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LTDP\"/>
    </mc:Choice>
  </mc:AlternateContent>
  <bookViews>
    <workbookView xWindow="0" yWindow="0" windowWidth="23040" windowHeight="9048" tabRatio="698" xr2:uid="{00000000-000D-0000-FFFF-FFFF00000000}"/>
  </bookViews>
  <sheets>
    <sheet name="nouvelle liste prix" sheetId="5" r:id="rId1"/>
    <sheet name="feuille d'origine" sheetId="1" r:id="rId2"/>
    <sheet name="Pain au lait" sheetId="24" r:id="rId3"/>
    <sheet name="Tartare de truite" sheetId="23" r:id="rId4"/>
    <sheet name="tartare de Boeuf" sheetId="22" r:id="rId5"/>
    <sheet name="Salade nappa" sheetId="21" r:id="rId6"/>
    <sheet name="Salade verte" sheetId="20" r:id="rId7"/>
    <sheet name="Vinaigrette tout-usage" sheetId="19" r:id="rId8"/>
    <sheet name="Faux fallafels" sheetId="18" r:id="rId9"/>
    <sheet name="ScotchEgg" sheetId="17" r:id="rId10"/>
    <sheet name="Malakof" sheetId="16" r:id="rId11"/>
    <sheet name="Brownies" sheetId="15" r:id="rId12"/>
    <sheet name="crème brulée" sheetId="14" r:id="rId13"/>
    <sheet name="Scones cheddar bacon" sheetId="13" r:id="rId14"/>
    <sheet name="Bièrechamel" sheetId="11" r:id="rId15"/>
    <sheet name="émulsion échalotte" sheetId="9" r:id="rId16"/>
    <sheet name="Purée échalotte" sheetId="10" r:id="rId17"/>
    <sheet name="Yogourt aux herbes" sheetId="8" r:id="rId18"/>
    <sheet name="Laque curcuma" sheetId="12" r:id="rId19"/>
    <sheet name="Laque à la bière" sheetId="6" r:id="rId20"/>
    <sheet name="Laque Balsamique" sheetId="7" r:id="rId21"/>
  </sheets>
  <definedNames>
    <definedName name="Alcool">'nouvelle liste prix'!$R$2</definedName>
    <definedName name="Aromates">'nouvelle liste prix'!$E$218:$E$231</definedName>
    <definedName name="Categories">'nouvelle liste prix'!$AA$2:$AA$17</definedName>
    <definedName name="Céréalier">'nouvelle liste prix'!$A$72:$A$83</definedName>
    <definedName name="Épices">'nouvelle liste prix'!$A$35:$A$59</definedName>
    <definedName name="Fruits">'nouvelle liste prix'!$E$2:$E$38</definedName>
    <definedName name="Légumes">'nouvelle liste prix'!$E$61:$E$183</definedName>
    <definedName name="Liquide">'nouvelle liste prix'!$A$99:$A$122</definedName>
    <definedName name="Noix_Fruits_Secs">'nouvelle liste prix'!$A$2:$A$18</definedName>
    <definedName name="Pickliz">'nouvelle liste prix'!$A$166:$A$171</definedName>
    <definedName name="Produit_animal">'nouvelle liste prix'!$J$114:$J$116</definedName>
    <definedName name="Produit_de_la_mer">'nouvelle liste prix'!$J$72:$J$96</definedName>
    <definedName name="Produit_végétal">'nouvelle liste prix'!$E$241:$E$243</definedName>
    <definedName name="Produits_Laitiers">'nouvelle liste prix'!$N$2:$N$36</definedName>
    <definedName name="Sec">'nouvelle liste prix'!$A$135:$A$159</definedName>
    <definedName name="Viande">'nouvelle liste prix'!$J$2:$J$29</definedName>
    <definedName name="Volaille">'nouvelle liste prix'!$J$45:$J$55</definedName>
  </definedNames>
  <calcPr calcId="162913"/>
  <fileRecoveryPr autoRecover="0"/>
</workbook>
</file>

<file path=xl/calcChain.xml><?xml version="1.0" encoding="utf-8"?>
<calcChain xmlns="http://schemas.openxmlformats.org/spreadsheetml/2006/main">
  <c r="L6" i="24" l="1"/>
  <c r="H6" i="24" s="1"/>
  <c r="C36" i="24" s="1"/>
  <c r="B19" i="22"/>
  <c r="B19" i="23"/>
  <c r="B18" i="23"/>
  <c r="B17" i="23"/>
  <c r="L6" i="23"/>
  <c r="H6" i="23" s="1"/>
  <c r="C36" i="23" s="1"/>
  <c r="C33" i="24" a="1"/>
  <c r="D31" i="24" a="1"/>
  <c r="C25" i="24" a="1"/>
  <c r="D23" i="24" a="1"/>
  <c r="C28" i="24" a="1"/>
  <c r="D26" i="24" a="1"/>
  <c r="C20" i="24" a="1"/>
  <c r="D18" i="24" a="1"/>
  <c r="C12" i="24" a="1"/>
  <c r="C22" i="24" a="1"/>
  <c r="C14" i="24" a="1"/>
  <c r="C31" i="24" a="1"/>
  <c r="D29" i="24" a="1"/>
  <c r="C23" i="24" a="1"/>
  <c r="D21" i="24" a="1"/>
  <c r="C15" i="24" a="1"/>
  <c r="D13" i="24" a="1"/>
  <c r="D12" i="24" a="1"/>
  <c r="D15" i="24" a="1"/>
  <c r="D32" i="24" a="1"/>
  <c r="C26" i="24" a="1"/>
  <c r="D24" i="24" a="1"/>
  <c r="C18" i="24" a="1"/>
  <c r="D16" i="24" a="1"/>
  <c r="D28" i="24" a="1"/>
  <c r="C29" i="24" a="1"/>
  <c r="D27" i="24" a="1"/>
  <c r="C21" i="24" a="1"/>
  <c r="D19" i="24" a="1"/>
  <c r="C13" i="24" a="1"/>
  <c r="C30" i="24" a="1"/>
  <c r="D20" i="24" a="1"/>
  <c r="C32" i="24" a="1"/>
  <c r="D30" i="24" a="1"/>
  <c r="C24" i="24" a="1"/>
  <c r="D22" i="24" a="1"/>
  <c r="C16" i="24" a="1"/>
  <c r="D14" i="24" a="1"/>
  <c r="D33" i="24" a="1"/>
  <c r="C27" i="24" a="1"/>
  <c r="D25" i="24" a="1"/>
  <c r="C19" i="24" a="1"/>
  <c r="D17" i="24" a="1"/>
  <c r="C17" i="24" a="1"/>
  <c r="C28" i="23" a="1"/>
  <c r="C31" i="23" a="1"/>
  <c r="D29" i="23" a="1"/>
  <c r="C23" i="23" a="1"/>
  <c r="D21" i="23" a="1"/>
  <c r="C15" i="23" a="1"/>
  <c r="D13" i="23" a="1"/>
  <c r="D27" i="23" a="1"/>
  <c r="C13" i="23" a="1"/>
  <c r="C32" i="23" a="1"/>
  <c r="C24" i="23" a="1"/>
  <c r="D14" i="23" a="1"/>
  <c r="D32" i="23" a="1"/>
  <c r="C26" i="23" a="1"/>
  <c r="D24" i="23" a="1"/>
  <c r="D16" i="23" a="1"/>
  <c r="C29" i="23" a="1"/>
  <c r="C21" i="23" a="1"/>
  <c r="D30" i="23" a="1"/>
  <c r="D22" i="23" a="1"/>
  <c r="C16" i="23" a="1"/>
  <c r="D26" i="23" a="1"/>
  <c r="D33" i="23" a="1"/>
  <c r="C27" i="23" a="1"/>
  <c r="D25" i="23" a="1"/>
  <c r="C30" i="23" a="1"/>
  <c r="D28" i="23" a="1"/>
  <c r="C22" i="23" a="1"/>
  <c r="D20" i="23" a="1"/>
  <c r="C14" i="23" a="1"/>
  <c r="D12" i="23" a="1"/>
  <c r="C33" i="23" a="1"/>
  <c r="D31" i="23" a="1"/>
  <c r="C25" i="23" a="1"/>
  <c r="D23" i="23" a="1"/>
  <c r="D15" i="23" a="1"/>
  <c r="C20" i="23" a="1"/>
  <c r="C12" i="23" a="1"/>
  <c r="C20" i="22" a="1"/>
  <c r="C17" i="24" l="1"/>
  <c r="F17" i="24" s="1"/>
  <c r="D17" i="24"/>
  <c r="C19" i="24"/>
  <c r="F19" i="24" s="1"/>
  <c r="D25" i="24"/>
  <c r="C27" i="24"/>
  <c r="F27" i="24" s="1"/>
  <c r="D33" i="24"/>
  <c r="D14" i="24"/>
  <c r="C16" i="24"/>
  <c r="F16" i="24" s="1"/>
  <c r="D22" i="24"/>
  <c r="C24" i="24"/>
  <c r="F24" i="24" s="1"/>
  <c r="D30" i="24"/>
  <c r="C32" i="24"/>
  <c r="F32" i="24" s="1"/>
  <c r="D20" i="24"/>
  <c r="C30" i="24"/>
  <c r="F30" i="24" s="1"/>
  <c r="C13" i="24"/>
  <c r="F13" i="24" s="1"/>
  <c r="D19" i="24"/>
  <c r="C21" i="24"/>
  <c r="F21" i="24" s="1"/>
  <c r="D27" i="24"/>
  <c r="C29" i="24"/>
  <c r="F29" i="24" s="1"/>
  <c r="D28" i="24"/>
  <c r="D16" i="24"/>
  <c r="C18" i="24"/>
  <c r="F18" i="24" s="1"/>
  <c r="D24" i="24"/>
  <c r="C26" i="24"/>
  <c r="F26" i="24" s="1"/>
  <c r="D32" i="24"/>
  <c r="D15" i="24"/>
  <c r="D12" i="24"/>
  <c r="D13" i="24"/>
  <c r="C15" i="24"/>
  <c r="F15" i="24" s="1"/>
  <c r="D21" i="24"/>
  <c r="C23" i="24"/>
  <c r="F23" i="24" s="1"/>
  <c r="D29" i="24"/>
  <c r="C31" i="24"/>
  <c r="F31" i="24" s="1"/>
  <c r="C14" i="24"/>
  <c r="F14" i="24" s="1"/>
  <c r="C22" i="24"/>
  <c r="F22" i="24" s="1"/>
  <c r="C12" i="24"/>
  <c r="F12" i="24" s="1"/>
  <c r="D18" i="24"/>
  <c r="C20" i="24"/>
  <c r="F20" i="24" s="1"/>
  <c r="D26" i="24"/>
  <c r="C28" i="24"/>
  <c r="F28" i="24" s="1"/>
  <c r="D23" i="24"/>
  <c r="C25" i="24"/>
  <c r="F25" i="24" s="1"/>
  <c r="D31" i="24"/>
  <c r="C33" i="24"/>
  <c r="F33" i="24" s="1"/>
  <c r="C12" i="23"/>
  <c r="F12" i="23" s="1"/>
  <c r="C20" i="23"/>
  <c r="F20" i="23" s="1"/>
  <c r="D15" i="23"/>
  <c r="D23" i="23"/>
  <c r="C25" i="23"/>
  <c r="F25" i="23" s="1"/>
  <c r="D31" i="23"/>
  <c r="C33" i="23"/>
  <c r="F33" i="23" s="1"/>
  <c r="D12" i="23"/>
  <c r="C14" i="23"/>
  <c r="D20" i="23"/>
  <c r="C22" i="23"/>
  <c r="F22" i="23" s="1"/>
  <c r="D28" i="23"/>
  <c r="C30" i="23"/>
  <c r="F30" i="23" s="1"/>
  <c r="D25" i="23"/>
  <c r="C27" i="23"/>
  <c r="F27" i="23" s="1"/>
  <c r="D33" i="23"/>
  <c r="D26" i="23"/>
  <c r="C16" i="23"/>
  <c r="F16" i="23" s="1"/>
  <c r="D22" i="23"/>
  <c r="D30" i="23"/>
  <c r="C21" i="23"/>
  <c r="F21" i="23" s="1"/>
  <c r="C29" i="23"/>
  <c r="F29" i="23" s="1"/>
  <c r="D16" i="23"/>
  <c r="D24" i="23"/>
  <c r="C26" i="23"/>
  <c r="F26" i="23" s="1"/>
  <c r="D32" i="23"/>
  <c r="D14" i="23"/>
  <c r="C24" i="23"/>
  <c r="F24" i="23" s="1"/>
  <c r="C32" i="23"/>
  <c r="F32" i="23" s="1"/>
  <c r="C13" i="23"/>
  <c r="F13" i="23" s="1"/>
  <c r="D27" i="23"/>
  <c r="D13" i="23"/>
  <c r="C15" i="23"/>
  <c r="F15" i="23" s="1"/>
  <c r="D21" i="23"/>
  <c r="C23" i="23"/>
  <c r="F23" i="23" s="1"/>
  <c r="D29" i="23"/>
  <c r="C31" i="23"/>
  <c r="F31" i="23" s="1"/>
  <c r="C28" i="23"/>
  <c r="F28" i="23" s="1"/>
  <c r="C20" i="22"/>
  <c r="F20" i="22" s="1"/>
  <c r="B18" i="22"/>
  <c r="B17" i="22"/>
  <c r="L6" i="22"/>
  <c r="H6" i="22" s="1"/>
  <c r="C36" i="22" s="1"/>
  <c r="L6" i="21"/>
  <c r="H6" i="21" s="1"/>
  <c r="C36" i="21" s="1"/>
  <c r="L6" i="20"/>
  <c r="H6" i="20" s="1"/>
  <c r="C36" i="20" s="1"/>
  <c r="B17" i="19"/>
  <c r="L6" i="19"/>
  <c r="H6" i="19" s="1"/>
  <c r="C36" i="19" s="1"/>
  <c r="L6" i="18"/>
  <c r="H6" i="18" s="1"/>
  <c r="C36" i="18" s="1"/>
  <c r="L6" i="17"/>
  <c r="H6" i="17" s="1"/>
  <c r="C36" i="17" s="1"/>
  <c r="L6" i="16"/>
  <c r="H6" i="16" s="1"/>
  <c r="C36" i="16" s="1"/>
  <c r="L6" i="15"/>
  <c r="H6" i="15"/>
  <c r="C36" i="15" s="1"/>
  <c r="L6" i="14"/>
  <c r="H6" i="14" s="1"/>
  <c r="C36" i="14" s="1"/>
  <c r="L6" i="13"/>
  <c r="H6" i="13" s="1"/>
  <c r="C36" i="13" s="1"/>
  <c r="L6" i="12"/>
  <c r="H6" i="12"/>
  <c r="C36" i="12" s="1"/>
  <c r="L6" i="11"/>
  <c r="H6" i="11" s="1"/>
  <c r="C36" i="11" s="1"/>
  <c r="B15" i="9"/>
  <c r="L6" i="10"/>
  <c r="H6" i="10" s="1"/>
  <c r="C36" i="10" s="1"/>
  <c r="L6" i="9"/>
  <c r="H6" i="9" s="1"/>
  <c r="C36" i="9" s="1"/>
  <c r="L6" i="8"/>
  <c r="H6" i="8" s="1"/>
  <c r="C36" i="8" s="1"/>
  <c r="L6" i="7"/>
  <c r="H6" i="7" s="1"/>
  <c r="C36" i="7" s="1"/>
  <c r="C33" i="22" a="1"/>
  <c r="D31" i="22" a="1"/>
  <c r="C25" i="22" a="1"/>
  <c r="D23" i="22" a="1"/>
  <c r="D15" i="22" a="1"/>
  <c r="D25" i="22" a="1"/>
  <c r="D12" i="22" a="1"/>
  <c r="C28" i="22" a="1"/>
  <c r="D26" i="22" a="1"/>
  <c r="C12" i="22" a="1"/>
  <c r="C27" i="22" a="1"/>
  <c r="C31" i="22" a="1"/>
  <c r="D29" i="22" a="1"/>
  <c r="C23" i="22" a="1"/>
  <c r="D21" i="22" a="1"/>
  <c r="C15" i="22" a="1"/>
  <c r="D13" i="22" a="1"/>
  <c r="C22" i="22" a="1"/>
  <c r="D32" i="22" a="1"/>
  <c r="C26" i="22" a="1"/>
  <c r="D24" i="22" a="1"/>
  <c r="D16" i="22" a="1"/>
  <c r="C29" i="22" a="1"/>
  <c r="D27" i="22" a="1"/>
  <c r="C21" i="22" a="1"/>
  <c r="C13" i="22" a="1"/>
  <c r="C14" i="22" a="1"/>
  <c r="C32" i="22" a="1"/>
  <c r="D30" i="22" a="1"/>
  <c r="C24" i="22" a="1"/>
  <c r="D22" i="22" a="1"/>
  <c r="C16" i="22" a="1"/>
  <c r="D14" i="22" a="1"/>
  <c r="D33" i="22" a="1"/>
  <c r="D20" i="22" a="1"/>
  <c r="C30" i="22" a="1"/>
  <c r="D28" i="22" a="1"/>
  <c r="C33" i="21" a="1"/>
  <c r="D31" i="21" a="1"/>
  <c r="C25" i="21" a="1"/>
  <c r="D23" i="21" a="1"/>
  <c r="C17" i="21" a="1"/>
  <c r="D15" i="21" a="1"/>
  <c r="C28" i="21" a="1"/>
  <c r="D26" i="21" a="1"/>
  <c r="C20" i="21" a="1"/>
  <c r="D18" i="21" a="1"/>
  <c r="C12" i="21" a="1"/>
  <c r="C31" i="21" a="1"/>
  <c r="D29" i="21" a="1"/>
  <c r="C23" i="21" a="1"/>
  <c r="D21" i="21" a="1"/>
  <c r="C15" i="21" a="1"/>
  <c r="D13" i="21" a="1"/>
  <c r="C22" i="21" a="1"/>
  <c r="D32" i="21" a="1"/>
  <c r="C26" i="21" a="1"/>
  <c r="D24" i="21" a="1"/>
  <c r="C18" i="21" a="1"/>
  <c r="D16" i="21" a="1"/>
  <c r="D28" i="21" a="1"/>
  <c r="C14" i="21" a="1"/>
  <c r="C29" i="21" a="1"/>
  <c r="D27" i="21" a="1"/>
  <c r="C21" i="21" a="1"/>
  <c r="D19" i="21" a="1"/>
  <c r="C13" i="21" a="1"/>
  <c r="C32" i="21" a="1"/>
  <c r="D30" i="21" a="1"/>
  <c r="C24" i="21" a="1"/>
  <c r="D22" i="21" a="1"/>
  <c r="C16" i="21" a="1"/>
  <c r="D14" i="21" a="1"/>
  <c r="C30" i="21" a="1"/>
  <c r="D12" i="21" a="1"/>
  <c r="D33" i="21" a="1"/>
  <c r="C27" i="21" a="1"/>
  <c r="D25" i="21" a="1"/>
  <c r="C19" i="21" a="1"/>
  <c r="D17" i="21" a="1"/>
  <c r="D20" i="21" a="1"/>
  <c r="C33" i="20" a="1"/>
  <c r="D31" i="20" a="1"/>
  <c r="C25" i="20" a="1"/>
  <c r="D23" i="20" a="1"/>
  <c r="C17" i="20" a="1"/>
  <c r="D15" i="20" a="1"/>
  <c r="C28" i="20" a="1"/>
  <c r="D26" i="20" a="1"/>
  <c r="C20" i="20" a="1"/>
  <c r="D18" i="20" a="1"/>
  <c r="C12" i="20" a="1"/>
  <c r="D28" i="20" a="1"/>
  <c r="C31" i="20" a="1"/>
  <c r="D29" i="20" a="1"/>
  <c r="C23" i="20" a="1"/>
  <c r="D21" i="20" a="1"/>
  <c r="C15" i="20" a="1"/>
  <c r="D13" i="20" a="1"/>
  <c r="C30" i="20" a="1"/>
  <c r="D32" i="20" a="1"/>
  <c r="C26" i="20" a="1"/>
  <c r="D24" i="20" a="1"/>
  <c r="C18" i="20" a="1"/>
  <c r="D16" i="20" a="1"/>
  <c r="C14" i="20" a="1"/>
  <c r="C29" i="20" a="1"/>
  <c r="D27" i="20" a="1"/>
  <c r="C21" i="20" a="1"/>
  <c r="D19" i="20" a="1"/>
  <c r="C13" i="20" a="1"/>
  <c r="C32" i="20" a="1"/>
  <c r="D30" i="20" a="1"/>
  <c r="C24" i="20" a="1"/>
  <c r="D22" i="20" a="1"/>
  <c r="C16" i="20" a="1"/>
  <c r="D14" i="20" a="1"/>
  <c r="D20" i="20" a="1"/>
  <c r="D12" i="20" a="1"/>
  <c r="D33" i="20" a="1"/>
  <c r="C27" i="20" a="1"/>
  <c r="D25" i="20" a="1"/>
  <c r="C19" i="20" a="1"/>
  <c r="D17" i="20" a="1"/>
  <c r="C22" i="20" a="1"/>
  <c r="C33" i="19" a="1"/>
  <c r="D31" i="19" a="1"/>
  <c r="C25" i="19" a="1"/>
  <c r="D23" i="19" a="1"/>
  <c r="D15" i="19" a="1"/>
  <c r="C28" i="19" a="1"/>
  <c r="D26" i="19" a="1"/>
  <c r="C20" i="19" a="1"/>
  <c r="D18" i="19" a="1"/>
  <c r="C12" i="19" a="1"/>
  <c r="C31" i="19" a="1"/>
  <c r="D29" i="19" a="1"/>
  <c r="C23" i="19" a="1"/>
  <c r="D21" i="19" a="1"/>
  <c r="D13" i="19" a="1"/>
  <c r="C26" i="19" a="1"/>
  <c r="D16" i="19" a="1"/>
  <c r="D19" i="19" a="1"/>
  <c r="C32" i="19" a="1"/>
  <c r="C24" i="19" a="1"/>
  <c r="C16" i="19" a="1"/>
  <c r="C15" i="19" a="1"/>
  <c r="D32" i="19" a="1"/>
  <c r="D24" i="19" a="1"/>
  <c r="C18" i="19" a="1"/>
  <c r="C21" i="19" a="1"/>
  <c r="C13" i="19" a="1"/>
  <c r="D30" i="19" a="1"/>
  <c r="D22" i="19" a="1"/>
  <c r="D14" i="19" a="1"/>
  <c r="C14" i="19" a="1"/>
  <c r="C19" i="19" a="1"/>
  <c r="C29" i="19" a="1"/>
  <c r="D27" i="19" a="1"/>
  <c r="D33" i="19" a="1"/>
  <c r="C27" i="19" a="1"/>
  <c r="D25" i="19" a="1"/>
  <c r="C30" i="19" a="1"/>
  <c r="D28" i="19" a="1"/>
  <c r="C22" i="19" a="1"/>
  <c r="D20" i="19" a="1"/>
  <c r="D12" i="19" a="1"/>
  <c r="C28" i="18" a="1"/>
  <c r="D26" i="18" a="1"/>
  <c r="C20" i="18" a="1"/>
  <c r="D18" i="18" a="1"/>
  <c r="C12" i="18" a="1"/>
  <c r="C29" i="18" a="1"/>
  <c r="C21" i="18" a="1"/>
  <c r="D17" i="18" a="1"/>
  <c r="C31" i="18" a="1"/>
  <c r="D29" i="18" a="1"/>
  <c r="C23" i="18" a="1"/>
  <c r="D21" i="18" a="1"/>
  <c r="C15" i="18" a="1"/>
  <c r="D13" i="18" a="1"/>
  <c r="D27" i="18" a="1"/>
  <c r="D15" i="18" a="1"/>
  <c r="D32" i="18" a="1"/>
  <c r="C26" i="18" a="1"/>
  <c r="D24" i="18" a="1"/>
  <c r="C18" i="18" a="1"/>
  <c r="D16" i="18" a="1"/>
  <c r="D19" i="18" a="1"/>
  <c r="C13" i="18" a="1"/>
  <c r="C32" i="18" a="1"/>
  <c r="D30" i="18" a="1"/>
  <c r="C24" i="18" a="1"/>
  <c r="D22" i="18" a="1"/>
  <c r="C16" i="18" a="1"/>
  <c r="D14" i="18" a="1"/>
  <c r="D33" i="18" a="1"/>
  <c r="C27" i="18" a="1"/>
  <c r="D25" i="18" a="1"/>
  <c r="C19" i="18" a="1"/>
  <c r="C17" i="18" a="1"/>
  <c r="C30" i="18" a="1"/>
  <c r="D28" i="18" a="1"/>
  <c r="C22" i="18" a="1"/>
  <c r="D20" i="18" a="1"/>
  <c r="C14" i="18" a="1"/>
  <c r="D12" i="18" a="1"/>
  <c r="C33" i="18" a="1"/>
  <c r="D31" i="18" a="1"/>
  <c r="C25" i="18" a="1"/>
  <c r="D23" i="18" a="1"/>
  <c r="C33" i="17" a="1"/>
  <c r="D31" i="17" a="1"/>
  <c r="C25" i="17" a="1"/>
  <c r="D23" i="17" a="1"/>
  <c r="D15" i="17" a="1"/>
  <c r="C28" i="17" a="1"/>
  <c r="D26" i="17" a="1"/>
  <c r="C20" i="17" a="1"/>
  <c r="D18" i="17" a="1"/>
  <c r="C12" i="17" a="1"/>
  <c r="C31" i="17" a="1"/>
  <c r="D29" i="17" a="1"/>
  <c r="C23" i="17" a="1"/>
  <c r="D21" i="17" a="1"/>
  <c r="C15" i="17" a="1"/>
  <c r="D13" i="17" a="1"/>
  <c r="C27" i="17" a="1"/>
  <c r="D17" i="17" a="1"/>
  <c r="D20" i="17" a="1"/>
  <c r="C14" i="17" a="1"/>
  <c r="D32" i="17" a="1"/>
  <c r="C26" i="17" a="1"/>
  <c r="D24" i="17" a="1"/>
  <c r="C18" i="17" a="1"/>
  <c r="D16" i="17" a="1"/>
  <c r="D25" i="17" a="1"/>
  <c r="C19" i="17" a="1"/>
  <c r="C29" i="17" a="1"/>
  <c r="D27" i="17" a="1"/>
  <c r="C21" i="17" a="1"/>
  <c r="D19" i="17" a="1"/>
  <c r="C13" i="17" a="1"/>
  <c r="D28" i="17" a="1"/>
  <c r="C32" i="17" a="1"/>
  <c r="D30" i="17" a="1"/>
  <c r="C24" i="17" a="1"/>
  <c r="D22" i="17" a="1"/>
  <c r="C16" i="17" a="1"/>
  <c r="D14" i="17" a="1"/>
  <c r="D33" i="17" a="1"/>
  <c r="C30" i="17" a="1"/>
  <c r="C22" i="17" a="1"/>
  <c r="D12" i="17" a="1"/>
  <c r="C17" i="17" a="1"/>
  <c r="C33" i="16" a="1"/>
  <c r="C31" i="16" a="1"/>
  <c r="D29" i="16" a="1"/>
  <c r="C23" i="16" a="1"/>
  <c r="D21" i="16" a="1"/>
  <c r="C15" i="16" a="1"/>
  <c r="D13" i="16" a="1"/>
  <c r="C29" i="16" a="1"/>
  <c r="D19" i="16" a="1"/>
  <c r="C13" i="16" a="1"/>
  <c r="C32" i="16" a="1"/>
  <c r="C24" i="16" a="1"/>
  <c r="D14" i="16" a="1"/>
  <c r="D23" i="16" a="1"/>
  <c r="D15" i="16" a="1"/>
  <c r="C28" i="16" a="1"/>
  <c r="D18" i="16" a="1"/>
  <c r="C12" i="16" a="1"/>
  <c r="D32" i="16" a="1"/>
  <c r="C26" i="16" a="1"/>
  <c r="D24" i="16" a="1"/>
  <c r="C18" i="16" a="1"/>
  <c r="D16" i="16" a="1"/>
  <c r="D27" i="16" a="1"/>
  <c r="C21" i="16" a="1"/>
  <c r="D30" i="16" a="1"/>
  <c r="D22" i="16" a="1"/>
  <c r="C16" i="16" a="1"/>
  <c r="D33" i="16" a="1"/>
  <c r="C27" i="16" a="1"/>
  <c r="D25" i="16" a="1"/>
  <c r="C19" i="16" a="1"/>
  <c r="D17" i="16" a="1"/>
  <c r="C30" i="16" a="1"/>
  <c r="D28" i="16" a="1"/>
  <c r="C22" i="16" a="1"/>
  <c r="D20" i="16" a="1"/>
  <c r="C14" i="16" a="1"/>
  <c r="D12" i="16" a="1"/>
  <c r="D31" i="16" a="1"/>
  <c r="C25" i="16" a="1"/>
  <c r="C17" i="16" a="1"/>
  <c r="D26" i="16" a="1"/>
  <c r="C20" i="16" a="1"/>
  <c r="C33" i="15" a="1"/>
  <c r="D31" i="15" a="1"/>
  <c r="C25" i="15" a="1"/>
  <c r="D23" i="15" a="1"/>
  <c r="C17" i="15" a="1"/>
  <c r="D15" i="15" a="1"/>
  <c r="C28" i="15" a="1"/>
  <c r="D26" i="15" a="1"/>
  <c r="C20" i="15" a="1"/>
  <c r="D18" i="15" a="1"/>
  <c r="C12" i="15" a="1"/>
  <c r="D16" i="15" a="1"/>
  <c r="C31" i="15" a="1"/>
  <c r="D29" i="15" a="1"/>
  <c r="C23" i="15" a="1"/>
  <c r="D21" i="15" a="1"/>
  <c r="C15" i="15" a="1"/>
  <c r="D13" i="15" a="1"/>
  <c r="D32" i="15" a="1"/>
  <c r="D24" i="15" a="1"/>
  <c r="C18" i="15" a="1"/>
  <c r="C29" i="15" a="1"/>
  <c r="D27" i="15" a="1"/>
  <c r="C21" i="15" a="1"/>
  <c r="D19" i="15" a="1"/>
  <c r="C13" i="15" a="1"/>
  <c r="D14" i="15" a="1"/>
  <c r="D28" i="15" a="1"/>
  <c r="C14" i="15" a="1"/>
  <c r="C32" i="15" a="1"/>
  <c r="D30" i="15" a="1"/>
  <c r="C24" i="15" a="1"/>
  <c r="D22" i="15" a="1"/>
  <c r="C16" i="15" a="1"/>
  <c r="C30" i="15" a="1"/>
  <c r="C22" i="15" a="1"/>
  <c r="D12" i="15" a="1"/>
  <c r="D33" i="15" a="1"/>
  <c r="C27" i="15" a="1"/>
  <c r="D25" i="15" a="1"/>
  <c r="C19" i="15" a="1"/>
  <c r="D17" i="15" a="1"/>
  <c r="D20" i="15" a="1"/>
  <c r="C26" i="15" a="1"/>
  <c r="C33" i="14" a="1"/>
  <c r="D31" i="14" a="1"/>
  <c r="C25" i="14" a="1"/>
  <c r="D23" i="14" a="1"/>
  <c r="C17" i="14" a="1"/>
  <c r="D15" i="14" a="1"/>
  <c r="D25" i="14" a="1"/>
  <c r="C19" i="14" a="1"/>
  <c r="C22" i="14" a="1"/>
  <c r="C28" i="14" a="1"/>
  <c r="D26" i="14" a="1"/>
  <c r="C20" i="14" a="1"/>
  <c r="D18" i="14" a="1"/>
  <c r="C12" i="14" a="1"/>
  <c r="C27" i="14" a="1"/>
  <c r="D17" i="14" a="1"/>
  <c r="C14" i="14" a="1"/>
  <c r="C31" i="14" a="1"/>
  <c r="D29" i="14" a="1"/>
  <c r="C23" i="14" a="1"/>
  <c r="D21" i="14" a="1"/>
  <c r="C15" i="14" a="1"/>
  <c r="D13" i="14" a="1"/>
  <c r="D20" i="14" a="1"/>
  <c r="D32" i="14" a="1"/>
  <c r="C26" i="14" a="1"/>
  <c r="D24" i="14" a="1"/>
  <c r="C18" i="14" a="1"/>
  <c r="D16" i="14" a="1"/>
  <c r="D28" i="14" a="1"/>
  <c r="C29" i="14" a="1"/>
  <c r="D27" i="14" a="1"/>
  <c r="C21" i="14" a="1"/>
  <c r="D19" i="14" a="1"/>
  <c r="C13" i="14" a="1"/>
  <c r="D33" i="14" a="1"/>
  <c r="C32" i="14" a="1"/>
  <c r="D30" i="14" a="1"/>
  <c r="C24" i="14" a="1"/>
  <c r="D22" i="14" a="1"/>
  <c r="C16" i="14" a="1"/>
  <c r="D14" i="14" a="1"/>
  <c r="C30" i="14" a="1"/>
  <c r="D12" i="14" a="1"/>
  <c r="C28" i="13" a="1"/>
  <c r="D26" i="13" a="1"/>
  <c r="C20" i="13" a="1"/>
  <c r="D18" i="13" a="1"/>
  <c r="C12" i="13" a="1"/>
  <c r="D30" i="13" a="1"/>
  <c r="C16" i="13" a="1"/>
  <c r="D25" i="13" a="1"/>
  <c r="C31" i="13" a="1"/>
  <c r="D29" i="13" a="1"/>
  <c r="C23" i="13" a="1"/>
  <c r="D21" i="13" a="1"/>
  <c r="C15" i="13" a="1"/>
  <c r="D13" i="13" a="1"/>
  <c r="C24" i="13" a="1"/>
  <c r="D14" i="13" a="1"/>
  <c r="C27" i="13" a="1"/>
  <c r="C19" i="13" a="1"/>
  <c r="D32" i="13" a="1"/>
  <c r="C26" i="13" a="1"/>
  <c r="D24" i="13" a="1"/>
  <c r="C18" i="13" a="1"/>
  <c r="D16" i="13" a="1"/>
  <c r="C21" i="13" a="1"/>
  <c r="C32" i="13" a="1"/>
  <c r="D22" i="13" a="1"/>
  <c r="C29" i="13" a="1"/>
  <c r="D27" i="13" a="1"/>
  <c r="D19" i="13" a="1"/>
  <c r="C13" i="13" a="1"/>
  <c r="D33" i="13" a="1"/>
  <c r="D17" i="13" a="1"/>
  <c r="C30" i="13" a="1"/>
  <c r="D28" i="13" a="1"/>
  <c r="C22" i="13" a="1"/>
  <c r="D20" i="13" a="1"/>
  <c r="C14" i="13" a="1"/>
  <c r="D12" i="13" a="1"/>
  <c r="C33" i="13" a="1"/>
  <c r="D31" i="13" a="1"/>
  <c r="C25" i="13" a="1"/>
  <c r="D23" i="13" a="1"/>
  <c r="C17" i="13" a="1"/>
  <c r="D15" i="13" a="1"/>
  <c r="C33" i="12" a="1"/>
  <c r="D31" i="12" a="1"/>
  <c r="C25" i="12" a="1"/>
  <c r="D23" i="12" a="1"/>
  <c r="C28" i="12" a="1"/>
  <c r="D26" i="12" a="1"/>
  <c r="C20" i="12" a="1"/>
  <c r="D18" i="12" a="1"/>
  <c r="C12" i="12" a="1"/>
  <c r="D32" i="12" a="1"/>
  <c r="D24" i="12" a="1"/>
  <c r="C18" i="12" a="1"/>
  <c r="C13" i="12" a="1"/>
  <c r="C30" i="12" a="1"/>
  <c r="D20" i="12" a="1"/>
  <c r="C14" i="12" a="1"/>
  <c r="C31" i="12" a="1"/>
  <c r="D29" i="12" a="1"/>
  <c r="C23" i="12" a="1"/>
  <c r="D21" i="12" a="1"/>
  <c r="C15" i="12" a="1"/>
  <c r="D13" i="12" a="1"/>
  <c r="C26" i="12" a="1"/>
  <c r="D16" i="12" a="1"/>
  <c r="C16" i="12" a="1"/>
  <c r="C22" i="12" a="1"/>
  <c r="D12" i="12" a="1"/>
  <c r="C29" i="12" a="1"/>
  <c r="D27" i="12" a="1"/>
  <c r="C21" i="12" a="1"/>
  <c r="D19" i="12" a="1"/>
  <c r="D28" i="12" a="1"/>
  <c r="C32" i="12" a="1"/>
  <c r="D30" i="12" a="1"/>
  <c r="C24" i="12" a="1"/>
  <c r="D22" i="12" a="1"/>
  <c r="D14" i="12" a="1"/>
  <c r="C17" i="12" a="1"/>
  <c r="D33" i="12" a="1"/>
  <c r="C27" i="12" a="1"/>
  <c r="D25" i="12" a="1"/>
  <c r="C19" i="12" a="1"/>
  <c r="D17" i="12" a="1"/>
  <c r="D15" i="12" a="1"/>
  <c r="C33" i="11" a="1"/>
  <c r="D31" i="11" a="1"/>
  <c r="C25" i="11" a="1"/>
  <c r="D23" i="11" a="1"/>
  <c r="C17" i="11" a="1"/>
  <c r="D15" i="11" a="1"/>
  <c r="D25" i="11" a="1"/>
  <c r="C22" i="11" a="1"/>
  <c r="D12" i="11" a="1"/>
  <c r="C28" i="11" a="1"/>
  <c r="D26" i="11" a="1"/>
  <c r="C20" i="11" a="1"/>
  <c r="D18" i="11" a="1"/>
  <c r="C12" i="11" a="1"/>
  <c r="C30" i="11" a="1"/>
  <c r="C31" i="11" a="1"/>
  <c r="D29" i="11" a="1"/>
  <c r="C23" i="11" a="1"/>
  <c r="D21" i="11" a="1"/>
  <c r="C15" i="11" a="1"/>
  <c r="D13" i="11" a="1"/>
  <c r="C27" i="11" a="1"/>
  <c r="D17" i="11" a="1"/>
  <c r="D28" i="11" a="1"/>
  <c r="D32" i="11" a="1"/>
  <c r="C26" i="11" a="1"/>
  <c r="D24" i="11" a="1"/>
  <c r="C18" i="11" a="1"/>
  <c r="D16" i="11" a="1"/>
  <c r="C19" i="11" a="1"/>
  <c r="D20" i="11" a="1"/>
  <c r="C14" i="11" a="1"/>
  <c r="C29" i="11" a="1"/>
  <c r="D27" i="11" a="1"/>
  <c r="C21" i="11" a="1"/>
  <c r="D19" i="11" a="1"/>
  <c r="C13" i="11" a="1"/>
  <c r="C32" i="11" a="1"/>
  <c r="D30" i="11" a="1"/>
  <c r="C24" i="11" a="1"/>
  <c r="D22" i="11" a="1"/>
  <c r="C16" i="11" a="1"/>
  <c r="D14" i="11" a="1"/>
  <c r="D33" i="11" a="1"/>
  <c r="C33" i="10" a="1"/>
  <c r="D31" i="10" a="1"/>
  <c r="C25" i="10" a="1"/>
  <c r="D23" i="10" a="1"/>
  <c r="C17" i="10" a="1"/>
  <c r="D15" i="10" a="1"/>
  <c r="C28" i="10" a="1"/>
  <c r="D26" i="10" a="1"/>
  <c r="C20" i="10" a="1"/>
  <c r="D18" i="10" a="1"/>
  <c r="C12" i="10" a="1"/>
  <c r="C31" i="10" a="1"/>
  <c r="D29" i="10" a="1"/>
  <c r="C23" i="10" a="1"/>
  <c r="D21" i="10" a="1"/>
  <c r="C15" i="10" a="1"/>
  <c r="D13" i="10" a="1"/>
  <c r="C14" i="10" a="1"/>
  <c r="D32" i="10" a="1"/>
  <c r="C26" i="10" a="1"/>
  <c r="D24" i="10" a="1"/>
  <c r="C18" i="10" a="1"/>
  <c r="D16" i="10" a="1"/>
  <c r="C22" i="10" a="1"/>
  <c r="C29" i="10" a="1"/>
  <c r="D27" i="10" a="1"/>
  <c r="C21" i="10" a="1"/>
  <c r="D19" i="10" a="1"/>
  <c r="C13" i="10" a="1"/>
  <c r="C32" i="10" a="1"/>
  <c r="D30" i="10" a="1"/>
  <c r="C24" i="10" a="1"/>
  <c r="D22" i="10" a="1"/>
  <c r="C16" i="10" a="1"/>
  <c r="D14" i="10" a="1"/>
  <c r="C30" i="10" a="1"/>
  <c r="D20" i="10" a="1"/>
  <c r="D12" i="10" a="1"/>
  <c r="D33" i="10" a="1"/>
  <c r="C27" i="10" a="1"/>
  <c r="D25" i="10" a="1"/>
  <c r="C19" i="10" a="1"/>
  <c r="D17" i="10" a="1"/>
  <c r="D28" i="10" a="1"/>
  <c r="C33" i="9" a="1"/>
  <c r="C31" i="9" a="1"/>
  <c r="D29" i="9" a="1"/>
  <c r="C23" i="9" a="1"/>
  <c r="D21" i="9" a="1"/>
  <c r="C15" i="9" a="1"/>
  <c r="D13" i="9" a="1"/>
  <c r="D27" i="9" a="1"/>
  <c r="C21" i="9" a="1"/>
  <c r="D30" i="9" a="1"/>
  <c r="D14" i="9" a="1"/>
  <c r="D26" i="9" a="1"/>
  <c r="C20" i="9" a="1"/>
  <c r="C12" i="9" a="1"/>
  <c r="D32" i="9" a="1"/>
  <c r="C26" i="9" a="1"/>
  <c r="D24" i="9" a="1"/>
  <c r="C18" i="9" a="1"/>
  <c r="D16" i="9" a="1"/>
  <c r="C29" i="9" a="1"/>
  <c r="D19" i="9" a="1"/>
  <c r="C13" i="9" a="1"/>
  <c r="C32" i="9" a="1"/>
  <c r="C24" i="9" a="1"/>
  <c r="C16" i="9" a="1"/>
  <c r="D18" i="9" a="1"/>
  <c r="D22" i="9" a="1"/>
  <c r="D33" i="9" a="1"/>
  <c r="C27" i="9" a="1"/>
  <c r="D25" i="9" a="1"/>
  <c r="C19" i="9" a="1"/>
  <c r="D17" i="9" a="1"/>
  <c r="C30" i="9" a="1"/>
  <c r="D28" i="9" a="1"/>
  <c r="C22" i="9" a="1"/>
  <c r="D20" i="9" a="1"/>
  <c r="C14" i="9" a="1"/>
  <c r="D12" i="9" a="1"/>
  <c r="D31" i="9" a="1"/>
  <c r="C25" i="9" a="1"/>
  <c r="D23" i="9" a="1"/>
  <c r="C17" i="9" a="1"/>
  <c r="C28" i="9" a="1"/>
  <c r="C33" i="8" a="1"/>
  <c r="D31" i="8" a="1"/>
  <c r="C25" i="8" a="1"/>
  <c r="D23" i="8" a="1"/>
  <c r="C17" i="8" a="1"/>
  <c r="D15" i="8" a="1"/>
  <c r="D25" i="8" a="1"/>
  <c r="D17" i="8" a="1"/>
  <c r="D28" i="8" a="1"/>
  <c r="C28" i="8" a="1"/>
  <c r="D26" i="8" a="1"/>
  <c r="C20" i="8" a="1"/>
  <c r="D18" i="8" a="1"/>
  <c r="C12" i="8" a="1"/>
  <c r="D12" i="8" a="1"/>
  <c r="C31" i="8" a="1"/>
  <c r="D29" i="8" a="1"/>
  <c r="C23" i="8" a="1"/>
  <c r="D21" i="8" a="1"/>
  <c r="C15" i="8" a="1"/>
  <c r="D13" i="8" a="1"/>
  <c r="C22" i="8" a="1"/>
  <c r="D32" i="8" a="1"/>
  <c r="C26" i="8" a="1"/>
  <c r="D24" i="8" a="1"/>
  <c r="C18" i="8" a="1"/>
  <c r="D16" i="8" a="1"/>
  <c r="C27" i="8" a="1"/>
  <c r="C14" i="8" a="1"/>
  <c r="C29" i="8" a="1"/>
  <c r="D27" i="8" a="1"/>
  <c r="C21" i="8" a="1"/>
  <c r="D19" i="8" a="1"/>
  <c r="C13" i="8" a="1"/>
  <c r="D33" i="8" a="1"/>
  <c r="C32" i="8" a="1"/>
  <c r="D30" i="8" a="1"/>
  <c r="C24" i="8" a="1"/>
  <c r="D22" i="8" a="1"/>
  <c r="C16" i="8" a="1"/>
  <c r="D14" i="8" a="1"/>
  <c r="C19" i="8" a="1"/>
  <c r="C30" i="8" a="1"/>
  <c r="D20" i="8" a="1"/>
  <c r="C28" i="7" a="1"/>
  <c r="D26" i="7" a="1"/>
  <c r="C20" i="7" a="1"/>
  <c r="D18" i="7" a="1"/>
  <c r="C12" i="7" a="1"/>
  <c r="C27" i="7" a="1"/>
  <c r="D25" i="7" a="1"/>
  <c r="C19" i="7" a="1"/>
  <c r="C31" i="7" a="1"/>
  <c r="D29" i="7" a="1"/>
  <c r="C23" i="7" a="1"/>
  <c r="D21" i="7" a="1"/>
  <c r="C15" i="7" a="1"/>
  <c r="D13" i="7" a="1"/>
  <c r="D17" i="7" a="1"/>
  <c r="D32" i="7" a="1"/>
  <c r="C26" i="7" a="1"/>
  <c r="D24" i="7" a="1"/>
  <c r="C18" i="7" a="1"/>
  <c r="D16" i="7" a="1"/>
  <c r="C29" i="7" a="1"/>
  <c r="D27" i="7" a="1"/>
  <c r="C21" i="7" a="1"/>
  <c r="D19" i="7" a="1"/>
  <c r="C13" i="7" a="1"/>
  <c r="D33" i="7" a="1"/>
  <c r="C25" i="7" a="1"/>
  <c r="C32" i="7" a="1"/>
  <c r="D30" i="7" a="1"/>
  <c r="C24" i="7" a="1"/>
  <c r="D22" i="7" a="1"/>
  <c r="C16" i="7" a="1"/>
  <c r="D14" i="7" a="1"/>
  <c r="D15" i="7" a="1"/>
  <c r="C30" i="7" a="1"/>
  <c r="D28" i="7" a="1"/>
  <c r="C22" i="7" a="1"/>
  <c r="D20" i="7" a="1"/>
  <c r="C14" i="7" a="1"/>
  <c r="D12" i="7" a="1"/>
  <c r="C33" i="7" a="1"/>
  <c r="D31" i="7" a="1"/>
  <c r="D23" i="7" a="1"/>
  <c r="C17" i="7" a="1"/>
  <c r="C34" i="24" l="1"/>
  <c r="C35" i="24" s="1"/>
  <c r="F36" i="24" s="1"/>
  <c r="D28" i="22"/>
  <c r="C30" i="22"/>
  <c r="F30" i="22" s="1"/>
  <c r="D20" i="22"/>
  <c r="D33" i="22"/>
  <c r="D14" i="22"/>
  <c r="C16" i="22"/>
  <c r="F16" i="22" s="1"/>
  <c r="D22" i="22"/>
  <c r="C24" i="22"/>
  <c r="F24" i="22" s="1"/>
  <c r="D30" i="22"/>
  <c r="C32" i="22"/>
  <c r="F32" i="22" s="1"/>
  <c r="C14" i="22"/>
  <c r="F14" i="22" s="1"/>
  <c r="C13" i="22"/>
  <c r="F13" i="22" s="1"/>
  <c r="C21" i="22"/>
  <c r="F21" i="22" s="1"/>
  <c r="D27" i="22"/>
  <c r="C29" i="22"/>
  <c r="F29" i="22" s="1"/>
  <c r="D16" i="22"/>
  <c r="D24" i="22"/>
  <c r="C26" i="22"/>
  <c r="F26" i="22" s="1"/>
  <c r="D32" i="22"/>
  <c r="C22" i="22"/>
  <c r="F22" i="22" s="1"/>
  <c r="D13" i="22"/>
  <c r="C15" i="22"/>
  <c r="F15" i="22" s="1"/>
  <c r="D21" i="22"/>
  <c r="C23" i="22"/>
  <c r="F23" i="22" s="1"/>
  <c r="D29" i="22"/>
  <c r="C31" i="22"/>
  <c r="F31" i="22" s="1"/>
  <c r="C27" i="22"/>
  <c r="F27" i="22" s="1"/>
  <c r="C12" i="22"/>
  <c r="F12" i="22" s="1"/>
  <c r="D26" i="22"/>
  <c r="C28" i="22"/>
  <c r="F28" i="22" s="1"/>
  <c r="D12" i="22"/>
  <c r="D25" i="22"/>
  <c r="D15" i="22"/>
  <c r="D23" i="22"/>
  <c r="C25" i="22"/>
  <c r="F25" i="22" s="1"/>
  <c r="D31" i="22"/>
  <c r="C33" i="22"/>
  <c r="F33" i="22" s="1"/>
  <c r="D20" i="21"/>
  <c r="D17" i="21"/>
  <c r="C19" i="21"/>
  <c r="F19" i="21" s="1"/>
  <c r="D25" i="21"/>
  <c r="C27" i="21"/>
  <c r="F27" i="21" s="1"/>
  <c r="D33" i="21"/>
  <c r="D12" i="21"/>
  <c r="C30" i="21"/>
  <c r="F30" i="21" s="1"/>
  <c r="D14" i="21"/>
  <c r="C16" i="21"/>
  <c r="F16" i="21" s="1"/>
  <c r="D22" i="21"/>
  <c r="C24" i="21"/>
  <c r="F24" i="21" s="1"/>
  <c r="D30" i="21"/>
  <c r="C32" i="21"/>
  <c r="F32" i="21" s="1"/>
  <c r="C13" i="21"/>
  <c r="F13" i="21" s="1"/>
  <c r="D19" i="21"/>
  <c r="C21" i="21"/>
  <c r="F21" i="21" s="1"/>
  <c r="D27" i="21"/>
  <c r="C29" i="21"/>
  <c r="F29" i="21" s="1"/>
  <c r="C14" i="21"/>
  <c r="F14" i="21" s="1"/>
  <c r="D28" i="21"/>
  <c r="D16" i="21"/>
  <c r="C18" i="21"/>
  <c r="F18" i="21" s="1"/>
  <c r="D24" i="21"/>
  <c r="C26" i="21"/>
  <c r="F26" i="21" s="1"/>
  <c r="D32" i="21"/>
  <c r="C22" i="21"/>
  <c r="F22" i="21" s="1"/>
  <c r="D13" i="21"/>
  <c r="C15" i="21"/>
  <c r="F15" i="21" s="1"/>
  <c r="D21" i="21"/>
  <c r="C23" i="21"/>
  <c r="F23" i="21" s="1"/>
  <c r="D29" i="21"/>
  <c r="C31" i="21"/>
  <c r="F31" i="21" s="1"/>
  <c r="C12" i="21"/>
  <c r="F12" i="21" s="1"/>
  <c r="D18" i="21"/>
  <c r="C20" i="21"/>
  <c r="F20" i="21" s="1"/>
  <c r="D26" i="21"/>
  <c r="C28" i="21"/>
  <c r="F28" i="21" s="1"/>
  <c r="D15" i="21"/>
  <c r="C17" i="21"/>
  <c r="F17" i="21" s="1"/>
  <c r="D23" i="21"/>
  <c r="C25" i="21"/>
  <c r="F25" i="21" s="1"/>
  <c r="D31" i="21"/>
  <c r="C33" i="21"/>
  <c r="F33" i="21" s="1"/>
  <c r="C22" i="20"/>
  <c r="F22" i="20" s="1"/>
  <c r="D17" i="20"/>
  <c r="C19" i="20"/>
  <c r="F19" i="20" s="1"/>
  <c r="D25" i="20"/>
  <c r="C27" i="20"/>
  <c r="F27" i="20" s="1"/>
  <c r="D33" i="20"/>
  <c r="D12" i="20"/>
  <c r="D20" i="20"/>
  <c r="D14" i="20"/>
  <c r="C16" i="20"/>
  <c r="F16" i="20" s="1"/>
  <c r="D22" i="20"/>
  <c r="C24" i="20"/>
  <c r="F24" i="20" s="1"/>
  <c r="D30" i="20"/>
  <c r="C32" i="20"/>
  <c r="F32" i="20" s="1"/>
  <c r="C13" i="20"/>
  <c r="F13" i="20" s="1"/>
  <c r="D19" i="20"/>
  <c r="C21" i="20"/>
  <c r="F21" i="20" s="1"/>
  <c r="D27" i="20"/>
  <c r="C29" i="20"/>
  <c r="F29" i="20" s="1"/>
  <c r="C14" i="20"/>
  <c r="F14" i="20" s="1"/>
  <c r="D16" i="20"/>
  <c r="C18" i="20"/>
  <c r="F18" i="20" s="1"/>
  <c r="D24" i="20"/>
  <c r="C26" i="20"/>
  <c r="F26" i="20" s="1"/>
  <c r="D32" i="20"/>
  <c r="C30" i="20"/>
  <c r="F30" i="20" s="1"/>
  <c r="D13" i="20"/>
  <c r="C15" i="20"/>
  <c r="F15" i="20" s="1"/>
  <c r="D21" i="20"/>
  <c r="C23" i="20"/>
  <c r="F23" i="20" s="1"/>
  <c r="D29" i="20"/>
  <c r="C31" i="20"/>
  <c r="F31" i="20" s="1"/>
  <c r="D28" i="20"/>
  <c r="C12" i="20"/>
  <c r="F12" i="20" s="1"/>
  <c r="D18" i="20"/>
  <c r="C20" i="20"/>
  <c r="F20" i="20" s="1"/>
  <c r="D26" i="20"/>
  <c r="C28" i="20"/>
  <c r="F28" i="20" s="1"/>
  <c r="D15" i="20"/>
  <c r="C17" i="20"/>
  <c r="F17" i="20" s="1"/>
  <c r="D23" i="20"/>
  <c r="C25" i="20"/>
  <c r="F25" i="20" s="1"/>
  <c r="D31" i="20"/>
  <c r="C33" i="20"/>
  <c r="F33" i="20" s="1"/>
  <c r="D12" i="19"/>
  <c r="D20" i="19"/>
  <c r="C22" i="19"/>
  <c r="F22" i="19" s="1"/>
  <c r="D28" i="19"/>
  <c r="C30" i="19"/>
  <c r="F30" i="19" s="1"/>
  <c r="D25" i="19"/>
  <c r="C27" i="19"/>
  <c r="F27" i="19" s="1"/>
  <c r="D33" i="19"/>
  <c r="D27" i="19"/>
  <c r="C29" i="19"/>
  <c r="F29" i="19" s="1"/>
  <c r="C19" i="19"/>
  <c r="F19" i="19" s="1"/>
  <c r="C14" i="19"/>
  <c r="F14" i="19" s="1"/>
  <c r="D14" i="19"/>
  <c r="D22" i="19"/>
  <c r="D30" i="19"/>
  <c r="C13" i="19"/>
  <c r="F13" i="19" s="1"/>
  <c r="C21" i="19"/>
  <c r="F21" i="19" s="1"/>
  <c r="C18" i="19"/>
  <c r="F18" i="19" s="1"/>
  <c r="D24" i="19"/>
  <c r="D32" i="19"/>
  <c r="C15" i="19"/>
  <c r="F15" i="19" s="1"/>
  <c r="C16" i="19"/>
  <c r="F16" i="19" s="1"/>
  <c r="C24" i="19"/>
  <c r="F24" i="19" s="1"/>
  <c r="C32" i="19"/>
  <c r="F32" i="19" s="1"/>
  <c r="D19" i="19"/>
  <c r="D16" i="19"/>
  <c r="C26" i="19"/>
  <c r="F26" i="19" s="1"/>
  <c r="D13" i="19"/>
  <c r="D21" i="19"/>
  <c r="C23" i="19"/>
  <c r="F23" i="19" s="1"/>
  <c r="D29" i="19"/>
  <c r="C31" i="19"/>
  <c r="F31" i="19" s="1"/>
  <c r="C12" i="19"/>
  <c r="F12" i="19" s="1"/>
  <c r="D18" i="19"/>
  <c r="C20" i="19"/>
  <c r="F20" i="19" s="1"/>
  <c r="D26" i="19"/>
  <c r="C28" i="19"/>
  <c r="F28" i="19" s="1"/>
  <c r="D15" i="19"/>
  <c r="D23" i="19"/>
  <c r="C25" i="19"/>
  <c r="F25" i="19" s="1"/>
  <c r="D31" i="19"/>
  <c r="C33" i="19"/>
  <c r="F33" i="19" s="1"/>
  <c r="D23" i="18"/>
  <c r="C25" i="18"/>
  <c r="F25" i="18" s="1"/>
  <c r="D31" i="18"/>
  <c r="C33" i="18"/>
  <c r="F33" i="18" s="1"/>
  <c r="D12" i="18"/>
  <c r="C14" i="18"/>
  <c r="F14" i="18" s="1"/>
  <c r="D20" i="18"/>
  <c r="C22" i="18"/>
  <c r="F22" i="18" s="1"/>
  <c r="D28" i="18"/>
  <c r="C30" i="18"/>
  <c r="F30" i="18" s="1"/>
  <c r="C17" i="18"/>
  <c r="F17" i="18" s="1"/>
  <c r="C19" i="18"/>
  <c r="F19" i="18" s="1"/>
  <c r="D25" i="18"/>
  <c r="C27" i="18"/>
  <c r="F27" i="18" s="1"/>
  <c r="D33" i="18"/>
  <c r="D14" i="18"/>
  <c r="C16" i="18"/>
  <c r="F16" i="18" s="1"/>
  <c r="D22" i="18"/>
  <c r="C24" i="18"/>
  <c r="F24" i="18" s="1"/>
  <c r="D30" i="18"/>
  <c r="C32" i="18"/>
  <c r="F32" i="18" s="1"/>
  <c r="C13" i="18"/>
  <c r="F13" i="18" s="1"/>
  <c r="D19" i="18"/>
  <c r="D16" i="18"/>
  <c r="C18" i="18"/>
  <c r="F18" i="18" s="1"/>
  <c r="D24" i="18"/>
  <c r="C26" i="18"/>
  <c r="F26" i="18" s="1"/>
  <c r="D32" i="18"/>
  <c r="D15" i="18"/>
  <c r="D27" i="18"/>
  <c r="D13" i="18"/>
  <c r="C15" i="18"/>
  <c r="F15" i="18" s="1"/>
  <c r="D21" i="18"/>
  <c r="C23" i="18"/>
  <c r="F23" i="18" s="1"/>
  <c r="D29" i="18"/>
  <c r="C31" i="18"/>
  <c r="F31" i="18" s="1"/>
  <c r="D17" i="18"/>
  <c r="C21" i="18"/>
  <c r="F21" i="18" s="1"/>
  <c r="C29" i="18"/>
  <c r="F29" i="18" s="1"/>
  <c r="C12" i="18"/>
  <c r="F12" i="18" s="1"/>
  <c r="D18" i="18"/>
  <c r="C20" i="18"/>
  <c r="F20" i="18" s="1"/>
  <c r="D26" i="18"/>
  <c r="C28" i="18"/>
  <c r="F28" i="18" s="1"/>
  <c r="C17" i="17"/>
  <c r="F17" i="17" s="1"/>
  <c r="D12" i="17"/>
  <c r="C22" i="17"/>
  <c r="F22" i="17" s="1"/>
  <c r="C30" i="17"/>
  <c r="F30" i="17" s="1"/>
  <c r="D33" i="17"/>
  <c r="D14" i="17"/>
  <c r="C16" i="17"/>
  <c r="F16" i="17" s="1"/>
  <c r="D22" i="17"/>
  <c r="C24" i="17"/>
  <c r="F24" i="17" s="1"/>
  <c r="D30" i="17"/>
  <c r="C32" i="17"/>
  <c r="F32" i="17" s="1"/>
  <c r="D28" i="17"/>
  <c r="C13" i="17"/>
  <c r="F13" i="17" s="1"/>
  <c r="D19" i="17"/>
  <c r="C21" i="17"/>
  <c r="F21" i="17" s="1"/>
  <c r="D27" i="17"/>
  <c r="C29" i="17"/>
  <c r="F29" i="17" s="1"/>
  <c r="C19" i="17"/>
  <c r="F19" i="17" s="1"/>
  <c r="D25" i="17"/>
  <c r="D16" i="17"/>
  <c r="C18" i="17"/>
  <c r="F18" i="17" s="1"/>
  <c r="D24" i="17"/>
  <c r="C26" i="17"/>
  <c r="F26" i="17" s="1"/>
  <c r="D32" i="17"/>
  <c r="C14" i="17"/>
  <c r="F14" i="17" s="1"/>
  <c r="D20" i="17"/>
  <c r="D17" i="17"/>
  <c r="C27" i="17"/>
  <c r="F27" i="17" s="1"/>
  <c r="D13" i="17"/>
  <c r="C15" i="17"/>
  <c r="F15" i="17" s="1"/>
  <c r="D21" i="17"/>
  <c r="C23" i="17"/>
  <c r="F23" i="17" s="1"/>
  <c r="D29" i="17"/>
  <c r="C31" i="17"/>
  <c r="F31" i="17" s="1"/>
  <c r="C12" i="17"/>
  <c r="F12" i="17" s="1"/>
  <c r="D18" i="17"/>
  <c r="C20" i="17"/>
  <c r="F20" i="17" s="1"/>
  <c r="D26" i="17"/>
  <c r="C28" i="17"/>
  <c r="F28" i="17" s="1"/>
  <c r="D15" i="17"/>
  <c r="D23" i="17"/>
  <c r="C25" i="17"/>
  <c r="F25" i="17" s="1"/>
  <c r="D31" i="17"/>
  <c r="C33" i="17"/>
  <c r="F33" i="17" s="1"/>
  <c r="C20" i="16"/>
  <c r="F20" i="16" s="1"/>
  <c r="D26" i="16"/>
  <c r="C17" i="16"/>
  <c r="F17" i="16" s="1"/>
  <c r="C25" i="16"/>
  <c r="F25" i="16" s="1"/>
  <c r="D31" i="16"/>
  <c r="D12" i="16"/>
  <c r="C14" i="16"/>
  <c r="F14" i="16" s="1"/>
  <c r="D20" i="16"/>
  <c r="C22" i="16"/>
  <c r="F22" i="16" s="1"/>
  <c r="D28" i="16"/>
  <c r="C30" i="16"/>
  <c r="F30" i="16" s="1"/>
  <c r="D17" i="16"/>
  <c r="C19" i="16"/>
  <c r="F19" i="16" s="1"/>
  <c r="D25" i="16"/>
  <c r="C27" i="16"/>
  <c r="F27" i="16" s="1"/>
  <c r="D33" i="16"/>
  <c r="C16" i="16"/>
  <c r="F16" i="16" s="1"/>
  <c r="D22" i="16"/>
  <c r="D30" i="16"/>
  <c r="C21" i="16"/>
  <c r="F21" i="16" s="1"/>
  <c r="D27" i="16"/>
  <c r="D16" i="16"/>
  <c r="C18" i="16"/>
  <c r="F18" i="16" s="1"/>
  <c r="D24" i="16"/>
  <c r="C26" i="16"/>
  <c r="F26" i="16" s="1"/>
  <c r="D32" i="16"/>
  <c r="C12" i="16"/>
  <c r="F12" i="16" s="1"/>
  <c r="D18" i="16"/>
  <c r="C28" i="16"/>
  <c r="F28" i="16" s="1"/>
  <c r="D15" i="16"/>
  <c r="D23" i="16"/>
  <c r="D14" i="16"/>
  <c r="C24" i="16"/>
  <c r="F24" i="16" s="1"/>
  <c r="C32" i="16"/>
  <c r="F32" i="16" s="1"/>
  <c r="C13" i="16"/>
  <c r="F13" i="16" s="1"/>
  <c r="D19" i="16"/>
  <c r="C29" i="16"/>
  <c r="F29" i="16" s="1"/>
  <c r="D13" i="16"/>
  <c r="C15" i="16"/>
  <c r="F15" i="16" s="1"/>
  <c r="D21" i="16"/>
  <c r="C23" i="16"/>
  <c r="F23" i="16" s="1"/>
  <c r="D29" i="16"/>
  <c r="C31" i="16"/>
  <c r="F31" i="16" s="1"/>
  <c r="C33" i="16"/>
  <c r="F33" i="16" s="1"/>
  <c r="C26" i="15"/>
  <c r="F26" i="15" s="1"/>
  <c r="D20" i="15"/>
  <c r="D17" i="15"/>
  <c r="C19" i="15"/>
  <c r="F19" i="15" s="1"/>
  <c r="D25" i="15"/>
  <c r="C27" i="15"/>
  <c r="F27" i="15" s="1"/>
  <c r="D33" i="15"/>
  <c r="D12" i="15"/>
  <c r="C22" i="15"/>
  <c r="F22" i="15" s="1"/>
  <c r="C30" i="15"/>
  <c r="F30" i="15" s="1"/>
  <c r="C16" i="15"/>
  <c r="F16" i="15" s="1"/>
  <c r="D22" i="15"/>
  <c r="C24" i="15"/>
  <c r="F24" i="15" s="1"/>
  <c r="D30" i="15"/>
  <c r="C32" i="15"/>
  <c r="F32" i="15" s="1"/>
  <c r="C14" i="15"/>
  <c r="F14" i="15" s="1"/>
  <c r="D28" i="15"/>
  <c r="D14" i="15"/>
  <c r="C13" i="15"/>
  <c r="F13" i="15" s="1"/>
  <c r="D19" i="15"/>
  <c r="C21" i="15"/>
  <c r="F21" i="15" s="1"/>
  <c r="D27" i="15"/>
  <c r="C29" i="15"/>
  <c r="F29" i="15" s="1"/>
  <c r="C18" i="15"/>
  <c r="F18" i="15" s="1"/>
  <c r="D24" i="15"/>
  <c r="D32" i="15"/>
  <c r="D13" i="15"/>
  <c r="C15" i="15"/>
  <c r="F15" i="15" s="1"/>
  <c r="D21" i="15"/>
  <c r="C23" i="15"/>
  <c r="F23" i="15" s="1"/>
  <c r="D29" i="15"/>
  <c r="C31" i="15"/>
  <c r="F31" i="15" s="1"/>
  <c r="D16" i="15"/>
  <c r="C12" i="15"/>
  <c r="F12" i="15" s="1"/>
  <c r="D18" i="15"/>
  <c r="C20" i="15"/>
  <c r="F20" i="15" s="1"/>
  <c r="D26" i="15"/>
  <c r="C28" i="15"/>
  <c r="F28" i="15" s="1"/>
  <c r="D15" i="15"/>
  <c r="C17" i="15"/>
  <c r="F17" i="15" s="1"/>
  <c r="D23" i="15"/>
  <c r="C25" i="15"/>
  <c r="F25" i="15" s="1"/>
  <c r="D31" i="15"/>
  <c r="C33" i="15"/>
  <c r="F33" i="15" s="1"/>
  <c r="D12" i="14"/>
  <c r="C30" i="14"/>
  <c r="F30" i="14" s="1"/>
  <c r="D14" i="14"/>
  <c r="C16" i="14"/>
  <c r="F16" i="14" s="1"/>
  <c r="D22" i="14"/>
  <c r="C24" i="14"/>
  <c r="F24" i="14" s="1"/>
  <c r="D30" i="14"/>
  <c r="C32" i="14"/>
  <c r="F32" i="14" s="1"/>
  <c r="D33" i="14"/>
  <c r="C13" i="14"/>
  <c r="F13" i="14" s="1"/>
  <c r="D19" i="14"/>
  <c r="C21" i="14"/>
  <c r="F21" i="14" s="1"/>
  <c r="D27" i="14"/>
  <c r="C29" i="14"/>
  <c r="F29" i="14" s="1"/>
  <c r="D28" i="14"/>
  <c r="D16" i="14"/>
  <c r="C18" i="14"/>
  <c r="F18" i="14" s="1"/>
  <c r="D24" i="14"/>
  <c r="C26" i="14"/>
  <c r="F26" i="14" s="1"/>
  <c r="D32" i="14"/>
  <c r="D20" i="14"/>
  <c r="D13" i="14"/>
  <c r="C15" i="14"/>
  <c r="F15" i="14" s="1"/>
  <c r="D21" i="14"/>
  <c r="C23" i="14"/>
  <c r="F23" i="14" s="1"/>
  <c r="D29" i="14"/>
  <c r="C31" i="14"/>
  <c r="F31" i="14" s="1"/>
  <c r="C14" i="14"/>
  <c r="F14" i="14" s="1"/>
  <c r="D17" i="14"/>
  <c r="C27" i="14"/>
  <c r="F27" i="14" s="1"/>
  <c r="C12" i="14"/>
  <c r="F12" i="14" s="1"/>
  <c r="D18" i="14"/>
  <c r="C20" i="14"/>
  <c r="F20" i="14" s="1"/>
  <c r="D26" i="14"/>
  <c r="C28" i="14"/>
  <c r="F28" i="14" s="1"/>
  <c r="C22" i="14"/>
  <c r="F22" i="14" s="1"/>
  <c r="C19" i="14"/>
  <c r="F19" i="14" s="1"/>
  <c r="D25" i="14"/>
  <c r="D15" i="14"/>
  <c r="C17" i="14"/>
  <c r="F17" i="14" s="1"/>
  <c r="D23" i="14"/>
  <c r="C25" i="14"/>
  <c r="F25" i="14" s="1"/>
  <c r="D31" i="14"/>
  <c r="C33" i="14"/>
  <c r="F33" i="14" s="1"/>
  <c r="D15" i="13"/>
  <c r="C17" i="13"/>
  <c r="F17" i="13" s="1"/>
  <c r="D23" i="13"/>
  <c r="C25" i="13"/>
  <c r="F25" i="13" s="1"/>
  <c r="D31" i="13"/>
  <c r="C33" i="13"/>
  <c r="F33" i="13" s="1"/>
  <c r="D12" i="13"/>
  <c r="C14" i="13"/>
  <c r="F14" i="13" s="1"/>
  <c r="D20" i="13"/>
  <c r="C22" i="13"/>
  <c r="F22" i="13" s="1"/>
  <c r="D28" i="13"/>
  <c r="C30" i="13"/>
  <c r="F30" i="13" s="1"/>
  <c r="D17" i="13"/>
  <c r="D33" i="13"/>
  <c r="C13" i="13"/>
  <c r="F13" i="13" s="1"/>
  <c r="D19" i="13"/>
  <c r="D27" i="13"/>
  <c r="C29" i="13"/>
  <c r="F29" i="13" s="1"/>
  <c r="D22" i="13"/>
  <c r="C32" i="13"/>
  <c r="F32" i="13" s="1"/>
  <c r="C21" i="13"/>
  <c r="F21" i="13" s="1"/>
  <c r="D16" i="13"/>
  <c r="C18" i="13"/>
  <c r="F18" i="13" s="1"/>
  <c r="D24" i="13"/>
  <c r="C26" i="13"/>
  <c r="F26" i="13" s="1"/>
  <c r="D32" i="13"/>
  <c r="C19" i="13"/>
  <c r="F19" i="13" s="1"/>
  <c r="C27" i="13"/>
  <c r="F27" i="13" s="1"/>
  <c r="D14" i="13"/>
  <c r="C24" i="13"/>
  <c r="F24" i="13" s="1"/>
  <c r="D13" i="13"/>
  <c r="C15" i="13"/>
  <c r="F15" i="13" s="1"/>
  <c r="D21" i="13"/>
  <c r="C23" i="13"/>
  <c r="F23" i="13" s="1"/>
  <c r="D29" i="13"/>
  <c r="C31" i="13"/>
  <c r="F31" i="13" s="1"/>
  <c r="D25" i="13"/>
  <c r="C16" i="13"/>
  <c r="F16" i="13" s="1"/>
  <c r="D30" i="13"/>
  <c r="C12" i="13"/>
  <c r="F12" i="13" s="1"/>
  <c r="D18" i="13"/>
  <c r="C20" i="13"/>
  <c r="F20" i="13" s="1"/>
  <c r="D26" i="13"/>
  <c r="C28" i="13"/>
  <c r="F28" i="13" s="1"/>
  <c r="D15" i="12"/>
  <c r="D17" i="12"/>
  <c r="C19" i="12"/>
  <c r="F19" i="12" s="1"/>
  <c r="D25" i="12"/>
  <c r="C27" i="12"/>
  <c r="F27" i="12" s="1"/>
  <c r="D33" i="12"/>
  <c r="C17" i="12"/>
  <c r="F17" i="12" s="1"/>
  <c r="D14" i="12"/>
  <c r="D22" i="12"/>
  <c r="C24" i="12"/>
  <c r="F24" i="12" s="1"/>
  <c r="D30" i="12"/>
  <c r="C32" i="12"/>
  <c r="F32" i="12" s="1"/>
  <c r="D28" i="12"/>
  <c r="D19" i="12"/>
  <c r="C21" i="12"/>
  <c r="F21" i="12" s="1"/>
  <c r="D27" i="12"/>
  <c r="C29" i="12"/>
  <c r="F29" i="12" s="1"/>
  <c r="D12" i="12"/>
  <c r="C22" i="12"/>
  <c r="F22" i="12" s="1"/>
  <c r="C16" i="12"/>
  <c r="F16" i="12" s="1"/>
  <c r="D16" i="12"/>
  <c r="C26" i="12"/>
  <c r="F26" i="12" s="1"/>
  <c r="D13" i="12"/>
  <c r="C15" i="12"/>
  <c r="F15" i="12" s="1"/>
  <c r="D21" i="12"/>
  <c r="C23" i="12"/>
  <c r="F23" i="12" s="1"/>
  <c r="D29" i="12"/>
  <c r="C31" i="12"/>
  <c r="F31" i="12" s="1"/>
  <c r="C14" i="12"/>
  <c r="F14" i="12" s="1"/>
  <c r="D20" i="12"/>
  <c r="C30" i="12"/>
  <c r="F30" i="12" s="1"/>
  <c r="C13" i="12"/>
  <c r="F13" i="12" s="1"/>
  <c r="C18" i="12"/>
  <c r="F18" i="12" s="1"/>
  <c r="D24" i="12"/>
  <c r="D32" i="12"/>
  <c r="C12" i="12"/>
  <c r="F12" i="12" s="1"/>
  <c r="D18" i="12"/>
  <c r="C20" i="12"/>
  <c r="F20" i="12" s="1"/>
  <c r="D26" i="12"/>
  <c r="C28" i="12"/>
  <c r="F28" i="12" s="1"/>
  <c r="D23" i="12"/>
  <c r="C25" i="12"/>
  <c r="F25" i="12" s="1"/>
  <c r="D31" i="12"/>
  <c r="C33" i="12"/>
  <c r="F33" i="12" s="1"/>
  <c r="D33" i="11"/>
  <c r="D14" i="11"/>
  <c r="C16" i="11"/>
  <c r="F16" i="11" s="1"/>
  <c r="D22" i="11"/>
  <c r="C24" i="11"/>
  <c r="F24" i="11" s="1"/>
  <c r="D30" i="11"/>
  <c r="C32" i="11"/>
  <c r="F32" i="11" s="1"/>
  <c r="C13" i="11"/>
  <c r="F13" i="11" s="1"/>
  <c r="D19" i="11"/>
  <c r="C21" i="11"/>
  <c r="F21" i="11" s="1"/>
  <c r="D27" i="11"/>
  <c r="C29" i="11"/>
  <c r="F29" i="11" s="1"/>
  <c r="C14" i="11"/>
  <c r="F14" i="11" s="1"/>
  <c r="D20" i="11"/>
  <c r="C19" i="11"/>
  <c r="F19" i="11" s="1"/>
  <c r="D16" i="11"/>
  <c r="C18" i="11"/>
  <c r="F18" i="11" s="1"/>
  <c r="D24" i="11"/>
  <c r="C26" i="11"/>
  <c r="F26" i="11" s="1"/>
  <c r="D32" i="11"/>
  <c r="D28" i="11"/>
  <c r="D17" i="11"/>
  <c r="C27" i="11"/>
  <c r="F27" i="11" s="1"/>
  <c r="D13" i="11"/>
  <c r="C15" i="11"/>
  <c r="F15" i="11" s="1"/>
  <c r="D21" i="11"/>
  <c r="C23" i="11"/>
  <c r="F23" i="11" s="1"/>
  <c r="D29" i="11"/>
  <c r="C31" i="11"/>
  <c r="F31" i="11" s="1"/>
  <c r="C30" i="11"/>
  <c r="F30" i="11" s="1"/>
  <c r="C12" i="11"/>
  <c r="F12" i="11" s="1"/>
  <c r="D18" i="11"/>
  <c r="C20" i="11"/>
  <c r="F20" i="11" s="1"/>
  <c r="D26" i="11"/>
  <c r="C28" i="11"/>
  <c r="F28" i="11" s="1"/>
  <c r="D12" i="11"/>
  <c r="C22" i="11"/>
  <c r="F22" i="11" s="1"/>
  <c r="D25" i="11"/>
  <c r="D15" i="11"/>
  <c r="C17" i="11"/>
  <c r="F17" i="11" s="1"/>
  <c r="D23" i="11"/>
  <c r="C25" i="11"/>
  <c r="F25" i="11" s="1"/>
  <c r="D31" i="11"/>
  <c r="C33" i="11"/>
  <c r="F33" i="11" s="1"/>
  <c r="D28" i="10"/>
  <c r="D17" i="10"/>
  <c r="C19" i="10"/>
  <c r="F19" i="10" s="1"/>
  <c r="D25" i="10"/>
  <c r="C27" i="10"/>
  <c r="F27" i="10" s="1"/>
  <c r="D33" i="10"/>
  <c r="D12" i="10"/>
  <c r="D20" i="10"/>
  <c r="C30" i="10"/>
  <c r="F30" i="10" s="1"/>
  <c r="D14" i="10"/>
  <c r="C16" i="10"/>
  <c r="F16" i="10" s="1"/>
  <c r="D22" i="10"/>
  <c r="C24" i="10"/>
  <c r="F24" i="10" s="1"/>
  <c r="D30" i="10"/>
  <c r="C32" i="10"/>
  <c r="F32" i="10" s="1"/>
  <c r="C13" i="10"/>
  <c r="F13" i="10" s="1"/>
  <c r="D19" i="10"/>
  <c r="C21" i="10"/>
  <c r="F21" i="10" s="1"/>
  <c r="D27" i="10"/>
  <c r="C29" i="10"/>
  <c r="F29" i="10" s="1"/>
  <c r="C22" i="10"/>
  <c r="F22" i="10" s="1"/>
  <c r="D16" i="10"/>
  <c r="C18" i="10"/>
  <c r="F18" i="10" s="1"/>
  <c r="D24" i="10"/>
  <c r="C26" i="10"/>
  <c r="F26" i="10" s="1"/>
  <c r="D32" i="10"/>
  <c r="C14" i="10"/>
  <c r="F14" i="10" s="1"/>
  <c r="D13" i="10"/>
  <c r="C15" i="10"/>
  <c r="F15" i="10" s="1"/>
  <c r="D21" i="10"/>
  <c r="C23" i="10"/>
  <c r="F23" i="10" s="1"/>
  <c r="D29" i="10"/>
  <c r="C31" i="10"/>
  <c r="F31" i="10" s="1"/>
  <c r="C12" i="10"/>
  <c r="F12" i="10" s="1"/>
  <c r="D18" i="10"/>
  <c r="C20" i="10"/>
  <c r="F20" i="10" s="1"/>
  <c r="D26" i="10"/>
  <c r="C28" i="10"/>
  <c r="F28" i="10" s="1"/>
  <c r="D15" i="10"/>
  <c r="C17" i="10"/>
  <c r="F17" i="10" s="1"/>
  <c r="D23" i="10"/>
  <c r="C25" i="10"/>
  <c r="F25" i="10" s="1"/>
  <c r="D31" i="10"/>
  <c r="C33" i="10"/>
  <c r="F33" i="10" s="1"/>
  <c r="C28" i="9"/>
  <c r="F28" i="9" s="1"/>
  <c r="C17" i="9"/>
  <c r="F17" i="9" s="1"/>
  <c r="D23" i="9"/>
  <c r="C25" i="9"/>
  <c r="F25" i="9" s="1"/>
  <c r="D31" i="9"/>
  <c r="D12" i="9"/>
  <c r="C14" i="9"/>
  <c r="F14" i="9" s="1"/>
  <c r="D20" i="9"/>
  <c r="C22" i="9"/>
  <c r="F22" i="9" s="1"/>
  <c r="D28" i="9"/>
  <c r="C30" i="9"/>
  <c r="F30" i="9" s="1"/>
  <c r="D17" i="9"/>
  <c r="C19" i="9"/>
  <c r="F19" i="9" s="1"/>
  <c r="D25" i="9"/>
  <c r="C27" i="9"/>
  <c r="F27" i="9" s="1"/>
  <c r="D33" i="9"/>
  <c r="D22" i="9"/>
  <c r="D18" i="9"/>
  <c r="C16" i="9"/>
  <c r="F16" i="9" s="1"/>
  <c r="C24" i="9"/>
  <c r="F24" i="9" s="1"/>
  <c r="C32" i="9"/>
  <c r="F32" i="9" s="1"/>
  <c r="C13" i="9"/>
  <c r="F13" i="9" s="1"/>
  <c r="D19" i="9"/>
  <c r="C29" i="9"/>
  <c r="F29" i="9" s="1"/>
  <c r="D16" i="9"/>
  <c r="C18" i="9"/>
  <c r="F18" i="9" s="1"/>
  <c r="D24" i="9"/>
  <c r="C26" i="9"/>
  <c r="F26" i="9" s="1"/>
  <c r="D32" i="9"/>
  <c r="C12" i="9"/>
  <c r="F12" i="9" s="1"/>
  <c r="C20" i="9"/>
  <c r="F20" i="9" s="1"/>
  <c r="D26" i="9"/>
  <c r="D14" i="9"/>
  <c r="D30" i="9"/>
  <c r="C21" i="9"/>
  <c r="F21" i="9" s="1"/>
  <c r="D27" i="9"/>
  <c r="D13" i="9"/>
  <c r="C15" i="9"/>
  <c r="D21" i="9"/>
  <c r="C23" i="9"/>
  <c r="F23" i="9" s="1"/>
  <c r="D29" i="9"/>
  <c r="C31" i="9"/>
  <c r="F31" i="9" s="1"/>
  <c r="C33" i="9"/>
  <c r="F33" i="9" s="1"/>
  <c r="D20" i="8"/>
  <c r="C30" i="8"/>
  <c r="F30" i="8" s="1"/>
  <c r="C19" i="8"/>
  <c r="F19" i="8" s="1"/>
  <c r="D14" i="8"/>
  <c r="C16" i="8"/>
  <c r="F16" i="8" s="1"/>
  <c r="D22" i="8"/>
  <c r="C24" i="8"/>
  <c r="F24" i="8" s="1"/>
  <c r="D30" i="8"/>
  <c r="C32" i="8"/>
  <c r="F32" i="8" s="1"/>
  <c r="D33" i="8"/>
  <c r="C13" i="8"/>
  <c r="F13" i="8" s="1"/>
  <c r="D19" i="8"/>
  <c r="C21" i="8"/>
  <c r="F21" i="8" s="1"/>
  <c r="D27" i="8"/>
  <c r="C29" i="8"/>
  <c r="F29" i="8" s="1"/>
  <c r="C14" i="8"/>
  <c r="F14" i="8" s="1"/>
  <c r="C27" i="8"/>
  <c r="F27" i="8" s="1"/>
  <c r="D16" i="8"/>
  <c r="C18" i="8"/>
  <c r="F18" i="8" s="1"/>
  <c r="D24" i="8"/>
  <c r="C26" i="8"/>
  <c r="F26" i="8" s="1"/>
  <c r="D32" i="8"/>
  <c r="C22" i="8"/>
  <c r="F22" i="8" s="1"/>
  <c r="D13" i="8"/>
  <c r="C15" i="8"/>
  <c r="F15" i="8" s="1"/>
  <c r="D21" i="8"/>
  <c r="C23" i="8"/>
  <c r="F23" i="8" s="1"/>
  <c r="D29" i="8"/>
  <c r="C31" i="8"/>
  <c r="F31" i="8" s="1"/>
  <c r="D12" i="8"/>
  <c r="C12" i="8"/>
  <c r="F12" i="8" s="1"/>
  <c r="D18" i="8"/>
  <c r="C20" i="8"/>
  <c r="F20" i="8" s="1"/>
  <c r="D26" i="8"/>
  <c r="C28" i="8"/>
  <c r="F28" i="8" s="1"/>
  <c r="D28" i="8"/>
  <c r="D17" i="8"/>
  <c r="D25" i="8"/>
  <c r="D15" i="8"/>
  <c r="C17" i="8"/>
  <c r="F17" i="8" s="1"/>
  <c r="D23" i="8"/>
  <c r="C25" i="8"/>
  <c r="F25" i="8" s="1"/>
  <c r="D31" i="8"/>
  <c r="C33" i="8"/>
  <c r="F33" i="8" s="1"/>
  <c r="C17" i="7"/>
  <c r="F17" i="7" s="1"/>
  <c r="D23" i="7"/>
  <c r="D31" i="7"/>
  <c r="C33" i="7"/>
  <c r="F33" i="7" s="1"/>
  <c r="D12" i="7"/>
  <c r="C14" i="7"/>
  <c r="F14" i="7" s="1"/>
  <c r="D20" i="7"/>
  <c r="C22" i="7"/>
  <c r="F22" i="7" s="1"/>
  <c r="D28" i="7"/>
  <c r="C30" i="7"/>
  <c r="F30" i="7" s="1"/>
  <c r="D15" i="7"/>
  <c r="D14" i="7"/>
  <c r="C16" i="7"/>
  <c r="F16" i="7" s="1"/>
  <c r="D22" i="7"/>
  <c r="C24" i="7"/>
  <c r="F24" i="7" s="1"/>
  <c r="D30" i="7"/>
  <c r="C32" i="7"/>
  <c r="F32" i="7" s="1"/>
  <c r="C25" i="7"/>
  <c r="F25" i="7" s="1"/>
  <c r="D33" i="7"/>
  <c r="C13" i="7"/>
  <c r="F13" i="7" s="1"/>
  <c r="D19" i="7"/>
  <c r="C21" i="7"/>
  <c r="F21" i="7" s="1"/>
  <c r="D27" i="7"/>
  <c r="C29" i="7"/>
  <c r="F29" i="7" s="1"/>
  <c r="D16" i="7"/>
  <c r="C18" i="7"/>
  <c r="F18" i="7" s="1"/>
  <c r="D24" i="7"/>
  <c r="C26" i="7"/>
  <c r="F26" i="7" s="1"/>
  <c r="D32" i="7"/>
  <c r="D17" i="7"/>
  <c r="D13" i="7"/>
  <c r="C15" i="7"/>
  <c r="F15" i="7" s="1"/>
  <c r="D21" i="7"/>
  <c r="C23" i="7"/>
  <c r="F23" i="7" s="1"/>
  <c r="D29" i="7"/>
  <c r="C31" i="7"/>
  <c r="F31" i="7" s="1"/>
  <c r="C19" i="7"/>
  <c r="F19" i="7" s="1"/>
  <c r="D25" i="7"/>
  <c r="C27" i="7"/>
  <c r="F27" i="7" s="1"/>
  <c r="C12" i="7"/>
  <c r="F12" i="7" s="1"/>
  <c r="D18" i="7"/>
  <c r="C20" i="7"/>
  <c r="F20" i="7" s="1"/>
  <c r="D26" i="7"/>
  <c r="C28" i="7"/>
  <c r="F28" i="7" s="1"/>
  <c r="C34" i="21" l="1"/>
  <c r="C35" i="21" s="1"/>
  <c r="F36" i="21" s="1"/>
  <c r="C17" i="23" s="1"/>
  <c r="C34" i="20"/>
  <c r="C35" i="20" s="1"/>
  <c r="F36" i="20" s="1"/>
  <c r="C17" i="22" s="1"/>
  <c r="C34" i="18"/>
  <c r="C35" i="18" s="1"/>
  <c r="F36" i="18" s="1"/>
  <c r="C34" i="17"/>
  <c r="C35" i="17" s="1"/>
  <c r="F36" i="17" s="1"/>
  <c r="C34" i="16"/>
  <c r="C35" i="16" s="1"/>
  <c r="F36" i="16" s="1"/>
  <c r="C34" i="15"/>
  <c r="C35" i="15" s="1"/>
  <c r="F36" i="15" s="1"/>
  <c r="C34" i="14"/>
  <c r="C35" i="14" s="1"/>
  <c r="F36" i="14" s="1"/>
  <c r="C34" i="13"/>
  <c r="C35" i="13" s="1"/>
  <c r="F36" i="13" s="1"/>
  <c r="C34" i="12"/>
  <c r="C35" i="12" s="1"/>
  <c r="F36" i="12" s="1"/>
  <c r="C34" i="11"/>
  <c r="C35" i="11" s="1"/>
  <c r="B174" i="5" s="1"/>
  <c r="C34" i="10"/>
  <c r="C35" i="10" s="1"/>
  <c r="F36" i="10" s="1"/>
  <c r="F15" i="9" s="1"/>
  <c r="C34" i="9" s="1"/>
  <c r="C34" i="8"/>
  <c r="C35" i="8" s="1"/>
  <c r="F36" i="8" s="1"/>
  <c r="C34" i="7"/>
  <c r="C35" i="7" s="1"/>
  <c r="F36" i="7" s="1"/>
  <c r="C18" i="22" s="1"/>
  <c r="F18" i="22" s="1"/>
  <c r="C35" i="9" l="1"/>
  <c r="F36" i="11"/>
  <c r="L6" i="6"/>
  <c r="H6" i="6" s="1"/>
  <c r="C36" i="6" s="1"/>
  <c r="C28" i="6" a="1"/>
  <c r="D26" i="6" a="1"/>
  <c r="C20" i="6" a="1"/>
  <c r="D18" i="6" a="1"/>
  <c r="C12" i="6" a="1"/>
  <c r="D29" i="6" a="1"/>
  <c r="C23" i="6" a="1"/>
  <c r="D21" i="6" a="1"/>
  <c r="C15" i="6" a="1"/>
  <c r="C26" i="6" a="1"/>
  <c r="D16" i="6" a="1"/>
  <c r="C29" i="6" a="1"/>
  <c r="D27" i="6" a="1"/>
  <c r="C21" i="6" a="1"/>
  <c r="C13" i="6" a="1"/>
  <c r="C16" i="6" a="1"/>
  <c r="D25" i="6" a="1"/>
  <c r="C19" i="6" a="1"/>
  <c r="D28" i="6" a="1"/>
  <c r="C22" i="6" a="1"/>
  <c r="D12" i="6" a="1"/>
  <c r="D31" i="6" a="1"/>
  <c r="D23" i="6" a="1"/>
  <c r="C17" i="6" a="1"/>
  <c r="D15" i="6" a="1"/>
  <c r="C31" i="6" a="1"/>
  <c r="D13" i="6" a="1"/>
  <c r="D32" i="6" a="1"/>
  <c r="D24" i="6" a="1"/>
  <c r="C18" i="6" a="1"/>
  <c r="D19" i="6" a="1"/>
  <c r="C32" i="6" a="1"/>
  <c r="D30" i="6" a="1"/>
  <c r="C24" i="6" a="1"/>
  <c r="D22" i="6" a="1"/>
  <c r="D14" i="6" a="1"/>
  <c r="C27" i="6" a="1"/>
  <c r="D17" i="6" a="1"/>
  <c r="C30" i="6" a="1"/>
  <c r="D20" i="6" a="1"/>
  <c r="C14" i="6" a="1"/>
  <c r="C33" i="6" a="1"/>
  <c r="C25" i="6" a="1"/>
  <c r="D33" i="6" a="1"/>
  <c r="F36" i="9" l="1"/>
  <c r="D33" i="6"/>
  <c r="C25" i="6"/>
  <c r="F25" i="6" s="1"/>
  <c r="C33" i="6"/>
  <c r="F33" i="6" s="1"/>
  <c r="C14" i="6"/>
  <c r="F14" i="6" s="1"/>
  <c r="D20" i="6"/>
  <c r="C30" i="6"/>
  <c r="F30" i="6" s="1"/>
  <c r="D17" i="6"/>
  <c r="C27" i="6"/>
  <c r="F27" i="6" s="1"/>
  <c r="D14" i="6"/>
  <c r="D22" i="6"/>
  <c r="C24" i="6"/>
  <c r="F24" i="6" s="1"/>
  <c r="D30" i="6"/>
  <c r="C32" i="6"/>
  <c r="F32" i="6" s="1"/>
  <c r="D19" i="6"/>
  <c r="C18" i="6"/>
  <c r="F18" i="6" s="1"/>
  <c r="D24" i="6"/>
  <c r="D32" i="6"/>
  <c r="D13" i="6"/>
  <c r="C31" i="6"/>
  <c r="F31" i="6" s="1"/>
  <c r="D15" i="6"/>
  <c r="C17" i="6"/>
  <c r="F17" i="6" s="1"/>
  <c r="D23" i="6"/>
  <c r="D31" i="6"/>
  <c r="D12" i="6"/>
  <c r="C22" i="6"/>
  <c r="F22" i="6" s="1"/>
  <c r="D28" i="6"/>
  <c r="C19" i="6"/>
  <c r="F19" i="6" s="1"/>
  <c r="D25" i="6"/>
  <c r="C16" i="6"/>
  <c r="F16" i="6" s="1"/>
  <c r="C13" i="6"/>
  <c r="F13" i="6" s="1"/>
  <c r="C21" i="6"/>
  <c r="F21" i="6" s="1"/>
  <c r="D27" i="6"/>
  <c r="C29" i="6"/>
  <c r="F29" i="6" s="1"/>
  <c r="D16" i="6"/>
  <c r="C26" i="6"/>
  <c r="F26" i="6" s="1"/>
  <c r="C15" i="6"/>
  <c r="F15" i="6" s="1"/>
  <c r="D21" i="6"/>
  <c r="C23" i="6"/>
  <c r="F23" i="6" s="1"/>
  <c r="D29" i="6"/>
  <c r="C12" i="6"/>
  <c r="F12" i="6" s="1"/>
  <c r="D18" i="6"/>
  <c r="C20" i="6"/>
  <c r="F20" i="6" s="1"/>
  <c r="D26" i="6"/>
  <c r="C28" i="6"/>
  <c r="F28" i="6" s="1"/>
  <c r="L6" i="1"/>
  <c r="H6" i="1" s="1"/>
  <c r="D17" i="1" a="1"/>
  <c r="D18" i="1" a="1"/>
  <c r="C17" i="1" a="1"/>
  <c r="C32" i="1" a="1"/>
  <c r="D32" i="1" a="1"/>
  <c r="C30" i="1" a="1"/>
  <c r="C15" i="1" a="1"/>
  <c r="C33" i="1" a="1"/>
  <c r="D12" i="1" a="1"/>
  <c r="D20" i="1" a="1"/>
  <c r="C14" i="1" a="1"/>
  <c r="C29" i="1" a="1"/>
  <c r="D24" i="1" a="1"/>
  <c r="D14" i="1" a="1"/>
  <c r="D31" i="1" a="1"/>
  <c r="C20" i="1" a="1"/>
  <c r="C13" i="1" a="1"/>
  <c r="C25" i="1" a="1"/>
  <c r="D28" i="1" a="1"/>
  <c r="C27" i="1" a="1"/>
  <c r="D23" i="1" a="1"/>
  <c r="D15" i="1" a="1"/>
  <c r="D27" i="1" a="1"/>
  <c r="C18" i="1" a="1"/>
  <c r="D29" i="1" a="1"/>
  <c r="D19" i="1" a="1"/>
  <c r="C19" i="1" a="1"/>
  <c r="C21" i="1" a="1"/>
  <c r="D26" i="1" a="1"/>
  <c r="D33" i="1" a="1"/>
  <c r="D22" i="1" a="1"/>
  <c r="C26" i="1" a="1"/>
  <c r="C28" i="1" a="1"/>
  <c r="C31" i="1" a="1"/>
  <c r="D16" i="1" a="1"/>
  <c r="D30" i="1" a="1"/>
  <c r="D25" i="1" a="1"/>
  <c r="D13" i="1" a="1"/>
  <c r="C16" i="1" a="1"/>
  <c r="C23" i="1" a="1"/>
  <c r="C12" i="1" a="1"/>
  <c r="C24" i="1" a="1"/>
  <c r="D21" i="1" a="1"/>
  <c r="C22" i="1" a="1"/>
  <c r="C34" i="6" l="1"/>
  <c r="C35" i="6" s="1"/>
  <c r="F36" i="6" s="1"/>
  <c r="C31" i="1"/>
  <c r="F31" i="1" s="1"/>
  <c r="C29" i="1"/>
  <c r="F29" i="1" s="1"/>
  <c r="C18" i="1"/>
  <c r="F18" i="1" s="1"/>
  <c r="C27" i="1"/>
  <c r="F27" i="1" s="1"/>
  <c r="C25" i="1"/>
  <c r="F25" i="1" s="1"/>
  <c r="C24" i="1"/>
  <c r="F24" i="1" s="1"/>
  <c r="C23" i="1"/>
  <c r="F23" i="1" s="1"/>
  <c r="C28" i="1"/>
  <c r="F28" i="1" s="1"/>
  <c r="C21" i="1"/>
  <c r="F21" i="1" s="1"/>
  <c r="C22" i="1"/>
  <c r="F22" i="1" s="1"/>
  <c r="C14" i="1"/>
  <c r="F14" i="1" s="1"/>
  <c r="C13" i="1"/>
  <c r="F13" i="1" s="1"/>
  <c r="C30" i="1"/>
  <c r="F30" i="1" s="1"/>
  <c r="C32" i="1"/>
  <c r="F32" i="1" s="1"/>
  <c r="C16" i="1"/>
  <c r="F16" i="1" s="1"/>
  <c r="C26" i="1"/>
  <c r="F26" i="1" s="1"/>
  <c r="C19" i="1"/>
  <c r="F19" i="1" s="1"/>
  <c r="C33" i="1"/>
  <c r="F33" i="1" s="1"/>
  <c r="C15" i="1"/>
  <c r="F15" i="1" s="1"/>
  <c r="C20" i="1"/>
  <c r="F20" i="1" s="1"/>
  <c r="C12" i="1"/>
  <c r="F12" i="1" s="1"/>
  <c r="C17" i="1"/>
  <c r="F17" i="1" s="1"/>
  <c r="D13" i="1"/>
  <c r="D22" i="1"/>
  <c r="D16" i="1"/>
  <c r="D21" i="1"/>
  <c r="D31" i="1"/>
  <c r="D32" i="1"/>
  <c r="D18" i="1"/>
  <c r="D25" i="1"/>
  <c r="D33" i="1"/>
  <c r="D19" i="1"/>
  <c r="D27" i="1"/>
  <c r="D28" i="1"/>
  <c r="D14" i="1"/>
  <c r="D20" i="1"/>
  <c r="D17" i="1"/>
  <c r="D30" i="1"/>
  <c r="D26" i="1"/>
  <c r="D29" i="1"/>
  <c r="D15" i="1"/>
  <c r="D23" i="1"/>
  <c r="D24" i="1"/>
  <c r="D12" i="1"/>
  <c r="C36" i="1"/>
  <c r="C17" i="19" l="1"/>
  <c r="F17" i="19" s="1"/>
  <c r="C34" i="19" s="1"/>
  <c r="C35" i="19" s="1"/>
  <c r="F36" i="19" s="1"/>
  <c r="C18" i="23"/>
  <c r="F18" i="23" s="1"/>
  <c r="C34" i="1"/>
  <c r="C19" i="23" l="1"/>
  <c r="F19" i="23" s="1"/>
  <c r="C34" i="23" s="1"/>
  <c r="C35" i="23" s="1"/>
  <c r="F36" i="23" s="1"/>
  <c r="C19" i="22"/>
  <c r="F19" i="22" s="1"/>
  <c r="C34" i="22" s="1"/>
  <c r="C35" i="22" s="1"/>
  <c r="F36" i="22" s="1"/>
  <c r="C35" i="1"/>
  <c r="F36" i="1" s="1"/>
</calcChain>
</file>

<file path=xl/sharedStrings.xml><?xml version="1.0" encoding="utf-8"?>
<sst xmlns="http://schemas.openxmlformats.org/spreadsheetml/2006/main" count="1660" uniqueCount="452">
  <si>
    <t>unité</t>
  </si>
  <si>
    <t>kg</t>
  </si>
  <si>
    <t>litre</t>
  </si>
  <si>
    <t>FICHE  RECETTE</t>
  </si>
  <si>
    <t>Date:</t>
  </si>
  <si>
    <t>Votre nom:__________________</t>
  </si>
  <si>
    <t xml:space="preserve">Nom de la recette :  </t>
  </si>
  <si>
    <t xml:space="preserve">Standard : </t>
  </si>
  <si>
    <t>Qté:</t>
  </si>
  <si>
    <t xml:space="preserve">Temps de préparation </t>
  </si>
  <si>
    <t>Rendement total:</t>
  </si>
  <si>
    <t>Temps de cuisson</t>
  </si>
  <si>
    <t>Portion individuelle:</t>
  </si>
  <si>
    <t>Température du four</t>
  </si>
  <si>
    <t>Ingrédients</t>
  </si>
  <si>
    <t>Standard</t>
  </si>
  <si>
    <t>Préparation</t>
  </si>
  <si>
    <t>Coût de la recette</t>
  </si>
  <si>
    <t>Coût par portion</t>
  </si>
  <si>
    <t>Récipients</t>
  </si>
  <si>
    <t xml:space="preserve">   Détails:</t>
  </si>
  <si>
    <t xml:space="preserve">Présentation : </t>
  </si>
  <si>
    <t xml:space="preserve">Commentaires : </t>
  </si>
  <si>
    <t>Quantité</t>
  </si>
  <si>
    <t>Unité</t>
  </si>
  <si>
    <t>Coût total</t>
  </si>
  <si>
    <t>Coût un.</t>
  </si>
  <si>
    <t>Labor Cost</t>
  </si>
  <si>
    <t>Salaire moyen</t>
  </si>
  <si>
    <t>Ail pelée</t>
  </si>
  <si>
    <t>livre</t>
  </si>
  <si>
    <t>Anis Fenouil</t>
  </si>
  <si>
    <t>Ail noir</t>
  </si>
  <si>
    <t>Topinambourg</t>
  </si>
  <si>
    <t>Asperge large</t>
  </si>
  <si>
    <t>Asperge large #2</t>
  </si>
  <si>
    <t>Aubergine 12/24s</t>
  </si>
  <si>
    <t>Betterave large</t>
  </si>
  <si>
    <t>Betterave medium</t>
  </si>
  <si>
    <t xml:space="preserve">Betterave jaune mini </t>
  </si>
  <si>
    <t>Betterave chioggia</t>
  </si>
  <si>
    <t>Betterave chioggia mini</t>
  </si>
  <si>
    <t xml:space="preserve">Betterave jaune </t>
  </si>
  <si>
    <t>Carotte corn pack</t>
  </si>
  <si>
    <t>Carotte nantaise</t>
  </si>
  <si>
    <t>Panais vrac</t>
  </si>
  <si>
    <t>Celeri 6's cal</t>
  </si>
  <si>
    <t>Celeri superieur cal</t>
  </si>
  <si>
    <t>Celeri rave</t>
  </si>
  <si>
    <t>Fêve germé</t>
  </si>
  <si>
    <t>Gingembre racine</t>
  </si>
  <si>
    <t>Brocoli</t>
  </si>
  <si>
    <t>Choux de bruxelle</t>
  </si>
  <si>
    <t>Rapini</t>
  </si>
  <si>
    <t>Choux vert</t>
  </si>
  <si>
    <t>Choux rouge</t>
  </si>
  <si>
    <t>Choux savoie</t>
  </si>
  <si>
    <t>Romanesco</t>
  </si>
  <si>
    <t>Chou fleur</t>
  </si>
  <si>
    <t>Champignon king érigé</t>
  </si>
  <si>
    <t>Kg</t>
  </si>
  <si>
    <t>Champignon paris#2</t>
  </si>
  <si>
    <t>Champignon armillaire miel</t>
  </si>
  <si>
    <t>Champignon bouton</t>
  </si>
  <si>
    <t>Champignon pleurote</t>
  </si>
  <si>
    <t>Champignon chanterelle</t>
  </si>
  <si>
    <t>Champignon armillaire blanche</t>
  </si>
  <si>
    <t>Champignon homard</t>
  </si>
  <si>
    <t>Champignon Shiitake</t>
  </si>
  <si>
    <t>Laitue mesclun</t>
  </si>
  <si>
    <t>Cocombre anglais</t>
  </si>
  <si>
    <t>Citrouille mini</t>
  </si>
  <si>
    <t>Courge buttercup</t>
  </si>
  <si>
    <t>Courgette verte</t>
  </si>
  <si>
    <t>Fleur de zucchini</t>
  </si>
  <si>
    <t>Courge à spaghetti</t>
  </si>
  <si>
    <t>Pâtisson jaune</t>
  </si>
  <si>
    <t>Cresson</t>
  </si>
  <si>
    <t>Cresson rouge</t>
  </si>
  <si>
    <t>Laitue arragula mini</t>
  </si>
  <si>
    <t>Laitue arragula BW</t>
  </si>
  <si>
    <t>Aneth</t>
  </si>
  <si>
    <t>Ciboulette</t>
  </si>
  <si>
    <t>Menthe</t>
  </si>
  <si>
    <t>Basilic</t>
  </si>
  <si>
    <t>Persil</t>
  </si>
  <si>
    <t>Coriandre</t>
  </si>
  <si>
    <t>Estragon</t>
  </si>
  <si>
    <t>Romarin</t>
  </si>
  <si>
    <t>Sauge</t>
  </si>
  <si>
    <t>Épinard mini</t>
  </si>
  <si>
    <t>Daikon</t>
  </si>
  <si>
    <t>Fêve verte</t>
  </si>
  <si>
    <t>Fêve jaune</t>
  </si>
  <si>
    <t>Fêve ext. Fine</t>
  </si>
  <si>
    <t>Laitue pomme super</t>
  </si>
  <si>
    <t>Laitue pomme</t>
  </si>
  <si>
    <t>Laitue chinoise</t>
  </si>
  <si>
    <t>Laitue nappa</t>
  </si>
  <si>
    <t>Choy tips</t>
  </si>
  <si>
    <t>Bok choy mini</t>
  </si>
  <si>
    <t>Laitue mache</t>
  </si>
  <si>
    <t>Laitue radicchio</t>
  </si>
  <si>
    <t>Laitue kale</t>
  </si>
  <si>
    <t>Laitue arcadian</t>
  </si>
  <si>
    <t>Laitue roma crunch</t>
  </si>
  <si>
    <t>Laitue romaine artisan</t>
  </si>
  <si>
    <t>Laitue romaine mini</t>
  </si>
  <si>
    <t>Laitue romaine</t>
  </si>
  <si>
    <t>Endive</t>
  </si>
  <si>
    <t>Navet large</t>
  </si>
  <si>
    <t>Navet moyen</t>
  </si>
  <si>
    <t>Navet Que</t>
  </si>
  <si>
    <t>Échalotte sans glace 48's</t>
  </si>
  <si>
    <t xml:space="preserve">Échalotte </t>
  </si>
  <si>
    <t>Oignon boiler</t>
  </si>
  <si>
    <t>Échalotte sèche large</t>
  </si>
  <si>
    <t>Oignon rouge large</t>
  </si>
  <si>
    <t>Oignon cipolline</t>
  </si>
  <si>
    <t>Oignon jaune XL</t>
  </si>
  <si>
    <t>Poirreau</t>
  </si>
  <si>
    <t>Poivron assorti petit</t>
  </si>
  <si>
    <t>Piment chili thai</t>
  </si>
  <si>
    <t>Poivron jaune H"R"I</t>
  </si>
  <si>
    <t>Poivron orange H.R.I</t>
  </si>
  <si>
    <t>Poivron rouge H.R.I</t>
  </si>
  <si>
    <t>Poivron mini multi-color</t>
  </si>
  <si>
    <t>Sac</t>
  </si>
  <si>
    <t>Poivron long fort rouge</t>
  </si>
  <si>
    <t>Piment jalapeno</t>
  </si>
  <si>
    <t>Radis</t>
  </si>
  <si>
    <t>Radis feuille Québec</t>
  </si>
  <si>
    <t>Pois mange tout</t>
  </si>
  <si>
    <t>Tête de violon</t>
  </si>
  <si>
    <t>Laitue little gem</t>
  </si>
  <si>
    <t>Tomate locale</t>
  </si>
  <si>
    <t>Tomate serre</t>
  </si>
  <si>
    <t>Tomate cerise</t>
  </si>
  <si>
    <t>Tomate raisin</t>
  </si>
  <si>
    <t>pinte</t>
  </si>
  <si>
    <t>Tomate italienne</t>
  </si>
  <si>
    <t>Patate jaune mini</t>
  </si>
  <si>
    <t>Patate nue</t>
  </si>
  <si>
    <t>Patate yukon gold</t>
  </si>
  <si>
    <t>Patate jaune chef</t>
  </si>
  <si>
    <t>Patate jaune isabelle</t>
  </si>
  <si>
    <t>Patate douce</t>
  </si>
  <si>
    <t>Patate gabrielle</t>
  </si>
  <si>
    <t>Patate grelot blanc</t>
  </si>
  <si>
    <t>Patate banane</t>
  </si>
  <si>
    <t>Ananas gold</t>
  </si>
  <si>
    <t>Avocat hass tourne</t>
  </si>
  <si>
    <t>Patate grelot yukon gold</t>
  </si>
  <si>
    <t>Avocat mure</t>
  </si>
  <si>
    <t>Banane verte</t>
  </si>
  <si>
    <t>Banane tourner</t>
  </si>
  <si>
    <t>Banane mure</t>
  </si>
  <si>
    <t>Cantaloup</t>
  </si>
  <si>
    <t>Citron</t>
  </si>
  <si>
    <t>Lime</t>
  </si>
  <si>
    <t>Bleuet</t>
  </si>
  <si>
    <t>oz</t>
  </si>
  <si>
    <t>Clementine</t>
  </si>
  <si>
    <t>Cerise</t>
  </si>
  <si>
    <t>Fraise clam shell</t>
  </si>
  <si>
    <t>casseau</t>
  </si>
  <si>
    <t>Framboise Mexique</t>
  </si>
  <si>
    <t>Framboise Québec</t>
  </si>
  <si>
    <t>Mure</t>
  </si>
  <si>
    <t>Figue verte</t>
  </si>
  <si>
    <t>Figue noire</t>
  </si>
  <si>
    <t>Mangue ataulfo</t>
  </si>
  <si>
    <t>Mangue</t>
  </si>
  <si>
    <t>Kiwi large</t>
  </si>
  <si>
    <t>Cerise de terre Que</t>
  </si>
  <si>
    <t>Cerise de terre Col</t>
  </si>
  <si>
    <t>Pomme grenade</t>
  </si>
  <si>
    <t>Melon miel</t>
  </si>
  <si>
    <t>Melon d'eau</t>
  </si>
  <si>
    <t>Pamplemousse</t>
  </si>
  <si>
    <t>Orange</t>
  </si>
  <si>
    <t>Orange sanguine</t>
  </si>
  <si>
    <t>Poire bartlett</t>
  </si>
  <si>
    <t>Poire asiatique</t>
  </si>
  <si>
    <t>Peche</t>
  </si>
  <si>
    <t>Raisin rouge sans pep</t>
  </si>
  <si>
    <t>Raisin bleu sans pep</t>
  </si>
  <si>
    <t>Pomme cortland</t>
  </si>
  <si>
    <t>Pomme granny smith</t>
  </si>
  <si>
    <t>Bananier feuille</t>
  </si>
  <si>
    <t>Œuf moyen</t>
  </si>
  <si>
    <t>Vanille fraiche</t>
  </si>
  <si>
    <t>Bœuf contre-filet apf fr</t>
  </si>
  <si>
    <t>Bœuf contre-filet AA</t>
  </si>
  <si>
    <t>Bœuf Chuckflat</t>
  </si>
  <si>
    <t>Bœuf intérieur de ronde AA dénudé</t>
  </si>
  <si>
    <t>Bœuf pastrami fumé</t>
  </si>
  <si>
    <t>Boudin 3po bœuf/porc</t>
  </si>
  <si>
    <t>Bacon coupé</t>
  </si>
  <si>
    <t>Bacon fortin</t>
  </si>
  <si>
    <t>Lapin cuisse</t>
  </si>
  <si>
    <t>Pancetta</t>
  </si>
  <si>
    <t>Porc bajoue fumé</t>
  </si>
  <si>
    <t>Porc boyau</t>
  </si>
  <si>
    <t>Porc Nagano contre-filet fr</t>
  </si>
  <si>
    <t>Porc Nagano contre-filet su</t>
  </si>
  <si>
    <t>Porc échine des soc denude fr</t>
  </si>
  <si>
    <t>Porc épaule picnic des s/peau</t>
  </si>
  <si>
    <t>Porc longe des court su</t>
  </si>
  <si>
    <t>Porc longe des court cov fr</t>
  </si>
  <si>
    <t>Porc osso buco su Fortin</t>
  </si>
  <si>
    <t>Porc osso buco su Dubreton</t>
  </si>
  <si>
    <t>Veau araignée lait su</t>
  </si>
  <si>
    <t>Veau bavette grain 6oz su</t>
  </si>
  <si>
    <t>Veau onglet su</t>
  </si>
  <si>
    <t>Veau os moelle su</t>
  </si>
  <si>
    <t>Veau os reg su</t>
  </si>
  <si>
    <t>Veau ris su</t>
  </si>
  <si>
    <t>Caille ent royale su</t>
  </si>
  <si>
    <t>Poulet cuisse a/dos</t>
  </si>
  <si>
    <t>Poulet cuisse/haut des</t>
  </si>
  <si>
    <t>Poulet foie su</t>
  </si>
  <si>
    <t>Poulet os cou/dos su</t>
  </si>
  <si>
    <t>Poulet pilon su</t>
  </si>
  <si>
    <t>Poulet poitrine des</t>
  </si>
  <si>
    <t>Poulet poitrine morceaux des s/peau</t>
  </si>
  <si>
    <t>poulet poitrine reserve gfs des</t>
  </si>
  <si>
    <t>Canard entier</t>
  </si>
  <si>
    <t>Calmar nett chine su</t>
  </si>
  <si>
    <t>Crevette bleu cru 21/25</t>
  </si>
  <si>
    <t>Crevette bleu tigré 6-8 Que</t>
  </si>
  <si>
    <t>Crevette nordique 125/175 Qc</t>
  </si>
  <si>
    <t>Crevette nordique 350/500</t>
  </si>
  <si>
    <t>Doré fil 6-8oz euro</t>
  </si>
  <si>
    <t>Morue fil 8/16 islande</t>
  </si>
  <si>
    <t>Morue fil atlantique 8/16</t>
  </si>
  <si>
    <t>Morue longe 4oz</t>
  </si>
  <si>
    <t>Morue longe 5oz</t>
  </si>
  <si>
    <t>Palourde cuite 17/22</t>
  </si>
  <si>
    <t>Pétoncle mini chinoise</t>
  </si>
  <si>
    <t>Pétoncle 10/20</t>
  </si>
  <si>
    <t>Pétoncle 120/150</t>
  </si>
  <si>
    <t>Huitre avonlea 2,5/3</t>
  </si>
  <si>
    <t>Omble chevalier fil a/p 8-</t>
  </si>
  <si>
    <t>Omble chevalier fil Qc</t>
  </si>
  <si>
    <t>Saumon atlantique fil des paré</t>
  </si>
  <si>
    <t>Truite steelhead fil des</t>
  </si>
  <si>
    <t>Turbot fil 8/12oz</t>
  </si>
  <si>
    <t>Saumon port pacifique 4/5oz vac</t>
  </si>
  <si>
    <t>Thon block saku 10oz yellowfin</t>
  </si>
  <si>
    <t>Thon pale en flocon eau</t>
  </si>
  <si>
    <t>Truite fil des a/p 5/6oz couche</t>
  </si>
  <si>
    <t>Abricot séché</t>
  </si>
  <si>
    <t>Artichaut cœur</t>
  </si>
  <si>
    <t>Bretzel</t>
  </si>
  <si>
    <t>Canneberge séchée sucrée</t>
  </si>
  <si>
    <t>Capre capron</t>
  </si>
  <si>
    <t>capre capucine 8-9mm</t>
  </si>
  <si>
    <t>Cassonade brillante</t>
  </si>
  <si>
    <t>Chapelure japonaise panko</t>
  </si>
  <si>
    <t>Chocolat caramilk</t>
  </si>
  <si>
    <t>Chocolat couv lait lactée sup</t>
  </si>
  <si>
    <t>Chocolat couv noir mi-amère</t>
  </si>
  <si>
    <t>Choucroute</t>
  </si>
  <si>
    <t>Cornichon aneth kosher</t>
  </si>
  <si>
    <t>Cornichon gherkin sucré</t>
  </si>
  <si>
    <t>Couscous moyen</t>
  </si>
  <si>
    <t>Couscous type jérusalem</t>
  </si>
  <si>
    <t>Épice ail granulé chinois</t>
  </si>
  <si>
    <t>Épice bifteck de montreal</t>
  </si>
  <si>
    <t>Épice cajun</t>
  </si>
  <si>
    <t>Épice cannelle moulu</t>
  </si>
  <si>
    <t>Épice clou de girofle ent</t>
  </si>
  <si>
    <t>Épice coriandre craque</t>
  </si>
  <si>
    <t>Épice coriandre moulu</t>
  </si>
  <si>
    <t>Épice cumin grain</t>
  </si>
  <si>
    <t>Épice cumin moulu</t>
  </si>
  <si>
    <t>Épice curcuma moulu</t>
  </si>
  <si>
    <t>Épice fenouil ent</t>
  </si>
  <si>
    <t>Épice gingembre moulu</t>
  </si>
  <si>
    <t>Épice muscade moulu</t>
  </si>
  <si>
    <t>Épice oignon émincé</t>
  </si>
  <si>
    <t>Épice oignon moulu granulé</t>
  </si>
  <si>
    <t>Épice paprika espagnol</t>
  </si>
  <si>
    <t>Épice paprika fumé fort</t>
  </si>
  <si>
    <t>Épice pavot grain</t>
  </si>
  <si>
    <t>Épice poivre noir grain</t>
  </si>
  <si>
    <t>Épice poivre noir moulu</t>
  </si>
  <si>
    <t>Épice poivre szechuan</t>
  </si>
  <si>
    <t>Épice romarin feuille</t>
  </si>
  <si>
    <t>Épice thym entier</t>
  </si>
  <si>
    <t>Épice sauge entier</t>
  </si>
  <si>
    <t>Figue séché</t>
  </si>
  <si>
    <t>Gélatine argent feuille</t>
  </si>
  <si>
    <t>Graine de citrouille</t>
  </si>
  <si>
    <t>Graine de sésame blanche</t>
  </si>
  <si>
    <t>Graine de tournesol s/écale nat</t>
  </si>
  <si>
    <t>Huile de canola</t>
  </si>
  <si>
    <t>Huile olive x-vierge</t>
  </si>
  <si>
    <t>Huile olive x-vierge pression</t>
  </si>
  <si>
    <t>huile végétal</t>
  </si>
  <si>
    <t>Levure instant</t>
  </si>
  <si>
    <t>Melasse</t>
  </si>
  <si>
    <t>Miel liquide blanc</t>
  </si>
  <si>
    <t>Miel liquide doré</t>
  </si>
  <si>
    <t>Moutarde ancienne meaux</t>
  </si>
  <si>
    <t>Moutarde dijon forte</t>
  </si>
  <si>
    <t>Noix amande bl éffilée</t>
  </si>
  <si>
    <t>Noix amande bl tr</t>
  </si>
  <si>
    <t>Noix aveline écalée</t>
  </si>
  <si>
    <t>Noix aveline ent s/écale</t>
  </si>
  <si>
    <t>Noix cajou rotie n/salée</t>
  </si>
  <si>
    <t>Noix coco n/sucré moy</t>
  </si>
  <si>
    <t>Noix grenoble demi</t>
  </si>
  <si>
    <t>Noix grenoble morceaux</t>
  </si>
  <si>
    <t>Noix pistache écalée demi</t>
  </si>
  <si>
    <t>Olive kalamata large s/noyau</t>
  </si>
  <si>
    <t>Olive noire/verte partymix</t>
  </si>
  <si>
    <t>Olive verte farçi reine</t>
  </si>
  <si>
    <t xml:space="preserve">Pain baguette </t>
  </si>
  <si>
    <t>350g</t>
  </si>
  <si>
    <t>Pain miche campagne</t>
  </si>
  <si>
    <t>Pain pita</t>
  </si>
  <si>
    <t>Pâte acini di pepe grain plomb</t>
  </si>
  <si>
    <t>Pâte gnocchi ricotta</t>
  </si>
  <si>
    <t>Pâte mafalda 10po</t>
  </si>
  <si>
    <t>Pâte parpadelle œuf</t>
  </si>
  <si>
    <t>Pate miso bl</t>
  </si>
  <si>
    <t>Pate tempura mel</t>
  </si>
  <si>
    <t>Piment chipotle</t>
  </si>
  <si>
    <t>Pâte pizza boule 9oz</t>
  </si>
  <si>
    <t>Pois chiche</t>
  </si>
  <si>
    <t>Quinoa blanc</t>
  </si>
  <si>
    <t>Raisin sultana</t>
  </si>
  <si>
    <t>Riz arborio</t>
  </si>
  <si>
    <t>Riz calrose sushi</t>
  </si>
  <si>
    <t>Sauce Raifort pure</t>
  </si>
  <si>
    <t>Sauce sambal olek</t>
  </si>
  <si>
    <t>Sauce soya</t>
  </si>
  <si>
    <t>Sauce sriracha</t>
  </si>
  <si>
    <t>Sauce worchestershire</t>
  </si>
  <si>
    <t>Sel fin highgrade n/iode</t>
  </si>
  <si>
    <t>Sel marinade gros no.8</t>
  </si>
  <si>
    <t>Semoule de blé durum</t>
  </si>
  <si>
    <t>Semoule mais jaune 400</t>
  </si>
  <si>
    <t>sucre à glacer</t>
  </si>
  <si>
    <t>Sucre fin</t>
  </si>
  <si>
    <t>Pain tortilla mais blanc 5po</t>
  </si>
  <si>
    <t>Vin de table blanc</t>
  </si>
  <si>
    <t>Vin de table rouge</t>
  </si>
  <si>
    <t>Vinaigre balsamique</t>
  </si>
  <si>
    <t>Vinaigre blanc</t>
  </si>
  <si>
    <t>Vinaigre de cidre</t>
  </si>
  <si>
    <t>Vinaigre de riz</t>
  </si>
  <si>
    <t>Vinaigre vin blanc</t>
  </si>
  <si>
    <t>Vinaigre de xérès</t>
  </si>
  <si>
    <t xml:space="preserve">Épinard feuille port </t>
  </si>
  <si>
    <t>Fève blanche</t>
  </si>
  <si>
    <t>Fève blanche navy</t>
  </si>
  <si>
    <t>Tofu nat mou</t>
  </si>
  <si>
    <t>Tofu soyeux doux</t>
  </si>
  <si>
    <t>Fruit rouge mélanger</t>
  </si>
  <si>
    <t>Haricot noir</t>
  </si>
  <si>
    <t>Oignon perle</t>
  </si>
  <si>
    <t>Beurre non-salée</t>
  </si>
  <si>
    <t>Crème 35% fouetter</t>
  </si>
  <si>
    <t>Crème sûre 14%</t>
  </si>
  <si>
    <t>Crème sûre 18%</t>
  </si>
  <si>
    <t>Fromage 14 arpent</t>
  </si>
  <si>
    <t>Fromage 1608</t>
  </si>
  <si>
    <t>Fromage bleu ciel charlevoix</t>
  </si>
  <si>
    <t>Fromage bleu ermite</t>
  </si>
  <si>
    <t>Fromage bleu fumé</t>
  </si>
  <si>
    <t>Fromage bocconcini gros 100g</t>
  </si>
  <si>
    <t>Fromage bocconcini moyen 30g</t>
  </si>
  <si>
    <t xml:space="preserve">Fromage bocconcini large 50g </t>
  </si>
  <si>
    <t>Fromage bocconcini mini 5g</t>
  </si>
  <si>
    <t>Fromage grain poutine</t>
  </si>
  <si>
    <t>Fromage chèvre émietté</t>
  </si>
  <si>
    <t>Fromage chèvre noir</t>
  </si>
  <si>
    <t>Fromage sainte nitouche</t>
  </si>
  <si>
    <t>Fromage chèvre-vache neige</t>
  </si>
  <si>
    <t>fromage crème tartinable</t>
  </si>
  <si>
    <t>Fromage feta</t>
  </si>
  <si>
    <t>Fromage hercule</t>
  </si>
  <si>
    <t>Fromage louis dubois</t>
  </si>
  <si>
    <t>Fromage mi-carême</t>
  </si>
  <si>
    <t>Fromage parmesan granna padano</t>
  </si>
  <si>
    <t>Fromage parmesan rapé</t>
  </si>
  <si>
    <t>Fromage pied de vent</t>
  </si>
  <si>
    <t>Fromage riopelle de l'isle</t>
  </si>
  <si>
    <t>Fromage suisse canadien</t>
  </si>
  <si>
    <t>Fromage suisse type gruyere</t>
  </si>
  <si>
    <t>Fromage tomme de monsieur seguin</t>
  </si>
  <si>
    <t>Fromage victor berthold</t>
  </si>
  <si>
    <t>Lait 2%</t>
  </si>
  <si>
    <t>œuf caille mariné</t>
  </si>
  <si>
    <t>Yogourt nature 2%</t>
  </si>
  <si>
    <t>Bière</t>
  </si>
  <si>
    <t>Coût total port.</t>
  </si>
  <si>
    <t>Houblon</t>
  </si>
  <si>
    <t>Convertisseur temps</t>
  </si>
  <si>
    <t>Farine tout-usage</t>
  </si>
  <si>
    <t>Poudre à pâte</t>
  </si>
  <si>
    <t>Chocolat couv blanc</t>
  </si>
  <si>
    <t>$total port.</t>
  </si>
  <si>
    <t>Noix et fruit séché</t>
  </si>
  <si>
    <t>Fruit</t>
  </si>
  <si>
    <t>Viande</t>
  </si>
  <si>
    <t>Produit laitier</t>
  </si>
  <si>
    <t>Alcool</t>
  </si>
  <si>
    <t>Volaille</t>
  </si>
  <si>
    <t>Légumes</t>
  </si>
  <si>
    <t>Céréalier</t>
  </si>
  <si>
    <t>Produit de la mer</t>
  </si>
  <si>
    <t>Liquide</t>
  </si>
  <si>
    <t>Sec</t>
  </si>
  <si>
    <t>Pickliz</t>
  </si>
  <si>
    <t>Aromates</t>
  </si>
  <si>
    <t>prix</t>
  </si>
  <si>
    <t>unite</t>
  </si>
  <si>
    <t>Categories</t>
  </si>
  <si>
    <t>Épices</t>
  </si>
  <si>
    <t>Fruits</t>
  </si>
  <si>
    <t>Noix_Fruits_Secs</t>
  </si>
  <si>
    <t>Produits_Laitiers</t>
  </si>
  <si>
    <t>Produit animal</t>
  </si>
  <si>
    <t>Produit_de_la_mer</t>
  </si>
  <si>
    <t>Produit_animal</t>
  </si>
  <si>
    <t>Produit végétal</t>
  </si>
  <si>
    <t>Produit_végétal</t>
  </si>
  <si>
    <t>Laque à la bière</t>
  </si>
  <si>
    <t>Purée échalotte</t>
  </si>
  <si>
    <t>CAS</t>
  </si>
  <si>
    <t>Fromage rapé ancêtre</t>
  </si>
  <si>
    <t xml:space="preserve">Thym </t>
  </si>
  <si>
    <t>Farine de mais</t>
  </si>
  <si>
    <t>Farine de pois chiche</t>
  </si>
  <si>
    <t>Litre</t>
  </si>
  <si>
    <t>Salade verte</t>
  </si>
  <si>
    <t>4,3 livre</t>
  </si>
  <si>
    <t>Laque balsamique</t>
  </si>
  <si>
    <t>Salade nappa</t>
  </si>
  <si>
    <t>5,5 kg</t>
  </si>
  <si>
    <t>VTU</t>
  </si>
  <si>
    <t>Recette</t>
  </si>
  <si>
    <t>Laque curcuma</t>
  </si>
  <si>
    <t>Laque Balsamique</t>
  </si>
  <si>
    <t>Vinaigrette tout-usage</t>
  </si>
  <si>
    <t>Salade Nappa</t>
  </si>
  <si>
    <t>Émulsion bœuf</t>
  </si>
  <si>
    <t>Bièrechamel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</si>
</sst>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* #,##0.00_)\ &quot;$&quot;_ ;_ * \(#,##0.00\)\ &quot;$&quot;_ ;_ * &quot;-&quot;??_)\ &quot;$&quot;_ ;_ @_ "/>
    <numFmt numFmtId="164" formatCode="_(* #,##0.00_);_(* \(#,##0.00\);_(* &quot;-&quot;??_);_(@_)"/>
    <numFmt numFmtId="165" formatCode="_ * #,##0.00_)\ [$$-C0C]_ ;_ * \(#,##0.00\)\ [$$-C0C]_ ;_ * &quot;-&quot;??_)\ [$$-C0C]_ ;_ @_ "/>
    <numFmt numFmtId="166" formatCode="#,##0.00\ &quot;$&quot;"/>
    <numFmt numFmtId="167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12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4">
    <xf numFmtId="0" fontId="0" fillId="0" borderId="0" xfId="0"/>
    <xf numFmtId="0" fontId="2" fillId="0" borderId="6" xfId="0" applyFont="1" applyBorder="1" applyAlignment="1">
      <alignment wrapText="1"/>
    </xf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5" fillId="0" borderId="0" xfId="0" applyFont="1"/>
    <xf numFmtId="0" fontId="4" fillId="0" borderId="2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1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4" xfId="0" applyBorder="1"/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8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4" fillId="0" borderId="5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0" xfId="0" applyAlignme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quotePrefix="1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7" fillId="0" borderId="9" xfId="0" quotePrefix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46" fontId="2" fillId="0" borderId="8" xfId="0" applyNumberFormat="1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7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12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166" fontId="2" fillId="0" borderId="4" xfId="0" applyNumberFormat="1" applyFont="1" applyBorder="1" applyAlignment="1">
      <alignment horizontal="center"/>
    </xf>
    <xf numFmtId="0" fontId="2" fillId="0" borderId="13" xfId="0" applyFont="1" applyBorder="1"/>
    <xf numFmtId="0" fontId="4" fillId="0" borderId="15" xfId="0" applyFont="1" applyBorder="1"/>
    <xf numFmtId="0" fontId="4" fillId="0" borderId="14" xfId="0" applyFont="1" applyBorder="1"/>
    <xf numFmtId="44" fontId="2" fillId="0" borderId="14" xfId="1" applyFont="1" applyBorder="1"/>
    <xf numFmtId="44" fontId="2" fillId="0" borderId="0" xfId="1" applyFont="1"/>
    <xf numFmtId="44" fontId="2" fillId="0" borderId="0" xfId="0" applyNumberFormat="1" applyFont="1"/>
    <xf numFmtId="166" fontId="2" fillId="0" borderId="13" xfId="0" applyNumberFormat="1" applyFont="1" applyBorder="1" applyAlignment="1">
      <alignment horizontal="center"/>
    </xf>
    <xf numFmtId="0" fontId="2" fillId="0" borderId="16" xfId="0" applyFont="1" applyBorder="1"/>
    <xf numFmtId="0" fontId="0" fillId="0" borderId="13" xfId="0" applyBorder="1"/>
    <xf numFmtId="0" fontId="0" fillId="0" borderId="7" xfId="0" applyBorder="1"/>
    <xf numFmtId="165" fontId="0" fillId="0" borderId="13" xfId="0" applyNumberFormat="1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4" fillId="0" borderId="0" xfId="0" applyFont="1" applyBorder="1" applyAlignment="1">
      <alignment horizontal="center" vertical="center" wrapText="1"/>
    </xf>
    <xf numFmtId="0" fontId="0" fillId="0" borderId="0" xfId="0"/>
    <xf numFmtId="44" fontId="0" fillId="0" borderId="1" xfId="2" applyFont="1" applyBorder="1"/>
    <xf numFmtId="0" fontId="0" fillId="0" borderId="1" xfId="0" applyBorder="1"/>
    <xf numFmtId="0" fontId="0" fillId="0" borderId="0" xfId="0" applyBorder="1"/>
    <xf numFmtId="44" fontId="0" fillId="0" borderId="0" xfId="2" applyFont="1" applyBorder="1"/>
    <xf numFmtId="0" fontId="0" fillId="0" borderId="1" xfId="0" applyFill="1" applyBorder="1"/>
    <xf numFmtId="44" fontId="0" fillId="0" borderId="1" xfId="2" applyFont="1" applyFill="1" applyBorder="1"/>
    <xf numFmtId="0" fontId="0" fillId="0" borderId="13" xfId="0" applyFill="1" applyBorder="1"/>
    <xf numFmtId="44" fontId="0" fillId="0" borderId="13" xfId="2" applyFont="1" applyFill="1" applyBorder="1"/>
    <xf numFmtId="0" fontId="0" fillId="0" borderId="4" xfId="0" applyBorder="1"/>
    <xf numFmtId="0" fontId="0" fillId="0" borderId="2" xfId="0" applyBorder="1"/>
    <xf numFmtId="44" fontId="1" fillId="0" borderId="1" xfId="2" applyFont="1" applyFill="1" applyBorder="1"/>
    <xf numFmtId="165" fontId="0" fillId="0" borderId="1" xfId="0" applyNumberFormat="1" applyBorder="1"/>
    <xf numFmtId="0" fontId="2" fillId="0" borderId="4" xfId="0" applyFont="1" applyBorder="1"/>
    <xf numFmtId="44" fontId="0" fillId="0" borderId="6" xfId="2" applyFont="1" applyBorder="1"/>
    <xf numFmtId="44" fontId="0" fillId="0" borderId="13" xfId="2" applyFont="1" applyBorder="1"/>
    <xf numFmtId="0" fontId="0" fillId="0" borderId="13" xfId="0" applyFont="1" applyBorder="1"/>
    <xf numFmtId="0" fontId="0" fillId="0" borderId="0" xfId="0" applyFill="1"/>
    <xf numFmtId="44" fontId="0" fillId="0" borderId="5" xfId="2" applyNumberFormat="1" applyFont="1" applyBorder="1"/>
    <xf numFmtId="0" fontId="0" fillId="0" borderId="5" xfId="0" applyFont="1" applyBorder="1"/>
    <xf numFmtId="44" fontId="8" fillId="0" borderId="5" xfId="2" applyNumberFormat="1" applyFont="1" applyFill="1" applyBorder="1"/>
    <xf numFmtId="0" fontId="0" fillId="0" borderId="5" xfId="0" applyFont="1" applyFill="1" applyBorder="1"/>
    <xf numFmtId="2" fontId="2" fillId="0" borderId="1" xfId="3" applyNumberFormat="1" applyFont="1" applyBorder="1" applyAlignment="1">
      <alignment horizontal="right"/>
    </xf>
    <xf numFmtId="167" fontId="0" fillId="0" borderId="1" xfId="0" applyNumberFormat="1" applyBorder="1"/>
    <xf numFmtId="167" fontId="2" fillId="0" borderId="2" xfId="1" applyNumberFormat="1" applyFon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2" fillId="2" borderId="4" xfId="0" applyFont="1" applyFill="1" applyBorder="1" applyAlignment="1">
      <alignment vertical="center"/>
    </xf>
    <xf numFmtId="44" fontId="0" fillId="2" borderId="15" xfId="1" applyFont="1" applyFill="1" applyBorder="1"/>
    <xf numFmtId="0" fontId="4" fillId="0" borderId="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9" fillId="3" borderId="26" xfId="0" applyFont="1" applyFill="1" applyBorder="1"/>
    <xf numFmtId="0" fontId="9" fillId="3" borderId="0" xfId="0" applyFont="1" applyFill="1" applyBorder="1"/>
    <xf numFmtId="0" fontId="9" fillId="3" borderId="27" xfId="0" applyFont="1" applyFill="1" applyBorder="1"/>
    <xf numFmtId="0" fontId="10" fillId="3" borderId="0" xfId="0" applyFont="1" applyFill="1"/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0" fillId="0" borderId="0" xfId="0" applyFont="1" applyBorder="1"/>
    <xf numFmtId="44" fontId="2" fillId="2" borderId="17" xfId="0" applyNumberFormat="1" applyFont="1" applyFill="1" applyBorder="1"/>
    <xf numFmtId="0" fontId="9" fillId="3" borderId="10" xfId="0" applyFont="1" applyFill="1" applyBorder="1"/>
    <xf numFmtId="0" fontId="9" fillId="3" borderId="28" xfId="0" applyFont="1" applyFill="1" applyBorder="1"/>
    <xf numFmtId="0" fontId="9" fillId="3" borderId="8" xfId="0" applyFont="1" applyFill="1" applyBorder="1"/>
    <xf numFmtId="44" fontId="0" fillId="0" borderId="1" xfId="0" applyNumberFormat="1" applyBorder="1"/>
    <xf numFmtId="44" fontId="0" fillId="0" borderId="13" xfId="0" applyNumberFormat="1" applyBorder="1"/>
  </cellXfs>
  <cellStyles count="4">
    <cellStyle name="Milliers" xfId="3" builtinId="3"/>
    <cellStyle name="Monétaire" xfId="1" builtinId="4"/>
    <cellStyle name="Monétaire 2" xfId="2" xr:uid="{00000000-0005-0000-0000-000002000000}"/>
    <cellStyle name="Normal" xfId="0" builtinId="0"/>
  </cellStyles>
  <dxfs count="83">
    <dxf>
      <numFmt numFmtId="34" formatCode="_ * #,##0.00_)\ &quot;$&quot;_ ;_ * \(#,##0.00\)\ &quot;$&quot;_ ;_ * &quot;-&quot;??_)\ &quot;$&quot;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border outline="0">
        <top style="thin">
          <color theme="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border outline="0">
        <top style="thin">
          <color theme="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border outline="0">
        <top style="thin">
          <color theme="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border outline="0">
        <top style="thin">
          <color theme="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border outline="0">
        <top style="thin">
          <color theme="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border outline="0">
        <top style="thin">
          <color theme="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border outline="0">
        <top style="thin">
          <color theme="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border outline="0">
        <top style="thin">
          <color theme="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5" formatCode="_ * #,##0.00_)\ [$$-C0C]_ ;_ * \(#,##0.00\)\ [$$-C0C]_ ;_ * &quot;-&quot;??_)\ [$$-C0C]_ ;_ @_ 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</dxfs>
  <tableStyles count="0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blNoix_FruitsSecs" displayName="tblNoix_FruitsSecs" ref="A1:C18" totalsRowShown="0" tableBorderDxfId="82">
  <autoFilter ref="A1:C18" xr:uid="{00000000-0009-0000-0100-000006000000}"/>
  <tableColumns count="3">
    <tableColumn id="1" xr3:uid="{00000000-0010-0000-0500-000001000000}" name="Noix et fruit séché" dataDxfId="81"/>
    <tableColumn id="2" xr3:uid="{00000000-0010-0000-0500-000002000000}" name="prix" dataDxfId="80" dataCellStyle="Monétaire 2"/>
    <tableColumn id="3" xr3:uid="{00000000-0010-0000-0500-000003000000}" name="unite" dataDxfId="7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blFruits" displayName="tblFruits" ref="E1:G38" totalsRowShown="0" tableBorderDxfId="78">
  <autoFilter ref="E1:G38" xr:uid="{00000000-0009-0000-0100-000007000000}"/>
  <tableColumns count="3">
    <tableColumn id="1" xr3:uid="{00000000-0010-0000-0600-000001000000}" name="Fruit" dataDxfId="77"/>
    <tableColumn id="2" xr3:uid="{00000000-0010-0000-0600-000002000000}" name="prix" dataDxfId="76" dataCellStyle="Monétaire 2"/>
    <tableColumn id="3" xr3:uid="{00000000-0010-0000-0600-000003000000}" name="unite" dataDxfId="7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blViandes" displayName="tblViandes" ref="J1:L29" totalsRowShown="0" tableBorderDxfId="74">
  <autoFilter ref="J1:L29" xr:uid="{00000000-0009-0000-0100-000008000000}"/>
  <tableColumns count="3">
    <tableColumn id="1" xr3:uid="{00000000-0010-0000-0700-000001000000}" name="Viande" dataDxfId="73"/>
    <tableColumn id="2" xr3:uid="{00000000-0010-0000-0700-000002000000}" name="prix" dataDxfId="72" dataCellStyle="Monétaire 2"/>
    <tableColumn id="3" xr3:uid="{00000000-0010-0000-0700-000003000000}" name="unite" dataDxfId="7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blLaitiers" displayName="tblLaitiers" ref="N1:P36" totalsRowShown="0" tableBorderDxfId="70">
  <autoFilter ref="N1:P36" xr:uid="{00000000-0009-0000-0100-000009000000}"/>
  <sortState ref="N2:P36">
    <sortCondition ref="N35"/>
  </sortState>
  <tableColumns count="3">
    <tableColumn id="1" xr3:uid="{00000000-0010-0000-0800-000001000000}" name="Produit laitier" dataDxfId="69"/>
    <tableColumn id="2" xr3:uid="{00000000-0010-0000-0800-000002000000}" name="prix" dataDxfId="68"/>
    <tableColumn id="3" xr3:uid="{00000000-0010-0000-0800-000003000000}" name="unite" dataDxfId="6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blAlcool" displayName="tblAlcool" ref="R1:T3" totalsRowShown="0" tableBorderDxfId="66">
  <autoFilter ref="R1:T3" xr:uid="{00000000-0009-0000-0100-00000A000000}"/>
  <tableColumns count="3">
    <tableColumn id="1" xr3:uid="{00000000-0010-0000-0900-000001000000}" name="Alcool" dataDxfId="65"/>
    <tableColumn id="2" xr3:uid="{00000000-0010-0000-0900-000002000000}" name="prix" dataDxfId="64" dataCellStyle="Monétaire 2"/>
    <tableColumn id="3" xr3:uid="{00000000-0010-0000-0900-000003000000}" name="unite" dataDxfId="6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A000000}" name="tblCategories" displayName="tblCategories" ref="AA1:AA17" totalsRowShown="0" dataDxfId="62">
  <autoFilter ref="AA1:AA17" xr:uid="{00000000-0009-0000-0100-000014000000}"/>
  <sortState ref="AA2:AA17">
    <sortCondition ref="AA17"/>
  </sortState>
  <tableColumns count="1">
    <tableColumn id="1" xr3:uid="{00000000-0010-0000-0A00-000001000000}" name="Categories" dataDxfId="6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AEDB17F-AE60-4181-A3D1-640C03D67D22}" name="TblÉpices" displayName="TblÉpices" ref="A34:C59" totalsRowShown="0" headerRowDxfId="56" tableBorderDxfId="57">
  <autoFilter ref="A34:C59" xr:uid="{9BE008D7-75F6-4F33-BA79-F35827117843}"/>
  <tableColumns count="3">
    <tableColumn id="1" xr3:uid="{96DDCC89-8F70-450D-8B5E-E0050B7DCCF6}" name="Épices" dataDxfId="60"/>
    <tableColumn id="2" xr3:uid="{011C8BBE-059C-49B5-AEAB-30A8FB0D2D32}" name="prix" dataDxfId="59" dataCellStyle="Monétaire 2"/>
    <tableColumn id="3" xr3:uid="{B09591F3-B47D-45EE-8D74-33BAE83C09B3}" name="unite" dataDxfId="58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F786486-8163-4465-A67B-5AF047815807}" name="tblCéréalier" displayName="tblCéréalier" ref="A71:C83" totalsRowShown="0" headerRowDxfId="51" tableBorderDxfId="55">
  <autoFilter ref="A71:C83" xr:uid="{B265C81D-E0BA-4940-B6CB-F99B64756F7D}"/>
  <tableColumns count="3">
    <tableColumn id="1" xr3:uid="{531A06F2-8E0C-470F-A07D-DB9D8DE9062A}" name="Céréalier" dataDxfId="54"/>
    <tableColumn id="2" xr3:uid="{04232036-C9D9-43F7-88B7-E490EC3888C6}" name="prix" dataDxfId="53" dataCellStyle="Monétaire 2"/>
    <tableColumn id="3" xr3:uid="{5EECF859-4BDD-4B07-A8A9-902BED387A78}" name="unite" dataDxfId="52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73BAB89-68A0-4FCD-B16F-1B24E1C365EE}" name="TblLégumes" displayName="TblLégumes" ref="E60:G183" totalsRowShown="0" headerRowDxfId="46" tableBorderDxfId="50">
  <autoFilter ref="E60:G183" xr:uid="{745CFE90-5EC6-4D7A-A426-434322298B89}"/>
  <tableColumns count="3">
    <tableColumn id="1" xr3:uid="{95B481C6-BBEE-4C19-A90F-EF7148E6A5A6}" name="Légumes" dataDxfId="49"/>
    <tableColumn id="2" xr3:uid="{87576168-A175-4267-AF34-A1E813F10F4F}" name="prix" dataDxfId="48" dataCellStyle="Monétaire 2"/>
    <tableColumn id="3" xr3:uid="{8AD473B4-D3F8-4452-8255-DCC82824B02A}" name="unite" dataDxfId="47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16835EA-3AC8-4F19-B050-3440F46CFCDD}" name="TblLiquide" displayName="TblLiquide" ref="A98:C122" totalsRowShown="0" headerRowDxfId="41" tableBorderDxfId="45">
  <autoFilter ref="A98:C122" xr:uid="{74234418-8377-41FA-8913-5FFF61FB1DDD}"/>
  <tableColumns count="3">
    <tableColumn id="1" xr3:uid="{7B04B493-FD95-496C-8945-E9FD79113D10}" name="Liquide" dataDxfId="44"/>
    <tableColumn id="2" xr3:uid="{480A276B-E4A5-446E-BD0F-0F778D6818D3}" name="prix" dataDxfId="43" dataCellStyle="Monétaire 2"/>
    <tableColumn id="3" xr3:uid="{000948A3-86DE-4A4C-B22D-91C10C6287A0}" name="unite" dataDxfId="42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DB3C872D-13DF-4244-B6DA-AEC7E4BD8805}" name="TblSec" displayName="TblSec" ref="A134:C159" totalsRowShown="0" headerRowDxfId="36" tableBorderDxfId="40">
  <autoFilter ref="A134:C159" xr:uid="{6D43BF82-12FE-4CEB-A819-8731345F386A}"/>
  <sortState ref="A135:C159">
    <sortCondition ref="A159"/>
  </sortState>
  <tableColumns count="3">
    <tableColumn id="1" xr3:uid="{FE81DC10-0276-46E3-AAD8-FF71C8CC7ED2}" name="Sec" dataDxfId="39"/>
    <tableColumn id="2" xr3:uid="{C53667BD-9808-4A04-AE12-C09BE4390172}" name="prix" dataDxfId="38" dataCellStyle="Monétaire 2"/>
    <tableColumn id="3" xr3:uid="{934A5C9C-8957-4EEF-B856-5465A8A53135}" name="unite" dataDxfId="37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CD865B3-EAA3-47A1-8687-61CD4F40D1F1}" name="TblPickliz" displayName="TblPickliz" ref="A165:C171" totalsRowShown="0" headerRowDxfId="31" tableBorderDxfId="35">
  <autoFilter ref="A165:C171" xr:uid="{BDEDBB89-C9A7-4C26-9B4B-0F753360CD07}"/>
  <tableColumns count="3">
    <tableColumn id="1" xr3:uid="{EA9FB468-0814-4876-9666-B1B38B3CB970}" name="Pickliz" dataDxfId="34"/>
    <tableColumn id="2" xr3:uid="{7669A63C-A860-472E-A509-0722D763E6DB}" name="prix" dataDxfId="33" dataCellStyle="Monétaire 2"/>
    <tableColumn id="3" xr3:uid="{E0818522-5524-46D2-84C7-51579DA845C8}" name="unite" dataDxfId="32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ECA56ED-1212-4092-AECC-2C4002053CF0}" name="TblVolaille" displayName="TblVolaille" ref="J44:L55" totalsRowShown="0" headerRowDxfId="26" tableBorderDxfId="30">
  <autoFilter ref="J44:L55" xr:uid="{3456B5CE-C6D5-40F1-B47D-4E3133EB7F0A}"/>
  <tableColumns count="3">
    <tableColumn id="1" xr3:uid="{0A3DB38B-9CB6-489B-9E39-F99B4FB63DE1}" name="Volaille" dataDxfId="29"/>
    <tableColumn id="2" xr3:uid="{17737E1D-F80B-47D1-BEC8-9AD94EB7F8AC}" name="prix" dataDxfId="28" dataCellStyle="Monétaire 2"/>
    <tableColumn id="3" xr3:uid="{5B9736F4-1F90-41FF-A1D5-BC933402A89E}" name="unite" dataDxfId="27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9537F72-14C3-41B1-B4E3-C6FAD9295021}" name="TblProduit_de_la_mer" displayName="TblProduit_de_la_mer" ref="J71:L96" totalsRowShown="0" headerRowDxfId="21" tableBorderDxfId="25">
  <autoFilter ref="J71:L96" xr:uid="{FD313E70-0AB7-4EB5-8E8D-86E2496A8AD6}"/>
  <tableColumns count="3">
    <tableColumn id="1" xr3:uid="{3774C541-D764-4F33-8CDB-9AE675B00D8E}" name="Produit de la mer" dataDxfId="24"/>
    <tableColumn id="2" xr3:uid="{9C1AD43C-38A7-4C6A-BE28-0EAABFA268B5}" name="prix" dataDxfId="23" dataCellStyle="Monétaire 2"/>
    <tableColumn id="3" xr3:uid="{9FA57186-8912-4BF1-B49B-07E2DCE0DE7C}" name="unite" dataDxfId="22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1655E8E-8E13-49DA-BC24-115C354502CD}" name="TblProduit_Animal" displayName="TblProduit_Animal" ref="J113:L116" totalsRowShown="0" headerRowDxfId="17" tableBorderDxfId="20">
  <autoFilter ref="J113:L116" xr:uid="{0F6E289A-A008-4B29-8263-BF0A1A024654}"/>
  <tableColumns count="3">
    <tableColumn id="1" xr3:uid="{B12E1B18-6840-42A8-85F8-951BC75E07B4}" name="Produit animal"/>
    <tableColumn id="2" xr3:uid="{08878DFD-9B58-4AFC-99D3-4FD821DA586C}" name="prix" dataDxfId="19" dataCellStyle="Monétaire 2"/>
    <tableColumn id="3" xr3:uid="{EB56BDDC-03FB-4A13-928E-2346BFCDF514}" name="unite" dataDxfId="18"/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1A34586-015F-4E2D-8A7C-ACF4D29BE54D}" name="tblAromates" displayName="tblAromates" ref="E217:G231" totalsRowShown="0" headerRowDxfId="8" tableBorderDxfId="16">
  <autoFilter ref="E217:G231" xr:uid="{820E72EA-E8DB-4A6B-A1A5-E1B381A0576B}"/>
  <sortState ref="E218:G231">
    <sortCondition ref="E231"/>
  </sortState>
  <tableColumns count="3">
    <tableColumn id="1" xr3:uid="{B4616399-AABF-4174-B569-5EB44220464E}" name="Aromates" dataDxfId="15"/>
    <tableColumn id="2" xr3:uid="{99144B02-1463-4EA0-ABAC-234D8CC6C613}" name="prix" dataDxfId="14" dataCellStyle="Monétaire 2"/>
    <tableColumn id="3" xr3:uid="{DCA17D9D-9F69-4AE9-8019-FD9116CD225C}" name="unite" dataDxfId="13"/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F7DFA2F7-0248-4624-B18E-036432A655C5}" name="tblProduit_végétal" displayName="tblProduit_végétal" ref="E240:G243" totalsRowShown="0" headerRowDxfId="7" tableBorderDxfId="12">
  <autoFilter ref="E240:G243" xr:uid="{DC194CFC-2E95-44E6-AF3C-58B6979CA9EE}"/>
  <tableColumns count="3">
    <tableColumn id="1" xr3:uid="{B48B9612-729F-4950-8FEE-7FE376F78D16}" name="Produit végétal" dataDxfId="11"/>
    <tableColumn id="2" xr3:uid="{317471E1-7E6D-455F-A508-E383AC49750F}" name="prix" dataDxfId="10" dataCellStyle="Monétaire 2"/>
    <tableColumn id="3" xr3:uid="{A90435D9-E661-48BE-A3AD-DC3EB38391D0}" name="unite" dataDxfId="9"/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4AE0B8D-8AEE-4B58-9F7B-E13D5DEAA203}" name="Tableau25" displayName="Tableau25" ref="A173:C189" totalsRowShown="0" headerRowDxfId="1" headerRowBorderDxfId="5" tableBorderDxfId="6" totalsRowBorderDxfId="4">
  <autoFilter ref="A173:C189" xr:uid="{9A80E8D9-19AE-429B-B1EC-3D9D9B239FC1}"/>
  <sortState ref="A174:C189">
    <sortCondition ref="A182"/>
  </sortState>
  <tableColumns count="3">
    <tableColumn id="1" xr3:uid="{3B833CDD-69CF-45CA-82C3-92C3C392ABBF}" name="Recette" dataDxfId="3"/>
    <tableColumn id="2" xr3:uid="{C142C00E-2F64-4BA8-8DAF-DD3C0B5FB253}" name="prix" dataDxfId="0">
      <calculatedColumnFormula>'émulsion échalotte'!C34</calculatedColumnFormula>
    </tableColumn>
    <tableColumn id="3" xr3:uid="{9B3DE6F4-854F-440E-BDA3-8719731C57A3}" name="unite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A243"/>
  <sheetViews>
    <sheetView tabSelected="1" topLeftCell="A162" zoomScaleNormal="100" workbookViewId="0">
      <selection activeCell="B180" sqref="B180"/>
    </sheetView>
  </sheetViews>
  <sheetFormatPr baseColWidth="10" defaultColWidth="10.88671875" defaultRowHeight="14.4" x14ac:dyDescent="0.3"/>
  <cols>
    <col min="1" max="1" width="26.77734375" bestFit="1" customWidth="1"/>
    <col min="5" max="5" width="26.33203125" bestFit="1" customWidth="1"/>
    <col min="10" max="10" width="31.109375" bestFit="1" customWidth="1"/>
    <col min="14" max="14" width="30.77734375" bestFit="1" customWidth="1"/>
    <col min="18" max="18" width="21.5546875" customWidth="1"/>
    <col min="27" max="27" width="21.77734375" customWidth="1"/>
  </cols>
  <sheetData>
    <row r="1" spans="1:27" x14ac:dyDescent="0.3">
      <c r="A1" s="79" t="s">
        <v>406</v>
      </c>
      <c r="B1" s="79" t="s">
        <v>419</v>
      </c>
      <c r="C1" s="79" t="s">
        <v>420</v>
      </c>
      <c r="D1" s="79"/>
      <c r="E1" s="79" t="s">
        <v>407</v>
      </c>
      <c r="F1" s="79" t="s">
        <v>419</v>
      </c>
      <c r="G1" s="79" t="s">
        <v>420</v>
      </c>
      <c r="H1" s="79"/>
      <c r="I1" s="79"/>
      <c r="J1" s="79" t="s">
        <v>408</v>
      </c>
      <c r="K1" s="79" t="s">
        <v>419</v>
      </c>
      <c r="L1" s="79" t="s">
        <v>420</v>
      </c>
      <c r="M1" s="79"/>
      <c r="N1" s="79" t="s">
        <v>409</v>
      </c>
      <c r="O1" s="79" t="s">
        <v>419</v>
      </c>
      <c r="P1" s="79" t="s">
        <v>420</v>
      </c>
      <c r="Q1" s="79"/>
      <c r="R1" s="79" t="s">
        <v>410</v>
      </c>
      <c r="S1" s="79" t="s">
        <v>419</v>
      </c>
      <c r="T1" s="79" t="s">
        <v>420</v>
      </c>
      <c r="AA1" t="s">
        <v>421</v>
      </c>
    </row>
    <row r="2" spans="1:27" x14ac:dyDescent="0.3">
      <c r="A2" s="81" t="s">
        <v>252</v>
      </c>
      <c r="B2" s="80">
        <v>14.09</v>
      </c>
      <c r="C2" s="81" t="s">
        <v>60</v>
      </c>
      <c r="D2" s="79"/>
      <c r="E2" s="81" t="s">
        <v>150</v>
      </c>
      <c r="F2" s="80">
        <v>3.8</v>
      </c>
      <c r="G2" s="81" t="s">
        <v>0</v>
      </c>
      <c r="H2" s="79"/>
      <c r="I2" s="79"/>
      <c r="J2" s="82" t="s">
        <v>198</v>
      </c>
      <c r="K2" s="83">
        <v>6.33</v>
      </c>
      <c r="L2" s="82" t="s">
        <v>60</v>
      </c>
      <c r="M2" s="79"/>
      <c r="N2" s="88" t="s">
        <v>364</v>
      </c>
      <c r="O2" s="91">
        <v>4.95</v>
      </c>
      <c r="P2" s="89" t="s">
        <v>60</v>
      </c>
      <c r="Q2" s="79"/>
      <c r="R2" s="70" t="s">
        <v>398</v>
      </c>
      <c r="S2" s="94">
        <v>7.25</v>
      </c>
      <c r="T2" s="72" t="s">
        <v>139</v>
      </c>
      <c r="AA2" s="96" t="s">
        <v>410</v>
      </c>
    </row>
    <row r="3" spans="1:27" x14ac:dyDescent="0.3">
      <c r="A3" s="82" t="s">
        <v>255</v>
      </c>
      <c r="B3" s="83">
        <v>6.94</v>
      </c>
      <c r="C3" s="82" t="s">
        <v>60</v>
      </c>
      <c r="D3" s="79"/>
      <c r="E3" s="81" t="s">
        <v>156</v>
      </c>
      <c r="F3" s="80">
        <v>1.19</v>
      </c>
      <c r="G3" s="81" t="s">
        <v>30</v>
      </c>
      <c r="H3" s="79"/>
      <c r="I3" s="79"/>
      <c r="J3" s="81" t="s">
        <v>199</v>
      </c>
      <c r="K3" s="90">
        <v>4.96</v>
      </c>
      <c r="L3" s="81" t="s">
        <v>60</v>
      </c>
      <c r="M3" s="79"/>
      <c r="N3" s="88" t="s">
        <v>365</v>
      </c>
      <c r="O3" s="91">
        <v>5.1100000000000003</v>
      </c>
      <c r="P3" s="89" t="s">
        <v>2</v>
      </c>
      <c r="Q3" s="79"/>
      <c r="R3" s="70"/>
      <c r="S3" s="94"/>
      <c r="T3" s="72"/>
      <c r="AA3" s="96" t="s">
        <v>418</v>
      </c>
    </row>
    <row r="4" spans="1:27" x14ac:dyDescent="0.3">
      <c r="A4" s="81" t="s">
        <v>292</v>
      </c>
      <c r="B4" s="80">
        <v>11.29</v>
      </c>
      <c r="C4" s="81" t="s">
        <v>60</v>
      </c>
      <c r="D4" s="79"/>
      <c r="E4" s="81" t="s">
        <v>155</v>
      </c>
      <c r="F4" s="80">
        <v>1.19</v>
      </c>
      <c r="G4" s="81" t="s">
        <v>30</v>
      </c>
      <c r="H4" s="79"/>
      <c r="I4" s="79"/>
      <c r="J4" s="81" t="s">
        <v>194</v>
      </c>
      <c r="K4" s="80">
        <v>17.91</v>
      </c>
      <c r="L4" s="81" t="s">
        <v>60</v>
      </c>
      <c r="M4" s="79"/>
      <c r="N4" s="88" t="s">
        <v>366</v>
      </c>
      <c r="O4" s="91">
        <v>4.76</v>
      </c>
      <c r="P4" s="89" t="s">
        <v>2</v>
      </c>
      <c r="Q4" s="79"/>
      <c r="R4" s="79"/>
      <c r="S4" s="79"/>
      <c r="T4" s="79"/>
      <c r="AA4" s="96" t="s">
        <v>413</v>
      </c>
    </row>
    <row r="5" spans="1:27" x14ac:dyDescent="0.3">
      <c r="A5" s="81" t="s">
        <v>294</v>
      </c>
      <c r="B5" s="80">
        <v>12.26</v>
      </c>
      <c r="C5" s="81" t="s">
        <v>60</v>
      </c>
      <c r="D5" s="79"/>
      <c r="E5" s="81" t="s">
        <v>154</v>
      </c>
      <c r="F5" s="80">
        <v>1.19</v>
      </c>
      <c r="G5" s="81" t="s">
        <v>30</v>
      </c>
      <c r="H5" s="79"/>
      <c r="I5" s="79"/>
      <c r="J5" s="81" t="s">
        <v>193</v>
      </c>
      <c r="K5" s="80">
        <v>21.33</v>
      </c>
      <c r="L5" s="81" t="s">
        <v>60</v>
      </c>
      <c r="M5" s="79"/>
      <c r="N5" s="88" t="s">
        <v>367</v>
      </c>
      <c r="O5" s="91">
        <v>6.94</v>
      </c>
      <c r="P5" s="89" t="s">
        <v>2</v>
      </c>
      <c r="Q5" s="79"/>
      <c r="R5" s="79"/>
      <c r="S5" s="79"/>
      <c r="T5" s="79"/>
      <c r="AA5" s="96" t="s">
        <v>422</v>
      </c>
    </row>
    <row r="6" spans="1:27" x14ac:dyDescent="0.3">
      <c r="A6" s="81" t="s">
        <v>295</v>
      </c>
      <c r="B6" s="80">
        <v>14.33</v>
      </c>
      <c r="C6" s="81" t="s">
        <v>60</v>
      </c>
      <c r="D6" s="79"/>
      <c r="E6" s="81" t="s">
        <v>189</v>
      </c>
      <c r="F6" s="80">
        <v>3.61</v>
      </c>
      <c r="G6" s="81" t="s">
        <v>30</v>
      </c>
      <c r="H6" s="79"/>
      <c r="I6" s="79"/>
      <c r="J6" s="81" t="s">
        <v>192</v>
      </c>
      <c r="K6" s="80">
        <v>18.93</v>
      </c>
      <c r="L6" s="81" t="s">
        <v>60</v>
      </c>
      <c r="M6" s="79"/>
      <c r="N6" s="88" t="s">
        <v>368</v>
      </c>
      <c r="O6" s="91">
        <v>39.53</v>
      </c>
      <c r="P6" s="89" t="s">
        <v>60</v>
      </c>
      <c r="Q6" s="79"/>
      <c r="R6" s="79"/>
      <c r="S6" s="79"/>
      <c r="T6" s="79"/>
      <c r="AA6" s="96" t="s">
        <v>423</v>
      </c>
    </row>
    <row r="7" spans="1:27" x14ac:dyDescent="0.3">
      <c r="A7" s="81" t="s">
        <v>296</v>
      </c>
      <c r="B7" s="80">
        <v>6.45</v>
      </c>
      <c r="C7" s="81" t="s">
        <v>60</v>
      </c>
      <c r="D7" s="79"/>
      <c r="E7" s="81" t="s">
        <v>160</v>
      </c>
      <c r="F7" s="80">
        <v>0.56999999999999995</v>
      </c>
      <c r="G7" s="81" t="s">
        <v>161</v>
      </c>
      <c r="H7" s="79"/>
      <c r="I7" s="79"/>
      <c r="J7" s="81" t="s">
        <v>195</v>
      </c>
      <c r="K7" s="80">
        <v>12.66</v>
      </c>
      <c r="L7" s="81" t="s">
        <v>1</v>
      </c>
      <c r="M7" s="79"/>
      <c r="N7" s="88" t="s">
        <v>369</v>
      </c>
      <c r="O7" s="91">
        <v>15.29</v>
      </c>
      <c r="P7" s="89" t="s">
        <v>60</v>
      </c>
      <c r="Q7" s="79"/>
      <c r="R7" s="79"/>
      <c r="S7" s="79"/>
      <c r="T7" s="79"/>
      <c r="AA7" s="96" t="s">
        <v>412</v>
      </c>
    </row>
    <row r="8" spans="1:27" x14ac:dyDescent="0.3">
      <c r="A8" s="84" t="s">
        <v>307</v>
      </c>
      <c r="B8" s="85">
        <v>23.12</v>
      </c>
      <c r="C8" s="84" t="s">
        <v>60</v>
      </c>
      <c r="D8" s="79"/>
      <c r="E8" s="81" t="s">
        <v>157</v>
      </c>
      <c r="F8" s="80">
        <v>2.08</v>
      </c>
      <c r="G8" s="81" t="s">
        <v>0</v>
      </c>
      <c r="H8" s="79"/>
      <c r="I8" s="79"/>
      <c r="J8" s="81" t="s">
        <v>196</v>
      </c>
      <c r="K8" s="80">
        <v>12.66</v>
      </c>
      <c r="L8" s="81" t="s">
        <v>60</v>
      </c>
      <c r="M8" s="79"/>
      <c r="N8" s="88" t="s">
        <v>370</v>
      </c>
      <c r="O8" s="91">
        <v>22.66</v>
      </c>
      <c r="P8" s="89" t="s">
        <v>60</v>
      </c>
      <c r="Q8" s="79"/>
      <c r="R8" s="79"/>
      <c r="S8" s="79"/>
      <c r="T8" s="79"/>
      <c r="AA8" s="96" t="s">
        <v>415</v>
      </c>
    </row>
    <row r="9" spans="1:27" x14ac:dyDescent="0.3">
      <c r="A9" s="84" t="s">
        <v>308</v>
      </c>
      <c r="B9" s="85">
        <v>26.34</v>
      </c>
      <c r="C9" s="84" t="s">
        <v>60</v>
      </c>
      <c r="D9" s="79"/>
      <c r="E9" s="81" t="s">
        <v>163</v>
      </c>
      <c r="F9" s="80">
        <v>4.47</v>
      </c>
      <c r="G9" s="81" t="s">
        <v>30</v>
      </c>
      <c r="H9" s="79"/>
      <c r="I9" s="79"/>
      <c r="J9" s="81" t="s">
        <v>197</v>
      </c>
      <c r="K9" s="80">
        <v>10.71</v>
      </c>
      <c r="L9" s="81" t="s">
        <v>60</v>
      </c>
      <c r="M9" s="79"/>
      <c r="N9" s="88" t="s">
        <v>371</v>
      </c>
      <c r="O9" s="91">
        <v>12.55</v>
      </c>
      <c r="P9" s="89" t="s">
        <v>60</v>
      </c>
      <c r="Q9" s="79"/>
      <c r="R9" s="79"/>
      <c r="S9" s="79"/>
      <c r="T9" s="79"/>
      <c r="AA9" s="96" t="s">
        <v>424</v>
      </c>
    </row>
    <row r="10" spans="1:27" x14ac:dyDescent="0.3">
      <c r="A10" s="84" t="s">
        <v>309</v>
      </c>
      <c r="B10" s="85">
        <v>19.11</v>
      </c>
      <c r="C10" s="84" t="s">
        <v>60</v>
      </c>
      <c r="D10" s="79"/>
      <c r="E10" s="81" t="s">
        <v>175</v>
      </c>
      <c r="F10" s="80">
        <v>12.14</v>
      </c>
      <c r="G10" s="81" t="s">
        <v>30</v>
      </c>
      <c r="H10" s="79"/>
      <c r="I10" s="79"/>
      <c r="J10" s="81" t="s">
        <v>200</v>
      </c>
      <c r="K10" s="80">
        <v>25.01</v>
      </c>
      <c r="L10" s="81" t="s">
        <v>60</v>
      </c>
      <c r="M10" s="79"/>
      <c r="N10" s="88" t="s">
        <v>372</v>
      </c>
      <c r="O10" s="91">
        <v>15</v>
      </c>
      <c r="P10" s="89" t="s">
        <v>60</v>
      </c>
      <c r="Q10" s="79"/>
      <c r="R10" s="79"/>
      <c r="S10" s="79"/>
      <c r="T10" s="79"/>
      <c r="AA10" s="96" t="s">
        <v>417</v>
      </c>
    </row>
    <row r="11" spans="1:27" x14ac:dyDescent="0.3">
      <c r="A11" s="84" t="s">
        <v>310</v>
      </c>
      <c r="B11" s="85">
        <v>39.409999999999997</v>
      </c>
      <c r="C11" s="84" t="s">
        <v>60</v>
      </c>
      <c r="D11" s="79"/>
      <c r="E11" s="81" t="s">
        <v>174</v>
      </c>
      <c r="F11" s="80">
        <v>9.01</v>
      </c>
      <c r="G11" s="81" t="s">
        <v>30</v>
      </c>
      <c r="H11" s="79"/>
      <c r="I11" s="79"/>
      <c r="J11" s="81" t="s">
        <v>201</v>
      </c>
      <c r="K11" s="80">
        <v>17.89</v>
      </c>
      <c r="L11" s="81" t="s">
        <v>60</v>
      </c>
      <c r="M11" s="79"/>
      <c r="N11" s="88" t="s">
        <v>373</v>
      </c>
      <c r="O11" s="91">
        <v>15.74</v>
      </c>
      <c r="P11" s="89" t="s">
        <v>60</v>
      </c>
      <c r="Q11" s="79"/>
      <c r="R11" s="79"/>
      <c r="S11" s="79"/>
      <c r="T11" s="79"/>
      <c r="AA11" s="96" t="s">
        <v>428</v>
      </c>
    </row>
    <row r="12" spans="1:27" x14ac:dyDescent="0.3">
      <c r="A12" s="84" t="s">
        <v>311</v>
      </c>
      <c r="B12" s="85">
        <v>27.27</v>
      </c>
      <c r="C12" s="84" t="s">
        <v>60</v>
      </c>
      <c r="D12" s="79"/>
      <c r="E12" s="81" t="s">
        <v>158</v>
      </c>
      <c r="F12" s="80">
        <v>0.54</v>
      </c>
      <c r="G12" s="81" t="s">
        <v>0</v>
      </c>
      <c r="H12" s="79"/>
      <c r="I12" s="79"/>
      <c r="J12" s="81" t="s">
        <v>202</v>
      </c>
      <c r="K12" s="80">
        <v>7.12</v>
      </c>
      <c r="L12" s="81" t="s">
        <v>60</v>
      </c>
      <c r="M12" s="79"/>
      <c r="N12" s="88" t="s">
        <v>375</v>
      </c>
      <c r="O12" s="91">
        <v>18.11</v>
      </c>
      <c r="P12" s="89" t="s">
        <v>60</v>
      </c>
      <c r="Q12" s="79"/>
      <c r="R12" s="79"/>
      <c r="S12" s="79"/>
      <c r="T12" s="79"/>
      <c r="AA12" s="96" t="s">
        <v>427</v>
      </c>
    </row>
    <row r="13" spans="1:27" x14ac:dyDescent="0.3">
      <c r="A13" s="84" t="s">
        <v>312</v>
      </c>
      <c r="B13" s="85">
        <v>10.34</v>
      </c>
      <c r="C13" s="84" t="s">
        <v>60</v>
      </c>
      <c r="D13" s="79"/>
      <c r="E13" s="81" t="s">
        <v>162</v>
      </c>
      <c r="F13" s="80">
        <v>3.13</v>
      </c>
      <c r="G13" s="81" t="s">
        <v>60</v>
      </c>
      <c r="H13" s="79"/>
      <c r="I13" s="79"/>
      <c r="J13" s="81" t="s">
        <v>203</v>
      </c>
      <c r="K13" s="80">
        <v>32.28</v>
      </c>
      <c r="L13" s="81" t="s">
        <v>0</v>
      </c>
      <c r="M13" s="79"/>
      <c r="N13" s="88" t="s">
        <v>376</v>
      </c>
      <c r="O13" s="91">
        <v>18.37</v>
      </c>
      <c r="P13" s="89" t="s">
        <v>60</v>
      </c>
      <c r="Q13" s="79"/>
      <c r="R13" s="79"/>
      <c r="S13" s="79"/>
      <c r="T13" s="79"/>
      <c r="AA13" s="96" t="s">
        <v>430</v>
      </c>
    </row>
    <row r="14" spans="1:27" x14ac:dyDescent="0.3">
      <c r="A14" s="84" t="s">
        <v>313</v>
      </c>
      <c r="B14" s="85">
        <v>19.510000000000002</v>
      </c>
      <c r="C14" s="84" t="s">
        <v>60</v>
      </c>
      <c r="D14" s="79"/>
      <c r="E14" s="81" t="s">
        <v>170</v>
      </c>
      <c r="F14" s="80">
        <v>1.37</v>
      </c>
      <c r="G14" s="81" t="s">
        <v>0</v>
      </c>
      <c r="H14" s="79"/>
      <c r="I14" s="79"/>
      <c r="J14" s="81" t="s">
        <v>203</v>
      </c>
      <c r="K14" s="80">
        <v>32.659999999999997</v>
      </c>
      <c r="L14" s="81" t="s">
        <v>0</v>
      </c>
      <c r="M14" s="79"/>
      <c r="N14" s="92" t="s">
        <v>374</v>
      </c>
      <c r="O14" s="91">
        <v>16.260000000000002</v>
      </c>
      <c r="P14" s="89" t="s">
        <v>60</v>
      </c>
      <c r="Q14" s="79"/>
      <c r="R14" s="79"/>
      <c r="S14" s="79"/>
      <c r="T14" s="79"/>
      <c r="AA14" s="96" t="s">
        <v>425</v>
      </c>
    </row>
    <row r="15" spans="1:27" x14ac:dyDescent="0.3">
      <c r="A15" s="84" t="s">
        <v>314</v>
      </c>
      <c r="B15" s="85">
        <v>15.19</v>
      </c>
      <c r="C15" s="84" t="s">
        <v>60</v>
      </c>
      <c r="D15" s="79"/>
      <c r="E15" s="81" t="s">
        <v>169</v>
      </c>
      <c r="F15" s="80">
        <v>0.97</v>
      </c>
      <c r="G15" s="81" t="s">
        <v>0</v>
      </c>
      <c r="H15" s="79"/>
      <c r="I15" s="79"/>
      <c r="J15" s="81" t="s">
        <v>206</v>
      </c>
      <c r="K15" s="80">
        <v>7.07</v>
      </c>
      <c r="L15" s="81" t="s">
        <v>60</v>
      </c>
      <c r="M15" s="79"/>
      <c r="N15" s="88" t="s">
        <v>378</v>
      </c>
      <c r="O15" s="91">
        <v>19.71</v>
      </c>
      <c r="P15" s="89" t="s">
        <v>60</v>
      </c>
      <c r="Q15" s="79"/>
      <c r="R15" s="79"/>
      <c r="S15" s="79"/>
      <c r="T15" s="79"/>
      <c r="AA15" s="96" t="s">
        <v>416</v>
      </c>
    </row>
    <row r="16" spans="1:27" x14ac:dyDescent="0.3">
      <c r="A16" s="84" t="s">
        <v>315</v>
      </c>
      <c r="B16" s="85">
        <v>31.23</v>
      </c>
      <c r="C16" s="84" t="s">
        <v>60</v>
      </c>
      <c r="D16" s="79"/>
      <c r="E16" s="81" t="s">
        <v>164</v>
      </c>
      <c r="F16" s="80">
        <v>6.97</v>
      </c>
      <c r="G16" s="81" t="s">
        <v>30</v>
      </c>
      <c r="H16" s="79"/>
      <c r="I16" s="79"/>
      <c r="J16" s="81" t="s">
        <v>207</v>
      </c>
      <c r="K16" s="80">
        <v>4.3600000000000003</v>
      </c>
      <c r="L16" s="81" t="s">
        <v>60</v>
      </c>
      <c r="M16" s="79"/>
      <c r="N16" s="88" t="s">
        <v>379</v>
      </c>
      <c r="O16" s="91">
        <v>22.82</v>
      </c>
      <c r="P16" s="89" t="s">
        <v>60</v>
      </c>
      <c r="Q16" s="79"/>
      <c r="R16" s="79"/>
      <c r="S16" s="79"/>
      <c r="T16" s="79"/>
      <c r="AA16" s="96" t="s">
        <v>408</v>
      </c>
    </row>
    <row r="17" spans="1:27" x14ac:dyDescent="0.3">
      <c r="A17" s="86" t="s">
        <v>333</v>
      </c>
      <c r="B17" s="87">
        <v>4.6500000000000004</v>
      </c>
      <c r="C17" s="86" t="s">
        <v>60</v>
      </c>
      <c r="D17" s="79"/>
      <c r="E17" s="81" t="s">
        <v>166</v>
      </c>
      <c r="F17" s="80">
        <v>2.36</v>
      </c>
      <c r="G17" s="81" t="s">
        <v>165</v>
      </c>
      <c r="H17" s="79"/>
      <c r="I17" s="79"/>
      <c r="J17" s="81" t="s">
        <v>209</v>
      </c>
      <c r="K17" s="80">
        <v>6.98</v>
      </c>
      <c r="L17" s="81" t="s">
        <v>60</v>
      </c>
      <c r="M17" s="79"/>
      <c r="N17" s="88" t="s">
        <v>381</v>
      </c>
      <c r="O17" s="91">
        <v>23.78</v>
      </c>
      <c r="P17" s="89" t="s">
        <v>60</v>
      </c>
      <c r="R17" s="79"/>
      <c r="S17" s="79"/>
      <c r="T17" s="79"/>
      <c r="AA17" s="96" t="s">
        <v>411</v>
      </c>
    </row>
    <row r="18" spans="1:27" x14ac:dyDescent="0.3">
      <c r="A18" s="84"/>
      <c r="B18" s="85"/>
      <c r="C18" s="84"/>
      <c r="D18" s="79"/>
      <c r="E18" s="81" t="s">
        <v>167</v>
      </c>
      <c r="F18" s="80">
        <v>3.07</v>
      </c>
      <c r="G18" s="81" t="s">
        <v>165</v>
      </c>
      <c r="H18" s="79"/>
      <c r="I18" s="79"/>
      <c r="J18" s="81" t="s">
        <v>208</v>
      </c>
      <c r="K18" s="80">
        <v>4.08</v>
      </c>
      <c r="L18" s="81" t="s">
        <v>60</v>
      </c>
      <c r="M18" s="79"/>
      <c r="N18" s="88" t="s">
        <v>382</v>
      </c>
      <c r="O18" s="91">
        <v>11.82</v>
      </c>
      <c r="P18" s="89" t="s">
        <v>60</v>
      </c>
    </row>
    <row r="19" spans="1:27" x14ac:dyDescent="0.3">
      <c r="A19" s="79"/>
      <c r="B19" s="79"/>
      <c r="C19" s="79"/>
      <c r="D19" s="79"/>
      <c r="E19" s="81" t="s">
        <v>361</v>
      </c>
      <c r="F19" s="80">
        <v>7.24</v>
      </c>
      <c r="G19" s="81" t="s">
        <v>60</v>
      </c>
      <c r="H19" s="79"/>
      <c r="I19" s="79"/>
      <c r="J19" s="81" t="s">
        <v>204</v>
      </c>
      <c r="K19" s="80">
        <v>9.9700000000000006</v>
      </c>
      <c r="L19" s="81" t="s">
        <v>60</v>
      </c>
      <c r="M19" s="79"/>
      <c r="N19" s="88" t="s">
        <v>383</v>
      </c>
      <c r="O19" s="91">
        <v>12.75</v>
      </c>
      <c r="P19" s="89" t="s">
        <v>60</v>
      </c>
    </row>
    <row r="20" spans="1:27" x14ac:dyDescent="0.3">
      <c r="A20" s="79"/>
      <c r="B20" s="79"/>
      <c r="C20" s="79"/>
      <c r="D20" s="79"/>
      <c r="E20" s="81" t="s">
        <v>173</v>
      </c>
      <c r="F20" s="80">
        <v>4</v>
      </c>
      <c r="G20" s="81" t="s">
        <v>60</v>
      </c>
      <c r="H20" s="79"/>
      <c r="I20" s="79"/>
      <c r="J20" s="81" t="s">
        <v>205</v>
      </c>
      <c r="K20" s="80">
        <v>9.49</v>
      </c>
      <c r="L20" s="81" t="s">
        <v>60</v>
      </c>
      <c r="M20" s="79"/>
      <c r="N20" s="88" t="s">
        <v>377</v>
      </c>
      <c r="O20" s="91">
        <v>11.77</v>
      </c>
      <c r="P20" s="89" t="s">
        <v>60</v>
      </c>
    </row>
    <row r="21" spans="1:27" x14ac:dyDescent="0.3">
      <c r="A21" s="79"/>
      <c r="B21" s="79"/>
      <c r="C21" s="79"/>
      <c r="D21" s="79"/>
      <c r="E21" s="82" t="s">
        <v>159</v>
      </c>
      <c r="F21" s="83">
        <v>0.39</v>
      </c>
      <c r="G21" s="82" t="s">
        <v>0</v>
      </c>
      <c r="H21" s="79"/>
      <c r="I21" s="79"/>
      <c r="J21" s="81" t="s">
        <v>211</v>
      </c>
      <c r="K21" s="80">
        <v>7.2</v>
      </c>
      <c r="L21" s="81" t="s">
        <v>60</v>
      </c>
      <c r="M21" s="79"/>
      <c r="N21" s="88" t="s">
        <v>384</v>
      </c>
      <c r="O21" s="91">
        <v>10.5</v>
      </c>
      <c r="P21" s="89" t="s">
        <v>60</v>
      </c>
    </row>
    <row r="22" spans="1:27" x14ac:dyDescent="0.3">
      <c r="A22" s="79"/>
      <c r="B22" s="79"/>
      <c r="C22" s="79"/>
      <c r="D22" s="79"/>
      <c r="E22" s="81" t="s">
        <v>172</v>
      </c>
      <c r="F22" s="80">
        <v>1.55</v>
      </c>
      <c r="G22" s="81" t="s">
        <v>0</v>
      </c>
      <c r="H22" s="79"/>
      <c r="I22" s="79"/>
      <c r="J22" s="81" t="s">
        <v>210</v>
      </c>
      <c r="K22" s="80">
        <v>6.36</v>
      </c>
      <c r="L22" s="81" t="s">
        <v>60</v>
      </c>
      <c r="M22" s="79"/>
      <c r="N22" s="88" t="s">
        <v>385</v>
      </c>
      <c r="O22" s="91">
        <v>13.35</v>
      </c>
      <c r="P22" s="89" t="s">
        <v>60</v>
      </c>
    </row>
    <row r="23" spans="1:27" x14ac:dyDescent="0.3">
      <c r="A23" s="79"/>
      <c r="B23" s="79"/>
      <c r="C23" s="79"/>
      <c r="D23" s="79"/>
      <c r="E23" s="81" t="s">
        <v>171</v>
      </c>
      <c r="F23" s="80">
        <v>1.26</v>
      </c>
      <c r="G23" s="81" t="s">
        <v>0</v>
      </c>
      <c r="H23" s="79"/>
      <c r="I23" s="79"/>
      <c r="J23" s="81" t="s">
        <v>212</v>
      </c>
      <c r="K23" s="80">
        <v>15.26</v>
      </c>
      <c r="L23" s="81" t="s">
        <v>60</v>
      </c>
      <c r="M23" s="79"/>
      <c r="N23" s="88" t="s">
        <v>386</v>
      </c>
      <c r="O23" s="91">
        <v>31.99</v>
      </c>
      <c r="P23" s="89" t="s">
        <v>60</v>
      </c>
    </row>
    <row r="24" spans="1:27" x14ac:dyDescent="0.3">
      <c r="A24" s="79"/>
      <c r="B24" s="79"/>
      <c r="C24" s="79"/>
      <c r="D24" s="79"/>
      <c r="E24" s="81" t="s">
        <v>178</v>
      </c>
      <c r="F24" s="80">
        <v>1</v>
      </c>
      <c r="G24" s="81" t="s">
        <v>30</v>
      </c>
      <c r="H24" s="79"/>
      <c r="I24" s="79"/>
      <c r="J24" s="81" t="s">
        <v>213</v>
      </c>
      <c r="K24" s="80">
        <v>18.14</v>
      </c>
      <c r="L24" s="81" t="s">
        <v>60</v>
      </c>
      <c r="M24" s="79"/>
      <c r="N24" s="88" t="s">
        <v>387</v>
      </c>
      <c r="O24" s="91">
        <v>3.08</v>
      </c>
      <c r="P24" s="89" t="s">
        <v>60</v>
      </c>
    </row>
    <row r="25" spans="1:27" x14ac:dyDescent="0.3">
      <c r="A25" s="79"/>
      <c r="B25" s="79"/>
      <c r="C25" s="79"/>
      <c r="D25" s="79"/>
      <c r="E25" s="81" t="s">
        <v>177</v>
      </c>
      <c r="F25" s="80">
        <v>4.75</v>
      </c>
      <c r="G25" s="81" t="s">
        <v>0</v>
      </c>
      <c r="H25" s="79"/>
      <c r="I25" s="79"/>
      <c r="J25" s="81" t="s">
        <v>214</v>
      </c>
      <c r="K25" s="80">
        <v>12.05</v>
      </c>
      <c r="L25" s="81" t="s">
        <v>60</v>
      </c>
      <c r="M25" s="79"/>
      <c r="N25" s="88" t="s">
        <v>388</v>
      </c>
      <c r="O25" s="91">
        <v>22.43</v>
      </c>
      <c r="P25" s="89" t="s">
        <v>60</v>
      </c>
    </row>
    <row r="26" spans="1:27" x14ac:dyDescent="0.3">
      <c r="A26" s="79"/>
      <c r="B26" s="79"/>
      <c r="C26" s="79"/>
      <c r="D26" s="79"/>
      <c r="E26" s="81" t="s">
        <v>168</v>
      </c>
      <c r="F26" s="80">
        <v>2.41</v>
      </c>
      <c r="G26" s="81" t="s">
        <v>165</v>
      </c>
      <c r="H26" s="79"/>
      <c r="I26" s="79"/>
      <c r="J26" s="81" t="s">
        <v>215</v>
      </c>
      <c r="K26" s="80">
        <v>4.82</v>
      </c>
      <c r="L26" s="81" t="s">
        <v>60</v>
      </c>
      <c r="M26" s="79"/>
      <c r="N26" s="88" t="s">
        <v>389</v>
      </c>
      <c r="O26" s="91">
        <v>39.53</v>
      </c>
      <c r="P26" s="89" t="s">
        <v>60</v>
      </c>
    </row>
    <row r="27" spans="1:27" x14ac:dyDescent="0.3">
      <c r="A27" s="79"/>
      <c r="B27" s="79"/>
      <c r="C27" s="79"/>
      <c r="D27" s="79"/>
      <c r="E27" s="81" t="s">
        <v>180</v>
      </c>
      <c r="F27" s="80">
        <v>0.48</v>
      </c>
      <c r="G27" s="81" t="s">
        <v>0</v>
      </c>
      <c r="H27" s="79"/>
      <c r="I27" s="79"/>
      <c r="J27" s="81" t="s">
        <v>216</v>
      </c>
      <c r="K27" s="80">
        <v>2.89</v>
      </c>
      <c r="L27" s="81" t="s">
        <v>60</v>
      </c>
      <c r="M27" s="79"/>
      <c r="N27" s="88" t="s">
        <v>434</v>
      </c>
      <c r="O27" s="91"/>
      <c r="P27" s="89"/>
    </row>
    <row r="28" spans="1:27" x14ac:dyDescent="0.3">
      <c r="A28" s="79"/>
      <c r="B28" s="79"/>
      <c r="C28" s="79"/>
      <c r="D28" s="79"/>
      <c r="E28" s="81" t="s">
        <v>181</v>
      </c>
      <c r="F28" s="80">
        <v>1.36</v>
      </c>
      <c r="G28" s="81" t="s">
        <v>0</v>
      </c>
      <c r="H28" s="79"/>
      <c r="I28" s="79"/>
      <c r="J28" s="69" t="s">
        <v>217</v>
      </c>
      <c r="K28" s="94">
        <v>16.11</v>
      </c>
      <c r="L28" s="69" t="s">
        <v>60</v>
      </c>
      <c r="M28" s="79"/>
      <c r="N28" s="88" t="s">
        <v>390</v>
      </c>
      <c r="O28" s="91">
        <v>29.73</v>
      </c>
      <c r="P28" s="89" t="s">
        <v>60</v>
      </c>
    </row>
    <row r="29" spans="1:27" x14ac:dyDescent="0.3">
      <c r="A29" s="79"/>
      <c r="B29" s="79"/>
      <c r="C29" s="79"/>
      <c r="D29" s="79"/>
      <c r="E29" s="81" t="s">
        <v>179</v>
      </c>
      <c r="F29" s="80">
        <v>1.02</v>
      </c>
      <c r="G29" s="81" t="s">
        <v>0</v>
      </c>
      <c r="H29" s="79"/>
      <c r="I29" s="79"/>
      <c r="J29" s="81"/>
      <c r="K29" s="80"/>
      <c r="L29" s="81"/>
      <c r="M29" s="79"/>
      <c r="N29" s="88" t="s">
        <v>380</v>
      </c>
      <c r="O29" s="91">
        <v>12.61</v>
      </c>
      <c r="P29" s="89" t="s">
        <v>60</v>
      </c>
    </row>
    <row r="30" spans="1:27" x14ac:dyDescent="0.3">
      <c r="A30" s="79"/>
      <c r="B30" s="79"/>
      <c r="C30" s="79"/>
      <c r="D30" s="79"/>
      <c r="E30" s="81" t="s">
        <v>184</v>
      </c>
      <c r="F30" s="80">
        <v>2.31</v>
      </c>
      <c r="G30" s="81" t="s">
        <v>2</v>
      </c>
      <c r="H30" s="79"/>
      <c r="I30" s="79"/>
      <c r="J30" s="79"/>
      <c r="K30" s="79"/>
      <c r="L30" s="79"/>
      <c r="M30" s="79"/>
      <c r="N30" s="88" t="s">
        <v>391</v>
      </c>
      <c r="O30" s="91">
        <v>1.4</v>
      </c>
      <c r="P30" s="89" t="s">
        <v>60</v>
      </c>
    </row>
    <row r="31" spans="1:27" x14ac:dyDescent="0.3">
      <c r="A31" s="79"/>
      <c r="B31" s="79"/>
      <c r="C31" s="79"/>
      <c r="D31" s="79"/>
      <c r="E31" s="81" t="s">
        <v>183</v>
      </c>
      <c r="F31" s="80">
        <v>0.97</v>
      </c>
      <c r="G31" s="81" t="s">
        <v>0</v>
      </c>
      <c r="H31" s="79"/>
      <c r="I31" s="79"/>
      <c r="J31" s="79"/>
      <c r="K31" s="79"/>
      <c r="L31" s="79"/>
      <c r="M31" s="79"/>
      <c r="N31" s="88" t="s">
        <v>392</v>
      </c>
      <c r="O31" s="91">
        <v>2.77</v>
      </c>
      <c r="P31" s="89" t="s">
        <v>60</v>
      </c>
    </row>
    <row r="32" spans="1:27" x14ac:dyDescent="0.3">
      <c r="A32" s="79"/>
      <c r="B32" s="79"/>
      <c r="C32" s="79"/>
      <c r="D32" s="79"/>
      <c r="E32" s="81" t="s">
        <v>182</v>
      </c>
      <c r="F32" s="80">
        <v>1.83</v>
      </c>
      <c r="G32" s="81" t="s">
        <v>30</v>
      </c>
      <c r="H32" s="79"/>
      <c r="I32" s="79"/>
      <c r="J32" s="79"/>
      <c r="K32" s="79"/>
      <c r="L32" s="79"/>
      <c r="M32" s="79"/>
      <c r="N32" s="88" t="s">
        <v>393</v>
      </c>
      <c r="O32" s="91">
        <v>13.87</v>
      </c>
      <c r="P32" s="89" t="s">
        <v>60</v>
      </c>
    </row>
    <row r="33" spans="1:16" x14ac:dyDescent="0.3">
      <c r="A33" s="79"/>
      <c r="B33" s="79"/>
      <c r="C33" s="79"/>
      <c r="D33" s="79"/>
      <c r="E33" s="81" t="s">
        <v>187</v>
      </c>
      <c r="F33" s="80">
        <v>0.81</v>
      </c>
      <c r="G33" s="81" t="s">
        <v>30</v>
      </c>
      <c r="H33" s="79"/>
      <c r="I33" s="79"/>
      <c r="J33" s="79"/>
      <c r="K33" s="79"/>
      <c r="L33" s="79"/>
      <c r="M33" s="79"/>
      <c r="N33" s="88" t="s">
        <v>394</v>
      </c>
      <c r="O33" s="91">
        <v>14.13</v>
      </c>
      <c r="P33" s="89" t="s">
        <v>60</v>
      </c>
    </row>
    <row r="34" spans="1:16" x14ac:dyDescent="0.3">
      <c r="A34" s="121" t="s">
        <v>422</v>
      </c>
      <c r="B34" s="122" t="s">
        <v>419</v>
      </c>
      <c r="C34" s="123" t="s">
        <v>420</v>
      </c>
      <c r="D34" s="79"/>
      <c r="E34" s="81" t="s">
        <v>188</v>
      </c>
      <c r="F34" s="80">
        <v>0.38</v>
      </c>
      <c r="G34" s="81" t="s">
        <v>0</v>
      </c>
      <c r="H34" s="79"/>
      <c r="I34" s="79"/>
      <c r="J34" s="79"/>
      <c r="K34" s="79"/>
      <c r="L34" s="79"/>
      <c r="M34" s="79"/>
      <c r="N34" s="70" t="s">
        <v>395</v>
      </c>
      <c r="O34" s="71">
        <v>1.64</v>
      </c>
      <c r="P34" s="72" t="s">
        <v>2</v>
      </c>
    </row>
    <row r="35" spans="1:16" x14ac:dyDescent="0.3">
      <c r="A35" s="4" t="s">
        <v>268</v>
      </c>
      <c r="B35" s="97">
        <v>24.32</v>
      </c>
      <c r="C35" s="95" t="s">
        <v>30</v>
      </c>
      <c r="D35" s="79"/>
      <c r="E35" s="81" t="s">
        <v>176</v>
      </c>
      <c r="F35" s="80">
        <v>1.43</v>
      </c>
      <c r="G35" s="81" t="s">
        <v>0</v>
      </c>
      <c r="H35" s="79"/>
      <c r="I35" s="79"/>
      <c r="J35" s="79"/>
      <c r="K35" s="79"/>
      <c r="L35" s="79"/>
      <c r="M35" s="79"/>
      <c r="N35" s="88" t="s">
        <v>397</v>
      </c>
      <c r="O35" s="91">
        <v>2.92</v>
      </c>
      <c r="P35" s="89" t="s">
        <v>60</v>
      </c>
    </row>
    <row r="36" spans="1:16" x14ac:dyDescent="0.3">
      <c r="A36" s="98" t="s">
        <v>269</v>
      </c>
      <c r="B36" s="97">
        <v>18.47</v>
      </c>
      <c r="C36" s="95" t="s">
        <v>30</v>
      </c>
      <c r="D36" s="79"/>
      <c r="E36" s="81" t="s">
        <v>186</v>
      </c>
      <c r="F36" s="80">
        <v>2.31</v>
      </c>
      <c r="G36" s="81" t="s">
        <v>2</v>
      </c>
      <c r="H36" s="79"/>
      <c r="I36" s="79"/>
      <c r="J36" s="79"/>
      <c r="K36" s="79"/>
      <c r="L36" s="79"/>
      <c r="M36" s="79"/>
      <c r="N36" s="88"/>
      <c r="O36" s="91"/>
      <c r="P36" s="89"/>
    </row>
    <row r="37" spans="1:16" x14ac:dyDescent="0.3">
      <c r="A37" s="98" t="s">
        <v>270</v>
      </c>
      <c r="B37" s="97">
        <v>10.66</v>
      </c>
      <c r="C37" s="95" t="s">
        <v>30</v>
      </c>
      <c r="D37" s="79"/>
      <c r="E37" s="72" t="s">
        <v>185</v>
      </c>
      <c r="F37" s="93">
        <v>3.17</v>
      </c>
      <c r="G37" s="70" t="s">
        <v>30</v>
      </c>
      <c r="H37" s="79"/>
      <c r="I37" s="79"/>
      <c r="J37" s="79"/>
      <c r="K37" s="79"/>
      <c r="L37" s="79"/>
      <c r="M37" s="79"/>
      <c r="N37" s="79"/>
      <c r="O37" s="79"/>
      <c r="P37" s="79"/>
    </row>
    <row r="38" spans="1:16" x14ac:dyDescent="0.3">
      <c r="A38" s="98" t="s">
        <v>271</v>
      </c>
      <c r="B38" s="97">
        <v>28.08</v>
      </c>
      <c r="C38" s="95" t="s">
        <v>30</v>
      </c>
      <c r="D38" s="79"/>
      <c r="E38" s="81"/>
      <c r="F38" s="80"/>
      <c r="G38" s="81"/>
      <c r="H38" s="79"/>
      <c r="I38" s="79"/>
      <c r="J38" s="79"/>
      <c r="K38" s="79"/>
      <c r="L38" s="79"/>
      <c r="M38" s="79"/>
      <c r="N38" s="79"/>
      <c r="O38" s="79"/>
      <c r="P38" s="79"/>
    </row>
    <row r="39" spans="1:16" x14ac:dyDescent="0.3">
      <c r="A39" s="4" t="s">
        <v>272</v>
      </c>
      <c r="B39" s="97">
        <v>29.04</v>
      </c>
      <c r="C39" s="95" t="s">
        <v>30</v>
      </c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</row>
    <row r="40" spans="1:16" x14ac:dyDescent="0.3">
      <c r="A40" s="98" t="s">
        <v>273</v>
      </c>
      <c r="B40" s="97">
        <v>9.69</v>
      </c>
      <c r="C40" s="95" t="s">
        <v>30</v>
      </c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</row>
    <row r="41" spans="1:16" x14ac:dyDescent="0.3">
      <c r="A41" s="98" t="s">
        <v>274</v>
      </c>
      <c r="B41" s="97">
        <v>8.2100000000000009</v>
      </c>
      <c r="C41" s="95" t="s">
        <v>30</v>
      </c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</row>
    <row r="42" spans="1:16" x14ac:dyDescent="0.3">
      <c r="A42" s="98" t="s">
        <v>275</v>
      </c>
      <c r="B42" s="97">
        <v>15.29</v>
      </c>
      <c r="C42" s="95" t="s">
        <v>30</v>
      </c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</row>
    <row r="43" spans="1:16" x14ac:dyDescent="0.3">
      <c r="A43" s="98" t="s">
        <v>276</v>
      </c>
      <c r="B43" s="97">
        <v>32.619999999999997</v>
      </c>
      <c r="C43" s="95" t="s">
        <v>60</v>
      </c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</row>
    <row r="44" spans="1:16" x14ac:dyDescent="0.3">
      <c r="A44" s="98" t="s">
        <v>277</v>
      </c>
      <c r="B44" s="97">
        <v>8.52</v>
      </c>
      <c r="C44" s="95" t="s">
        <v>30</v>
      </c>
      <c r="D44" s="79"/>
      <c r="E44" s="79"/>
      <c r="F44" s="79"/>
      <c r="G44" s="79"/>
      <c r="H44" s="79"/>
      <c r="I44" s="79"/>
      <c r="J44" s="121" t="s">
        <v>411</v>
      </c>
      <c r="K44" s="122" t="s">
        <v>419</v>
      </c>
      <c r="L44" s="123" t="s">
        <v>420</v>
      </c>
      <c r="M44" s="79"/>
      <c r="N44" s="79"/>
      <c r="O44" s="79"/>
      <c r="P44" s="79"/>
    </row>
    <row r="45" spans="1:16" x14ac:dyDescent="0.3">
      <c r="A45" s="98" t="s">
        <v>278</v>
      </c>
      <c r="B45" s="97">
        <v>9.41</v>
      </c>
      <c r="C45" s="95" t="s">
        <v>30</v>
      </c>
      <c r="D45" s="79"/>
      <c r="E45" s="79"/>
      <c r="F45" s="79"/>
      <c r="G45" s="79"/>
      <c r="H45" s="79"/>
      <c r="I45" s="79"/>
      <c r="J45" s="98" t="s">
        <v>218</v>
      </c>
      <c r="K45" s="97">
        <v>16.649999999999999</v>
      </c>
      <c r="L45" s="95" t="s">
        <v>60</v>
      </c>
      <c r="M45" s="79"/>
      <c r="N45" s="79"/>
      <c r="O45" s="79"/>
      <c r="P45" s="79"/>
    </row>
    <row r="46" spans="1:16" x14ac:dyDescent="0.3">
      <c r="A46" s="98" t="s">
        <v>279</v>
      </c>
      <c r="B46" s="97">
        <v>9.09</v>
      </c>
      <c r="C46" s="95" t="s">
        <v>30</v>
      </c>
      <c r="D46" s="79"/>
      <c r="E46" s="79"/>
      <c r="F46" s="79"/>
      <c r="G46" s="79"/>
      <c r="H46" s="79"/>
      <c r="I46" s="79"/>
      <c r="J46" s="98" t="s">
        <v>227</v>
      </c>
      <c r="K46" s="97">
        <v>15</v>
      </c>
      <c r="L46" s="95" t="s">
        <v>60</v>
      </c>
      <c r="M46" s="79"/>
      <c r="N46" s="79"/>
      <c r="O46" s="79"/>
      <c r="P46" s="79"/>
    </row>
    <row r="47" spans="1:16" x14ac:dyDescent="0.3">
      <c r="A47" s="4" t="s">
        <v>280</v>
      </c>
      <c r="B47" s="97">
        <v>49.46</v>
      </c>
      <c r="C47" s="95" t="s">
        <v>60</v>
      </c>
      <c r="D47" s="79"/>
      <c r="E47" s="79"/>
      <c r="F47" s="79"/>
      <c r="G47" s="79"/>
      <c r="H47" s="79"/>
      <c r="I47" s="79"/>
      <c r="J47" s="98" t="s">
        <v>219</v>
      </c>
      <c r="K47" s="97">
        <v>4.2300000000000004</v>
      </c>
      <c r="L47" s="95" t="s">
        <v>60</v>
      </c>
      <c r="M47" s="79"/>
      <c r="N47" s="79"/>
      <c r="O47" s="79"/>
      <c r="P47" s="79"/>
    </row>
    <row r="48" spans="1:16" x14ac:dyDescent="0.3">
      <c r="A48" s="98" t="s">
        <v>281</v>
      </c>
      <c r="B48" s="97">
        <v>13.49</v>
      </c>
      <c r="C48" s="95" t="s">
        <v>60</v>
      </c>
      <c r="D48" s="79"/>
      <c r="E48" s="79"/>
      <c r="F48" s="79"/>
      <c r="G48" s="79"/>
      <c r="H48" s="79"/>
      <c r="I48" s="79"/>
      <c r="J48" s="98" t="s">
        <v>220</v>
      </c>
      <c r="K48" s="97">
        <v>8.18</v>
      </c>
      <c r="L48" s="95" t="s">
        <v>60</v>
      </c>
      <c r="M48" s="79"/>
      <c r="N48" s="79"/>
      <c r="O48" s="79"/>
      <c r="P48" s="79"/>
    </row>
    <row r="49" spans="1:16" x14ac:dyDescent="0.3">
      <c r="A49" s="4" t="s">
        <v>282</v>
      </c>
      <c r="B49" s="97">
        <v>20.51</v>
      </c>
      <c r="C49" s="95" t="s">
        <v>60</v>
      </c>
      <c r="D49" s="79"/>
      <c r="E49" s="79"/>
      <c r="F49" s="79"/>
      <c r="G49" s="79"/>
      <c r="H49" s="79"/>
      <c r="I49" s="79"/>
      <c r="J49" s="98" t="s">
        <v>221</v>
      </c>
      <c r="K49" s="97">
        <v>1.74</v>
      </c>
      <c r="L49" s="95" t="s">
        <v>60</v>
      </c>
      <c r="N49" s="79"/>
      <c r="O49" s="79"/>
      <c r="P49" s="79"/>
    </row>
    <row r="50" spans="1:16" x14ac:dyDescent="0.3">
      <c r="A50" s="98" t="s">
        <v>283</v>
      </c>
      <c r="B50" s="97">
        <v>17.61</v>
      </c>
      <c r="C50" s="95" t="s">
        <v>60</v>
      </c>
      <c r="D50" s="79"/>
      <c r="E50" s="79"/>
      <c r="F50" s="79"/>
      <c r="G50" s="79"/>
      <c r="H50" s="79"/>
      <c r="I50" s="79"/>
      <c r="J50" s="98" t="s">
        <v>222</v>
      </c>
      <c r="K50" s="97">
        <v>0.33</v>
      </c>
      <c r="L50" s="95" t="s">
        <v>60</v>
      </c>
      <c r="N50" s="79"/>
      <c r="O50" s="79"/>
      <c r="P50" s="79"/>
    </row>
    <row r="51" spans="1:16" x14ac:dyDescent="0.3">
      <c r="A51" s="4" t="s">
        <v>284</v>
      </c>
      <c r="B51" s="97">
        <v>36.03</v>
      </c>
      <c r="C51" s="95" t="s">
        <v>60</v>
      </c>
      <c r="D51" s="79"/>
      <c r="E51" s="79"/>
      <c r="F51" s="79"/>
      <c r="G51" s="79"/>
      <c r="H51" s="79"/>
      <c r="I51" s="79"/>
      <c r="J51" s="98" t="s">
        <v>223</v>
      </c>
      <c r="K51" s="97">
        <v>23.09</v>
      </c>
      <c r="L51" s="95" t="s">
        <v>60</v>
      </c>
    </row>
    <row r="52" spans="1:16" x14ac:dyDescent="0.3">
      <c r="A52" s="98" t="s">
        <v>285</v>
      </c>
      <c r="B52" s="97">
        <v>9.2899999999999991</v>
      </c>
      <c r="C52" s="95" t="s">
        <v>60</v>
      </c>
      <c r="D52" s="79"/>
      <c r="E52" s="79"/>
      <c r="F52" s="79"/>
      <c r="G52" s="79"/>
      <c r="H52" s="79"/>
      <c r="I52" s="79"/>
      <c r="J52" s="98" t="s">
        <v>224</v>
      </c>
      <c r="K52" s="97">
        <v>14.89</v>
      </c>
      <c r="L52" s="95" t="s">
        <v>60</v>
      </c>
    </row>
    <row r="53" spans="1:16" x14ac:dyDescent="0.3">
      <c r="A53" s="98" t="s">
        <v>286</v>
      </c>
      <c r="B53" s="97">
        <v>38.159999999999997</v>
      </c>
      <c r="C53" s="95" t="s">
        <v>60</v>
      </c>
      <c r="D53" s="79"/>
      <c r="E53" s="79"/>
      <c r="F53" s="79"/>
      <c r="G53" s="79"/>
      <c r="H53" s="79"/>
      <c r="I53" s="79"/>
      <c r="J53" s="98" t="s">
        <v>225</v>
      </c>
      <c r="K53" s="97">
        <v>7.22</v>
      </c>
      <c r="L53" s="95" t="s">
        <v>60</v>
      </c>
    </row>
    <row r="54" spans="1:16" x14ac:dyDescent="0.3">
      <c r="A54" s="98" t="s">
        <v>287</v>
      </c>
      <c r="B54" s="97">
        <v>42.54</v>
      </c>
      <c r="C54" s="95" t="s">
        <v>60</v>
      </c>
      <c r="D54" s="79"/>
      <c r="E54" s="79"/>
      <c r="F54" s="79"/>
      <c r="G54" s="79"/>
      <c r="H54" s="79"/>
      <c r="I54" s="79"/>
      <c r="J54" s="98" t="s">
        <v>226</v>
      </c>
      <c r="K54" s="97">
        <v>14.73</v>
      </c>
      <c r="L54" s="95" t="s">
        <v>60</v>
      </c>
    </row>
    <row r="55" spans="1:16" x14ac:dyDescent="0.3">
      <c r="A55" s="4" t="s">
        <v>288</v>
      </c>
      <c r="B55" s="97">
        <v>28.65</v>
      </c>
      <c r="C55" s="95" t="s">
        <v>30</v>
      </c>
      <c r="D55" s="79"/>
      <c r="E55" s="79"/>
      <c r="F55" s="79"/>
      <c r="G55" s="79"/>
      <c r="H55" s="79"/>
      <c r="I55" s="79"/>
      <c r="J55" s="98"/>
      <c r="K55" s="97"/>
      <c r="L55" s="95"/>
    </row>
    <row r="56" spans="1:16" x14ac:dyDescent="0.3">
      <c r="A56" s="98" t="s">
        <v>289</v>
      </c>
      <c r="B56" s="97">
        <v>40.83</v>
      </c>
      <c r="C56" s="95" t="s">
        <v>60</v>
      </c>
      <c r="D56" s="79"/>
      <c r="E56" s="79"/>
      <c r="F56" s="79"/>
      <c r="G56" s="79"/>
      <c r="H56" s="79"/>
      <c r="I56" s="79"/>
      <c r="J56" s="79"/>
      <c r="K56" s="79"/>
      <c r="L56" s="79"/>
    </row>
    <row r="57" spans="1:16" x14ac:dyDescent="0.3">
      <c r="A57" s="98" t="s">
        <v>291</v>
      </c>
      <c r="B57" s="97">
        <v>17.5</v>
      </c>
      <c r="C57" s="95" t="s">
        <v>30</v>
      </c>
      <c r="D57" s="79"/>
      <c r="E57" s="79"/>
      <c r="F57" s="79"/>
      <c r="G57" s="79"/>
      <c r="H57" s="79"/>
      <c r="I57" s="79"/>
      <c r="J57" s="79"/>
      <c r="K57" s="79"/>
      <c r="L57" s="79"/>
    </row>
    <row r="58" spans="1:16" x14ac:dyDescent="0.3">
      <c r="A58" s="4" t="s">
        <v>290</v>
      </c>
      <c r="B58" s="97">
        <v>51.25</v>
      </c>
      <c r="C58" s="95" t="s">
        <v>30</v>
      </c>
      <c r="E58" s="79"/>
      <c r="F58" s="79"/>
      <c r="G58" s="79"/>
      <c r="J58" s="79"/>
      <c r="K58" s="79"/>
      <c r="L58" s="79"/>
    </row>
    <row r="59" spans="1:16" x14ac:dyDescent="0.3">
      <c r="A59" s="98"/>
      <c r="B59" s="97"/>
      <c r="C59" s="95"/>
      <c r="D59" s="79"/>
      <c r="H59" s="79"/>
      <c r="I59" s="79"/>
      <c r="J59" s="79"/>
      <c r="K59" s="79"/>
      <c r="L59" s="79"/>
    </row>
    <row r="60" spans="1:16" x14ac:dyDescent="0.3">
      <c r="D60" s="79"/>
      <c r="E60" s="121" t="s">
        <v>412</v>
      </c>
      <c r="F60" s="122" t="s">
        <v>419</v>
      </c>
      <c r="G60" s="123" t="s">
        <v>420</v>
      </c>
      <c r="H60" s="79"/>
      <c r="I60" s="79"/>
    </row>
    <row r="61" spans="1:16" x14ac:dyDescent="0.3">
      <c r="A61" s="79"/>
      <c r="B61" s="79"/>
      <c r="C61" s="79"/>
      <c r="D61" s="79"/>
      <c r="E61" s="4" t="s">
        <v>32</v>
      </c>
      <c r="F61" s="97">
        <v>6.5</v>
      </c>
      <c r="G61" s="95" t="s">
        <v>0</v>
      </c>
      <c r="H61" s="79"/>
      <c r="I61" s="79"/>
      <c r="J61" s="79"/>
      <c r="K61" s="79"/>
      <c r="L61" s="79"/>
    </row>
    <row r="62" spans="1:16" x14ac:dyDescent="0.3">
      <c r="A62" s="79"/>
      <c r="B62" s="79"/>
      <c r="C62" s="79"/>
      <c r="D62" s="79"/>
      <c r="E62" s="4" t="s">
        <v>29</v>
      </c>
      <c r="F62" s="97">
        <v>4.7699999999999996</v>
      </c>
      <c r="G62" s="95" t="s">
        <v>30</v>
      </c>
      <c r="H62" s="79"/>
      <c r="I62" s="79"/>
      <c r="J62" s="79"/>
      <c r="K62" s="79"/>
      <c r="L62" s="79"/>
    </row>
    <row r="63" spans="1:16" x14ac:dyDescent="0.3">
      <c r="A63" s="79"/>
      <c r="B63" s="79"/>
      <c r="C63" s="79"/>
      <c r="D63" s="79"/>
      <c r="E63" s="98" t="s">
        <v>253</v>
      </c>
      <c r="F63" s="97">
        <v>2.75</v>
      </c>
      <c r="G63" s="95" t="s">
        <v>30</v>
      </c>
      <c r="H63" s="79"/>
      <c r="I63" s="79"/>
      <c r="J63" s="79"/>
      <c r="K63" s="79"/>
      <c r="L63" s="79"/>
    </row>
    <row r="64" spans="1:16" x14ac:dyDescent="0.3">
      <c r="A64" s="79"/>
      <c r="B64" s="79"/>
      <c r="C64" s="79"/>
      <c r="D64" s="79"/>
      <c r="E64" s="98" t="s">
        <v>34</v>
      </c>
      <c r="F64" s="97">
        <v>4.25</v>
      </c>
      <c r="G64" s="95" t="s">
        <v>30</v>
      </c>
      <c r="H64" s="79"/>
      <c r="I64" s="79"/>
      <c r="J64" s="79"/>
      <c r="K64" s="79"/>
      <c r="L64" s="79"/>
    </row>
    <row r="65" spans="1:12" x14ac:dyDescent="0.3">
      <c r="A65" s="79"/>
      <c r="B65" s="79"/>
      <c r="C65" s="79"/>
      <c r="D65" s="79"/>
      <c r="E65" s="98" t="s">
        <v>35</v>
      </c>
      <c r="F65" s="97">
        <v>1.6</v>
      </c>
      <c r="G65" s="95" t="s">
        <v>30</v>
      </c>
      <c r="H65" s="79"/>
      <c r="I65" s="79"/>
      <c r="J65" s="79"/>
      <c r="K65" s="79"/>
      <c r="L65" s="79"/>
    </row>
    <row r="66" spans="1:12" x14ac:dyDescent="0.3">
      <c r="A66" s="79"/>
      <c r="B66" s="79"/>
      <c r="C66" s="79"/>
      <c r="D66" s="79"/>
      <c r="E66" s="98" t="s">
        <v>36</v>
      </c>
      <c r="F66" s="97">
        <v>0.93</v>
      </c>
      <c r="G66" s="95" t="s">
        <v>30</v>
      </c>
      <c r="H66" s="79"/>
      <c r="I66" s="79"/>
      <c r="J66" s="79"/>
      <c r="K66" s="79"/>
      <c r="L66" s="79"/>
    </row>
    <row r="67" spans="1:12" x14ac:dyDescent="0.3">
      <c r="A67" s="79"/>
      <c r="B67" s="79"/>
      <c r="C67" s="79"/>
      <c r="D67" s="79"/>
      <c r="E67" s="98" t="s">
        <v>151</v>
      </c>
      <c r="F67" s="97">
        <v>1.62</v>
      </c>
      <c r="G67" s="95" t="s">
        <v>0</v>
      </c>
      <c r="H67" s="79"/>
      <c r="I67" s="79"/>
      <c r="J67" s="79"/>
      <c r="K67" s="79"/>
      <c r="L67" s="79"/>
    </row>
    <row r="68" spans="1:12" x14ac:dyDescent="0.3">
      <c r="A68" s="79"/>
      <c r="B68" s="79"/>
      <c r="C68" s="79"/>
      <c r="D68" s="79"/>
      <c r="E68" s="98" t="s">
        <v>153</v>
      </c>
      <c r="F68" s="97">
        <v>1.54</v>
      </c>
      <c r="G68" s="95" t="s">
        <v>0</v>
      </c>
      <c r="H68" s="79"/>
      <c r="I68" s="79"/>
      <c r="J68" s="79"/>
      <c r="K68" s="79"/>
      <c r="L68" s="79"/>
    </row>
    <row r="69" spans="1:12" x14ac:dyDescent="0.3">
      <c r="A69" s="79"/>
      <c r="B69" s="79"/>
      <c r="C69" s="79"/>
      <c r="D69" s="79"/>
      <c r="E69" s="4" t="s">
        <v>40</v>
      </c>
      <c r="F69" s="97">
        <v>1.78</v>
      </c>
      <c r="G69" s="95" t="s">
        <v>30</v>
      </c>
      <c r="H69" s="79"/>
      <c r="I69" s="79"/>
      <c r="J69" s="79"/>
      <c r="K69" s="79"/>
      <c r="L69" s="79"/>
    </row>
    <row r="70" spans="1:12" x14ac:dyDescent="0.3">
      <c r="A70" s="79"/>
      <c r="B70" s="79"/>
      <c r="C70" s="79"/>
      <c r="D70" s="79"/>
      <c r="E70" s="98" t="s">
        <v>41</v>
      </c>
      <c r="F70" s="97">
        <v>2.37</v>
      </c>
      <c r="G70" s="95" t="s">
        <v>30</v>
      </c>
      <c r="H70" s="79"/>
      <c r="I70" s="79"/>
      <c r="J70" s="79"/>
      <c r="K70" s="79"/>
      <c r="L70" s="79"/>
    </row>
    <row r="71" spans="1:12" x14ac:dyDescent="0.3">
      <c r="A71" s="121" t="s">
        <v>413</v>
      </c>
      <c r="B71" s="122" t="s">
        <v>419</v>
      </c>
      <c r="C71" s="123" t="s">
        <v>420</v>
      </c>
      <c r="D71" s="79"/>
      <c r="E71" s="4" t="s">
        <v>42</v>
      </c>
      <c r="F71" s="97">
        <v>1.31</v>
      </c>
      <c r="G71" s="95" t="s">
        <v>30</v>
      </c>
      <c r="H71" s="79"/>
      <c r="I71" s="79"/>
      <c r="J71" s="121" t="s">
        <v>414</v>
      </c>
      <c r="K71" s="122" t="s">
        <v>419</v>
      </c>
      <c r="L71" s="123" t="s">
        <v>420</v>
      </c>
    </row>
    <row r="72" spans="1:12" x14ac:dyDescent="0.3">
      <c r="A72" s="98" t="s">
        <v>266</v>
      </c>
      <c r="B72" s="97">
        <v>2.13</v>
      </c>
      <c r="C72" s="95" t="s">
        <v>60</v>
      </c>
      <c r="D72" s="79"/>
      <c r="E72" s="4" t="s">
        <v>39</v>
      </c>
      <c r="F72" s="97">
        <v>2.02</v>
      </c>
      <c r="G72" s="95" t="s">
        <v>30</v>
      </c>
      <c r="H72" s="79"/>
      <c r="I72" s="79"/>
      <c r="J72" s="98" t="s">
        <v>228</v>
      </c>
      <c r="K72" s="97">
        <v>13.57</v>
      </c>
      <c r="L72" s="95" t="s">
        <v>60</v>
      </c>
    </row>
    <row r="73" spans="1:12" x14ac:dyDescent="0.3">
      <c r="A73" s="98" t="s">
        <v>267</v>
      </c>
      <c r="B73" s="97">
        <v>5.4</v>
      </c>
      <c r="C73" s="95" t="s">
        <v>60</v>
      </c>
      <c r="D73" s="79"/>
      <c r="E73" s="98" t="s">
        <v>37</v>
      </c>
      <c r="F73" s="97">
        <v>0.64</v>
      </c>
      <c r="G73" s="95" t="s">
        <v>30</v>
      </c>
      <c r="H73" s="79"/>
      <c r="I73" s="79"/>
      <c r="J73" s="98" t="s">
        <v>229</v>
      </c>
      <c r="K73" s="97">
        <v>9.76</v>
      </c>
      <c r="L73" s="95" t="s">
        <v>30</v>
      </c>
    </row>
    <row r="74" spans="1:12" x14ac:dyDescent="0.3">
      <c r="A74" s="98" t="s">
        <v>319</v>
      </c>
      <c r="B74" s="97">
        <v>1.52</v>
      </c>
      <c r="C74" s="95" t="s">
        <v>320</v>
      </c>
      <c r="D74" s="79"/>
      <c r="E74" s="98" t="s">
        <v>38</v>
      </c>
      <c r="F74" s="97">
        <v>0.68</v>
      </c>
      <c r="G74" s="95" t="s">
        <v>30</v>
      </c>
      <c r="H74" s="79"/>
      <c r="I74" s="79"/>
      <c r="J74" s="98" t="s">
        <v>230</v>
      </c>
      <c r="K74" s="97">
        <v>28.59</v>
      </c>
      <c r="L74" s="95" t="s">
        <v>30</v>
      </c>
    </row>
    <row r="75" spans="1:12" x14ac:dyDescent="0.3">
      <c r="A75" s="98" t="s">
        <v>321</v>
      </c>
      <c r="B75" s="97">
        <v>3.16</v>
      </c>
      <c r="C75" s="95" t="s">
        <v>0</v>
      </c>
      <c r="D75" s="79"/>
      <c r="E75" s="98" t="s">
        <v>100</v>
      </c>
      <c r="F75" s="97">
        <v>2.59</v>
      </c>
      <c r="G75" s="95" t="s">
        <v>30</v>
      </c>
      <c r="H75" s="79"/>
      <c r="I75" s="79"/>
      <c r="J75" s="98" t="s">
        <v>231</v>
      </c>
      <c r="K75" s="97">
        <v>19.940000000000001</v>
      </c>
      <c r="L75" s="95" t="s">
        <v>60</v>
      </c>
    </row>
    <row r="76" spans="1:12" x14ac:dyDescent="0.3">
      <c r="A76" s="98" t="s">
        <v>322</v>
      </c>
      <c r="B76" s="97">
        <v>0.09</v>
      </c>
      <c r="C76" s="95" t="s">
        <v>0</v>
      </c>
      <c r="D76" s="79"/>
      <c r="E76" s="98" t="s">
        <v>51</v>
      </c>
      <c r="F76" s="97">
        <v>1.9</v>
      </c>
      <c r="G76" s="95" t="s">
        <v>0</v>
      </c>
      <c r="H76" s="79"/>
      <c r="I76" s="79"/>
      <c r="J76" s="98" t="s">
        <v>232</v>
      </c>
      <c r="K76" s="97">
        <v>21.93</v>
      </c>
      <c r="L76" s="95" t="s">
        <v>60</v>
      </c>
    </row>
    <row r="77" spans="1:12" x14ac:dyDescent="0.3">
      <c r="A77" s="98" t="s">
        <v>347</v>
      </c>
      <c r="B77" s="97">
        <v>0.15</v>
      </c>
      <c r="C77" s="95" t="s">
        <v>0</v>
      </c>
      <c r="D77" s="79"/>
      <c r="E77" s="98" t="s">
        <v>43</v>
      </c>
      <c r="F77" s="97">
        <v>0.57999999999999996</v>
      </c>
      <c r="G77" s="95" t="s">
        <v>30</v>
      </c>
      <c r="H77" s="79"/>
      <c r="I77" s="79"/>
      <c r="J77" s="98" t="s">
        <v>233</v>
      </c>
      <c r="K77" s="97">
        <v>16.39</v>
      </c>
      <c r="L77" s="95" t="s">
        <v>60</v>
      </c>
    </row>
    <row r="78" spans="1:12" x14ac:dyDescent="0.3">
      <c r="A78" s="98" t="s">
        <v>323</v>
      </c>
      <c r="B78" s="97">
        <v>3.63</v>
      </c>
      <c r="C78" s="95" t="s">
        <v>60</v>
      </c>
      <c r="D78" s="79"/>
      <c r="E78" s="98" t="s">
        <v>44</v>
      </c>
      <c r="F78" s="97">
        <v>1.31</v>
      </c>
      <c r="G78" s="95" t="s">
        <v>30</v>
      </c>
      <c r="H78" s="79"/>
      <c r="I78" s="79"/>
      <c r="J78" s="98" t="s">
        <v>242</v>
      </c>
      <c r="K78" s="97">
        <v>0.66</v>
      </c>
      <c r="L78" s="95" t="s">
        <v>0</v>
      </c>
    </row>
    <row r="79" spans="1:12" x14ac:dyDescent="0.3">
      <c r="A79" s="98" t="s">
        <v>324</v>
      </c>
      <c r="B79" s="97">
        <v>9.9499999999999993</v>
      </c>
      <c r="C79" s="95" t="s">
        <v>60</v>
      </c>
      <c r="D79" s="79"/>
      <c r="E79" s="98" t="s">
        <v>46</v>
      </c>
      <c r="F79" s="97">
        <v>2.1800000000000002</v>
      </c>
      <c r="G79" s="95" t="s">
        <v>0</v>
      </c>
      <c r="H79" s="79"/>
      <c r="I79" s="79"/>
      <c r="J79" s="98" t="s">
        <v>234</v>
      </c>
      <c r="K79" s="97">
        <v>6.39</v>
      </c>
      <c r="L79" s="95" t="s">
        <v>60</v>
      </c>
    </row>
    <row r="80" spans="1:12" x14ac:dyDescent="0.3">
      <c r="A80" s="98" t="s">
        <v>325</v>
      </c>
      <c r="B80" s="97">
        <v>4.46</v>
      </c>
      <c r="C80" s="95" t="s">
        <v>60</v>
      </c>
      <c r="D80" s="79"/>
      <c r="E80" s="98" t="s">
        <v>48</v>
      </c>
      <c r="F80" s="97">
        <v>1.5</v>
      </c>
      <c r="G80" s="95" t="s">
        <v>30</v>
      </c>
      <c r="H80" s="79"/>
      <c r="I80" s="79"/>
      <c r="J80" s="98" t="s">
        <v>235</v>
      </c>
      <c r="K80" s="97">
        <v>15.62</v>
      </c>
      <c r="L80" s="95" t="s">
        <v>60</v>
      </c>
    </row>
    <row r="81" spans="1:12" x14ac:dyDescent="0.3">
      <c r="A81" s="98" t="s">
        <v>326</v>
      </c>
      <c r="B81" s="97">
        <v>13.2</v>
      </c>
      <c r="C81" s="95" t="s">
        <v>60</v>
      </c>
      <c r="D81" s="79"/>
      <c r="E81" s="98" t="s">
        <v>47</v>
      </c>
      <c r="F81" s="97">
        <v>2.95</v>
      </c>
      <c r="G81" s="95" t="s">
        <v>0</v>
      </c>
      <c r="H81" s="79"/>
      <c r="I81" s="79"/>
      <c r="J81" s="98" t="s">
        <v>236</v>
      </c>
      <c r="K81" s="97">
        <v>12.13</v>
      </c>
      <c r="L81" s="95" t="s">
        <v>60</v>
      </c>
    </row>
    <row r="82" spans="1:12" x14ac:dyDescent="0.3">
      <c r="A82" s="98" t="s">
        <v>330</v>
      </c>
      <c r="B82" s="97">
        <v>0.52</v>
      </c>
      <c r="C82" s="95" t="s">
        <v>0</v>
      </c>
      <c r="D82" s="79"/>
      <c r="E82" s="98" t="s">
        <v>66</v>
      </c>
      <c r="F82" s="97">
        <v>25</v>
      </c>
      <c r="G82" s="95" t="s">
        <v>60</v>
      </c>
      <c r="H82" s="79"/>
      <c r="I82" s="79"/>
      <c r="J82" s="98" t="s">
        <v>237</v>
      </c>
      <c r="K82" s="97">
        <v>12.95</v>
      </c>
      <c r="L82" s="95" t="s">
        <v>60</v>
      </c>
    </row>
    <row r="83" spans="1:12" x14ac:dyDescent="0.3">
      <c r="A83" s="98"/>
      <c r="B83" s="97"/>
      <c r="C83" s="95"/>
      <c r="D83" s="79"/>
      <c r="E83" s="4" t="s">
        <v>62</v>
      </c>
      <c r="F83" s="97">
        <v>35</v>
      </c>
      <c r="G83" s="95" t="s">
        <v>60</v>
      </c>
      <c r="H83" s="79"/>
      <c r="I83" s="79"/>
      <c r="J83" s="98" t="s">
        <v>243</v>
      </c>
      <c r="K83" s="97">
        <v>34.090000000000003</v>
      </c>
      <c r="L83" s="95" t="s">
        <v>60</v>
      </c>
    </row>
    <row r="84" spans="1:12" x14ac:dyDescent="0.3">
      <c r="A84" s="79"/>
      <c r="B84" s="79"/>
      <c r="C84" s="79"/>
      <c r="D84" s="79"/>
      <c r="E84" s="98" t="s">
        <v>63</v>
      </c>
      <c r="F84" s="97">
        <v>3.2</v>
      </c>
      <c r="G84" s="95" t="s">
        <v>30</v>
      </c>
      <c r="H84" s="79"/>
      <c r="I84" s="79"/>
      <c r="J84" s="98" t="s">
        <v>244</v>
      </c>
      <c r="K84" s="97">
        <v>24.28</v>
      </c>
      <c r="L84" s="95" t="s">
        <v>60</v>
      </c>
    </row>
    <row r="85" spans="1:12" x14ac:dyDescent="0.3">
      <c r="A85" s="79"/>
      <c r="B85" s="79"/>
      <c r="C85" s="79"/>
      <c r="D85" s="79"/>
      <c r="E85" s="98" t="s">
        <v>65</v>
      </c>
      <c r="F85" s="97">
        <v>35.020000000000003</v>
      </c>
      <c r="G85" s="95" t="s">
        <v>60</v>
      </c>
      <c r="H85" s="79"/>
      <c r="I85" s="79"/>
      <c r="J85" s="98" t="s">
        <v>238</v>
      </c>
      <c r="K85" s="97">
        <v>8.52</v>
      </c>
      <c r="L85" s="95" t="s">
        <v>60</v>
      </c>
    </row>
    <row r="86" spans="1:12" x14ac:dyDescent="0.3">
      <c r="A86" s="79"/>
      <c r="B86" s="79"/>
      <c r="C86" s="79"/>
      <c r="D86" s="79"/>
      <c r="E86" s="98" t="s">
        <v>67</v>
      </c>
      <c r="F86" s="97">
        <v>27.8</v>
      </c>
      <c r="G86" s="95" t="s">
        <v>60</v>
      </c>
      <c r="H86" s="79"/>
      <c r="I86" s="79"/>
      <c r="J86" s="98" t="s">
        <v>240</v>
      </c>
      <c r="K86" s="97">
        <v>48.99</v>
      </c>
      <c r="L86" s="95" t="s">
        <v>60</v>
      </c>
    </row>
    <row r="87" spans="1:12" x14ac:dyDescent="0.3">
      <c r="A87" s="79"/>
      <c r="B87" s="79"/>
      <c r="C87" s="79"/>
      <c r="D87" s="79"/>
      <c r="E87" s="98" t="s">
        <v>59</v>
      </c>
      <c r="F87" s="97">
        <v>32.270000000000003</v>
      </c>
      <c r="G87" s="95" t="s">
        <v>60</v>
      </c>
      <c r="H87" s="79"/>
      <c r="I87" s="79"/>
      <c r="J87" s="98" t="s">
        <v>241</v>
      </c>
      <c r="K87" s="97">
        <v>21.18</v>
      </c>
      <c r="L87" s="95" t="s">
        <v>60</v>
      </c>
    </row>
    <row r="88" spans="1:12" x14ac:dyDescent="0.3">
      <c r="A88" s="79"/>
      <c r="B88" s="79"/>
      <c r="C88" s="79"/>
      <c r="D88" s="79"/>
      <c r="E88" s="98" t="s">
        <v>61</v>
      </c>
      <c r="F88" s="97">
        <v>2.38</v>
      </c>
      <c r="G88" s="95" t="s">
        <v>30</v>
      </c>
      <c r="H88" s="79"/>
      <c r="I88" s="79"/>
      <c r="J88" s="98" t="s">
        <v>239</v>
      </c>
      <c r="K88" s="97">
        <v>17.91</v>
      </c>
      <c r="L88" s="95" t="s">
        <v>60</v>
      </c>
    </row>
    <row r="89" spans="1:12" x14ac:dyDescent="0.3">
      <c r="A89" s="79"/>
      <c r="B89" s="79"/>
      <c r="C89" s="79"/>
      <c r="D89" s="79"/>
      <c r="E89" s="98" t="s">
        <v>64</v>
      </c>
      <c r="F89" s="97">
        <v>8.75</v>
      </c>
      <c r="G89" s="95" t="s">
        <v>30</v>
      </c>
      <c r="H89" s="79"/>
      <c r="I89" s="79"/>
      <c r="J89" s="98" t="s">
        <v>245</v>
      </c>
      <c r="K89" s="97">
        <v>19.43</v>
      </c>
      <c r="L89" s="95" t="s">
        <v>60</v>
      </c>
    </row>
    <row r="90" spans="1:12" x14ac:dyDescent="0.3">
      <c r="A90" s="79"/>
      <c r="B90" s="79"/>
      <c r="C90" s="79"/>
      <c r="D90" s="79"/>
      <c r="E90" s="98" t="s">
        <v>68</v>
      </c>
      <c r="F90" s="97">
        <v>9.83</v>
      </c>
      <c r="G90" s="95" t="s">
        <v>60</v>
      </c>
      <c r="H90" s="79"/>
      <c r="I90" s="79"/>
      <c r="J90" s="98" t="s">
        <v>248</v>
      </c>
      <c r="K90" s="97">
        <v>15.41</v>
      </c>
      <c r="L90" s="95" t="s">
        <v>60</v>
      </c>
    </row>
    <row r="91" spans="1:12" x14ac:dyDescent="0.3">
      <c r="A91" s="79"/>
      <c r="B91" s="79"/>
      <c r="C91" s="79"/>
      <c r="D91" s="79"/>
      <c r="E91" s="98" t="s">
        <v>58</v>
      </c>
      <c r="F91" s="97">
        <v>4.95</v>
      </c>
      <c r="G91" s="95" t="s">
        <v>0</v>
      </c>
      <c r="H91" s="79"/>
      <c r="I91" s="79"/>
      <c r="J91" s="98" t="s">
        <v>249</v>
      </c>
      <c r="K91" s="97">
        <v>42.71</v>
      </c>
      <c r="L91" s="95" t="s">
        <v>60</v>
      </c>
    </row>
    <row r="92" spans="1:12" x14ac:dyDescent="0.3">
      <c r="A92" s="79"/>
      <c r="B92" s="79"/>
      <c r="C92" s="79"/>
      <c r="D92" s="79"/>
      <c r="E92" s="98" t="s">
        <v>263</v>
      </c>
      <c r="F92" s="97">
        <v>5.58</v>
      </c>
      <c r="G92" s="95" t="s">
        <v>2</v>
      </c>
      <c r="H92" s="79"/>
      <c r="I92" s="79"/>
      <c r="J92" s="98" t="s">
        <v>250</v>
      </c>
      <c r="K92" s="97">
        <v>8.7899999999999991</v>
      </c>
      <c r="L92" s="95" t="s">
        <v>60</v>
      </c>
    </row>
    <row r="93" spans="1:12" x14ac:dyDescent="0.3">
      <c r="A93" s="79"/>
      <c r="B93" s="79"/>
      <c r="C93" s="79"/>
      <c r="D93" s="79"/>
      <c r="E93" s="98" t="s">
        <v>52</v>
      </c>
      <c r="F93" s="97">
        <v>2.95</v>
      </c>
      <c r="G93" s="95" t="s">
        <v>30</v>
      </c>
      <c r="H93" s="79"/>
      <c r="I93" s="79"/>
      <c r="J93" s="98" t="s">
        <v>251</v>
      </c>
      <c r="K93" s="97">
        <v>19.29</v>
      </c>
      <c r="L93" s="95" t="s">
        <v>60</v>
      </c>
    </row>
    <row r="94" spans="1:12" x14ac:dyDescent="0.3">
      <c r="A94" s="79"/>
      <c r="B94" s="79"/>
      <c r="C94" s="79"/>
      <c r="D94" s="79"/>
      <c r="E94" s="98" t="s">
        <v>55</v>
      </c>
      <c r="F94" s="97">
        <v>3.88</v>
      </c>
      <c r="G94" s="95" t="s">
        <v>0</v>
      </c>
      <c r="H94" s="79"/>
      <c r="I94" s="79"/>
      <c r="J94" s="98" t="s">
        <v>246</v>
      </c>
      <c r="K94" s="97">
        <v>26</v>
      </c>
      <c r="L94" s="95" t="s">
        <v>60</v>
      </c>
    </row>
    <row r="95" spans="1:12" x14ac:dyDescent="0.3">
      <c r="A95" s="79"/>
      <c r="B95" s="79"/>
      <c r="C95" s="79"/>
      <c r="D95" s="79"/>
      <c r="E95" s="98" t="s">
        <v>56</v>
      </c>
      <c r="F95" s="97">
        <v>2.69</v>
      </c>
      <c r="G95" s="95" t="s">
        <v>0</v>
      </c>
      <c r="H95" s="79"/>
      <c r="I95" s="79"/>
      <c r="J95" s="98" t="s">
        <v>247</v>
      </c>
      <c r="K95" s="97">
        <v>21.39</v>
      </c>
      <c r="L95" s="95" t="s">
        <v>60</v>
      </c>
    </row>
    <row r="96" spans="1:12" x14ac:dyDescent="0.3">
      <c r="A96" s="79"/>
      <c r="B96" s="79"/>
      <c r="C96" s="79"/>
      <c r="D96" s="79"/>
      <c r="E96" s="98" t="s">
        <v>54</v>
      </c>
      <c r="F96" s="97">
        <v>2.95</v>
      </c>
      <c r="G96" s="95" t="s">
        <v>0</v>
      </c>
      <c r="H96" s="79"/>
      <c r="I96" s="79"/>
      <c r="J96" s="98"/>
      <c r="K96" s="97"/>
      <c r="L96" s="95"/>
    </row>
    <row r="97" spans="1:12" x14ac:dyDescent="0.3">
      <c r="A97" s="79"/>
      <c r="B97" s="79"/>
      <c r="C97" s="79"/>
      <c r="D97" s="79"/>
      <c r="E97" s="98" t="s">
        <v>99</v>
      </c>
      <c r="F97" s="97">
        <v>4.5199999999999996</v>
      </c>
      <c r="G97" s="95" t="s">
        <v>30</v>
      </c>
      <c r="H97" s="79"/>
      <c r="I97" s="79"/>
      <c r="J97" s="79"/>
      <c r="K97" s="79"/>
      <c r="L97" s="79"/>
    </row>
    <row r="98" spans="1:12" x14ac:dyDescent="0.3">
      <c r="A98" s="121" t="s">
        <v>415</v>
      </c>
      <c r="B98" s="122" t="s">
        <v>419</v>
      </c>
      <c r="C98" s="123" t="s">
        <v>420</v>
      </c>
      <c r="D98" s="79"/>
      <c r="E98" s="98" t="s">
        <v>71</v>
      </c>
      <c r="F98" s="97">
        <v>1.25</v>
      </c>
      <c r="G98" s="95" t="s">
        <v>0</v>
      </c>
      <c r="H98" s="79"/>
      <c r="I98" s="79"/>
      <c r="J98" s="79"/>
      <c r="K98" s="79"/>
      <c r="L98" s="79"/>
    </row>
    <row r="99" spans="1:12" x14ac:dyDescent="0.3">
      <c r="A99" s="98" t="s">
        <v>297</v>
      </c>
      <c r="B99" s="97">
        <v>1.5</v>
      </c>
      <c r="C99" s="95" t="s">
        <v>2</v>
      </c>
      <c r="D99" s="79"/>
      <c r="E99" s="98" t="s">
        <v>70</v>
      </c>
      <c r="F99" s="97">
        <v>1.01</v>
      </c>
      <c r="G99" s="95" t="s">
        <v>0</v>
      </c>
      <c r="H99" s="79"/>
      <c r="I99" s="79"/>
      <c r="J99" s="79"/>
      <c r="K99" s="79"/>
      <c r="L99" s="79"/>
    </row>
    <row r="100" spans="1:12" x14ac:dyDescent="0.3">
      <c r="A100" s="98" t="s">
        <v>298</v>
      </c>
      <c r="B100" s="97">
        <v>7.96</v>
      </c>
      <c r="C100" s="95" t="s">
        <v>2</v>
      </c>
      <c r="D100" s="79"/>
      <c r="E100" s="98" t="s">
        <v>75</v>
      </c>
      <c r="F100" s="97">
        <v>2.13</v>
      </c>
      <c r="G100" s="95" t="s">
        <v>0</v>
      </c>
      <c r="H100" s="79"/>
      <c r="I100" s="79"/>
      <c r="J100" s="79"/>
      <c r="K100" s="79"/>
      <c r="L100" s="79"/>
    </row>
    <row r="101" spans="1:12" x14ac:dyDescent="0.3">
      <c r="A101" s="98" t="s">
        <v>299</v>
      </c>
      <c r="B101" s="97">
        <v>2.58</v>
      </c>
      <c r="C101" s="95" t="s">
        <v>2</v>
      </c>
      <c r="D101" s="79"/>
      <c r="E101" s="98" t="s">
        <v>72</v>
      </c>
      <c r="F101" s="97">
        <v>2.87</v>
      </c>
      <c r="G101" s="95" t="s">
        <v>0</v>
      </c>
      <c r="H101" s="79"/>
      <c r="I101" s="79"/>
      <c r="J101" s="79"/>
      <c r="K101" s="79"/>
      <c r="L101" s="79"/>
    </row>
    <row r="102" spans="1:12" x14ac:dyDescent="0.3">
      <c r="A102" s="98" t="s">
        <v>300</v>
      </c>
      <c r="B102" s="97">
        <v>1.51</v>
      </c>
      <c r="C102" s="95" t="s">
        <v>2</v>
      </c>
      <c r="D102" s="79"/>
      <c r="E102" s="98" t="s">
        <v>73</v>
      </c>
      <c r="F102" s="97">
        <v>0.71</v>
      </c>
      <c r="G102" s="95" t="s">
        <v>30</v>
      </c>
      <c r="H102" s="79"/>
      <c r="I102" s="79"/>
      <c r="J102" s="79"/>
      <c r="K102" s="79"/>
      <c r="L102" s="79"/>
    </row>
    <row r="103" spans="1:12" x14ac:dyDescent="0.3">
      <c r="A103" s="98" t="s">
        <v>302</v>
      </c>
      <c r="B103" s="97">
        <v>4.09</v>
      </c>
      <c r="C103" s="95" t="s">
        <v>60</v>
      </c>
      <c r="D103" s="79"/>
      <c r="E103" s="98" t="s">
        <v>77</v>
      </c>
      <c r="F103" s="97">
        <v>2.08</v>
      </c>
      <c r="G103" s="95" t="s">
        <v>0</v>
      </c>
      <c r="H103" s="79"/>
      <c r="I103" s="79"/>
      <c r="J103" s="79"/>
      <c r="K103" s="79"/>
      <c r="L103" s="79"/>
    </row>
    <row r="104" spans="1:12" x14ac:dyDescent="0.3">
      <c r="A104" s="98" t="s">
        <v>303</v>
      </c>
      <c r="B104" s="99">
        <v>1.7</v>
      </c>
      <c r="C104" s="95" t="s">
        <v>60</v>
      </c>
      <c r="D104" s="79"/>
      <c r="E104" s="98" t="s">
        <v>78</v>
      </c>
      <c r="F104" s="97">
        <v>13.05</v>
      </c>
      <c r="G104" s="95" t="s">
        <v>30</v>
      </c>
      <c r="H104" s="79"/>
      <c r="I104" s="79"/>
      <c r="J104" s="79"/>
      <c r="K104" s="79"/>
      <c r="L104" s="79"/>
    </row>
    <row r="105" spans="1:12" x14ac:dyDescent="0.3">
      <c r="A105" s="98" t="s">
        <v>304</v>
      </c>
      <c r="B105" s="97">
        <v>9.8699999999999992</v>
      </c>
      <c r="C105" s="95" t="s">
        <v>60</v>
      </c>
      <c r="D105" s="79"/>
      <c r="E105" s="98" t="s">
        <v>78</v>
      </c>
      <c r="F105" s="97">
        <v>1.9</v>
      </c>
      <c r="G105" s="95" t="s">
        <v>0</v>
      </c>
      <c r="H105" s="79"/>
      <c r="I105" s="79"/>
      <c r="J105" s="79"/>
      <c r="K105" s="79"/>
      <c r="L105" s="79"/>
    </row>
    <row r="106" spans="1:12" x14ac:dyDescent="0.3">
      <c r="A106" s="98" t="s">
        <v>305</v>
      </c>
      <c r="B106" s="97">
        <v>4.25</v>
      </c>
      <c r="C106" s="95" t="s">
        <v>2</v>
      </c>
      <c r="D106" s="79"/>
      <c r="E106" s="98" t="s">
        <v>91</v>
      </c>
      <c r="F106" s="97">
        <v>1.86</v>
      </c>
      <c r="G106" s="95" t="s">
        <v>30</v>
      </c>
      <c r="H106" s="79"/>
      <c r="I106" s="79"/>
      <c r="J106" s="79"/>
      <c r="K106" s="79"/>
      <c r="L106" s="79"/>
    </row>
    <row r="107" spans="1:12" x14ac:dyDescent="0.3">
      <c r="A107" s="98" t="s">
        <v>306</v>
      </c>
      <c r="B107" s="97">
        <v>4.2</v>
      </c>
      <c r="C107" s="95" t="s">
        <v>2</v>
      </c>
      <c r="D107" s="79"/>
      <c r="E107" s="98" t="s">
        <v>114</v>
      </c>
      <c r="F107" s="97">
        <v>0.96</v>
      </c>
      <c r="G107" s="95" t="s">
        <v>0</v>
      </c>
      <c r="H107" s="79"/>
      <c r="I107" s="79"/>
      <c r="J107" s="79"/>
      <c r="K107" s="79"/>
      <c r="L107" s="79"/>
    </row>
    <row r="108" spans="1:12" x14ac:dyDescent="0.3">
      <c r="A108" s="98" t="s">
        <v>327</v>
      </c>
      <c r="B108" s="97">
        <v>9.85</v>
      </c>
      <c r="C108" s="95" t="s">
        <v>60</v>
      </c>
      <c r="D108" s="79"/>
      <c r="E108" s="98" t="s">
        <v>113</v>
      </c>
      <c r="F108" s="97">
        <v>0.52</v>
      </c>
      <c r="G108" s="95" t="s">
        <v>0</v>
      </c>
      <c r="H108" s="79"/>
      <c r="I108" s="79"/>
      <c r="J108" s="79"/>
      <c r="K108" s="79"/>
      <c r="L108" s="79"/>
    </row>
    <row r="109" spans="1:12" x14ac:dyDescent="0.3">
      <c r="A109" s="98" t="s">
        <v>336</v>
      </c>
      <c r="B109" s="97">
        <v>2.12</v>
      </c>
      <c r="C109" s="95" t="s">
        <v>60</v>
      </c>
      <c r="D109" s="79"/>
      <c r="E109" s="98" t="s">
        <v>116</v>
      </c>
      <c r="F109" s="97">
        <v>1.21</v>
      </c>
      <c r="G109" s="95" t="s">
        <v>30</v>
      </c>
      <c r="H109" s="79"/>
      <c r="I109" s="79"/>
      <c r="J109" s="79"/>
      <c r="K109" s="79"/>
      <c r="L109" s="79"/>
    </row>
    <row r="110" spans="1:12" x14ac:dyDescent="0.3">
      <c r="A110" s="98" t="s">
        <v>337</v>
      </c>
      <c r="B110" s="97">
        <v>1.65</v>
      </c>
      <c r="C110" s="95" t="s">
        <v>2</v>
      </c>
      <c r="D110" s="79"/>
      <c r="E110" s="98" t="s">
        <v>109</v>
      </c>
      <c r="F110" s="97">
        <v>3.33</v>
      </c>
      <c r="G110" s="95" t="s">
        <v>30</v>
      </c>
      <c r="H110" s="79"/>
      <c r="I110" s="79"/>
      <c r="J110" s="79"/>
      <c r="K110" s="79"/>
      <c r="L110" s="79"/>
    </row>
    <row r="111" spans="1:12" x14ac:dyDescent="0.3">
      <c r="A111" s="98" t="s">
        <v>338</v>
      </c>
      <c r="B111" s="97">
        <v>2.61</v>
      </c>
      <c r="C111" s="95" t="s">
        <v>2</v>
      </c>
      <c r="D111" s="79"/>
      <c r="E111" s="98" t="s">
        <v>356</v>
      </c>
      <c r="F111" s="97">
        <v>3.69</v>
      </c>
      <c r="G111" s="95" t="s">
        <v>1</v>
      </c>
      <c r="H111" s="79"/>
      <c r="I111" s="79"/>
      <c r="J111" s="79"/>
      <c r="K111" s="79"/>
      <c r="L111" s="79"/>
    </row>
    <row r="112" spans="1:12" x14ac:dyDescent="0.3">
      <c r="A112" s="98" t="s">
        <v>339</v>
      </c>
      <c r="B112" s="97">
        <v>5</v>
      </c>
      <c r="C112" s="95" t="s">
        <v>2</v>
      </c>
      <c r="D112" s="79"/>
      <c r="E112" s="98" t="s">
        <v>90</v>
      </c>
      <c r="F112" s="97">
        <v>4.51</v>
      </c>
      <c r="G112" s="95" t="s">
        <v>30</v>
      </c>
      <c r="H112" s="79"/>
      <c r="I112" s="79"/>
      <c r="J112" s="79"/>
      <c r="K112" s="79"/>
      <c r="L112" s="79"/>
    </row>
    <row r="113" spans="1:12" x14ac:dyDescent="0.3">
      <c r="A113" s="98" t="s">
        <v>340</v>
      </c>
      <c r="B113" s="97">
        <v>4.0599999999999996</v>
      </c>
      <c r="C113" s="95" t="s">
        <v>2</v>
      </c>
      <c r="D113" s="79"/>
      <c r="E113" s="98" t="s">
        <v>357</v>
      </c>
      <c r="F113" s="97">
        <v>2.34</v>
      </c>
      <c r="G113" s="95" t="s">
        <v>60</v>
      </c>
      <c r="J113" s="121" t="s">
        <v>426</v>
      </c>
      <c r="K113" s="122" t="s">
        <v>419</v>
      </c>
      <c r="L113" s="123" t="s">
        <v>420</v>
      </c>
    </row>
    <row r="114" spans="1:12" x14ac:dyDescent="0.3">
      <c r="A114" s="98" t="s">
        <v>348</v>
      </c>
      <c r="B114" s="97">
        <v>1.46</v>
      </c>
      <c r="C114" s="95" t="s">
        <v>2</v>
      </c>
      <c r="D114" s="79"/>
      <c r="E114" s="98" t="s">
        <v>358</v>
      </c>
      <c r="F114" s="97">
        <v>2.39</v>
      </c>
      <c r="G114" s="95" t="s">
        <v>60</v>
      </c>
      <c r="J114" s="100" t="s">
        <v>396</v>
      </c>
      <c r="K114" s="97">
        <v>0.39</v>
      </c>
      <c r="L114" s="95" t="s">
        <v>0</v>
      </c>
    </row>
    <row r="115" spans="1:12" x14ac:dyDescent="0.3">
      <c r="A115" s="98" t="s">
        <v>349</v>
      </c>
      <c r="B115" s="97">
        <v>1.51</v>
      </c>
      <c r="C115" s="95" t="s">
        <v>2</v>
      </c>
      <c r="D115" s="79"/>
      <c r="E115" s="98" t="s">
        <v>94</v>
      </c>
      <c r="F115" s="97">
        <v>5.86</v>
      </c>
      <c r="G115" s="95" t="s">
        <v>30</v>
      </c>
      <c r="J115" s="98" t="s">
        <v>190</v>
      </c>
      <c r="K115" s="97">
        <v>0.19</v>
      </c>
      <c r="L115" s="95" t="s">
        <v>0</v>
      </c>
    </row>
    <row r="116" spans="1:12" x14ac:dyDescent="0.3">
      <c r="A116" s="98" t="s">
        <v>350</v>
      </c>
      <c r="B116" s="97">
        <v>3.91</v>
      </c>
      <c r="C116" s="95" t="s">
        <v>2</v>
      </c>
      <c r="D116" s="79"/>
      <c r="E116" s="98" t="s">
        <v>49</v>
      </c>
      <c r="F116" s="97">
        <v>1.25</v>
      </c>
      <c r="G116" s="95" t="s">
        <v>30</v>
      </c>
      <c r="J116" s="127"/>
      <c r="K116" s="97"/>
      <c r="L116" s="95"/>
    </row>
    <row r="117" spans="1:12" x14ac:dyDescent="0.3">
      <c r="A117" s="98" t="s">
        <v>351</v>
      </c>
      <c r="B117" s="97">
        <v>0.77</v>
      </c>
      <c r="C117" s="95" t="s">
        <v>2</v>
      </c>
      <c r="D117" s="79"/>
      <c r="E117" s="98" t="s">
        <v>93</v>
      </c>
      <c r="F117" s="97">
        <v>2.75</v>
      </c>
      <c r="G117" s="95" t="s">
        <v>30</v>
      </c>
    </row>
    <row r="118" spans="1:12" x14ac:dyDescent="0.3">
      <c r="A118" s="98" t="s">
        <v>352</v>
      </c>
      <c r="B118" s="97">
        <v>1.7</v>
      </c>
      <c r="C118" s="95" t="s">
        <v>2</v>
      </c>
      <c r="D118" s="79"/>
      <c r="E118" s="98" t="s">
        <v>92</v>
      </c>
      <c r="F118" s="97">
        <v>2.75</v>
      </c>
      <c r="G118" s="95" t="s">
        <v>30</v>
      </c>
    </row>
    <row r="119" spans="1:12" x14ac:dyDescent="0.3">
      <c r="A119" s="98" t="s">
        <v>353</v>
      </c>
      <c r="B119" s="97">
        <v>0.85</v>
      </c>
      <c r="C119" s="95" t="s">
        <v>2</v>
      </c>
      <c r="D119" s="79"/>
      <c r="E119" s="98" t="s">
        <v>74</v>
      </c>
      <c r="F119" s="97">
        <v>0.7</v>
      </c>
      <c r="G119" s="95" t="s">
        <v>0</v>
      </c>
    </row>
    <row r="120" spans="1:12" x14ac:dyDescent="0.3">
      <c r="A120" s="98" t="s">
        <v>355</v>
      </c>
      <c r="B120" s="97">
        <v>9.48</v>
      </c>
      <c r="C120" s="95" t="s">
        <v>2</v>
      </c>
      <c r="D120" s="79"/>
      <c r="E120" s="98" t="s">
        <v>50</v>
      </c>
      <c r="F120" s="97">
        <v>3.65</v>
      </c>
      <c r="G120" s="95" t="s">
        <v>30</v>
      </c>
    </row>
    <row r="121" spans="1:12" x14ac:dyDescent="0.3">
      <c r="A121" s="98" t="s">
        <v>354</v>
      </c>
      <c r="B121" s="97">
        <v>1.75</v>
      </c>
      <c r="C121" s="95" t="s">
        <v>2</v>
      </c>
      <c r="D121" s="79"/>
      <c r="E121" s="98" t="s">
        <v>362</v>
      </c>
      <c r="F121" s="97">
        <v>2.78</v>
      </c>
      <c r="G121" s="95" t="s">
        <v>60</v>
      </c>
    </row>
    <row r="122" spans="1:12" x14ac:dyDescent="0.3">
      <c r="A122" s="98"/>
      <c r="B122" s="97"/>
      <c r="C122" s="95"/>
      <c r="D122" s="79"/>
      <c r="E122" s="98" t="s">
        <v>104</v>
      </c>
      <c r="F122" s="97">
        <v>4.8499999999999996</v>
      </c>
      <c r="G122" s="95" t="s">
        <v>30</v>
      </c>
    </row>
    <row r="123" spans="1:12" x14ac:dyDescent="0.3">
      <c r="A123" s="79"/>
      <c r="B123" s="79"/>
      <c r="C123" s="79"/>
      <c r="D123" s="79"/>
      <c r="E123" s="98" t="s">
        <v>80</v>
      </c>
      <c r="F123" s="97">
        <v>9.76</v>
      </c>
      <c r="G123" s="95" t="s">
        <v>30</v>
      </c>
    </row>
    <row r="124" spans="1:12" x14ac:dyDescent="0.3">
      <c r="A124" s="79"/>
      <c r="B124" s="79"/>
      <c r="C124" s="79"/>
      <c r="D124" s="79"/>
      <c r="E124" s="98" t="s">
        <v>79</v>
      </c>
      <c r="F124" s="97">
        <v>7.15</v>
      </c>
      <c r="G124" s="95" t="s">
        <v>30</v>
      </c>
    </row>
    <row r="125" spans="1:12" x14ac:dyDescent="0.3">
      <c r="A125" s="79"/>
      <c r="B125" s="79"/>
      <c r="C125" s="79"/>
      <c r="D125" s="79"/>
      <c r="E125" s="98" t="s">
        <v>97</v>
      </c>
      <c r="F125" s="97">
        <v>6.95</v>
      </c>
      <c r="G125" s="95" t="s">
        <v>0</v>
      </c>
    </row>
    <row r="126" spans="1:12" x14ac:dyDescent="0.3">
      <c r="A126" s="79"/>
      <c r="B126" s="79"/>
      <c r="C126" s="79"/>
      <c r="D126" s="79"/>
      <c r="E126" s="98" t="s">
        <v>103</v>
      </c>
      <c r="F126" s="97">
        <v>1.47</v>
      </c>
      <c r="G126" s="95" t="s">
        <v>0</v>
      </c>
    </row>
    <row r="127" spans="1:12" x14ac:dyDescent="0.3">
      <c r="A127" s="79"/>
      <c r="B127" s="79"/>
      <c r="C127" s="79"/>
      <c r="D127" s="79"/>
      <c r="E127" s="98" t="s">
        <v>134</v>
      </c>
      <c r="F127" s="97">
        <v>0.7</v>
      </c>
      <c r="G127" s="95" t="s">
        <v>0</v>
      </c>
    </row>
    <row r="128" spans="1:12" x14ac:dyDescent="0.3">
      <c r="A128" s="79"/>
      <c r="B128" s="79"/>
      <c r="C128" s="79"/>
      <c r="D128" s="79"/>
      <c r="E128" s="98" t="s">
        <v>101</v>
      </c>
      <c r="F128" s="97">
        <v>7.43</v>
      </c>
      <c r="G128" s="95" t="s">
        <v>30</v>
      </c>
    </row>
    <row r="129" spans="1:7" x14ac:dyDescent="0.3">
      <c r="A129" s="79"/>
      <c r="B129" s="79"/>
      <c r="C129" s="79"/>
      <c r="D129" s="79"/>
      <c r="E129" s="98" t="s">
        <v>69</v>
      </c>
      <c r="F129" s="97">
        <v>3.55</v>
      </c>
      <c r="G129" s="95" t="s">
        <v>30</v>
      </c>
    </row>
    <row r="130" spans="1:7" x14ac:dyDescent="0.3">
      <c r="A130" s="79"/>
      <c r="B130" s="79"/>
      <c r="C130" s="79"/>
      <c r="D130" s="79"/>
      <c r="E130" s="98" t="s">
        <v>98</v>
      </c>
      <c r="F130" s="97">
        <v>0.76</v>
      </c>
      <c r="G130" s="95" t="s">
        <v>30</v>
      </c>
    </row>
    <row r="131" spans="1:7" x14ac:dyDescent="0.3">
      <c r="A131" s="79"/>
      <c r="B131" s="79"/>
      <c r="C131" s="79"/>
      <c r="D131" s="79"/>
      <c r="E131" s="98" t="s">
        <v>98</v>
      </c>
      <c r="F131" s="97">
        <v>5.22</v>
      </c>
      <c r="G131" s="95" t="s">
        <v>0</v>
      </c>
    </row>
    <row r="132" spans="1:7" x14ac:dyDescent="0.3">
      <c r="A132" s="79"/>
      <c r="B132" s="79"/>
      <c r="C132" s="79"/>
      <c r="D132" s="79"/>
      <c r="E132" s="98" t="s">
        <v>96</v>
      </c>
      <c r="F132" s="97">
        <v>1.65</v>
      </c>
      <c r="G132" s="95" t="s">
        <v>0</v>
      </c>
    </row>
    <row r="133" spans="1:7" x14ac:dyDescent="0.3">
      <c r="A133" s="79"/>
      <c r="B133" s="79"/>
      <c r="C133" s="79"/>
      <c r="D133" s="79"/>
      <c r="E133" s="98" t="s">
        <v>95</v>
      </c>
      <c r="F133" s="97">
        <v>1.45</v>
      </c>
      <c r="G133" s="95" t="s">
        <v>0</v>
      </c>
    </row>
    <row r="134" spans="1:7" x14ac:dyDescent="0.3">
      <c r="A134" s="121" t="s">
        <v>416</v>
      </c>
      <c r="B134" s="122" t="s">
        <v>419</v>
      </c>
      <c r="C134" s="123" t="s">
        <v>420</v>
      </c>
      <c r="D134" s="79"/>
      <c r="E134" s="98" t="s">
        <v>102</v>
      </c>
      <c r="F134" s="97">
        <v>2.85</v>
      </c>
      <c r="G134" s="95" t="s">
        <v>0</v>
      </c>
    </row>
    <row r="135" spans="1:7" x14ac:dyDescent="0.3">
      <c r="A135" s="98" t="s">
        <v>254</v>
      </c>
      <c r="B135" s="97">
        <v>5.93</v>
      </c>
      <c r="C135" s="95" t="s">
        <v>60</v>
      </c>
      <c r="D135" s="79"/>
      <c r="E135" s="98" t="s">
        <v>105</v>
      </c>
      <c r="F135" s="97">
        <v>0.99</v>
      </c>
      <c r="G135" s="95" t="s">
        <v>0</v>
      </c>
    </row>
    <row r="136" spans="1:7" x14ac:dyDescent="0.3">
      <c r="A136" s="4" t="s">
        <v>258</v>
      </c>
      <c r="B136" s="97">
        <v>1.69</v>
      </c>
      <c r="C136" s="95" t="s">
        <v>60</v>
      </c>
      <c r="D136" s="79"/>
      <c r="E136" s="98" t="s">
        <v>108</v>
      </c>
      <c r="F136" s="97">
        <v>1.25</v>
      </c>
      <c r="G136" s="95" t="s">
        <v>0</v>
      </c>
    </row>
    <row r="137" spans="1:7" x14ac:dyDescent="0.3">
      <c r="A137" s="4" t="s">
        <v>259</v>
      </c>
      <c r="B137" s="97">
        <v>3.66</v>
      </c>
      <c r="C137" s="95" t="s">
        <v>60</v>
      </c>
      <c r="D137" s="79"/>
      <c r="E137" s="98" t="s">
        <v>106</v>
      </c>
      <c r="F137" s="97">
        <v>1.42</v>
      </c>
      <c r="G137" s="95" t="s">
        <v>0</v>
      </c>
    </row>
    <row r="138" spans="1:7" x14ac:dyDescent="0.3">
      <c r="A138" s="4" t="s">
        <v>260</v>
      </c>
      <c r="B138" s="97">
        <v>0.21</v>
      </c>
      <c r="C138" s="95" t="s">
        <v>0</v>
      </c>
      <c r="D138" s="79"/>
      <c r="E138" s="98" t="s">
        <v>107</v>
      </c>
      <c r="F138" s="97">
        <v>1.38</v>
      </c>
      <c r="G138" s="95" t="s">
        <v>0</v>
      </c>
    </row>
    <row r="139" spans="1:7" x14ac:dyDescent="0.3">
      <c r="A139" s="98" t="s">
        <v>404</v>
      </c>
      <c r="B139" s="97">
        <v>4.53</v>
      </c>
      <c r="C139" s="95" t="s">
        <v>60</v>
      </c>
      <c r="D139" s="79"/>
      <c r="E139" s="98" t="s">
        <v>110</v>
      </c>
      <c r="F139" s="97">
        <v>0.23</v>
      </c>
      <c r="G139" s="95" t="s">
        <v>30</v>
      </c>
    </row>
    <row r="140" spans="1:7" x14ac:dyDescent="0.3">
      <c r="A140" s="98" t="s">
        <v>261</v>
      </c>
      <c r="B140" s="97">
        <v>4.7300000000000004</v>
      </c>
      <c r="C140" s="95" t="s">
        <v>60</v>
      </c>
      <c r="D140" s="79"/>
      <c r="E140" s="98" t="s">
        <v>111</v>
      </c>
      <c r="F140" s="97">
        <v>0.75</v>
      </c>
      <c r="G140" s="95" t="s">
        <v>30</v>
      </c>
    </row>
    <row r="141" spans="1:7" x14ac:dyDescent="0.3">
      <c r="A141" s="4" t="s">
        <v>262</v>
      </c>
      <c r="B141" s="97">
        <v>5.58</v>
      </c>
      <c r="C141" s="95" t="s">
        <v>60</v>
      </c>
      <c r="D141" s="79"/>
      <c r="E141" s="98" t="s">
        <v>112</v>
      </c>
      <c r="F141" s="97">
        <v>0.75</v>
      </c>
      <c r="G141" s="95" t="s">
        <v>0</v>
      </c>
    </row>
    <row r="142" spans="1:7" x14ac:dyDescent="0.3">
      <c r="A142" s="98" t="s">
        <v>436</v>
      </c>
      <c r="B142" s="97"/>
      <c r="C142" s="95"/>
      <c r="D142" s="79"/>
      <c r="E142" s="98" t="s">
        <v>115</v>
      </c>
      <c r="F142" s="97">
        <v>0.3</v>
      </c>
      <c r="G142" s="95" t="s">
        <v>30</v>
      </c>
    </row>
    <row r="143" spans="1:7" x14ac:dyDescent="0.3">
      <c r="A143" s="98" t="s">
        <v>437</v>
      </c>
      <c r="B143" s="97"/>
      <c r="C143" s="95"/>
      <c r="D143" s="79"/>
      <c r="E143" s="98" t="s">
        <v>118</v>
      </c>
      <c r="F143" s="97">
        <v>3.65</v>
      </c>
      <c r="G143" s="95" t="s">
        <v>30</v>
      </c>
    </row>
    <row r="144" spans="1:7" x14ac:dyDescent="0.3">
      <c r="A144" s="98" t="s">
        <v>402</v>
      </c>
      <c r="B144" s="97">
        <v>1.02</v>
      </c>
      <c r="C144" s="95" t="s">
        <v>60</v>
      </c>
      <c r="D144" s="79"/>
      <c r="E144" s="98" t="s">
        <v>119</v>
      </c>
      <c r="F144" s="97">
        <v>0.51</v>
      </c>
      <c r="G144" s="95" t="s">
        <v>30</v>
      </c>
    </row>
    <row r="145" spans="1:7" x14ac:dyDescent="0.3">
      <c r="A145" s="98" t="s">
        <v>293</v>
      </c>
      <c r="B145" s="97">
        <v>63.19</v>
      </c>
      <c r="C145" s="95" t="s">
        <v>60</v>
      </c>
      <c r="D145" s="79"/>
      <c r="E145" s="98" t="s">
        <v>363</v>
      </c>
      <c r="F145" s="97">
        <v>4.03</v>
      </c>
      <c r="G145" s="95" t="s">
        <v>60</v>
      </c>
    </row>
    <row r="146" spans="1:7" x14ac:dyDescent="0.3">
      <c r="A146" s="98" t="s">
        <v>301</v>
      </c>
      <c r="B146" s="97">
        <v>8.68</v>
      </c>
      <c r="C146" s="95" t="s">
        <v>60</v>
      </c>
      <c r="D146" s="79"/>
      <c r="E146" s="98" t="s">
        <v>117</v>
      </c>
      <c r="F146" s="97">
        <v>1.21</v>
      </c>
      <c r="G146" s="95" t="s">
        <v>30</v>
      </c>
    </row>
    <row r="147" spans="1:7" x14ac:dyDescent="0.3">
      <c r="A147" s="98" t="s">
        <v>328</v>
      </c>
      <c r="B147" s="97">
        <v>3.53</v>
      </c>
      <c r="C147" s="95" t="s">
        <v>60</v>
      </c>
      <c r="D147" s="79"/>
      <c r="E147" s="98" t="s">
        <v>316</v>
      </c>
      <c r="F147" s="97">
        <v>12.27</v>
      </c>
      <c r="G147" s="95" t="s">
        <v>60</v>
      </c>
    </row>
    <row r="148" spans="1:7" x14ac:dyDescent="0.3">
      <c r="A148" s="98" t="s">
        <v>331</v>
      </c>
      <c r="B148" s="97">
        <v>2.96</v>
      </c>
      <c r="C148" s="95" t="s">
        <v>60</v>
      </c>
      <c r="D148" s="79"/>
      <c r="E148" s="98" t="s">
        <v>317</v>
      </c>
      <c r="F148" s="97">
        <v>6.92</v>
      </c>
      <c r="G148" s="95" t="s">
        <v>60</v>
      </c>
    </row>
    <row r="149" spans="1:7" x14ac:dyDescent="0.3">
      <c r="A149" s="98" t="s">
        <v>403</v>
      </c>
      <c r="B149" s="97">
        <v>5.61</v>
      </c>
      <c r="C149" s="95" t="s">
        <v>60</v>
      </c>
      <c r="D149" s="79"/>
      <c r="E149" s="98" t="s">
        <v>318</v>
      </c>
      <c r="F149" s="97">
        <v>10.31</v>
      </c>
      <c r="G149" s="95" t="s">
        <v>2</v>
      </c>
    </row>
    <row r="150" spans="1:7" x14ac:dyDescent="0.3">
      <c r="A150" s="98" t="s">
        <v>332</v>
      </c>
      <c r="B150" s="97">
        <v>6.84</v>
      </c>
      <c r="C150" s="95" t="s">
        <v>60</v>
      </c>
      <c r="D150" s="79"/>
      <c r="E150" s="98" t="s">
        <v>45</v>
      </c>
      <c r="F150" s="97">
        <v>1.28</v>
      </c>
      <c r="G150" s="95" t="s">
        <v>30</v>
      </c>
    </row>
    <row r="151" spans="1:7" x14ac:dyDescent="0.3">
      <c r="A151" s="98" t="s">
        <v>334</v>
      </c>
      <c r="B151" s="97">
        <v>5</v>
      </c>
      <c r="C151" s="95" t="s">
        <v>60</v>
      </c>
      <c r="D151" s="79"/>
      <c r="E151" s="98" t="s">
        <v>149</v>
      </c>
      <c r="F151" s="97">
        <v>1.5</v>
      </c>
      <c r="G151" s="95" t="s">
        <v>30</v>
      </c>
    </row>
    <row r="152" spans="1:7" x14ac:dyDescent="0.3">
      <c r="A152" s="98" t="s">
        <v>335</v>
      </c>
      <c r="B152" s="97">
        <v>2.15</v>
      </c>
      <c r="C152" s="95" t="s">
        <v>60</v>
      </c>
      <c r="D152" s="79"/>
      <c r="E152" s="98" t="s">
        <v>146</v>
      </c>
      <c r="F152" s="97">
        <v>0.59</v>
      </c>
      <c r="G152" s="95" t="s">
        <v>30</v>
      </c>
    </row>
    <row r="153" spans="1:7" x14ac:dyDescent="0.3">
      <c r="A153" s="98" t="s">
        <v>341</v>
      </c>
      <c r="B153" s="97">
        <v>0.5</v>
      </c>
      <c r="C153" s="95" t="s">
        <v>60</v>
      </c>
      <c r="D153" s="79"/>
      <c r="E153" s="98" t="s">
        <v>147</v>
      </c>
      <c r="F153" s="97">
        <v>1.23</v>
      </c>
      <c r="G153" s="95" t="s">
        <v>30</v>
      </c>
    </row>
    <row r="154" spans="1:7" x14ac:dyDescent="0.3">
      <c r="A154" s="98" t="s">
        <v>342</v>
      </c>
      <c r="B154" s="97">
        <v>0.78</v>
      </c>
      <c r="C154" s="95" t="s">
        <v>60</v>
      </c>
      <c r="D154" s="79"/>
      <c r="E154" s="98" t="s">
        <v>148</v>
      </c>
      <c r="F154" s="97">
        <v>0.26</v>
      </c>
      <c r="G154" s="95" t="s">
        <v>30</v>
      </c>
    </row>
    <row r="155" spans="1:7" x14ac:dyDescent="0.3">
      <c r="A155" s="98" t="s">
        <v>343</v>
      </c>
      <c r="B155" s="97">
        <v>1.28</v>
      </c>
      <c r="C155" s="95" t="s">
        <v>60</v>
      </c>
      <c r="D155" s="79"/>
      <c r="E155" s="98" t="s">
        <v>152</v>
      </c>
      <c r="F155" s="97">
        <v>0.27</v>
      </c>
      <c r="G155" s="95" t="s">
        <v>30</v>
      </c>
    </row>
    <row r="156" spans="1:7" x14ac:dyDescent="0.3">
      <c r="A156" s="98" t="s">
        <v>344</v>
      </c>
      <c r="B156" s="97">
        <v>1.38</v>
      </c>
      <c r="C156" s="95" t="s">
        <v>60</v>
      </c>
      <c r="D156" s="79"/>
      <c r="E156" s="98" t="s">
        <v>144</v>
      </c>
      <c r="F156" s="97">
        <v>0.55000000000000004</v>
      </c>
      <c r="G156" s="95" t="s">
        <v>30</v>
      </c>
    </row>
    <row r="157" spans="1:7" x14ac:dyDescent="0.3">
      <c r="A157" s="98" t="s">
        <v>345</v>
      </c>
      <c r="B157" s="97">
        <v>1.69</v>
      </c>
      <c r="C157" s="95" t="s">
        <v>60</v>
      </c>
      <c r="D157" s="79"/>
      <c r="E157" s="98" t="s">
        <v>145</v>
      </c>
      <c r="F157" s="97">
        <v>0.57999999999999996</v>
      </c>
      <c r="G157" s="95" t="s">
        <v>30</v>
      </c>
    </row>
    <row r="158" spans="1:7" x14ac:dyDescent="0.3">
      <c r="A158" s="98" t="s">
        <v>346</v>
      </c>
      <c r="B158" s="97">
        <v>1.24</v>
      </c>
      <c r="C158" s="95" t="s">
        <v>60</v>
      </c>
      <c r="D158" s="79"/>
      <c r="E158" s="98" t="s">
        <v>141</v>
      </c>
      <c r="F158" s="97">
        <v>1.43</v>
      </c>
      <c r="G158" s="95" t="s">
        <v>30</v>
      </c>
    </row>
    <row r="159" spans="1:7" x14ac:dyDescent="0.3">
      <c r="A159" s="98"/>
      <c r="B159" s="97"/>
      <c r="C159" s="95"/>
      <c r="D159" s="79"/>
      <c r="E159" s="98" t="s">
        <v>142</v>
      </c>
      <c r="F159" s="97">
        <v>0.2</v>
      </c>
      <c r="G159" s="95" t="s">
        <v>0</v>
      </c>
    </row>
    <row r="160" spans="1:7" x14ac:dyDescent="0.3">
      <c r="A160" s="79"/>
      <c r="B160" s="79"/>
      <c r="C160" s="79"/>
      <c r="D160" s="79"/>
      <c r="E160" s="98" t="s">
        <v>143</v>
      </c>
      <c r="F160" s="97">
        <v>0.27</v>
      </c>
      <c r="G160" s="95" t="s">
        <v>30</v>
      </c>
    </row>
    <row r="161" spans="1:7" x14ac:dyDescent="0.3">
      <c r="A161" s="79"/>
      <c r="B161" s="79"/>
      <c r="C161" s="79"/>
      <c r="D161" s="79"/>
      <c r="E161" s="98" t="s">
        <v>76</v>
      </c>
      <c r="F161" s="97">
        <v>5.94</v>
      </c>
      <c r="G161" s="95" t="s">
        <v>30</v>
      </c>
    </row>
    <row r="162" spans="1:7" x14ac:dyDescent="0.3">
      <c r="A162" s="79"/>
      <c r="B162" s="79"/>
      <c r="C162" s="79"/>
      <c r="D162" s="79"/>
      <c r="E162" s="98" t="s">
        <v>122</v>
      </c>
      <c r="F162" s="97">
        <v>3.99</v>
      </c>
      <c r="G162" s="95" t="s">
        <v>0</v>
      </c>
    </row>
    <row r="163" spans="1:7" x14ac:dyDescent="0.3">
      <c r="A163" s="79"/>
      <c r="B163" s="79"/>
      <c r="C163" s="79"/>
      <c r="D163" s="79"/>
      <c r="E163" s="98" t="s">
        <v>129</v>
      </c>
      <c r="F163" s="97">
        <v>3.47</v>
      </c>
      <c r="G163" s="95" t="s">
        <v>30</v>
      </c>
    </row>
    <row r="164" spans="1:7" x14ac:dyDescent="0.3">
      <c r="A164" s="79"/>
      <c r="B164" s="79"/>
      <c r="C164" s="79"/>
      <c r="D164" s="79"/>
      <c r="E164" s="98" t="s">
        <v>120</v>
      </c>
      <c r="F164" s="97">
        <v>1.05</v>
      </c>
      <c r="G164" s="95" t="s">
        <v>0</v>
      </c>
    </row>
    <row r="165" spans="1:7" x14ac:dyDescent="0.3">
      <c r="A165" s="121" t="s">
        <v>417</v>
      </c>
      <c r="B165" s="122" t="s">
        <v>419</v>
      </c>
      <c r="C165" s="123" t="s">
        <v>420</v>
      </c>
      <c r="D165" s="79"/>
      <c r="E165" s="98" t="s">
        <v>132</v>
      </c>
      <c r="F165" s="97">
        <v>2.27</v>
      </c>
      <c r="G165" s="95" t="s">
        <v>30</v>
      </c>
    </row>
    <row r="166" spans="1:7" x14ac:dyDescent="0.3">
      <c r="A166" s="98" t="s">
        <v>256</v>
      </c>
      <c r="B166" s="97">
        <v>5.16</v>
      </c>
      <c r="C166" s="95" t="s">
        <v>2</v>
      </c>
      <c r="D166" s="79"/>
      <c r="E166" s="98" t="s">
        <v>121</v>
      </c>
      <c r="F166" s="97">
        <v>2.38</v>
      </c>
      <c r="G166" s="95" t="s">
        <v>30</v>
      </c>
    </row>
    <row r="167" spans="1:7" x14ac:dyDescent="0.3">
      <c r="A167" s="98" t="s">
        <v>257</v>
      </c>
      <c r="B167" s="97">
        <v>5.89</v>
      </c>
      <c r="C167" s="95" t="s">
        <v>2</v>
      </c>
      <c r="D167" s="79"/>
      <c r="E167" s="98" t="s">
        <v>123</v>
      </c>
      <c r="F167" s="97">
        <v>3.15</v>
      </c>
      <c r="G167" s="95" t="s">
        <v>60</v>
      </c>
    </row>
    <row r="168" spans="1:7" x14ac:dyDescent="0.3">
      <c r="A168" s="98" t="s">
        <v>329</v>
      </c>
      <c r="B168" s="97">
        <v>13.45</v>
      </c>
      <c r="C168" s="95" t="s">
        <v>2</v>
      </c>
      <c r="D168" s="79"/>
      <c r="E168" s="98" t="s">
        <v>128</v>
      </c>
      <c r="F168" s="97">
        <v>9.3800000000000008</v>
      </c>
      <c r="G168" s="95" t="s">
        <v>30</v>
      </c>
    </row>
    <row r="169" spans="1:7" x14ac:dyDescent="0.3">
      <c r="A169" s="98" t="s">
        <v>264</v>
      </c>
      <c r="B169" s="97">
        <v>2.4500000000000002</v>
      </c>
      <c r="C169" s="95" t="s">
        <v>2</v>
      </c>
      <c r="D169" s="79"/>
      <c r="E169" s="98" t="s">
        <v>126</v>
      </c>
      <c r="F169" s="97">
        <v>1.79</v>
      </c>
      <c r="G169" s="95" t="s">
        <v>127</v>
      </c>
    </row>
    <row r="170" spans="1:7" x14ac:dyDescent="0.3">
      <c r="A170" s="98" t="s">
        <v>265</v>
      </c>
      <c r="B170" s="97">
        <v>5.31</v>
      </c>
      <c r="C170" s="95" t="s">
        <v>2</v>
      </c>
      <c r="D170" s="79"/>
      <c r="E170" s="98" t="s">
        <v>124</v>
      </c>
      <c r="F170" s="97">
        <v>4.4400000000000004</v>
      </c>
      <c r="G170" s="95" t="s">
        <v>60</v>
      </c>
    </row>
    <row r="171" spans="1:7" x14ac:dyDescent="0.3">
      <c r="A171" s="98"/>
      <c r="B171" s="97"/>
      <c r="C171" s="95"/>
      <c r="D171" s="79"/>
      <c r="E171" s="98" t="s">
        <v>125</v>
      </c>
      <c r="F171" s="97">
        <v>4.62</v>
      </c>
      <c r="G171" s="95" t="s">
        <v>60</v>
      </c>
    </row>
    <row r="172" spans="1:7" x14ac:dyDescent="0.3">
      <c r="A172" s="79"/>
      <c r="B172" s="79"/>
      <c r="C172" s="79"/>
      <c r="D172" s="79"/>
      <c r="E172" s="98" t="s">
        <v>130</v>
      </c>
      <c r="F172" s="97">
        <v>1.99</v>
      </c>
      <c r="G172" s="95" t="s">
        <v>30</v>
      </c>
    </row>
    <row r="173" spans="1:7" x14ac:dyDescent="0.3">
      <c r="A173" s="129" t="s">
        <v>445</v>
      </c>
      <c r="B173" s="130" t="s">
        <v>419</v>
      </c>
      <c r="C173" s="131" t="s">
        <v>420</v>
      </c>
      <c r="D173" s="79"/>
      <c r="E173" s="98" t="s">
        <v>131</v>
      </c>
      <c r="F173" s="97">
        <v>1.25</v>
      </c>
      <c r="G173" s="95" t="s">
        <v>0</v>
      </c>
    </row>
    <row r="174" spans="1:7" x14ac:dyDescent="0.3">
      <c r="A174" s="88" t="s">
        <v>451</v>
      </c>
      <c r="B174" s="132">
        <f ca="1">Bièrechamel!C35</f>
        <v>4.5746755555555554</v>
      </c>
      <c r="C174" s="89"/>
      <c r="D174" s="79"/>
      <c r="E174" s="98" t="s">
        <v>53</v>
      </c>
      <c r="F174" s="97">
        <v>2.83</v>
      </c>
      <c r="G174" s="95" t="s">
        <v>0</v>
      </c>
    </row>
    <row r="175" spans="1:7" x14ac:dyDescent="0.3">
      <c r="A175" s="88" t="s">
        <v>450</v>
      </c>
      <c r="B175" s="132"/>
      <c r="C175" s="89"/>
      <c r="D175" s="79"/>
      <c r="E175" s="98" t="s">
        <v>57</v>
      </c>
      <c r="F175" s="97">
        <v>3.16</v>
      </c>
      <c r="G175" s="95" t="s">
        <v>0</v>
      </c>
    </row>
    <row r="176" spans="1:7" x14ac:dyDescent="0.3">
      <c r="A176" s="70" t="s">
        <v>431</v>
      </c>
      <c r="B176" s="133"/>
      <c r="C176" s="72"/>
      <c r="D176" s="79"/>
      <c r="E176" s="98" t="s">
        <v>133</v>
      </c>
      <c r="F176" s="97">
        <v>7.16</v>
      </c>
      <c r="G176" s="95" t="s">
        <v>30</v>
      </c>
    </row>
    <row r="177" spans="1:7" x14ac:dyDescent="0.3">
      <c r="A177" s="70" t="s">
        <v>447</v>
      </c>
      <c r="B177" s="133"/>
      <c r="C177" s="72"/>
      <c r="E177" s="98" t="s">
        <v>137</v>
      </c>
      <c r="F177" s="97">
        <v>1.88</v>
      </c>
      <c r="G177" s="95" t="s">
        <v>30</v>
      </c>
    </row>
    <row r="178" spans="1:7" x14ac:dyDescent="0.3">
      <c r="A178" s="70" t="s">
        <v>446</v>
      </c>
      <c r="B178" s="133"/>
      <c r="C178" s="72"/>
      <c r="E178" s="98" t="s">
        <v>140</v>
      </c>
      <c r="F178" s="97">
        <v>1.5</v>
      </c>
      <c r="G178" s="95" t="s">
        <v>30</v>
      </c>
    </row>
    <row r="179" spans="1:7" x14ac:dyDescent="0.3">
      <c r="A179" s="70" t="s">
        <v>432</v>
      </c>
      <c r="B179" s="133"/>
      <c r="C179" s="72"/>
      <c r="E179" s="98" t="s">
        <v>135</v>
      </c>
      <c r="F179" s="97">
        <v>0.85</v>
      </c>
      <c r="G179" s="95" t="s">
        <v>30</v>
      </c>
    </row>
    <row r="180" spans="1:7" x14ac:dyDescent="0.3">
      <c r="A180" s="70" t="s">
        <v>449</v>
      </c>
      <c r="B180" s="133"/>
      <c r="C180" s="72"/>
      <c r="E180" s="98" t="s">
        <v>138</v>
      </c>
      <c r="F180" s="97">
        <v>3.95</v>
      </c>
      <c r="G180" s="95" t="s">
        <v>30</v>
      </c>
    </row>
    <row r="181" spans="1:7" x14ac:dyDescent="0.3">
      <c r="A181" s="70" t="s">
        <v>439</v>
      </c>
      <c r="B181" s="133"/>
      <c r="C181" s="72"/>
      <c r="E181" s="98" t="s">
        <v>136</v>
      </c>
      <c r="F181" s="97">
        <v>1.19</v>
      </c>
      <c r="G181" s="95" t="s">
        <v>30</v>
      </c>
    </row>
    <row r="182" spans="1:7" x14ac:dyDescent="0.3">
      <c r="A182" s="70" t="s">
        <v>448</v>
      </c>
      <c r="B182" s="133"/>
      <c r="C182" s="72"/>
      <c r="E182" s="98" t="s">
        <v>33</v>
      </c>
      <c r="F182" s="97">
        <v>2.4300000000000002</v>
      </c>
      <c r="G182" s="95" t="s">
        <v>30</v>
      </c>
    </row>
    <row r="183" spans="1:7" x14ac:dyDescent="0.3">
      <c r="A183" s="70"/>
      <c r="B183" s="133"/>
      <c r="C183" s="72"/>
      <c r="E183" s="98"/>
      <c r="F183" s="97"/>
      <c r="G183" s="95"/>
    </row>
    <row r="184" spans="1:7" x14ac:dyDescent="0.3">
      <c r="A184" s="70"/>
      <c r="B184" s="133"/>
      <c r="C184" s="72"/>
    </row>
    <row r="185" spans="1:7" x14ac:dyDescent="0.3">
      <c r="A185" s="70"/>
      <c r="B185" s="133"/>
      <c r="C185" s="72"/>
    </row>
    <row r="186" spans="1:7" x14ac:dyDescent="0.3">
      <c r="A186" s="70"/>
      <c r="B186" s="133"/>
      <c r="C186" s="72"/>
    </row>
    <row r="187" spans="1:7" x14ac:dyDescent="0.3">
      <c r="A187" s="70"/>
      <c r="B187" s="133"/>
      <c r="C187" s="72"/>
    </row>
    <row r="188" spans="1:7" x14ac:dyDescent="0.3">
      <c r="A188" s="70"/>
      <c r="B188" s="133"/>
      <c r="C188" s="72"/>
    </row>
    <row r="189" spans="1:7" x14ac:dyDescent="0.3">
      <c r="A189" s="70"/>
      <c r="B189" s="133"/>
      <c r="C189" s="72"/>
    </row>
    <row r="217" spans="5:7" x14ac:dyDescent="0.3">
      <c r="E217" s="124" t="s">
        <v>418</v>
      </c>
      <c r="F217" s="124" t="s">
        <v>419</v>
      </c>
      <c r="G217" s="124" t="s">
        <v>420</v>
      </c>
    </row>
    <row r="218" spans="5:7" x14ac:dyDescent="0.3">
      <c r="E218" s="81" t="s">
        <v>81</v>
      </c>
      <c r="F218" s="80">
        <v>1.63</v>
      </c>
      <c r="G218" s="81" t="s">
        <v>0</v>
      </c>
    </row>
    <row r="219" spans="5:7" x14ac:dyDescent="0.3">
      <c r="E219" s="81" t="s">
        <v>31</v>
      </c>
      <c r="F219" s="80">
        <v>1.63</v>
      </c>
      <c r="G219" s="81" t="s">
        <v>0</v>
      </c>
    </row>
    <row r="220" spans="5:7" x14ac:dyDescent="0.3">
      <c r="E220" s="81" t="s">
        <v>84</v>
      </c>
      <c r="F220" s="80">
        <v>1.42</v>
      </c>
      <c r="G220" s="81" t="s">
        <v>0</v>
      </c>
    </row>
    <row r="221" spans="5:7" x14ac:dyDescent="0.3">
      <c r="E221" s="81" t="s">
        <v>82</v>
      </c>
      <c r="F221" s="80">
        <v>1.1200000000000001</v>
      </c>
      <c r="G221" s="81" t="s">
        <v>0</v>
      </c>
    </row>
    <row r="222" spans="5:7" x14ac:dyDescent="0.3">
      <c r="E222" s="81" t="s">
        <v>86</v>
      </c>
      <c r="F222" s="80">
        <v>1.29</v>
      </c>
      <c r="G222" s="81" t="s">
        <v>0</v>
      </c>
    </row>
    <row r="223" spans="5:7" x14ac:dyDescent="0.3">
      <c r="E223" s="81" t="s">
        <v>87</v>
      </c>
      <c r="F223" s="80">
        <v>1.5</v>
      </c>
      <c r="G223" s="81" t="s">
        <v>0</v>
      </c>
    </row>
    <row r="224" spans="5:7" x14ac:dyDescent="0.3">
      <c r="E224" s="81" t="s">
        <v>400</v>
      </c>
      <c r="F224" s="80">
        <v>2.59</v>
      </c>
      <c r="G224" s="81" t="s">
        <v>161</v>
      </c>
    </row>
    <row r="225" spans="5:7" x14ac:dyDescent="0.3">
      <c r="E225" s="81" t="s">
        <v>83</v>
      </c>
      <c r="F225" s="80">
        <v>1.79</v>
      </c>
      <c r="G225" s="81" t="s">
        <v>0</v>
      </c>
    </row>
    <row r="226" spans="5:7" x14ac:dyDescent="0.3">
      <c r="E226" s="81" t="s">
        <v>85</v>
      </c>
      <c r="F226" s="80">
        <v>1.52</v>
      </c>
      <c r="G226" s="81" t="s">
        <v>0</v>
      </c>
    </row>
    <row r="227" spans="5:7" x14ac:dyDescent="0.3">
      <c r="E227" s="81" t="s">
        <v>88</v>
      </c>
      <c r="F227" s="80">
        <v>2.0499999999999998</v>
      </c>
      <c r="G227" s="81" t="s">
        <v>0</v>
      </c>
    </row>
    <row r="228" spans="5:7" x14ac:dyDescent="0.3">
      <c r="E228" s="81" t="s">
        <v>89</v>
      </c>
      <c r="F228" s="80">
        <v>1</v>
      </c>
      <c r="G228" s="81" t="s">
        <v>0</v>
      </c>
    </row>
    <row r="229" spans="5:7" x14ac:dyDescent="0.3">
      <c r="E229" s="69" t="s">
        <v>435</v>
      </c>
      <c r="F229" s="94">
        <v>1.85</v>
      </c>
      <c r="G229" s="69" t="s">
        <v>0</v>
      </c>
    </row>
    <row r="230" spans="5:7" x14ac:dyDescent="0.3">
      <c r="E230" s="81" t="s">
        <v>191</v>
      </c>
      <c r="F230" s="80">
        <v>0.63</v>
      </c>
      <c r="G230" s="81" t="s">
        <v>0</v>
      </c>
    </row>
    <row r="231" spans="5:7" x14ac:dyDescent="0.3">
      <c r="E231" s="81"/>
      <c r="F231" s="80"/>
      <c r="G231" s="81"/>
    </row>
    <row r="240" spans="5:7" x14ac:dyDescent="0.3">
      <c r="E240" s="124" t="s">
        <v>429</v>
      </c>
      <c r="F240" s="124" t="s">
        <v>419</v>
      </c>
      <c r="G240" s="124" t="s">
        <v>420</v>
      </c>
    </row>
    <row r="241" spans="5:7" x14ac:dyDescent="0.3">
      <c r="E241" s="81" t="s">
        <v>359</v>
      </c>
      <c r="F241" s="80">
        <v>1.76</v>
      </c>
      <c r="G241" s="81" t="s">
        <v>30</v>
      </c>
    </row>
    <row r="242" spans="5:7" x14ac:dyDescent="0.3">
      <c r="E242" s="69" t="s">
        <v>360</v>
      </c>
      <c r="F242" s="94">
        <v>0.23</v>
      </c>
      <c r="G242" s="69" t="s">
        <v>161</v>
      </c>
    </row>
    <row r="243" spans="5:7" x14ac:dyDescent="0.3">
      <c r="E243" s="81"/>
      <c r="F243" s="80"/>
      <c r="G243" s="81"/>
    </row>
  </sheetData>
  <pageMargins left="0.7" right="0.7" top="0.75" bottom="0.75" header="0.3" footer="0.3"/>
  <pageSetup orientation="portrait" horizontalDpi="4294967293" verticalDpi="4294967293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45"/>
  <sheetViews>
    <sheetView workbookViewId="0">
      <selection activeCell="E11" sqref="E11"/>
    </sheetView>
  </sheetViews>
  <sheetFormatPr baseColWidth="10" defaultColWidth="10.88671875" defaultRowHeight="14.4" x14ac:dyDescent="0.3"/>
  <cols>
    <col min="1" max="1" width="14.5546875" style="2" customWidth="1"/>
    <col min="2" max="2" width="28.5546875" customWidth="1"/>
    <col min="3" max="3" width="12.44140625" customWidth="1"/>
    <col min="4" max="4" width="12.33203125" customWidth="1"/>
    <col min="5" max="5" width="13.5546875" bestFit="1" customWidth="1"/>
    <col min="6" max="6" width="13" customWidth="1"/>
    <col min="7" max="7" width="7.88671875" style="2" customWidth="1"/>
    <col min="8" max="8" width="20.6640625" style="2" customWidth="1"/>
    <col min="9" max="9" width="21.21875" style="2" customWidth="1"/>
    <col min="11" max="11" width="1.44140625" customWidth="1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39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</v>
      </c>
      <c r="I6" s="32"/>
      <c r="J6" s="73">
        <v>0</v>
      </c>
      <c r="K6" s="39"/>
      <c r="L6" s="74">
        <f>J6*L7/J7</f>
        <v>0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/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2" t="s">
        <v>421</v>
      </c>
      <c r="B10" s="18" t="s">
        <v>14</v>
      </c>
      <c r="C10" s="20" t="s">
        <v>26</v>
      </c>
      <c r="D10" s="42" t="s">
        <v>24</v>
      </c>
      <c r="E10" s="19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B12" s="13"/>
      <c r="C12" s="102" t="str">
        <f t="array" aca="1" ref="C12" ca="1">IFERROR(OFFSET(INDIRECT($A12),MATCH($B12,INDIRECT($A12),0)-1,1),"")</f>
        <v/>
      </c>
      <c r="D12" s="104" t="str">
        <f t="array" aca="1" ref="D12" ca="1">IFERROR(OFFSET(INDIRECT($A12),MATCH($B12,INDIRECT($A12),0)-1,2),"")</f>
        <v/>
      </c>
      <c r="E12" s="101"/>
      <c r="F12" s="103" t="str">
        <f t="shared" ref="F12:F33" ca="1" si="0">IFERROR(E12*C12,"")</f>
        <v/>
      </c>
      <c r="G12" s="12"/>
      <c r="H12" s="55"/>
      <c r="I12" s="56"/>
    </row>
    <row r="13" spans="1:12" x14ac:dyDescent="0.3">
      <c r="B13" s="13"/>
      <c r="C13" s="102" t="str">
        <f t="array" aca="1" ref="C13" ca="1">IFERROR(OFFSET(INDIRECT($A13),MATCH($B13,INDIRECT($A13),0)-1,1),"")</f>
        <v/>
      </c>
      <c r="D13" s="104" t="str">
        <f t="array" aca="1" ref="D13" ca="1">IFERROR(OFFSET(INDIRECT($A13),MATCH($B13,INDIRECT($A13),0)-1,2),"")</f>
        <v/>
      </c>
      <c r="E13" s="101"/>
      <c r="F13" s="103" t="str">
        <f t="shared" ca="1" si="0"/>
        <v/>
      </c>
      <c r="G13" s="12"/>
      <c r="H13" s="3"/>
      <c r="I13" s="15"/>
    </row>
    <row r="14" spans="1:12" x14ac:dyDescent="0.3">
      <c r="B14" s="13"/>
      <c r="C14" s="102" t="str">
        <f t="array" aca="1" ref="C14" ca="1">IFERROR(OFFSET(INDIRECT($A14),MATCH($B14,INDIRECT($A14),0)-1,1),"")</f>
        <v/>
      </c>
      <c r="D14" s="104" t="str">
        <f t="array" aca="1" ref="D14" ca="1">IFERROR(OFFSET(INDIRECT($A14),MATCH($B14,INDIRECT($A14),0)-1,2),"")</f>
        <v/>
      </c>
      <c r="E14" s="101"/>
      <c r="F14" s="103" t="str">
        <f t="shared" ca="1" si="0"/>
        <v/>
      </c>
      <c r="G14" s="12"/>
      <c r="H14" s="14"/>
      <c r="I14" s="15"/>
    </row>
    <row r="15" spans="1:12" x14ac:dyDescent="0.3">
      <c r="B15" s="13"/>
      <c r="C15" s="102" t="str">
        <f t="array" aca="1" ref="C15" ca="1">IFERROR(OFFSET(INDIRECT($A15),MATCH($B15,INDIRECT($A15),0)-1,1),"")</f>
        <v/>
      </c>
      <c r="D15" s="104" t="str">
        <f t="array" aca="1" ref="D15" ca="1">IFERROR(OFFSET(INDIRECT($A15),MATCH($B15,INDIRECT($A15),0)-1,2),"")</f>
        <v/>
      </c>
      <c r="E15" s="101"/>
      <c r="F15" s="103" t="str">
        <f t="shared" ca="1" si="0"/>
        <v/>
      </c>
      <c r="G15" s="12"/>
      <c r="H15" s="3"/>
      <c r="I15" s="15"/>
    </row>
    <row r="16" spans="1:12" x14ac:dyDescent="0.3">
      <c r="B16" s="13"/>
      <c r="C16" s="102" t="str">
        <f t="array" aca="1" ref="C16" ca="1">IFERROR(OFFSET(INDIRECT($A16),MATCH($B16,INDIRECT($A16),0)-1,1),"")</f>
        <v/>
      </c>
      <c r="D16" s="104" t="str">
        <f t="array" aca="1" ref="D16" ca="1">IFERROR(OFFSET(INDIRECT($A16),MATCH($B16,INDIRECT($A16),0)-1,2),"")</f>
        <v/>
      </c>
      <c r="E16" s="101"/>
      <c r="F16" s="103" t="str">
        <f t="shared" ca="1" si="0"/>
        <v/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s="2" customFormat="1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s="2" customFormat="1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s="2" customFormat="1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s="2" customFormat="1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s="2" customFormat="1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0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 t="e">
        <f ca="1">C34/D8</f>
        <v>#DIV/0!</v>
      </c>
      <c r="D35" s="22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0</v>
      </c>
      <c r="D36" s="78" t="s">
        <v>405</v>
      </c>
      <c r="E36" s="68" t="s">
        <v>399</v>
      </c>
      <c r="F36" s="128" t="e">
        <f ca="1">(C36/D8)+C35</f>
        <v>#DIV/0!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39"/>
      <c r="D44" s="39"/>
      <c r="E44" s="39"/>
      <c r="F44" s="39"/>
      <c r="G44" s="39"/>
      <c r="H44" s="39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J5:L5"/>
    <mergeCell ref="C37:D37"/>
    <mergeCell ref="C38:D38"/>
    <mergeCell ref="B1:F1"/>
    <mergeCell ref="B3:F3"/>
    <mergeCell ref="G10:I10"/>
    <mergeCell ref="E37:F37"/>
    <mergeCell ref="E38:F38"/>
    <mergeCell ref="B8:C8"/>
  </mergeCells>
  <dataValidations count="2">
    <dataValidation type="list" allowBlank="1" showInputMessage="1" showErrorMessage="1" sqref="A11:A33" xr:uid="{00000000-0002-0000-0200-000000000000}">
      <formula1>Categories</formula1>
    </dataValidation>
    <dataValidation type="list" allowBlank="1" showInputMessage="1" showErrorMessage="1" sqref="B11:B33" xr:uid="{00000000-0002-0000-0200-000001000000}">
      <formula1>INDIRECT($A11)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B5855-577F-4D01-B16D-102B0E3E2E39}">
  <sheetPr codeName="Feuil3"/>
  <dimension ref="A1:L45"/>
  <sheetViews>
    <sheetView workbookViewId="0">
      <selection activeCell="A13" sqref="A13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</v>
      </c>
      <c r="I6" s="32"/>
      <c r="J6" s="73">
        <v>0</v>
      </c>
      <c r="K6" s="82"/>
      <c r="L6" s="74">
        <f>J6*L7/J7</f>
        <v>0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/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B12" s="13"/>
      <c r="C12" s="102" t="str">
        <f t="array" aca="1" ref="C12" ca="1">IFERROR(OFFSET(INDIRECT($A12),MATCH($B12,INDIRECT($A12),0)-1,1),"")</f>
        <v/>
      </c>
      <c r="D12" s="104" t="str">
        <f t="array" aca="1" ref="D12" ca="1">IFERROR(OFFSET(INDIRECT($A12),MATCH($B12,INDIRECT($A12),0)-1,2),"")</f>
        <v/>
      </c>
      <c r="E12" s="101"/>
      <c r="F12" s="103" t="str">
        <f t="shared" ref="F12:F33" ca="1" si="0">IFERROR(E12*C12,"")</f>
        <v/>
      </c>
      <c r="G12" s="12"/>
      <c r="H12" s="55"/>
      <c r="I12" s="56"/>
    </row>
    <row r="13" spans="1:12" x14ac:dyDescent="0.3">
      <c r="B13" s="13"/>
      <c r="C13" s="102" t="str">
        <f t="array" aca="1" ref="C13" ca="1">IFERROR(OFFSET(INDIRECT($A13),MATCH($B13,INDIRECT($A13),0)-1,1),"")</f>
        <v/>
      </c>
      <c r="D13" s="104" t="str">
        <f t="array" aca="1" ref="D13" ca="1">IFERROR(OFFSET(INDIRECT($A13),MATCH($B13,INDIRECT($A13),0)-1,2),"")</f>
        <v/>
      </c>
      <c r="E13" s="101"/>
      <c r="F13" s="103" t="str">
        <f t="shared" ca="1" si="0"/>
        <v/>
      </c>
      <c r="G13" s="12"/>
      <c r="H13" s="3"/>
      <c r="I13" s="15"/>
    </row>
    <row r="14" spans="1:12" x14ac:dyDescent="0.3">
      <c r="B14" s="13"/>
      <c r="C14" s="102" t="str">
        <f t="array" aca="1" ref="C14" ca="1">IFERROR(OFFSET(INDIRECT($A14),MATCH($B14,INDIRECT($A14),0)-1,1),"")</f>
        <v/>
      </c>
      <c r="D14" s="104" t="str">
        <f t="array" aca="1" ref="D14" ca="1">IFERROR(OFFSET(INDIRECT($A14),MATCH($B14,INDIRECT($A14),0)-1,2),"")</f>
        <v/>
      </c>
      <c r="E14" s="101"/>
      <c r="F14" s="103" t="str">
        <f t="shared" ca="1" si="0"/>
        <v/>
      </c>
      <c r="G14" s="12"/>
      <c r="H14" s="14"/>
      <c r="I14" s="15"/>
    </row>
    <row r="15" spans="1:12" x14ac:dyDescent="0.3">
      <c r="B15" s="13"/>
      <c r="C15" s="102" t="str">
        <f t="array" aca="1" ref="C15" ca="1">IFERROR(OFFSET(INDIRECT($A15),MATCH($B15,INDIRECT($A15),0)-1,1),"")</f>
        <v/>
      </c>
      <c r="D15" s="104" t="str">
        <f t="array" aca="1" ref="D15" ca="1">IFERROR(OFFSET(INDIRECT($A15),MATCH($B15,INDIRECT($A15),0)-1,2),"")</f>
        <v/>
      </c>
      <c r="E15" s="101"/>
      <c r="F15" s="103" t="str">
        <f t="shared" ca="1" si="0"/>
        <v/>
      </c>
      <c r="G15" s="12"/>
      <c r="H15" s="3"/>
      <c r="I15" s="15"/>
    </row>
    <row r="16" spans="1:12" x14ac:dyDescent="0.3">
      <c r="B16" s="13"/>
      <c r="C16" s="102" t="str">
        <f t="array" aca="1" ref="C16" ca="1">IFERROR(OFFSET(INDIRECT($A16),MATCH($B16,INDIRECT($A16),0)-1,1),"")</f>
        <v/>
      </c>
      <c r="D16" s="104" t="str">
        <f t="array" aca="1" ref="D16" ca="1">IFERROR(OFFSET(INDIRECT($A16),MATCH($B16,INDIRECT($A16),0)-1,2),"")</f>
        <v/>
      </c>
      <c r="E16" s="101"/>
      <c r="F16" s="103" t="str">
        <f t="shared" ca="1" si="0"/>
        <v/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0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 t="e">
        <f ca="1">C34/D8</f>
        <v>#DIV/0!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0</v>
      </c>
      <c r="D36" s="78" t="s">
        <v>405</v>
      </c>
      <c r="E36" s="68" t="s">
        <v>399</v>
      </c>
      <c r="F36" s="128" t="e">
        <f ca="1">(C36/D8)+C35</f>
        <v>#DIV/0!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63CBF0AF-AF46-4BD5-A1F8-0DE625001029}">
      <formula1>INDIRECT($A11)</formula1>
    </dataValidation>
    <dataValidation type="list" allowBlank="1" showInputMessage="1" showErrorMessage="1" sqref="A11:A33" xr:uid="{082DE7DB-C521-4ECE-92EA-34D980FBC03A}">
      <formula1>Categories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03037-9402-4A81-A210-D88DE80BA97F}">
  <sheetPr codeName="Feuil4"/>
  <dimension ref="A1:L45"/>
  <sheetViews>
    <sheetView topLeftCell="A10" workbookViewId="0">
      <selection activeCell="E22" sqref="E22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0.25</v>
      </c>
      <c r="I6" s="32"/>
      <c r="J6" s="73">
        <v>15</v>
      </c>
      <c r="K6" s="82"/>
      <c r="L6" s="74">
        <f>J6*L7/J7</f>
        <v>25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1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427</v>
      </c>
      <c r="B12" s="13" t="s">
        <v>246</v>
      </c>
      <c r="C12" s="102">
        <f t="array" aca="1" ref="C12" ca="1">IFERROR(OFFSET(INDIRECT($A12),MATCH($B12,INDIRECT($A12),0)-1,1),"")</f>
        <v>26</v>
      </c>
      <c r="D12" s="104" t="str">
        <f t="array" aca="1" ref="D12" ca="1">IFERROR(OFFSET(INDIRECT($A12),MATCH($B12,INDIRECT($A12),0)-1,2),"")</f>
        <v>Kg</v>
      </c>
      <c r="E12" s="101">
        <v>0.12</v>
      </c>
      <c r="F12" s="103">
        <f t="shared" ref="F12:F33" ca="1" si="0">IFERROR(E12*C12,"")</f>
        <v>3.12</v>
      </c>
      <c r="G12" s="12"/>
      <c r="H12" s="55"/>
      <c r="I12" s="56"/>
    </row>
    <row r="13" spans="1:12" x14ac:dyDescent="0.3">
      <c r="A13" s="79" t="s">
        <v>412</v>
      </c>
      <c r="B13" s="13" t="s">
        <v>116</v>
      </c>
      <c r="C13" s="102">
        <f t="array" aca="1" ref="C13" ca="1">IFERROR(OFFSET(INDIRECT($A13),MATCH($B13,INDIRECT($A13),0)-1,1),"")</f>
        <v>1.21</v>
      </c>
      <c r="D13" s="104" t="str">
        <f t="array" aca="1" ref="D13" ca="1">IFERROR(OFFSET(INDIRECT($A13),MATCH($B13,INDIRECT($A13),0)-1,2),"")</f>
        <v>livre</v>
      </c>
      <c r="E13" s="101">
        <v>0.03</v>
      </c>
      <c r="F13" s="103">
        <f t="shared" ca="1" si="0"/>
        <v>3.6299999999999999E-2</v>
      </c>
      <c r="G13" s="12"/>
      <c r="H13" s="3"/>
      <c r="I13" s="15"/>
    </row>
    <row r="14" spans="1:12" x14ac:dyDescent="0.3">
      <c r="A14" s="79" t="s">
        <v>412</v>
      </c>
      <c r="B14" s="13" t="s">
        <v>70</v>
      </c>
      <c r="C14" s="102">
        <f t="array" aca="1" ref="C14" ca="1">IFERROR(OFFSET(INDIRECT($A14),MATCH($B14,INDIRECT($A14),0)-1,1),"")</f>
        <v>1.01</v>
      </c>
      <c r="D14" s="104" t="str">
        <f t="array" aca="1" ref="D14" ca="1">IFERROR(OFFSET(INDIRECT($A14),MATCH($B14,INDIRECT($A14),0)-1,2),"")</f>
        <v>unité</v>
      </c>
      <c r="E14" s="101"/>
      <c r="F14" s="103">
        <v>0.04</v>
      </c>
      <c r="G14" s="12"/>
      <c r="H14" s="14"/>
      <c r="I14" s="15"/>
    </row>
    <row r="15" spans="1:12" x14ac:dyDescent="0.3">
      <c r="A15" s="79" t="s">
        <v>418</v>
      </c>
      <c r="B15" s="13" t="s">
        <v>82</v>
      </c>
      <c r="C15" s="102">
        <f t="array" aca="1" ref="C15" ca="1">IFERROR(OFFSET(INDIRECT($A15),MATCH($B15,INDIRECT($A15),0)-1,1),"")</f>
        <v>1.1200000000000001</v>
      </c>
      <c r="D15" s="104" t="str">
        <f t="array" aca="1" ref="D15" ca="1">IFERROR(OFFSET(INDIRECT($A15),MATCH($B15,INDIRECT($A15),0)-1,2),"")</f>
        <v>unité</v>
      </c>
      <c r="E15" s="101">
        <v>0.12</v>
      </c>
      <c r="F15" s="103">
        <f t="shared" ca="1" si="0"/>
        <v>0.13440000000000002</v>
      </c>
      <c r="G15" s="12"/>
      <c r="H15" s="3"/>
      <c r="I15" s="15"/>
    </row>
    <row r="16" spans="1:12" x14ac:dyDescent="0.3">
      <c r="A16" s="79" t="s">
        <v>413</v>
      </c>
      <c r="B16" s="13" t="s">
        <v>319</v>
      </c>
      <c r="C16" s="102">
        <f t="array" aca="1" ref="C16" ca="1">IFERROR(OFFSET(INDIRECT($A16),MATCH($B16,INDIRECT($A16),0)-1,1),"")</f>
        <v>1.52</v>
      </c>
      <c r="D16" s="104" t="str">
        <f t="array" aca="1" ref="D16" ca="1">IFERROR(OFFSET(INDIRECT($A16),MATCH($B16,INDIRECT($A16),0)-1,2),"")</f>
        <v>350g</v>
      </c>
      <c r="E16" s="101">
        <v>0.15</v>
      </c>
      <c r="F16" s="103">
        <f t="shared" ca="1" si="0"/>
        <v>0.22799999999999998</v>
      </c>
      <c r="G16" s="12"/>
      <c r="H16" s="3"/>
      <c r="I16" s="15"/>
    </row>
    <row r="17" spans="2:9" x14ac:dyDescent="0.3">
      <c r="B17" s="13" t="str">
        <f>'Salade nappa'!C4</f>
        <v>Salade nappa</v>
      </c>
      <c r="C17" s="102">
        <f ca="1">'Salade nappa'!F36</f>
        <v>17.556266666666662</v>
      </c>
      <c r="D17" s="104" t="s">
        <v>443</v>
      </c>
      <c r="E17" s="101"/>
      <c r="F17" s="103">
        <v>0.36</v>
      </c>
      <c r="G17" s="12"/>
      <c r="H17" s="14"/>
      <c r="I17" s="15"/>
    </row>
    <row r="18" spans="2:9" x14ac:dyDescent="0.3">
      <c r="B18" s="13" t="str">
        <f>'Laque à la bière'!C4</f>
        <v>Laque à la bière</v>
      </c>
      <c r="C18" s="102">
        <f ca="1">'Laque à la bière'!F36</f>
        <v>17.658666666666665</v>
      </c>
      <c r="D18" s="104" t="s">
        <v>2</v>
      </c>
      <c r="E18" s="101">
        <v>1.4999999999999999E-2</v>
      </c>
      <c r="F18" s="103">
        <f t="shared" ca="1" si="0"/>
        <v>0.26487999999999995</v>
      </c>
      <c r="G18" s="12"/>
      <c r="H18" s="3"/>
      <c r="I18" s="15"/>
    </row>
    <row r="19" spans="2:9" x14ac:dyDescent="0.3">
      <c r="B19" s="17" t="str">
        <f>'Vinaigrette tout-usage'!C4</f>
        <v>VTU</v>
      </c>
      <c r="C19" s="102">
        <f ca="1">'Vinaigrette tout-usage'!F36</f>
        <v>4.429392156862745</v>
      </c>
      <c r="D19" s="104" t="s">
        <v>438</v>
      </c>
      <c r="E19" s="101">
        <v>1.4999999999999999E-2</v>
      </c>
      <c r="F19" s="103">
        <f t="shared" ca="1" si="0"/>
        <v>6.6440882352941169E-2</v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7.5000208823529411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7.5000208823529411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3.25</v>
      </c>
      <c r="D36" s="78" t="s">
        <v>405</v>
      </c>
      <c r="E36" s="68" t="s">
        <v>399</v>
      </c>
      <c r="F36" s="128">
        <f ca="1">(C36/D8)+C35</f>
        <v>10.750020882352942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3B3B55C3-ECEA-49CC-9D99-9FFB81FBD413}">
      <formula1>INDIRECT($A11)</formula1>
    </dataValidation>
    <dataValidation type="list" allowBlank="1" showInputMessage="1" showErrorMessage="1" sqref="A11:A33" xr:uid="{DFB9E9EC-EFEB-4420-8181-E3026A6547B3}">
      <formula1>Categories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6C334-4BD2-4962-A822-93A3B70A3D16}">
  <sheetPr codeName="Feuil5"/>
  <dimension ref="A1:L45"/>
  <sheetViews>
    <sheetView topLeftCell="A7" workbookViewId="0">
      <selection activeCell="B20" sqref="B20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0.25</v>
      </c>
      <c r="I6" s="32"/>
      <c r="J6" s="73">
        <v>15</v>
      </c>
      <c r="K6" s="82"/>
      <c r="L6" s="74">
        <f>J6*L7/J7</f>
        <v>25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1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408</v>
      </c>
      <c r="B12" s="13" t="s">
        <v>195</v>
      </c>
      <c r="C12" s="102">
        <f t="array" aca="1" ref="C12" ca="1">IFERROR(OFFSET(INDIRECT($A12),MATCH($B12,INDIRECT($A12),0)-1,1),"")</f>
        <v>12.66</v>
      </c>
      <c r="D12" s="104" t="str">
        <f t="array" aca="1" ref="D12" ca="1">IFERROR(OFFSET(INDIRECT($A12),MATCH($B12,INDIRECT($A12),0)-1,2),"")</f>
        <v>kg</v>
      </c>
      <c r="E12" s="101">
        <v>0.12</v>
      </c>
      <c r="F12" s="103">
        <f t="shared" ref="F12:F33" ca="1" si="0">IFERROR(E12*C12,"")</f>
        <v>1.5191999999999999</v>
      </c>
      <c r="G12" s="12"/>
      <c r="H12" s="55"/>
      <c r="I12" s="56"/>
    </row>
    <row r="13" spans="1:12" x14ac:dyDescent="0.3">
      <c r="A13" s="79" t="s">
        <v>417</v>
      </c>
      <c r="B13" s="13" t="s">
        <v>257</v>
      </c>
      <c r="C13" s="102">
        <f t="array" aca="1" ref="C13" ca="1">IFERROR(OFFSET(INDIRECT($A13),MATCH($B13,INDIRECT($A13),0)-1,1),"")</f>
        <v>5.89</v>
      </c>
      <c r="D13" s="104" t="str">
        <f t="array" aca="1" ref="D13" ca="1">IFERROR(OFFSET(INDIRECT($A13),MATCH($B13,INDIRECT($A13),0)-1,2),"")</f>
        <v>litre</v>
      </c>
      <c r="E13" s="101">
        <v>1.4999999999999999E-2</v>
      </c>
      <c r="F13" s="103">
        <f t="shared" ca="1" si="0"/>
        <v>8.8349999999999998E-2</v>
      </c>
      <c r="G13" s="12"/>
      <c r="H13" s="3"/>
      <c r="I13" s="15"/>
    </row>
    <row r="14" spans="1:12" x14ac:dyDescent="0.3">
      <c r="A14" s="79" t="s">
        <v>413</v>
      </c>
      <c r="B14" s="13" t="s">
        <v>319</v>
      </c>
      <c r="C14" s="102">
        <f t="array" aca="1" ref="C14" ca="1">IFERROR(OFFSET(INDIRECT($A14),MATCH($B14,INDIRECT($A14),0)-1,1),"")</f>
        <v>1.52</v>
      </c>
      <c r="D14" s="104" t="str">
        <f t="array" aca="1" ref="D14" ca="1">IFERROR(OFFSET(INDIRECT($A14),MATCH($B14,INDIRECT($A14),0)-1,2),"")</f>
        <v>350g</v>
      </c>
      <c r="E14" s="101">
        <v>0.1</v>
      </c>
      <c r="F14" s="103">
        <f t="shared" ca="1" si="0"/>
        <v>0.15200000000000002</v>
      </c>
      <c r="G14" s="12"/>
      <c r="H14" s="14"/>
      <c r="I14" s="15"/>
    </row>
    <row r="15" spans="1:12" x14ac:dyDescent="0.3">
      <c r="A15" s="79" t="s">
        <v>412</v>
      </c>
      <c r="B15" s="13" t="s">
        <v>116</v>
      </c>
      <c r="C15" s="102">
        <f t="array" aca="1" ref="C15" ca="1">IFERROR(OFFSET(INDIRECT($A15),MATCH($B15,INDIRECT($A15),0)-1,1),"")</f>
        <v>1.21</v>
      </c>
      <c r="D15" s="104" t="str">
        <f t="array" aca="1" ref="D15" ca="1">IFERROR(OFFSET(INDIRECT($A15),MATCH($B15,INDIRECT($A15),0)-1,2),"")</f>
        <v>livre</v>
      </c>
      <c r="E15" s="101">
        <v>2.5999999999999999E-2</v>
      </c>
      <c r="F15" s="103">
        <f t="shared" ca="1" si="0"/>
        <v>3.1459999999999995E-2</v>
      </c>
      <c r="G15" s="12"/>
      <c r="H15" s="3"/>
      <c r="I15" s="15"/>
    </row>
    <row r="16" spans="1:12" x14ac:dyDescent="0.3">
      <c r="A16" s="79" t="s">
        <v>418</v>
      </c>
      <c r="B16" s="13" t="s">
        <v>82</v>
      </c>
      <c r="C16" s="102">
        <f t="array" aca="1" ref="C16" ca="1">IFERROR(OFFSET(INDIRECT($A16),MATCH($B16,INDIRECT($A16),0)-1,1),"")</f>
        <v>1.1200000000000001</v>
      </c>
      <c r="D16" s="104" t="str">
        <f t="array" aca="1" ref="D16" ca="1">IFERROR(OFFSET(INDIRECT($A16),MATCH($B16,INDIRECT($A16),0)-1,2),"")</f>
        <v>unité</v>
      </c>
      <c r="E16" s="101">
        <v>0.12</v>
      </c>
      <c r="F16" s="103">
        <f t="shared" ca="1" si="0"/>
        <v>0.13440000000000002</v>
      </c>
      <c r="G16" s="12"/>
      <c r="H16" s="3"/>
      <c r="I16" s="15"/>
    </row>
    <row r="17" spans="2:9" x14ac:dyDescent="0.3">
      <c r="B17" s="13" t="str">
        <f>'Salade verte'!C4</f>
        <v>Salade verte</v>
      </c>
      <c r="C17" s="102">
        <f ca="1">'Salade verte'!F36</f>
        <v>15.110466666666666</v>
      </c>
      <c r="D17" s="104" t="s">
        <v>440</v>
      </c>
      <c r="E17" s="101"/>
      <c r="F17" s="103">
        <v>0.54</v>
      </c>
      <c r="G17" s="12"/>
      <c r="H17" s="14"/>
      <c r="I17" s="15"/>
    </row>
    <row r="18" spans="2:9" x14ac:dyDescent="0.3">
      <c r="B18" s="13" t="str">
        <f>'Laque Balsamique'!C4</f>
        <v>Laque balsamique</v>
      </c>
      <c r="C18" s="102">
        <f ca="1">'Laque Balsamique'!F36</f>
        <v>6.5726666666666684</v>
      </c>
      <c r="D18" s="104" t="s">
        <v>2</v>
      </c>
      <c r="E18" s="101">
        <v>1.4999999999999999E-2</v>
      </c>
      <c r="F18" s="103">
        <f t="shared" ca="1" si="0"/>
        <v>9.8590000000000025E-2</v>
      </c>
      <c r="G18" s="12"/>
      <c r="H18" s="3"/>
      <c r="I18" s="15"/>
    </row>
    <row r="19" spans="2:9" x14ac:dyDescent="0.3">
      <c r="B19" s="17" t="str">
        <f>'Vinaigrette tout-usage'!C4</f>
        <v>VTU</v>
      </c>
      <c r="C19" s="102">
        <f ca="1">'Vinaigrette tout-usage'!F36</f>
        <v>4.429392156862745</v>
      </c>
      <c r="D19" s="104" t="s">
        <v>438</v>
      </c>
      <c r="E19" s="101">
        <v>1.4999999999999999E-2</v>
      </c>
      <c r="F19" s="103">
        <f t="shared" ca="1" si="0"/>
        <v>6.6440882352941169E-2</v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5.880440882352941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5.880440882352941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3.25</v>
      </c>
      <c r="D36" s="78" t="s">
        <v>405</v>
      </c>
      <c r="E36" s="68" t="s">
        <v>399</v>
      </c>
      <c r="F36" s="128">
        <f ca="1">(C36/D8)+C35</f>
        <v>9.130440882352941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0894FAA4-2871-4A70-92DD-EF896606AEE9}">
      <formula1>INDIRECT($A11)</formula1>
    </dataValidation>
    <dataValidation type="list" allowBlank="1" showInputMessage="1" showErrorMessage="1" sqref="A11:A33" xr:uid="{A82D252E-DA24-42E2-900F-38AD87A4CA8A}">
      <formula1>Categories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433AD-702B-4261-9C6A-C59C86D613F5}">
  <sheetPr codeName="Feuil6"/>
  <dimension ref="A1:L45"/>
  <sheetViews>
    <sheetView topLeftCell="A12" workbookViewId="0">
      <selection activeCell="G32" sqref="G32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 t="s">
        <v>442</v>
      </c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8.3333333333333343E-2</v>
      </c>
      <c r="I6" s="32"/>
      <c r="J6" s="73">
        <v>5</v>
      </c>
      <c r="K6" s="82"/>
      <c r="L6" s="74">
        <f>J6*L7/J7</f>
        <v>8.3333333333333339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1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412</v>
      </c>
      <c r="B12" s="13" t="s">
        <v>98</v>
      </c>
      <c r="C12" s="102">
        <f t="array" aca="1" ref="C12" ca="1">IFERROR(OFFSET(INDIRECT($A12),MATCH($B12,INDIRECT($A12),0)-1,1),"")</f>
        <v>0.76</v>
      </c>
      <c r="D12" s="104" t="str">
        <f t="array" aca="1" ref="D12" ca="1">IFERROR(OFFSET(INDIRECT($A12),MATCH($B12,INDIRECT($A12),0)-1,2),"")</f>
        <v>livre</v>
      </c>
      <c r="E12" s="101">
        <v>11.46</v>
      </c>
      <c r="F12" s="103">
        <f t="shared" ref="F12:F33" ca="1" si="0">IFERROR(E12*C12,"")</f>
        <v>8.7096</v>
      </c>
      <c r="G12" s="12"/>
      <c r="H12" s="55"/>
      <c r="I12" s="56"/>
    </row>
    <row r="13" spans="1:12" x14ac:dyDescent="0.3">
      <c r="A13" s="79" t="s">
        <v>418</v>
      </c>
      <c r="B13" s="13" t="s">
        <v>85</v>
      </c>
      <c r="C13" s="102">
        <f t="array" aca="1" ref="C13" ca="1">IFERROR(OFFSET(INDIRECT($A13),MATCH($B13,INDIRECT($A13),0)-1,1),"")</f>
        <v>1.52</v>
      </c>
      <c r="D13" s="104" t="str">
        <f t="array" aca="1" ref="D13" ca="1">IFERROR(OFFSET(INDIRECT($A13),MATCH($B13,INDIRECT($A13),0)-1,2),"")</f>
        <v>unité</v>
      </c>
      <c r="E13" s="101">
        <v>1</v>
      </c>
      <c r="F13" s="103">
        <f t="shared" ca="1" si="0"/>
        <v>1.52</v>
      </c>
      <c r="G13" s="12"/>
      <c r="H13" s="3"/>
      <c r="I13" s="15"/>
    </row>
    <row r="14" spans="1:12" x14ac:dyDescent="0.3">
      <c r="A14" s="79" t="s">
        <v>418</v>
      </c>
      <c r="B14" s="13" t="s">
        <v>82</v>
      </c>
      <c r="C14" s="102">
        <f t="array" aca="1" ref="C14" ca="1">IFERROR(OFFSET(INDIRECT($A14),MATCH($B14,INDIRECT($A14),0)-1,1),"")</f>
        <v>1.1200000000000001</v>
      </c>
      <c r="D14" s="104" t="str">
        <f t="array" aca="1" ref="D14" ca="1">IFERROR(OFFSET(INDIRECT($A14),MATCH($B14,INDIRECT($A14),0)-1,2),"")</f>
        <v>unité</v>
      </c>
      <c r="E14" s="101">
        <v>2</v>
      </c>
      <c r="F14" s="103">
        <f t="shared" ca="1" si="0"/>
        <v>2.2400000000000002</v>
      </c>
      <c r="G14" s="12"/>
      <c r="H14" s="14"/>
      <c r="I14" s="15"/>
    </row>
    <row r="15" spans="1:12" x14ac:dyDescent="0.3">
      <c r="A15" s="79" t="s">
        <v>418</v>
      </c>
      <c r="B15" s="13" t="s">
        <v>86</v>
      </c>
      <c r="C15" s="102">
        <f t="array" aca="1" ref="C15" ca="1">IFERROR(OFFSET(INDIRECT($A15),MATCH($B15,INDIRECT($A15),0)-1,1),"")</f>
        <v>1.29</v>
      </c>
      <c r="D15" s="104" t="str">
        <f t="array" aca="1" ref="D15" ca="1">IFERROR(OFFSET(INDIRECT($A15),MATCH($B15,INDIRECT($A15),0)-1,2),"")</f>
        <v>unité</v>
      </c>
      <c r="E15" s="101">
        <v>1</v>
      </c>
      <c r="F15" s="103">
        <f t="shared" ca="1" si="0"/>
        <v>1.29</v>
      </c>
      <c r="G15" s="12"/>
      <c r="H15" s="3"/>
      <c r="I15" s="15"/>
    </row>
    <row r="16" spans="1:12" x14ac:dyDescent="0.3">
      <c r="A16" s="79" t="s">
        <v>418</v>
      </c>
      <c r="B16" s="13" t="s">
        <v>81</v>
      </c>
      <c r="C16" s="102">
        <f t="array" aca="1" ref="C16" ca="1">IFERROR(OFFSET(INDIRECT($A16),MATCH($B16,INDIRECT($A16),0)-1,1),"")</f>
        <v>1.63</v>
      </c>
      <c r="D16" s="104" t="str">
        <f t="array" aca="1" ref="D16" ca="1">IFERROR(OFFSET(INDIRECT($A16),MATCH($B16,INDIRECT($A16),0)-1,2),"")</f>
        <v>unité</v>
      </c>
      <c r="E16" s="101">
        <v>1</v>
      </c>
      <c r="F16" s="103">
        <f t="shared" ca="1" si="0"/>
        <v>1.63</v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16.47293333333333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16.47293333333333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1.0833333333333335</v>
      </c>
      <c r="D36" s="78" t="s">
        <v>405</v>
      </c>
      <c r="E36" s="68" t="s">
        <v>399</v>
      </c>
      <c r="F36" s="128">
        <f ca="1">(C36/D8)+C35</f>
        <v>17.556266666666662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D926C909-DBFB-45DC-9645-AAA88E77AFA2}">
      <formula1>INDIRECT($A11)</formula1>
    </dataValidation>
    <dataValidation type="list" allowBlank="1" showInputMessage="1" showErrorMessage="1" sqref="A11:A33" xr:uid="{03A66F62-4E2A-4F8D-9020-11DE438E271C}">
      <formula1>Categories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B1FA3-2EAD-43BF-BCAE-3AB93B6EE426}">
  <sheetPr codeName="Feuil7"/>
  <dimension ref="A1:L45"/>
  <sheetViews>
    <sheetView topLeftCell="A13" workbookViewId="0">
      <selection activeCell="B21" sqref="B21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 t="s">
        <v>439</v>
      </c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8.3333333333333343E-2</v>
      </c>
      <c r="I6" s="32"/>
      <c r="J6" s="73">
        <v>5</v>
      </c>
      <c r="K6" s="82"/>
      <c r="L6" s="74">
        <f>J6*L7/J7</f>
        <v>8.3333333333333339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1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412</v>
      </c>
      <c r="B12" s="13" t="s">
        <v>69</v>
      </c>
      <c r="C12" s="102">
        <f t="array" aca="1" ref="C12" ca="1">IFERROR(OFFSET(INDIRECT($A12),MATCH($B12,INDIRECT($A12),0)-1,1),"")</f>
        <v>3.55</v>
      </c>
      <c r="D12" s="104" t="str">
        <f t="array" aca="1" ref="D12" ca="1">IFERROR(OFFSET(INDIRECT($A12),MATCH($B12,INDIRECT($A12),0)-1,2),"")</f>
        <v>livre</v>
      </c>
      <c r="E12" s="101">
        <v>3</v>
      </c>
      <c r="F12" s="103">
        <f t="shared" ref="F12:F33" ca="1" si="0">IFERROR(E12*C12,"")</f>
        <v>10.649999999999999</v>
      </c>
      <c r="G12" s="12"/>
      <c r="H12" s="55"/>
      <c r="I12" s="56"/>
    </row>
    <row r="13" spans="1:12" x14ac:dyDescent="0.3">
      <c r="A13" s="79" t="s">
        <v>412</v>
      </c>
      <c r="B13" s="13" t="s">
        <v>43</v>
      </c>
      <c r="C13" s="102">
        <f t="array" aca="1" ref="C13" ca="1">IFERROR(OFFSET(INDIRECT($A13),MATCH($B13,INDIRECT($A13),0)-1,1),"")</f>
        <v>0.57999999999999996</v>
      </c>
      <c r="D13" s="104" t="str">
        <f t="array" aca="1" ref="D13" ca="1">IFERROR(OFFSET(INDIRECT($A13),MATCH($B13,INDIRECT($A13),0)-1,2),"")</f>
        <v>livre</v>
      </c>
      <c r="E13" s="101">
        <v>0.61</v>
      </c>
      <c r="F13" s="103">
        <f t="shared" ca="1" si="0"/>
        <v>0.35379999999999995</v>
      </c>
      <c r="G13" s="12"/>
      <c r="H13" s="3"/>
      <c r="I13" s="15"/>
    </row>
    <row r="14" spans="1:12" x14ac:dyDescent="0.3">
      <c r="A14" s="79" t="s">
        <v>412</v>
      </c>
      <c r="B14" s="13" t="s">
        <v>55</v>
      </c>
      <c r="C14" s="102">
        <f t="array" aca="1" ref="C14" ca="1">IFERROR(OFFSET(INDIRECT($A14),MATCH($B14,INDIRECT($A14),0)-1,1),"")</f>
        <v>3.88</v>
      </c>
      <c r="D14" s="104" t="str">
        <f t="array" aca="1" ref="D14" ca="1">IFERROR(OFFSET(INDIRECT($A14),MATCH($B14,INDIRECT($A14),0)-1,2),"")</f>
        <v>unité</v>
      </c>
      <c r="E14" s="101">
        <v>0.5</v>
      </c>
      <c r="F14" s="103">
        <f t="shared" ca="1" si="0"/>
        <v>1.94</v>
      </c>
      <c r="G14" s="12"/>
      <c r="H14" s="14"/>
      <c r="I14" s="15"/>
    </row>
    <row r="15" spans="1:12" x14ac:dyDescent="0.3">
      <c r="B15" s="13"/>
      <c r="C15" s="102" t="str">
        <f t="array" aca="1" ref="C15" ca="1">IFERROR(OFFSET(INDIRECT($A15),MATCH($B15,INDIRECT($A15),0)-1,1),"")</f>
        <v/>
      </c>
      <c r="D15" s="104" t="str">
        <f t="array" aca="1" ref="D15" ca="1">IFERROR(OFFSET(INDIRECT($A15),MATCH($B15,INDIRECT($A15),0)-1,2),"")</f>
        <v/>
      </c>
      <c r="E15" s="101"/>
      <c r="F15" s="103" t="str">
        <f t="shared" ca="1" si="0"/>
        <v/>
      </c>
      <c r="G15" s="12"/>
      <c r="H15" s="3"/>
      <c r="I15" s="15"/>
    </row>
    <row r="16" spans="1:12" x14ac:dyDescent="0.3">
      <c r="B16" s="13"/>
      <c r="C16" s="102" t="str">
        <f t="array" aca="1" ref="C16" ca="1">IFERROR(OFFSET(INDIRECT($A16),MATCH($B16,INDIRECT($A16),0)-1,1),"")</f>
        <v/>
      </c>
      <c r="D16" s="104" t="str">
        <f t="array" aca="1" ref="D16" ca="1">IFERROR(OFFSET(INDIRECT($A16),MATCH($B16,INDIRECT($A16),0)-1,2),"")</f>
        <v/>
      </c>
      <c r="E16" s="101"/>
      <c r="F16" s="103" t="str">
        <f t="shared" ca="1" si="0"/>
        <v/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14.027133333333332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14.027133333333332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1.0833333333333335</v>
      </c>
      <c r="D36" s="78" t="s">
        <v>405</v>
      </c>
      <c r="E36" s="68" t="s">
        <v>399</v>
      </c>
      <c r="F36" s="128">
        <f ca="1">(C36/D8)+C35</f>
        <v>15.110466666666666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1B91A633-9FCC-484F-8990-69A4CD7C4F32}">
      <formula1>INDIRECT($A11)</formula1>
    </dataValidation>
    <dataValidation type="list" allowBlank="1" showInputMessage="1" showErrorMessage="1" sqref="A11:A33" xr:uid="{3C90A767-3E0A-466B-879B-45CAC5FDB090}">
      <formula1>Categories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5F277-D69A-40E7-BA9D-6D3DC4F22C4D}">
  <sheetPr codeName="Feuil8"/>
  <dimension ref="A1:L45"/>
  <sheetViews>
    <sheetView topLeftCell="A14" workbookViewId="0">
      <selection activeCell="B26" sqref="B26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 t="s">
        <v>444</v>
      </c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8.3333333333333343E-2</v>
      </c>
      <c r="I6" s="32"/>
      <c r="J6" s="73">
        <v>5</v>
      </c>
      <c r="K6" s="82"/>
      <c r="L6" s="74">
        <f>J6*L7/J7</f>
        <v>8.3333333333333339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8.5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415</v>
      </c>
      <c r="B12" s="13" t="s">
        <v>300</v>
      </c>
      <c r="C12" s="102">
        <f t="array" aca="1" ref="C12" ca="1">IFERROR(OFFSET(INDIRECT($A12),MATCH($B12,INDIRECT($A12),0)-1,1),"")</f>
        <v>1.51</v>
      </c>
      <c r="D12" s="104" t="str">
        <f t="array" aca="1" ref="D12" ca="1">IFERROR(OFFSET(INDIRECT($A12),MATCH($B12,INDIRECT($A12),0)-1,2),"")</f>
        <v>litre</v>
      </c>
      <c r="E12" s="101">
        <v>5</v>
      </c>
      <c r="F12" s="103">
        <f t="shared" ref="F12:F33" ca="1" si="0">IFERROR(E12*C12,"")</f>
        <v>7.55</v>
      </c>
      <c r="G12" s="12"/>
      <c r="H12" s="55"/>
      <c r="I12" s="56"/>
    </row>
    <row r="13" spans="1:12" x14ac:dyDescent="0.3">
      <c r="A13" s="79" t="s">
        <v>415</v>
      </c>
      <c r="B13" s="13" t="s">
        <v>354</v>
      </c>
      <c r="C13" s="102">
        <f t="array" aca="1" ref="C13" ca="1">IFERROR(OFFSET(INDIRECT($A13),MATCH($B13,INDIRECT($A13),0)-1,1),"")</f>
        <v>1.75</v>
      </c>
      <c r="D13" s="104" t="str">
        <f t="array" aca="1" ref="D13" ca="1">IFERROR(OFFSET(INDIRECT($A13),MATCH($B13,INDIRECT($A13),0)-1,2),"")</f>
        <v>litre</v>
      </c>
      <c r="E13" s="101">
        <v>2</v>
      </c>
      <c r="F13" s="103">
        <f t="shared" ca="1" si="0"/>
        <v>3.5</v>
      </c>
      <c r="G13" s="12"/>
      <c r="H13" s="3"/>
      <c r="I13" s="15"/>
    </row>
    <row r="14" spans="1:12" x14ac:dyDescent="0.3">
      <c r="A14" s="79" t="s">
        <v>418</v>
      </c>
      <c r="B14" s="13" t="s">
        <v>400</v>
      </c>
      <c r="C14" s="102">
        <f t="array" aca="1" ref="C14" ca="1">IFERROR(OFFSET(INDIRECT($A14),MATCH($B14,INDIRECT($A14),0)-1,1),"")</f>
        <v>2.59</v>
      </c>
      <c r="D14" s="104" t="str">
        <f t="array" aca="1" ref="D14" ca="1">IFERROR(OFFSET(INDIRECT($A14),MATCH($B14,INDIRECT($A14),0)-1,2),"")</f>
        <v>oz</v>
      </c>
      <c r="E14" s="101">
        <v>1.8</v>
      </c>
      <c r="F14" s="103">
        <f t="shared" ca="1" si="0"/>
        <v>4.6619999999999999</v>
      </c>
      <c r="G14" s="12"/>
      <c r="H14" s="14"/>
      <c r="I14" s="15"/>
    </row>
    <row r="15" spans="1:12" x14ac:dyDescent="0.3">
      <c r="A15" s="79" t="s">
        <v>415</v>
      </c>
      <c r="B15" s="13" t="s">
        <v>305</v>
      </c>
      <c r="C15" s="102">
        <f t="array" aca="1" ref="C15" ca="1">IFERROR(OFFSET(INDIRECT($A15),MATCH($B15,INDIRECT($A15),0)-1,1),"")</f>
        <v>4.25</v>
      </c>
      <c r="D15" s="104" t="str">
        <f t="array" aca="1" ref="D15" ca="1">IFERROR(OFFSET(INDIRECT($A15),MATCH($B15,INDIRECT($A15),0)-1,2),"")</f>
        <v>litre</v>
      </c>
      <c r="E15" s="101">
        <v>0.25</v>
      </c>
      <c r="F15" s="103">
        <f t="shared" ca="1" si="0"/>
        <v>1.0625</v>
      </c>
      <c r="G15" s="12"/>
      <c r="H15" s="3"/>
      <c r="I15" s="15"/>
    </row>
    <row r="16" spans="1:12" x14ac:dyDescent="0.3">
      <c r="A16" s="79" t="s">
        <v>415</v>
      </c>
      <c r="B16" s="13" t="s">
        <v>306</v>
      </c>
      <c r="C16" s="102">
        <f t="array" aca="1" ref="C16" ca="1">IFERROR(OFFSET(INDIRECT($A16),MATCH($B16,INDIRECT($A16),0)-1,1),"")</f>
        <v>4.2</v>
      </c>
      <c r="D16" s="104" t="str">
        <f t="array" aca="1" ref="D16" ca="1">IFERROR(OFFSET(INDIRECT($A16),MATCH($B16,INDIRECT($A16),0)-1,2),"")</f>
        <v>litre</v>
      </c>
      <c r="E16" s="101">
        <v>0.25</v>
      </c>
      <c r="F16" s="103">
        <f t="shared" ca="1" si="0"/>
        <v>1.05</v>
      </c>
      <c r="G16" s="12"/>
      <c r="H16" s="3"/>
      <c r="I16" s="15"/>
    </row>
    <row r="17" spans="2:9" x14ac:dyDescent="0.3">
      <c r="B17" s="13" t="str">
        <f>'Laque à la bière'!C4</f>
        <v>Laque à la bière</v>
      </c>
      <c r="C17" s="102">
        <f ca="1">'Laque à la bière'!F36</f>
        <v>17.658666666666665</v>
      </c>
      <c r="D17" s="104" t="s">
        <v>438</v>
      </c>
      <c r="E17" s="101">
        <v>1</v>
      </c>
      <c r="F17" s="103">
        <f t="shared" ca="1" si="0"/>
        <v>17.658666666666665</v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36.566499999999998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4.3019411764705877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1.0833333333333335</v>
      </c>
      <c r="D36" s="78" t="s">
        <v>405</v>
      </c>
      <c r="E36" s="68" t="s">
        <v>399</v>
      </c>
      <c r="F36" s="128">
        <f ca="1">(C36/D8)+C35</f>
        <v>4.429392156862745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63313F52-EEF9-4364-8947-C004E5573681}">
      <formula1>INDIRECT($A11)</formula1>
    </dataValidation>
    <dataValidation type="list" allowBlank="1" showInputMessage="1" showErrorMessage="1" sqref="A11:A33" xr:uid="{5A4B2A48-638C-4BCF-B67A-C3D8AFAB35A0}">
      <formula1>Categories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F2594-2D6B-4C01-A362-4A508D1B8C0F}">
  <sheetPr codeName="Feuil9"/>
  <dimension ref="A1:L45"/>
  <sheetViews>
    <sheetView workbookViewId="0">
      <selection activeCell="B23" sqref="B23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0.16666666666666669</v>
      </c>
      <c r="I6" s="32"/>
      <c r="J6" s="73">
        <v>10</v>
      </c>
      <c r="K6" s="82"/>
      <c r="L6" s="74">
        <f>J6*L7/J7</f>
        <v>16.666666666666668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/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412</v>
      </c>
      <c r="B12" s="13" t="s">
        <v>146</v>
      </c>
      <c r="C12" s="102">
        <f t="array" aca="1" ref="C12" ca="1">IFERROR(OFFSET(INDIRECT($A12),MATCH($B12,INDIRECT($A12),0)-1,1),"")</f>
        <v>0.59</v>
      </c>
      <c r="D12" s="104" t="str">
        <f t="array" aca="1" ref="D12" ca="1">IFERROR(OFFSET(INDIRECT($A12),MATCH($B12,INDIRECT($A12),0)-1,2),"")</f>
        <v>livre</v>
      </c>
      <c r="E12" s="101">
        <v>5</v>
      </c>
      <c r="F12" s="103">
        <f t="shared" ref="F12:F33" ca="1" si="0">IFERROR(E12*C12,"")</f>
        <v>2.9499999999999997</v>
      </c>
      <c r="G12" s="12"/>
      <c r="H12" s="55"/>
      <c r="I12" s="56"/>
    </row>
    <row r="13" spans="1:12" x14ac:dyDescent="0.3">
      <c r="A13" s="79" t="s">
        <v>416</v>
      </c>
      <c r="B13" s="13" t="s">
        <v>331</v>
      </c>
      <c r="C13" s="102">
        <f t="array" aca="1" ref="C13" ca="1">IFERROR(OFFSET(INDIRECT($A13),MATCH($B13,INDIRECT($A13),0)-1,1),"")</f>
        <v>2.96</v>
      </c>
      <c r="D13" s="104" t="str">
        <f t="array" aca="1" ref="D13" ca="1">IFERROR(OFFSET(INDIRECT($A13),MATCH($B13,INDIRECT($A13),0)-1,2),"")</f>
        <v>Kg</v>
      </c>
      <c r="E13" s="101">
        <v>3.78</v>
      </c>
      <c r="F13" s="103">
        <f t="shared" ca="1" si="0"/>
        <v>11.188799999999999</v>
      </c>
      <c r="G13" s="12"/>
      <c r="H13" s="3"/>
      <c r="I13" s="15"/>
    </row>
    <row r="14" spans="1:12" x14ac:dyDescent="0.3">
      <c r="A14" s="79" t="s">
        <v>418</v>
      </c>
      <c r="B14" s="13" t="s">
        <v>86</v>
      </c>
      <c r="C14" s="102">
        <f t="array" aca="1" ref="C14" ca="1">IFERROR(OFFSET(INDIRECT($A14),MATCH($B14,INDIRECT($A14),0)-1,1),"")</f>
        <v>1.29</v>
      </c>
      <c r="D14" s="104" t="str">
        <f t="array" aca="1" ref="D14" ca="1">IFERROR(OFFSET(INDIRECT($A14),MATCH($B14,INDIRECT($A14),0)-1,2),"")</f>
        <v>unité</v>
      </c>
      <c r="E14" s="101">
        <v>5</v>
      </c>
      <c r="F14" s="103">
        <f t="shared" ca="1" si="0"/>
        <v>6.45</v>
      </c>
      <c r="G14" s="12"/>
      <c r="H14" s="14"/>
      <c r="I14" s="15"/>
    </row>
    <row r="15" spans="1:12" x14ac:dyDescent="0.3">
      <c r="A15" s="79" t="s">
        <v>418</v>
      </c>
      <c r="B15" s="13" t="s">
        <v>85</v>
      </c>
      <c r="C15" s="102">
        <f t="array" aca="1" ref="C15" ca="1">IFERROR(OFFSET(INDIRECT($A15),MATCH($B15,INDIRECT($A15),0)-1,1),"")</f>
        <v>1.52</v>
      </c>
      <c r="D15" s="104" t="str">
        <f t="array" aca="1" ref="D15" ca="1">IFERROR(OFFSET(INDIRECT($A15),MATCH($B15,INDIRECT($A15),0)-1,2),"")</f>
        <v>unité</v>
      </c>
      <c r="E15" s="101">
        <v>4</v>
      </c>
      <c r="F15" s="103">
        <f t="shared" ca="1" si="0"/>
        <v>6.08</v>
      </c>
      <c r="G15" s="12"/>
      <c r="H15" s="3"/>
      <c r="I15" s="15"/>
    </row>
    <row r="16" spans="1:12" x14ac:dyDescent="0.3">
      <c r="A16" s="79" t="s">
        <v>422</v>
      </c>
      <c r="B16" s="13" t="s">
        <v>276</v>
      </c>
      <c r="C16" s="102">
        <f t="array" aca="1" ref="C16" ca="1">IFERROR(OFFSET(INDIRECT($A16),MATCH($B16,INDIRECT($A16),0)-1,1),"")</f>
        <v>32.619999999999997</v>
      </c>
      <c r="D16" s="104" t="str">
        <f t="array" aca="1" ref="D16" ca="1">IFERROR(OFFSET(INDIRECT($A16),MATCH($B16,INDIRECT($A16),0)-1,2),"")</f>
        <v>Kg</v>
      </c>
      <c r="E16" s="101">
        <v>7.5999999999999998E-2</v>
      </c>
      <c r="F16" s="103">
        <f t="shared" ca="1" si="0"/>
        <v>2.4791199999999995</v>
      </c>
      <c r="G16" s="12"/>
      <c r="H16" s="3"/>
      <c r="I16" s="15"/>
    </row>
    <row r="17" spans="1:9" x14ac:dyDescent="0.3">
      <c r="A17" s="79" t="s">
        <v>415</v>
      </c>
      <c r="B17" s="13" t="s">
        <v>339</v>
      </c>
      <c r="C17" s="102">
        <f t="array" aca="1" ref="C17" ca="1">IFERROR(OFFSET(INDIRECT($A17),MATCH($B17,INDIRECT($A17),0)-1,1),"")</f>
        <v>5</v>
      </c>
      <c r="D17" s="104" t="str">
        <f t="array" aca="1" ref="D17" ca="1">IFERROR(OFFSET(INDIRECT($A17),MATCH($B17,INDIRECT($A17),0)-1,2),"")</f>
        <v>litre</v>
      </c>
      <c r="E17" s="101">
        <v>0.15</v>
      </c>
      <c r="F17" s="103">
        <f t="shared" ca="1" si="0"/>
        <v>0.75</v>
      </c>
      <c r="G17" s="12"/>
      <c r="H17" s="14"/>
      <c r="I17" s="15"/>
    </row>
    <row r="18" spans="1:9" x14ac:dyDescent="0.3">
      <c r="A18" s="79" t="s">
        <v>412</v>
      </c>
      <c r="B18" s="13" t="s">
        <v>50</v>
      </c>
      <c r="C18" s="102">
        <f t="array" aca="1" ref="C18" ca="1">IFERROR(OFFSET(INDIRECT($A18),MATCH($B18,INDIRECT($A18),0)-1,1),"")</f>
        <v>3.65</v>
      </c>
      <c r="D18" s="104" t="str">
        <f t="array" aca="1" ref="D18" ca="1">IFERROR(OFFSET(INDIRECT($A18),MATCH($B18,INDIRECT($A18),0)-1,2),"")</f>
        <v>livre</v>
      </c>
      <c r="E18" s="101">
        <v>0.39</v>
      </c>
      <c r="F18" s="103">
        <f t="shared" ca="1" si="0"/>
        <v>1.4235</v>
      </c>
      <c r="G18" s="12"/>
      <c r="H18" s="3"/>
      <c r="I18" s="15"/>
    </row>
    <row r="19" spans="1:9" x14ac:dyDescent="0.3">
      <c r="A19" s="79" t="s">
        <v>423</v>
      </c>
      <c r="B19" s="17" t="s">
        <v>158</v>
      </c>
      <c r="C19" s="102">
        <f t="array" aca="1" ref="C19" ca="1">IFERROR(OFFSET(INDIRECT($A19),MATCH($B19,INDIRECT($A19),0)-1,1),"")</f>
        <v>0.54</v>
      </c>
      <c r="D19" s="104" t="str">
        <f t="array" aca="1" ref="D19" ca="1">IFERROR(OFFSET(INDIRECT($A19),MATCH($B19,INDIRECT($A19),0)-1,2),"")</f>
        <v>unité</v>
      </c>
      <c r="E19" s="101">
        <v>6</v>
      </c>
      <c r="F19" s="103">
        <f t="shared" ca="1" si="0"/>
        <v>3.24</v>
      </c>
      <c r="G19" s="12"/>
      <c r="H19" s="3"/>
      <c r="I19" s="15"/>
    </row>
    <row r="20" spans="1:9" x14ac:dyDescent="0.3">
      <c r="A20" s="79" t="s">
        <v>412</v>
      </c>
      <c r="B20" s="17" t="s">
        <v>29</v>
      </c>
      <c r="C20" s="102">
        <f t="array" aca="1" ref="C20" ca="1">IFERROR(OFFSET(INDIRECT($A20),MATCH($B20,INDIRECT($A20),0)-1,1),"")</f>
        <v>4.7699999999999996</v>
      </c>
      <c r="D20" s="104" t="str">
        <f t="array" aca="1" ref="D20" ca="1">IFERROR(OFFSET(INDIRECT($A20),MATCH($B20,INDIRECT($A20),0)-1,2),"")</f>
        <v>livre</v>
      </c>
      <c r="E20" s="101">
        <v>0.16</v>
      </c>
      <c r="F20" s="103">
        <f t="shared" ca="1" si="0"/>
        <v>0.76319999999999999</v>
      </c>
      <c r="G20" s="12"/>
      <c r="H20" s="3"/>
      <c r="I20" s="15"/>
    </row>
    <row r="21" spans="1:9" x14ac:dyDescent="0.3">
      <c r="A21" s="79" t="s">
        <v>416</v>
      </c>
      <c r="B21" s="17" t="s">
        <v>436</v>
      </c>
      <c r="C21" s="102">
        <f t="array" aca="1" ref="C21" ca="1">IFERROR(OFFSET(INDIRECT($A21),MATCH($B21,INDIRECT($A21),0)-1,1),"")</f>
        <v>0</v>
      </c>
      <c r="D21" s="104">
        <f t="array" aca="1" ref="D21" ca="1">IFERROR(OFFSET(INDIRECT($A21),MATCH($B21,INDIRECT($A21),0)-1,2),"")</f>
        <v>0</v>
      </c>
      <c r="E21" s="101"/>
      <c r="F21" s="103">
        <f t="shared" ca="1" si="0"/>
        <v>0</v>
      </c>
      <c r="G21" s="12"/>
      <c r="H21" s="3"/>
      <c r="I21" s="15"/>
    </row>
    <row r="22" spans="1:9" x14ac:dyDescent="0.3">
      <c r="A22" s="79" t="s">
        <v>416</v>
      </c>
      <c r="B22" s="17" t="s">
        <v>437</v>
      </c>
      <c r="C22" s="102">
        <f t="array" aca="1" ref="C22" ca="1">IFERROR(OFFSET(INDIRECT($A22),MATCH($B22,INDIRECT($A22),0)-1,1),"")</f>
        <v>0</v>
      </c>
      <c r="D22" s="104">
        <f t="array" aca="1" ref="D22" ca="1">IFERROR(OFFSET(INDIRECT($A22),MATCH($B22,INDIRECT($A22),0)-1,2),"")</f>
        <v>0</v>
      </c>
      <c r="E22" s="101"/>
      <c r="F22" s="103">
        <f t="shared" ca="1" si="0"/>
        <v>0</v>
      </c>
      <c r="G22" s="12"/>
      <c r="H22" s="14"/>
      <c r="I22" s="15"/>
    </row>
    <row r="23" spans="1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1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1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1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1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1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1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1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1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1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37.49128666666666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 t="e">
        <f ca="1">C34/D8</f>
        <v>#DIV/0!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2.166666666666667</v>
      </c>
      <c r="D36" s="78" t="s">
        <v>405</v>
      </c>
      <c r="E36" s="68" t="s">
        <v>399</v>
      </c>
      <c r="F36" s="128" t="e">
        <f ca="1">(C36/D8)+C35</f>
        <v>#DIV/0!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79CE7470-CA41-4810-B1C0-9468378C476A}">
      <formula1>INDIRECT($A11)</formula1>
    </dataValidation>
    <dataValidation type="list" allowBlank="1" showInputMessage="1" showErrorMessage="1" sqref="A11:A33" xr:uid="{2C0E5C01-4376-4399-9B1D-472372875B80}">
      <formula1>Categories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1A92-88D0-4C1D-BAD9-3E6EA69BA709}">
  <sheetPr codeName="Feuil10"/>
  <dimension ref="A1:L45"/>
  <sheetViews>
    <sheetView topLeftCell="A4" workbookViewId="0">
      <selection activeCell="A23" sqref="A23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4</v>
      </c>
      <c r="I6" s="32"/>
      <c r="J6" s="73">
        <v>240</v>
      </c>
      <c r="K6" s="82"/>
      <c r="L6" s="74">
        <f>J6*L7/J7</f>
        <v>400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/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416</v>
      </c>
      <c r="B12" s="13" t="s">
        <v>341</v>
      </c>
      <c r="C12" s="102">
        <f t="array" aca="1" ref="C12" ca="1">IFERROR(OFFSET(INDIRECT($A12),MATCH($B12,INDIRECT($A12),0)-1,1),"")</f>
        <v>0.5</v>
      </c>
      <c r="D12" s="104" t="str">
        <f t="array" aca="1" ref="D12" ca="1">IFERROR(OFFSET(INDIRECT($A12),MATCH($B12,INDIRECT($A12),0)-1,2),"")</f>
        <v>Kg</v>
      </c>
      <c r="E12" s="101"/>
      <c r="F12" s="103">
        <f t="shared" ref="F12:F33" ca="1" si="0">IFERROR(E12*C12,"")</f>
        <v>0</v>
      </c>
      <c r="G12" s="12"/>
      <c r="H12" s="55"/>
      <c r="I12" s="56"/>
    </row>
    <row r="13" spans="1:12" x14ac:dyDescent="0.3">
      <c r="A13" s="79" t="s">
        <v>422</v>
      </c>
      <c r="B13" s="13" t="s">
        <v>287</v>
      </c>
      <c r="C13" s="102">
        <f t="array" aca="1" ref="C13" ca="1">IFERROR(OFFSET(INDIRECT($A13),MATCH($B13,INDIRECT($A13),0)-1,1),"")</f>
        <v>42.54</v>
      </c>
      <c r="D13" s="104" t="str">
        <f t="array" aca="1" ref="D13" ca="1">IFERROR(OFFSET(INDIRECT($A13),MATCH($B13,INDIRECT($A13),0)-1,2),"")</f>
        <v>Kg</v>
      </c>
      <c r="E13" s="101"/>
      <c r="F13" s="103">
        <f t="shared" ca="1" si="0"/>
        <v>0</v>
      </c>
      <c r="G13" s="12"/>
      <c r="H13" s="3"/>
      <c r="I13" s="15"/>
    </row>
    <row r="14" spans="1:12" x14ac:dyDescent="0.3">
      <c r="A14" s="79" t="s">
        <v>412</v>
      </c>
      <c r="B14" s="13" t="s">
        <v>29</v>
      </c>
      <c r="C14" s="102">
        <f t="array" aca="1" ref="C14" ca="1">IFERROR(OFFSET(INDIRECT($A14),MATCH($B14,INDIRECT($A14),0)-1,1),"")</f>
        <v>4.7699999999999996</v>
      </c>
      <c r="D14" s="104" t="str">
        <f t="array" aca="1" ref="D14" ca="1">IFERROR(OFFSET(INDIRECT($A14),MATCH($B14,INDIRECT($A14),0)-1,2),"")</f>
        <v>livre</v>
      </c>
      <c r="E14" s="101"/>
      <c r="F14" s="103">
        <f t="shared" ca="1" si="0"/>
        <v>0</v>
      </c>
      <c r="G14" s="12"/>
      <c r="H14" s="14"/>
      <c r="I14" s="15"/>
    </row>
    <row r="15" spans="1:12" x14ac:dyDescent="0.3">
      <c r="A15" s="79" t="s">
        <v>422</v>
      </c>
      <c r="B15" s="13" t="s">
        <v>281</v>
      </c>
      <c r="C15" s="102">
        <f t="array" aca="1" ref="C15" ca="1">IFERROR(OFFSET(INDIRECT($A15),MATCH($B15,INDIRECT($A15),0)-1,1),"")</f>
        <v>13.49</v>
      </c>
      <c r="D15" s="104" t="str">
        <f t="array" aca="1" ref="D15" ca="1">IFERROR(OFFSET(INDIRECT($A15),MATCH($B15,INDIRECT($A15),0)-1,2),"")</f>
        <v>Kg</v>
      </c>
      <c r="E15" s="101"/>
      <c r="F15" s="103">
        <f t="shared" ca="1" si="0"/>
        <v>0</v>
      </c>
      <c r="G15" s="12"/>
      <c r="H15" s="3"/>
      <c r="I15" s="15"/>
    </row>
    <row r="16" spans="1:12" x14ac:dyDescent="0.3">
      <c r="A16" s="79" t="s">
        <v>413</v>
      </c>
      <c r="B16" s="13" t="s">
        <v>319</v>
      </c>
      <c r="C16" s="102">
        <f t="array" aca="1" ref="C16" ca="1">IFERROR(OFFSET(INDIRECT($A16),MATCH($B16,INDIRECT($A16),0)-1,1),"")</f>
        <v>1.52</v>
      </c>
      <c r="D16" s="104" t="str">
        <f t="array" aca="1" ref="D16" ca="1">IFERROR(OFFSET(INDIRECT($A16),MATCH($B16,INDIRECT($A16),0)-1,2),"")</f>
        <v>350g</v>
      </c>
      <c r="E16" s="101">
        <v>4.1100000000000003</v>
      </c>
      <c r="F16" s="103">
        <f t="shared" ca="1" si="0"/>
        <v>6.2472000000000003</v>
      </c>
      <c r="G16" s="12"/>
      <c r="H16" s="3"/>
      <c r="I16" s="15"/>
    </row>
    <row r="17" spans="1:9" x14ac:dyDescent="0.3">
      <c r="A17" s="79" t="s">
        <v>422</v>
      </c>
      <c r="B17" s="13" t="s">
        <v>278</v>
      </c>
      <c r="C17" s="102">
        <f t="array" aca="1" ref="C17" ca="1">IFERROR(OFFSET(INDIRECT($A17),MATCH($B17,INDIRECT($A17),0)-1,1),"")</f>
        <v>9.41</v>
      </c>
      <c r="D17" s="104" t="str">
        <f t="array" aca="1" ref="D17" ca="1">IFERROR(OFFSET(INDIRECT($A17),MATCH($B17,INDIRECT($A17),0)-1,2),"")</f>
        <v>livre</v>
      </c>
      <c r="E17" s="101"/>
      <c r="F17" s="103">
        <f t="shared" ca="1" si="0"/>
        <v>0</v>
      </c>
      <c r="G17" s="12"/>
      <c r="H17" s="14"/>
      <c r="I17" s="15"/>
    </row>
    <row r="18" spans="1:9" x14ac:dyDescent="0.3">
      <c r="A18" s="79" t="s">
        <v>422</v>
      </c>
      <c r="B18" s="13" t="s">
        <v>283</v>
      </c>
      <c r="C18" s="102">
        <f t="array" aca="1" ref="C18" ca="1">IFERROR(OFFSET(INDIRECT($A18),MATCH($B18,INDIRECT($A18),0)-1,1),"")</f>
        <v>17.61</v>
      </c>
      <c r="D18" s="104" t="str">
        <f t="array" aca="1" ref="D18" ca="1">IFERROR(OFFSET(INDIRECT($A18),MATCH($B18,INDIRECT($A18),0)-1,2),"")</f>
        <v>Kg</v>
      </c>
      <c r="E18" s="101"/>
      <c r="F18" s="103">
        <f t="shared" ca="1" si="0"/>
        <v>0</v>
      </c>
      <c r="G18" s="12"/>
      <c r="H18" s="3"/>
      <c r="I18" s="15"/>
    </row>
    <row r="19" spans="1:9" x14ac:dyDescent="0.3">
      <c r="A19" s="79" t="s">
        <v>422</v>
      </c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1:9" x14ac:dyDescent="0.3">
      <c r="A20" s="79" t="s">
        <v>415</v>
      </c>
      <c r="B20" s="17" t="s">
        <v>348</v>
      </c>
      <c r="C20" s="102">
        <f t="array" aca="1" ref="C20" ca="1">IFERROR(OFFSET(INDIRECT($A20),MATCH($B20,INDIRECT($A20),0)-1,1),"")</f>
        <v>1.46</v>
      </c>
      <c r="D20" s="104" t="str">
        <f t="array" aca="1" ref="D20" ca="1">IFERROR(OFFSET(INDIRECT($A20),MATCH($B20,INDIRECT($A20),0)-1,2),"")</f>
        <v>litre</v>
      </c>
      <c r="E20" s="101"/>
      <c r="F20" s="103">
        <f t="shared" ca="1" si="0"/>
        <v>0</v>
      </c>
      <c r="G20" s="12"/>
      <c r="H20" s="3"/>
      <c r="I20" s="15"/>
    </row>
    <row r="21" spans="1:9" x14ac:dyDescent="0.3">
      <c r="A21" s="79" t="s">
        <v>428</v>
      </c>
      <c r="B21" s="17" t="s">
        <v>190</v>
      </c>
      <c r="C21" s="102">
        <f t="array" aca="1" ref="C21" ca="1">IFERROR(OFFSET(INDIRECT($A21),MATCH($B21,INDIRECT($A21),0)-1,1),"")</f>
        <v>0.19</v>
      </c>
      <c r="D21" s="104" t="str">
        <f t="array" aca="1" ref="D21" ca="1">IFERROR(OFFSET(INDIRECT($A21),MATCH($B21,INDIRECT($A21),0)-1,2),"")</f>
        <v>unité</v>
      </c>
      <c r="E21" s="101"/>
      <c r="F21" s="103">
        <f t="shared" ca="1" si="0"/>
        <v>0</v>
      </c>
      <c r="G21" s="12"/>
      <c r="H21" s="3"/>
      <c r="I21" s="15"/>
    </row>
    <row r="22" spans="1:9" x14ac:dyDescent="0.3">
      <c r="A22" s="79" t="s">
        <v>415</v>
      </c>
      <c r="B22" s="17" t="s">
        <v>306</v>
      </c>
      <c r="C22" s="102">
        <f t="array" aca="1" ref="C22" ca="1">IFERROR(OFFSET(INDIRECT($A22),MATCH($B22,INDIRECT($A22),0)-1,1),"")</f>
        <v>4.2</v>
      </c>
      <c r="D22" s="104" t="str">
        <f t="array" aca="1" ref="D22" ca="1">IFERROR(OFFSET(INDIRECT($A22),MATCH($B22,INDIRECT($A22),0)-1,2),"")</f>
        <v>litre</v>
      </c>
      <c r="E22" s="101"/>
      <c r="F22" s="103">
        <f t="shared" ca="1" si="0"/>
        <v>0</v>
      </c>
      <c r="G22" s="12"/>
      <c r="H22" s="14"/>
      <c r="I22" s="15"/>
    </row>
    <row r="23" spans="1:9" x14ac:dyDescent="0.3">
      <c r="A23" s="79" t="s">
        <v>408</v>
      </c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1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1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1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1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1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1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1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1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1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58.247199999999999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 t="e">
        <f ca="1">C34/D8</f>
        <v>#DIV/0!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52</v>
      </c>
      <c r="D36" s="78" t="s">
        <v>405</v>
      </c>
      <c r="E36" s="68" t="s">
        <v>399</v>
      </c>
      <c r="F36" s="128" t="e">
        <f ca="1">(C36/D8)+C35</f>
        <v>#DIV/0!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ADE20FD2-EAE5-4636-BBCF-39E2F4FE4306}">
      <formula1>INDIRECT($A11)</formula1>
    </dataValidation>
    <dataValidation type="list" allowBlank="1" showInputMessage="1" showErrorMessage="1" sqref="A11:A33" xr:uid="{4B5BED20-12C6-492A-9115-842B811B513E}">
      <formula1>Categories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C9138-92D3-44F7-9B06-79C9C18B8DE2}">
  <sheetPr codeName="Feuil11"/>
  <dimension ref="A1:L45"/>
  <sheetViews>
    <sheetView workbookViewId="0">
      <selection activeCell="B16" sqref="B16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4</v>
      </c>
      <c r="I6" s="32"/>
      <c r="J6" s="73">
        <v>240</v>
      </c>
      <c r="K6" s="82"/>
      <c r="L6" s="74">
        <f>J6*L7/J7</f>
        <v>400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/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425</v>
      </c>
      <c r="B12" s="13"/>
      <c r="C12" s="102" t="str">
        <f t="array" aca="1" ref="C12" ca="1">IFERROR(OFFSET(INDIRECT($A12),MATCH($B12,INDIRECT($A12),0)-1,1),"")</f>
        <v/>
      </c>
      <c r="D12" s="104" t="str">
        <f t="array" aca="1" ref="D12" ca="1">IFERROR(OFFSET(INDIRECT($A12),MATCH($B12,INDIRECT($A12),0)-1,2),"")</f>
        <v/>
      </c>
      <c r="E12" s="101">
        <v>0.9</v>
      </c>
      <c r="F12" s="103" t="str">
        <f t="shared" ref="F12:F33" ca="1" si="0">IFERROR(E12*C12,"")</f>
        <v/>
      </c>
      <c r="G12" s="12"/>
      <c r="H12" s="55"/>
      <c r="I12" s="56"/>
    </row>
    <row r="13" spans="1:12" x14ac:dyDescent="0.3">
      <c r="A13" s="79" t="s">
        <v>428</v>
      </c>
      <c r="B13" s="13" t="s">
        <v>190</v>
      </c>
      <c r="C13" s="102">
        <f t="array" aca="1" ref="C13" ca="1">IFERROR(OFFSET(INDIRECT($A13),MATCH($B13,INDIRECT($A13),0)-1,1),"")</f>
        <v>0.19</v>
      </c>
      <c r="D13" s="104" t="str">
        <f t="array" aca="1" ref="D13" ca="1">IFERROR(OFFSET(INDIRECT($A13),MATCH($B13,INDIRECT($A13),0)-1,2),"")</f>
        <v>unité</v>
      </c>
      <c r="E13" s="101">
        <v>2</v>
      </c>
      <c r="F13" s="103">
        <f t="shared" ca="1" si="0"/>
        <v>0.38</v>
      </c>
      <c r="G13" s="12"/>
      <c r="H13" s="3"/>
      <c r="I13" s="15"/>
    </row>
    <row r="14" spans="1:12" x14ac:dyDescent="0.3">
      <c r="A14" s="79" t="s">
        <v>415</v>
      </c>
      <c r="B14" s="13" t="s">
        <v>348</v>
      </c>
      <c r="C14" s="102">
        <f t="array" aca="1" ref="C14" ca="1">IFERROR(OFFSET(INDIRECT($A14),MATCH($B14,INDIRECT($A14),0)-1,1),"")</f>
        <v>1.46</v>
      </c>
      <c r="D14" s="104" t="str">
        <f t="array" aca="1" ref="D14" ca="1">IFERROR(OFFSET(INDIRECT($A14),MATCH($B14,INDIRECT($A14),0)-1,2),"")</f>
        <v>litre</v>
      </c>
      <c r="E14" s="101">
        <v>1</v>
      </c>
      <c r="F14" s="103">
        <f t="shared" ca="1" si="0"/>
        <v>1.46</v>
      </c>
      <c r="G14" s="12"/>
      <c r="H14" s="14"/>
      <c r="I14" s="15"/>
    </row>
    <row r="15" spans="1:12" x14ac:dyDescent="0.3">
      <c r="A15" s="79" t="s">
        <v>416</v>
      </c>
      <c r="B15" s="13" t="s">
        <v>402</v>
      </c>
      <c r="C15" s="102">
        <f t="array" aca="1" ref="C15" ca="1">IFERROR(OFFSET(INDIRECT($A15),MATCH($B15,INDIRECT($A15),0)-1,1),"")</f>
        <v>1.02</v>
      </c>
      <c r="D15" s="104" t="str">
        <f t="array" aca="1" ref="D15" ca="1">IFERROR(OFFSET(INDIRECT($A15),MATCH($B15,INDIRECT($A15),0)-1,2),"")</f>
        <v>Kg</v>
      </c>
      <c r="E15" s="101">
        <v>0.4</v>
      </c>
      <c r="F15" s="103">
        <f t="shared" ca="1" si="0"/>
        <v>0.40800000000000003</v>
      </c>
      <c r="G15" s="12"/>
      <c r="H15" s="3"/>
      <c r="I15" s="15"/>
    </row>
    <row r="16" spans="1:12" x14ac:dyDescent="0.3">
      <c r="A16" s="79" t="s">
        <v>413</v>
      </c>
      <c r="B16" s="13" t="s">
        <v>319</v>
      </c>
      <c r="C16" s="102">
        <f t="array" aca="1" ref="C16" ca="1">IFERROR(OFFSET(INDIRECT($A16),MATCH($B16,INDIRECT($A16),0)-1,1),"")</f>
        <v>1.52</v>
      </c>
      <c r="D16" s="104" t="str">
        <f t="array" aca="1" ref="D16" ca="1">IFERROR(OFFSET(INDIRECT($A16),MATCH($B16,INDIRECT($A16),0)-1,2),"")</f>
        <v>350g</v>
      </c>
      <c r="E16" s="101"/>
      <c r="F16" s="103">
        <f t="shared" ca="1" si="0"/>
        <v>0</v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54.247999999999998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 t="e">
        <f ca="1">C34/D8</f>
        <v>#DIV/0!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52</v>
      </c>
      <c r="D36" s="78" t="s">
        <v>405</v>
      </c>
      <c r="E36" s="68" t="s">
        <v>399</v>
      </c>
      <c r="F36" s="128" t="e">
        <f ca="1">(C36/D8)+C35</f>
        <v>#DIV/0!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B17D4676-B10E-4A55-8F95-8FB45C7F66E6}">
      <formula1>INDIRECT($A11)</formula1>
    </dataValidation>
    <dataValidation type="list" allowBlank="1" showInputMessage="1" showErrorMessage="1" sqref="A11:A33" xr:uid="{CA0B6C49-5CA3-4D54-8534-C887696FE89E}">
      <formula1>Categories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81BE0-1B5D-4044-984C-65124E623431}">
  <sheetPr codeName="Feuil12"/>
  <dimension ref="A1:L45"/>
  <sheetViews>
    <sheetView workbookViewId="0">
      <selection activeCell="E24" sqref="E24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0.16666666666666669</v>
      </c>
      <c r="I6" s="32"/>
      <c r="J6" s="73">
        <v>10</v>
      </c>
      <c r="K6" s="82"/>
      <c r="L6" s="74">
        <f>J6*L7/J7</f>
        <v>16.666666666666668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/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416</v>
      </c>
      <c r="B12" s="13" t="s">
        <v>262</v>
      </c>
      <c r="C12" s="102">
        <f t="array" aca="1" ref="C12" ca="1">IFERROR(OFFSET(INDIRECT($A12),MATCH($B12,INDIRECT($A12),0)-1,1),"")</f>
        <v>5.58</v>
      </c>
      <c r="D12" s="104" t="str">
        <f t="array" aca="1" ref="D12" ca="1">IFERROR(OFFSET(INDIRECT($A12),MATCH($B12,INDIRECT($A12),0)-1,2),"")</f>
        <v>Kg</v>
      </c>
      <c r="E12" s="101">
        <v>1.2</v>
      </c>
      <c r="F12" s="103">
        <f t="shared" ref="F12:F33" ca="1" si="0">IFERROR(E12*C12,"")</f>
        <v>6.6959999999999997</v>
      </c>
      <c r="G12" s="12"/>
      <c r="H12" s="55"/>
      <c r="I12" s="56"/>
    </row>
    <row r="13" spans="1:12" x14ac:dyDescent="0.3">
      <c r="A13" s="79" t="s">
        <v>425</v>
      </c>
      <c r="B13" s="13" t="s">
        <v>364</v>
      </c>
      <c r="C13" s="102">
        <f t="array" aca="1" ref="C13" ca="1">IFERROR(OFFSET(INDIRECT($A13),MATCH($B13,INDIRECT($A13),0)-1,1),"")</f>
        <v>4.95</v>
      </c>
      <c r="D13" s="104" t="str">
        <f t="array" aca="1" ref="D13" ca="1">IFERROR(OFFSET(INDIRECT($A13),MATCH($B13,INDIRECT($A13),0)-1,2),"")</f>
        <v>Kg</v>
      </c>
      <c r="E13" s="101">
        <v>1.3620000000000001</v>
      </c>
      <c r="F13" s="103">
        <f t="shared" ca="1" si="0"/>
        <v>6.7419000000000011</v>
      </c>
      <c r="G13" s="12"/>
      <c r="H13" s="3"/>
      <c r="I13" s="15"/>
    </row>
    <row r="14" spans="1:12" x14ac:dyDescent="0.3">
      <c r="A14" s="79" t="s">
        <v>428</v>
      </c>
      <c r="B14" s="13" t="s">
        <v>190</v>
      </c>
      <c r="C14" s="102">
        <f t="array" aca="1" ref="C14" ca="1">IFERROR(OFFSET(INDIRECT($A14),MATCH($B14,INDIRECT($A14),0)-1,1),"")</f>
        <v>0.19</v>
      </c>
      <c r="D14" s="104" t="str">
        <f t="array" aca="1" ref="D14" ca="1">IFERROR(OFFSET(INDIRECT($A14),MATCH($B14,INDIRECT($A14),0)-1,2),"")</f>
        <v>unité</v>
      </c>
      <c r="E14" s="101">
        <v>16</v>
      </c>
      <c r="F14" s="103">
        <f t="shared" ca="1" si="0"/>
        <v>3.04</v>
      </c>
      <c r="G14" s="12"/>
      <c r="H14" s="14"/>
      <c r="I14" s="15"/>
    </row>
    <row r="15" spans="1:12" x14ac:dyDescent="0.3">
      <c r="A15" s="79" t="s">
        <v>416</v>
      </c>
      <c r="B15" s="13" t="s">
        <v>346</v>
      </c>
      <c r="C15" s="102">
        <f t="array" aca="1" ref="C15" ca="1">IFERROR(OFFSET(INDIRECT($A15),MATCH($B15,INDIRECT($A15),0)-1,1),"")</f>
        <v>1.24</v>
      </c>
      <c r="D15" s="104" t="str">
        <f t="array" aca="1" ref="D15" ca="1">IFERROR(OFFSET(INDIRECT($A15),MATCH($B15,INDIRECT($A15),0)-1,2),"")</f>
        <v>Kg</v>
      </c>
      <c r="E15" s="101">
        <v>1.2</v>
      </c>
      <c r="F15" s="103">
        <f t="shared" ca="1" si="0"/>
        <v>1.488</v>
      </c>
      <c r="G15" s="12"/>
      <c r="H15" s="3"/>
      <c r="I15" s="15"/>
    </row>
    <row r="16" spans="1:12" x14ac:dyDescent="0.3">
      <c r="A16" s="79" t="s">
        <v>416</v>
      </c>
      <c r="B16" s="13" t="s">
        <v>402</v>
      </c>
      <c r="C16" s="102">
        <f t="array" aca="1" ref="C16" ca="1">IFERROR(OFFSET(INDIRECT($A16),MATCH($B16,INDIRECT($A16),0)-1,1),"")</f>
        <v>1.02</v>
      </c>
      <c r="D16" s="104" t="str">
        <f t="array" aca="1" ref="D16" ca="1">IFERROR(OFFSET(INDIRECT($A16),MATCH($B16,INDIRECT($A16),0)-1,2),"")</f>
        <v>Kg</v>
      </c>
      <c r="E16" s="101">
        <v>0.5</v>
      </c>
      <c r="F16" s="103">
        <f t="shared" ca="1" si="0"/>
        <v>0.51</v>
      </c>
      <c r="G16" s="12"/>
      <c r="H16" s="3"/>
      <c r="I16" s="15"/>
    </row>
    <row r="17" spans="1:9" x14ac:dyDescent="0.3">
      <c r="A17" s="79" t="s">
        <v>416</v>
      </c>
      <c r="B17" s="13" t="s">
        <v>341</v>
      </c>
      <c r="C17" s="102">
        <f t="array" aca="1" ref="C17" ca="1">IFERROR(OFFSET(INDIRECT($A17),MATCH($B17,INDIRECT($A17),0)-1,1),"")</f>
        <v>0.5</v>
      </c>
      <c r="D17" s="104" t="str">
        <f t="array" aca="1" ref="D17" ca="1">IFERROR(OFFSET(INDIRECT($A17),MATCH($B17,INDIRECT($A17),0)-1,2),"")</f>
        <v>Kg</v>
      </c>
      <c r="E17" s="101">
        <v>1E-3</v>
      </c>
      <c r="F17" s="103">
        <f t="shared" ca="1" si="0"/>
        <v>5.0000000000000001E-4</v>
      </c>
      <c r="G17" s="12"/>
      <c r="H17" s="14"/>
      <c r="I17" s="15"/>
    </row>
    <row r="18" spans="1:9" x14ac:dyDescent="0.3">
      <c r="A18" s="79" t="s">
        <v>416</v>
      </c>
      <c r="B18" s="13" t="s">
        <v>404</v>
      </c>
      <c r="C18" s="102">
        <f t="array" aca="1" ref="C18" ca="1">IFERROR(OFFSET(INDIRECT($A18),MATCH($B18,INDIRECT($A18),0)-1,1),"")</f>
        <v>4.53</v>
      </c>
      <c r="D18" s="104" t="str">
        <f t="array" aca="1" ref="D18" ca="1">IFERROR(OFFSET(INDIRECT($A18),MATCH($B18,INDIRECT($A18),0)-1,2),"")</f>
        <v>Kg</v>
      </c>
      <c r="E18" s="101">
        <v>7.0000000000000007E-2</v>
      </c>
      <c r="F18" s="103">
        <f t="shared" ca="1" si="0"/>
        <v>0.31710000000000005</v>
      </c>
      <c r="G18" s="12"/>
      <c r="H18" s="3"/>
      <c r="I18" s="15"/>
    </row>
    <row r="19" spans="1:9" x14ac:dyDescent="0.3">
      <c r="A19" s="79" t="s">
        <v>416</v>
      </c>
      <c r="B19" s="17" t="s">
        <v>261</v>
      </c>
      <c r="C19" s="102">
        <f t="array" aca="1" ref="C19" ca="1">IFERROR(OFFSET(INDIRECT($A19),MATCH($B19,INDIRECT($A19),0)-1,1),"")</f>
        <v>4.7300000000000004</v>
      </c>
      <c r="D19" s="104" t="str">
        <f t="array" aca="1" ref="D19" ca="1">IFERROR(OFFSET(INDIRECT($A19),MATCH($B19,INDIRECT($A19),0)-1,2),"")</f>
        <v>Kg</v>
      </c>
      <c r="E19" s="101">
        <v>7.0000000000000007E-2</v>
      </c>
      <c r="F19" s="103">
        <f t="shared" ca="1" si="0"/>
        <v>0.33110000000000006</v>
      </c>
      <c r="G19" s="12"/>
      <c r="H19" s="3"/>
      <c r="I19" s="15"/>
    </row>
    <row r="20" spans="1:9" x14ac:dyDescent="0.3">
      <c r="A20" s="79" t="s">
        <v>416</v>
      </c>
      <c r="B20" s="17" t="s">
        <v>262</v>
      </c>
      <c r="C20" s="102">
        <f t="array" aca="1" ref="C20" ca="1">IFERROR(OFFSET(INDIRECT($A20),MATCH($B20,INDIRECT($A20),0)-1,1),"")</f>
        <v>5.58</v>
      </c>
      <c r="D20" s="104" t="str">
        <f t="array" aca="1" ref="D20" ca="1">IFERROR(OFFSET(INDIRECT($A20),MATCH($B20,INDIRECT($A20),0)-1,2),"")</f>
        <v>Kg</v>
      </c>
      <c r="E20" s="101">
        <v>7.0000000000000007E-2</v>
      </c>
      <c r="F20" s="103">
        <f t="shared" ca="1" si="0"/>
        <v>0.39060000000000006</v>
      </c>
      <c r="G20" s="12"/>
      <c r="H20" s="3"/>
      <c r="I20" s="15"/>
    </row>
    <row r="21" spans="1:9" x14ac:dyDescent="0.3">
      <c r="A21" s="79" t="s">
        <v>416</v>
      </c>
      <c r="B21" s="17" t="s">
        <v>260</v>
      </c>
      <c r="C21" s="102">
        <f t="array" aca="1" ref="C21" ca="1">IFERROR(OFFSET(INDIRECT($A21),MATCH($B21,INDIRECT($A21),0)-1,1),"")</f>
        <v>0.21</v>
      </c>
      <c r="D21" s="104" t="str">
        <f t="array" aca="1" ref="D21" ca="1">IFERROR(OFFSET(INDIRECT($A21),MATCH($B21,INDIRECT($A21),0)-1,2),"")</f>
        <v>unité</v>
      </c>
      <c r="E21" s="101">
        <v>2</v>
      </c>
      <c r="F21" s="103">
        <f t="shared" ca="1" si="0"/>
        <v>0.42</v>
      </c>
      <c r="G21" s="12"/>
      <c r="H21" s="3"/>
      <c r="I21" s="15"/>
    </row>
    <row r="22" spans="1:9" x14ac:dyDescent="0.3">
      <c r="A22" s="79" t="s">
        <v>416</v>
      </c>
      <c r="B22" s="17" t="s">
        <v>254</v>
      </c>
      <c r="C22" s="102">
        <f t="array" aca="1" ref="C22" ca="1">IFERROR(OFFSET(INDIRECT($A22),MATCH($B22,INDIRECT($A22),0)-1,1),"")</f>
        <v>5.93</v>
      </c>
      <c r="D22" s="104" t="str">
        <f t="array" aca="1" ref="D22" ca="1">IFERROR(OFFSET(INDIRECT($A22),MATCH($B22,INDIRECT($A22),0)-1,2),"")</f>
        <v>Kg</v>
      </c>
      <c r="E22" s="101">
        <v>7.0000000000000007E-2</v>
      </c>
      <c r="F22" s="103">
        <f t="shared" ca="1" si="0"/>
        <v>0.41510000000000002</v>
      </c>
      <c r="G22" s="12"/>
      <c r="H22" s="14"/>
      <c r="I22" s="15"/>
    </row>
    <row r="23" spans="1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1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1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1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1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1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1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1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1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1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22.516966666666669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 t="e">
        <f ca="1">C34/D8</f>
        <v>#DIV/0!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2.166666666666667</v>
      </c>
      <c r="D36" s="78" t="s">
        <v>405</v>
      </c>
      <c r="E36" s="68" t="s">
        <v>399</v>
      </c>
      <c r="F36" s="128" t="e">
        <f ca="1">(C36/D8)+C35</f>
        <v>#DIV/0!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FAD0C95C-DAAE-4255-BEF2-A263830588C6}">
      <formula1>INDIRECT($A11)</formula1>
    </dataValidation>
    <dataValidation type="list" allowBlank="1" showInputMessage="1" showErrorMessage="1" sqref="A11:A33" xr:uid="{6EBB0135-022E-41E8-A0EF-E89373CA2A04}">
      <formula1>Categories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77EC6-3FA8-463D-B57D-6B3A5140A7C2}">
  <sheetPr codeName="Feuil13"/>
  <dimension ref="A1:L45"/>
  <sheetViews>
    <sheetView workbookViewId="0">
      <selection activeCell="D22" sqref="D22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0.16666666666666669</v>
      </c>
      <c r="I6" s="32"/>
      <c r="J6" s="73">
        <v>10</v>
      </c>
      <c r="K6" s="82"/>
      <c r="L6" s="74">
        <f>J6*L7/J7</f>
        <v>16.666666666666668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/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428</v>
      </c>
      <c r="B12" s="13" t="s">
        <v>190</v>
      </c>
      <c r="C12" s="102">
        <f t="array" aca="1" ref="C12" ca="1">IFERROR(OFFSET(INDIRECT($A12),MATCH($B12,INDIRECT($A12),0)-1,1),"")</f>
        <v>0.19</v>
      </c>
      <c r="D12" s="104" t="str">
        <f t="array" aca="1" ref="D12" ca="1">IFERROR(OFFSET(INDIRECT($A12),MATCH($B12,INDIRECT($A12),0)-1,2),"")</f>
        <v>unité</v>
      </c>
      <c r="E12" s="101">
        <v>36</v>
      </c>
      <c r="F12" s="103">
        <f t="shared" ref="F12:F33" ca="1" si="0">IFERROR(E12*C12,"")</f>
        <v>6.84</v>
      </c>
      <c r="G12" s="12"/>
      <c r="H12" s="55"/>
      <c r="I12" s="56"/>
    </row>
    <row r="13" spans="1:12" x14ac:dyDescent="0.3">
      <c r="A13" s="79" t="s">
        <v>425</v>
      </c>
      <c r="B13" s="13" t="s">
        <v>365</v>
      </c>
      <c r="C13" s="102">
        <f t="array" aca="1" ref="C13" ca="1">IFERROR(OFFSET(INDIRECT($A13),MATCH($B13,INDIRECT($A13),0)-1,1),"")</f>
        <v>5.1100000000000003</v>
      </c>
      <c r="D13" s="104" t="str">
        <f t="array" aca="1" ref="D13" ca="1">IFERROR(OFFSET(INDIRECT($A13),MATCH($B13,INDIRECT($A13),0)-1,2),"")</f>
        <v>litre</v>
      </c>
      <c r="E13" s="101">
        <v>1.5</v>
      </c>
      <c r="F13" s="103">
        <f t="shared" ca="1" si="0"/>
        <v>7.6650000000000009</v>
      </c>
      <c r="G13" s="12"/>
      <c r="H13" s="3"/>
      <c r="I13" s="15"/>
    </row>
    <row r="14" spans="1:12" x14ac:dyDescent="0.3">
      <c r="A14" s="79" t="s">
        <v>416</v>
      </c>
      <c r="B14" s="13" t="s">
        <v>346</v>
      </c>
      <c r="C14" s="102">
        <f t="array" aca="1" ref="C14" ca="1">IFERROR(OFFSET(INDIRECT($A14),MATCH($B14,INDIRECT($A14),0)-1,1),"")</f>
        <v>1.24</v>
      </c>
      <c r="D14" s="104" t="str">
        <f t="array" aca="1" ref="D14" ca="1">IFERROR(OFFSET(INDIRECT($A14),MATCH($B14,INDIRECT($A14),0)-1,2),"")</f>
        <v>Kg</v>
      </c>
      <c r="E14" s="101">
        <v>0.6</v>
      </c>
      <c r="F14" s="103">
        <f t="shared" ca="1" si="0"/>
        <v>0.74399999999999999</v>
      </c>
      <c r="G14" s="12"/>
      <c r="H14" s="14"/>
      <c r="I14" s="15"/>
    </row>
    <row r="15" spans="1:12" x14ac:dyDescent="0.3">
      <c r="B15" s="13"/>
      <c r="C15" s="102" t="str">
        <f t="array" aca="1" ref="C15" ca="1">IFERROR(OFFSET(INDIRECT($A15),MATCH($B15,INDIRECT($A15),0)-1,1),"")</f>
        <v/>
      </c>
      <c r="D15" s="104" t="str">
        <f t="array" aca="1" ref="D15" ca="1">IFERROR(OFFSET(INDIRECT($A15),MATCH($B15,INDIRECT($A15),0)-1,2),"")</f>
        <v/>
      </c>
      <c r="E15" s="101"/>
      <c r="F15" s="103" t="str">
        <f t="shared" ca="1" si="0"/>
        <v/>
      </c>
      <c r="G15" s="12"/>
      <c r="H15" s="3"/>
      <c r="I15" s="15"/>
    </row>
    <row r="16" spans="1:12" x14ac:dyDescent="0.3">
      <c r="B16" s="13"/>
      <c r="C16" s="102" t="str">
        <f t="array" aca="1" ref="C16" ca="1">IFERROR(OFFSET(INDIRECT($A16),MATCH($B16,INDIRECT($A16),0)-1,1),"")</f>
        <v/>
      </c>
      <c r="D16" s="104" t="str">
        <f t="array" aca="1" ref="D16" ca="1">IFERROR(OFFSET(INDIRECT($A16),MATCH($B16,INDIRECT($A16),0)-1,2),"")</f>
        <v/>
      </c>
      <c r="E16" s="101"/>
      <c r="F16" s="103" t="str">
        <f t="shared" ca="1" si="0"/>
        <v/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17.415666666666667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 t="e">
        <f ca="1">C34/D8</f>
        <v>#DIV/0!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2.166666666666667</v>
      </c>
      <c r="D36" s="78" t="s">
        <v>405</v>
      </c>
      <c r="E36" s="68" t="s">
        <v>399</v>
      </c>
      <c r="F36" s="128" t="e">
        <f ca="1">(C36/D8)+C35</f>
        <v>#DIV/0!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A4F0E1A5-E617-4341-B2F3-19DC5DC8502A}">
      <formula1>INDIRECT($A11)</formula1>
    </dataValidation>
    <dataValidation type="list" allowBlank="1" showInputMessage="1" showErrorMessage="1" sqref="A11:A33" xr:uid="{E41C02E9-7EF9-4298-8C8E-5013B25870B3}">
      <formula1>Categories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663BF-F618-4A80-AF8A-8BB41863E1EB}">
  <sheetPr codeName="Feuil14"/>
  <dimension ref="A1:L45"/>
  <sheetViews>
    <sheetView topLeftCell="A13" workbookViewId="0">
      <selection activeCell="E25" sqref="E25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0.16666666666666669</v>
      </c>
      <c r="I6" s="32"/>
      <c r="J6" s="73">
        <v>10</v>
      </c>
      <c r="K6" s="82"/>
      <c r="L6" s="74">
        <f>J6*L7/J7</f>
        <v>16.666666666666668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32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416</v>
      </c>
      <c r="B12" s="13" t="s">
        <v>402</v>
      </c>
      <c r="C12" s="102">
        <f t="array" aca="1" ref="C12" ca="1">IFERROR(OFFSET(INDIRECT($A12),MATCH($B12,INDIRECT($A12),0)-1,1),"")</f>
        <v>1.02</v>
      </c>
      <c r="D12" s="104" t="str">
        <f t="array" aca="1" ref="D12" ca="1">IFERROR(OFFSET(INDIRECT($A12),MATCH($B12,INDIRECT($A12),0)-1,2),"")</f>
        <v>Kg</v>
      </c>
      <c r="E12" s="101">
        <v>1.2</v>
      </c>
      <c r="F12" s="103">
        <f t="shared" ref="F12:F33" ca="1" si="0">IFERROR(E12*C12,"")</f>
        <v>1.224</v>
      </c>
      <c r="G12" s="12"/>
      <c r="H12" s="55"/>
      <c r="I12" s="56"/>
    </row>
    <row r="13" spans="1:12" x14ac:dyDescent="0.3">
      <c r="A13" s="79" t="s">
        <v>416</v>
      </c>
      <c r="B13" s="13" t="s">
        <v>403</v>
      </c>
      <c r="C13" s="102">
        <f t="array" aca="1" ref="C13" ca="1">IFERROR(OFFSET(INDIRECT($A13),MATCH($B13,INDIRECT($A13),0)-1,1),"")</f>
        <v>5.61</v>
      </c>
      <c r="D13" s="104" t="str">
        <f t="array" aca="1" ref="D13" ca="1">IFERROR(OFFSET(INDIRECT($A13),MATCH($B13,INDIRECT($A13),0)-1,2),"")</f>
        <v>Kg</v>
      </c>
      <c r="E13" s="101">
        <v>6.5000000000000002E-2</v>
      </c>
      <c r="F13" s="103">
        <f t="shared" ca="1" si="0"/>
        <v>0.36465000000000003</v>
      </c>
      <c r="G13" s="12"/>
      <c r="H13" s="3"/>
      <c r="I13" s="15"/>
    </row>
    <row r="14" spans="1:12" x14ac:dyDescent="0.3">
      <c r="A14" s="79" t="s">
        <v>416</v>
      </c>
      <c r="B14" s="13" t="s">
        <v>346</v>
      </c>
      <c r="C14" s="102">
        <f t="array" aca="1" ref="C14" ca="1">IFERROR(OFFSET(INDIRECT($A14),MATCH($B14,INDIRECT($A14),0)-1,1),"")</f>
        <v>1.24</v>
      </c>
      <c r="D14" s="104" t="str">
        <f t="array" aca="1" ref="D14" ca="1">IFERROR(OFFSET(INDIRECT($A14),MATCH($B14,INDIRECT($A14),0)-1,2),"")</f>
        <v>Kg</v>
      </c>
      <c r="E14" s="101">
        <v>5.5E-2</v>
      </c>
      <c r="F14" s="103">
        <f t="shared" ca="1" si="0"/>
        <v>6.8199999999999997E-2</v>
      </c>
      <c r="G14" s="12"/>
      <c r="H14" s="14"/>
      <c r="I14" s="15"/>
    </row>
    <row r="15" spans="1:12" x14ac:dyDescent="0.3">
      <c r="A15" s="79" t="s">
        <v>422</v>
      </c>
      <c r="B15" s="13"/>
      <c r="C15" s="102" t="str">
        <f t="array" aca="1" ref="C15" ca="1">IFERROR(OFFSET(INDIRECT($A15),MATCH($B15,INDIRECT($A15),0)-1,1),"")</f>
        <v/>
      </c>
      <c r="D15" s="104" t="str">
        <f t="array" aca="1" ref="D15" ca="1">IFERROR(OFFSET(INDIRECT($A15),MATCH($B15,INDIRECT($A15),0)-1,2),"")</f>
        <v/>
      </c>
      <c r="E15" s="101"/>
      <c r="F15" s="103" t="str">
        <f t="shared" ca="1" si="0"/>
        <v/>
      </c>
      <c r="G15" s="12"/>
      <c r="H15" s="3"/>
      <c r="I15" s="15"/>
    </row>
    <row r="16" spans="1:12" x14ac:dyDescent="0.3">
      <c r="A16" s="79" t="s">
        <v>416</v>
      </c>
      <c r="B16" s="13" t="s">
        <v>341</v>
      </c>
      <c r="C16" s="102">
        <f t="array" aca="1" ref="C16" ca="1">IFERROR(OFFSET(INDIRECT($A16),MATCH($B16,INDIRECT($A16),0)-1,1),"")</f>
        <v>0.5</v>
      </c>
      <c r="D16" s="104" t="str">
        <f t="array" aca="1" ref="D16" ca="1">IFERROR(OFFSET(INDIRECT($A16),MATCH($B16,INDIRECT($A16),0)-1,2),"")</f>
        <v>Kg</v>
      </c>
      <c r="E16" s="101">
        <v>5.0000000000000001E-3</v>
      </c>
      <c r="F16" s="103">
        <f t="shared" ca="1" si="0"/>
        <v>2.5000000000000001E-3</v>
      </c>
      <c r="G16" s="12"/>
      <c r="H16" s="3"/>
      <c r="I16" s="15"/>
    </row>
    <row r="17" spans="1:9" x14ac:dyDescent="0.3">
      <c r="A17" s="79" t="s">
        <v>425</v>
      </c>
      <c r="B17" s="13" t="s">
        <v>395</v>
      </c>
      <c r="C17" s="102">
        <f t="array" aca="1" ref="C17" ca="1">IFERROR(OFFSET(INDIRECT($A17),MATCH($B17,INDIRECT($A17),0)-1,1),"")</f>
        <v>1.64</v>
      </c>
      <c r="D17" s="104" t="str">
        <f t="array" aca="1" ref="D17" ca="1">IFERROR(OFFSET(INDIRECT($A17),MATCH($B17,INDIRECT($A17),0)-1,2),"")</f>
        <v>litre</v>
      </c>
      <c r="E17" s="101">
        <v>0.75</v>
      </c>
      <c r="F17" s="103">
        <f t="shared" ca="1" si="0"/>
        <v>1.23</v>
      </c>
      <c r="G17" s="12"/>
      <c r="H17" s="14"/>
      <c r="I17" s="15"/>
    </row>
    <row r="18" spans="1:9" x14ac:dyDescent="0.3">
      <c r="A18" s="79" t="s">
        <v>415</v>
      </c>
      <c r="B18" s="13" t="s">
        <v>351</v>
      </c>
      <c r="C18" s="102">
        <f t="array" aca="1" ref="C18" ca="1">IFERROR(OFFSET(INDIRECT($A18),MATCH($B18,INDIRECT($A18),0)-1,1),"")</f>
        <v>0.77</v>
      </c>
      <c r="D18" s="104" t="str">
        <f t="array" aca="1" ref="D18" ca="1">IFERROR(OFFSET(INDIRECT($A18),MATCH($B18,INDIRECT($A18),0)-1,2),"")</f>
        <v>litre</v>
      </c>
      <c r="E18" s="101">
        <v>4.4999999999999998E-2</v>
      </c>
      <c r="F18" s="103">
        <f t="shared" ca="1" si="0"/>
        <v>3.465E-2</v>
      </c>
      <c r="G18" s="12"/>
      <c r="H18" s="3"/>
      <c r="I18" s="15"/>
    </row>
    <row r="19" spans="1:9" x14ac:dyDescent="0.3">
      <c r="A19" s="79" t="s">
        <v>425</v>
      </c>
      <c r="B19" s="17" t="s">
        <v>364</v>
      </c>
      <c r="C19" s="102">
        <f t="array" aca="1" ref="C19" ca="1">IFERROR(OFFSET(INDIRECT($A19),MATCH($B19,INDIRECT($A19),0)-1,1),"")</f>
        <v>4.95</v>
      </c>
      <c r="D19" s="104" t="str">
        <f t="array" aca="1" ref="D19" ca="1">IFERROR(OFFSET(INDIRECT($A19),MATCH($B19,INDIRECT($A19),0)-1,2),"")</f>
        <v>Kg</v>
      </c>
      <c r="E19" s="101">
        <v>0.45400000000000001</v>
      </c>
      <c r="F19" s="103">
        <f t="shared" ca="1" si="0"/>
        <v>2.2473000000000001</v>
      </c>
      <c r="G19" s="12"/>
      <c r="H19" s="3"/>
      <c r="I19" s="15"/>
    </row>
    <row r="20" spans="1:9" x14ac:dyDescent="0.3">
      <c r="A20" s="79" t="s">
        <v>425</v>
      </c>
      <c r="B20" s="17" t="s">
        <v>434</v>
      </c>
      <c r="C20" s="102">
        <f t="array" aca="1" ref="C20" ca="1">IFERROR(OFFSET(INDIRECT($A20),MATCH($B20,INDIRECT($A20),0)-1,1),"")</f>
        <v>0</v>
      </c>
      <c r="D20" s="104">
        <f t="array" aca="1" ref="D20" ca="1">IFERROR(OFFSET(INDIRECT($A20),MATCH($B20,INDIRECT($A20),0)-1,2),"")</f>
        <v>0</v>
      </c>
      <c r="E20" s="101"/>
      <c r="F20" s="103">
        <f t="shared" ca="1" si="0"/>
        <v>0</v>
      </c>
      <c r="G20" s="12"/>
      <c r="H20" s="3"/>
      <c r="I20" s="15"/>
    </row>
    <row r="21" spans="1:9" x14ac:dyDescent="0.3">
      <c r="A21" s="79" t="s">
        <v>408</v>
      </c>
      <c r="B21" s="17" t="s">
        <v>199</v>
      </c>
      <c r="C21" s="102">
        <f t="array" aca="1" ref="C21" ca="1">IFERROR(OFFSET(INDIRECT($A21),MATCH($B21,INDIRECT($A21),0)-1,1),"")</f>
        <v>4.96</v>
      </c>
      <c r="D21" s="104" t="str">
        <f t="array" aca="1" ref="D21" ca="1">IFERROR(OFFSET(INDIRECT($A21),MATCH($B21,INDIRECT($A21),0)-1,2),"")</f>
        <v>Kg</v>
      </c>
      <c r="E21" s="101"/>
      <c r="F21" s="103">
        <f t="shared" ca="1" si="0"/>
        <v>0</v>
      </c>
      <c r="G21" s="12"/>
      <c r="H21" s="3"/>
      <c r="I21" s="15"/>
    </row>
    <row r="22" spans="1:9" x14ac:dyDescent="0.3">
      <c r="A22" s="79" t="s">
        <v>418</v>
      </c>
      <c r="B22" s="17" t="s">
        <v>435</v>
      </c>
      <c r="C22" s="102">
        <f t="array" aca="1" ref="C22" ca="1">IFERROR(OFFSET(INDIRECT($A22),MATCH($B22,INDIRECT($A22),0)-1,1),"")</f>
        <v>1.85</v>
      </c>
      <c r="D22" s="104" t="str">
        <f t="array" aca="1" ref="D22" ca="1">IFERROR(OFFSET(INDIRECT($A22),MATCH($B22,INDIRECT($A22),0)-1,2),"")</f>
        <v>unité</v>
      </c>
      <c r="E22" s="101">
        <v>0.25</v>
      </c>
      <c r="F22" s="103">
        <f t="shared" ca="1" si="0"/>
        <v>0.46250000000000002</v>
      </c>
      <c r="G22" s="12"/>
      <c r="H22" s="14"/>
      <c r="I22" s="15"/>
    </row>
    <row r="23" spans="1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1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1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1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1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1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1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1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1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1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7.8004666666666678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0.24376458333333337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2.166666666666667</v>
      </c>
      <c r="D36" s="78" t="s">
        <v>405</v>
      </c>
      <c r="E36" s="68" t="s">
        <v>399</v>
      </c>
      <c r="F36" s="128">
        <f ca="1">(C36/D8)+C35</f>
        <v>0.31147291666666671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4A6F4F4C-DAE5-4545-96B5-9B78B38219F8}">
      <formula1>INDIRECT($A11)</formula1>
    </dataValidation>
    <dataValidation type="list" allowBlank="1" showInputMessage="1" showErrorMessage="1" sqref="A11:A33" xr:uid="{3562C7B9-92F8-4821-9BCD-AC3743DF6CC2}">
      <formula1>Categories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DB6DF-6320-4540-B1E7-48C4E16E01CB}">
  <sheetPr codeName="Feuil15"/>
  <dimension ref="A1:L45"/>
  <sheetViews>
    <sheetView topLeftCell="A10" workbookViewId="0">
      <selection activeCell="D28" sqref="D28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0.16666666666666669</v>
      </c>
      <c r="I6" s="32"/>
      <c r="J6" s="73">
        <v>10</v>
      </c>
      <c r="K6" s="82"/>
      <c r="L6" s="74">
        <f>J6*L7/J7</f>
        <v>16.666666666666668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7.5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410</v>
      </c>
      <c r="B12" s="13" t="s">
        <v>398</v>
      </c>
      <c r="C12" s="102">
        <f t="array" aca="1" ref="C12" ca="1">IFERROR(OFFSET(INDIRECT($A12),MATCH($B12,INDIRECT($A12),0)-1,1),"")</f>
        <v>7.25</v>
      </c>
      <c r="D12" s="104" t="str">
        <f t="array" aca="1" ref="D12" ca="1">IFERROR(OFFSET(INDIRECT($A12),MATCH($B12,INDIRECT($A12),0)-1,2),"")</f>
        <v>pinte</v>
      </c>
      <c r="E12" s="101">
        <v>3</v>
      </c>
      <c r="F12" s="103">
        <f t="shared" ref="F12:F33" ca="1" si="0">IFERROR(E12*C12,"")</f>
        <v>21.75</v>
      </c>
      <c r="G12" s="12"/>
      <c r="H12" s="55"/>
      <c r="I12" s="56"/>
    </row>
    <row r="13" spans="1:12" x14ac:dyDescent="0.3">
      <c r="A13" s="79" t="s">
        <v>425</v>
      </c>
      <c r="B13" s="13" t="s">
        <v>395</v>
      </c>
      <c r="C13" s="102">
        <f t="array" aca="1" ref="C13" ca="1">IFERROR(OFFSET(INDIRECT($A13),MATCH($B13,INDIRECT($A13),0)-1,1),"")</f>
        <v>1.64</v>
      </c>
      <c r="D13" s="104" t="str">
        <f t="array" aca="1" ref="D13" ca="1">IFERROR(OFFSET(INDIRECT($A13),MATCH($B13,INDIRECT($A13),0)-1,2),"")</f>
        <v>litre</v>
      </c>
      <c r="E13" s="101">
        <v>4</v>
      </c>
      <c r="F13" s="103">
        <f t="shared" ca="1" si="0"/>
        <v>6.56</v>
      </c>
      <c r="G13" s="12"/>
      <c r="H13" s="3"/>
      <c r="I13" s="15"/>
    </row>
    <row r="14" spans="1:12" x14ac:dyDescent="0.3">
      <c r="A14" s="79" t="s">
        <v>422</v>
      </c>
      <c r="B14" s="13" t="s">
        <v>287</v>
      </c>
      <c r="C14" s="102">
        <f t="array" aca="1" ref="C14" ca="1">IFERROR(OFFSET(INDIRECT($A14),MATCH($B14,INDIRECT($A14),0)-1,1),"")</f>
        <v>42.54</v>
      </c>
      <c r="D14" s="104" t="str">
        <f t="array" aca="1" ref="D14" ca="1">IFERROR(OFFSET(INDIRECT($A14),MATCH($B14,INDIRECT($A14),0)-1,2),"")</f>
        <v>Kg</v>
      </c>
      <c r="E14" s="101">
        <v>1.4999999999999999E-2</v>
      </c>
      <c r="F14" s="103">
        <f t="shared" ca="1" si="0"/>
        <v>0.6381</v>
      </c>
      <c r="G14" s="12"/>
      <c r="H14" s="14"/>
      <c r="I14" s="15"/>
    </row>
    <row r="15" spans="1:12" x14ac:dyDescent="0.3">
      <c r="A15" s="79" t="s">
        <v>416</v>
      </c>
      <c r="B15" s="13" t="s">
        <v>341</v>
      </c>
      <c r="C15" s="102">
        <f t="array" aca="1" ref="C15" ca="1">IFERROR(OFFSET(INDIRECT($A15),MATCH($B15,INDIRECT($A15),0)-1,1),"")</f>
        <v>0.5</v>
      </c>
      <c r="D15" s="104" t="str">
        <f t="array" aca="1" ref="D15" ca="1">IFERROR(OFFSET(INDIRECT($A15),MATCH($B15,INDIRECT($A15),0)-1,2),"")</f>
        <v>Kg</v>
      </c>
      <c r="E15" s="101">
        <v>0.06</v>
      </c>
      <c r="F15" s="103">
        <f t="shared" ca="1" si="0"/>
        <v>0.03</v>
      </c>
      <c r="G15" s="12"/>
      <c r="H15" s="3"/>
      <c r="I15" s="15"/>
    </row>
    <row r="16" spans="1:12" x14ac:dyDescent="0.3">
      <c r="A16" s="79" t="s">
        <v>425</v>
      </c>
      <c r="B16" s="13" t="s">
        <v>434</v>
      </c>
      <c r="C16" s="102">
        <f t="array" aca="1" ref="C16" ca="1">IFERROR(OFFSET(INDIRECT($A16),MATCH($B16,INDIRECT($A16),0)-1,1),"")</f>
        <v>0</v>
      </c>
      <c r="D16" s="104">
        <f t="array" aca="1" ref="D16" ca="1">IFERROR(OFFSET(INDIRECT($A16),MATCH($B16,INDIRECT($A16),0)-1,2),"")</f>
        <v>0</v>
      </c>
      <c r="E16" s="101">
        <v>0.5</v>
      </c>
      <c r="F16" s="103">
        <f t="shared" ca="1" si="0"/>
        <v>0</v>
      </c>
      <c r="G16" s="12"/>
      <c r="H16" s="3"/>
      <c r="I16" s="15"/>
    </row>
    <row r="17" spans="1:9" x14ac:dyDescent="0.3">
      <c r="A17" s="79" t="s">
        <v>425</v>
      </c>
      <c r="B17" s="13" t="s">
        <v>364</v>
      </c>
      <c r="C17" s="102">
        <f t="array" aca="1" ref="C17" ca="1">IFERROR(OFFSET(INDIRECT($A17),MATCH($B17,INDIRECT($A17),0)-1,1),"")</f>
        <v>4.95</v>
      </c>
      <c r="D17" s="104" t="str">
        <f t="array" aca="1" ref="D17" ca="1">IFERROR(OFFSET(INDIRECT($A17),MATCH($B17,INDIRECT($A17),0)-1,2),"")</f>
        <v>Kg</v>
      </c>
      <c r="E17" s="101">
        <v>0.45400000000000001</v>
      </c>
      <c r="F17" s="103">
        <f t="shared" ca="1" si="0"/>
        <v>2.2473000000000001</v>
      </c>
      <c r="G17" s="12"/>
      <c r="H17" s="14"/>
      <c r="I17" s="15"/>
    </row>
    <row r="18" spans="1:9" x14ac:dyDescent="0.3">
      <c r="A18" s="79" t="s">
        <v>416</v>
      </c>
      <c r="B18" s="13" t="s">
        <v>402</v>
      </c>
      <c r="C18" s="102">
        <f t="array" aca="1" ref="C18" ca="1">IFERROR(OFFSET(INDIRECT($A18),MATCH($B18,INDIRECT($A18),0)-1,1),"")</f>
        <v>1.02</v>
      </c>
      <c r="D18" s="104" t="str">
        <f t="array" aca="1" ref="D18" ca="1">IFERROR(OFFSET(INDIRECT($A18),MATCH($B18,INDIRECT($A18),0)-1,2),"")</f>
        <v>Kg</v>
      </c>
      <c r="E18" s="101">
        <v>0.9</v>
      </c>
      <c r="F18" s="103">
        <f t="shared" ca="1" si="0"/>
        <v>0.91800000000000004</v>
      </c>
      <c r="G18" s="12"/>
      <c r="H18" s="3"/>
      <c r="I18" s="15"/>
    </row>
    <row r="19" spans="1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1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1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1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1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1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1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1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1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1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1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1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1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1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34.310066666666664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4.5746755555555554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2.166666666666667</v>
      </c>
      <c r="D36" s="78" t="s">
        <v>405</v>
      </c>
      <c r="E36" s="68" t="s">
        <v>399</v>
      </c>
      <c r="F36" s="128">
        <f ca="1">(C36/D8)+C35</f>
        <v>4.8635644444444441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2ACAACFB-7EAA-45FE-800D-D527BF7EDF55}">
      <formula1>INDIRECT($A11)</formula1>
    </dataValidation>
    <dataValidation type="list" allowBlank="1" showInputMessage="1" showErrorMessage="1" sqref="A11:A33" xr:uid="{4C9362E5-16E3-4622-9423-0AB5919EC099}">
      <formula1>Categories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639B7-9943-423D-9E5A-2FA8ED383A6C}">
  <sheetPr codeName="Feuil16"/>
  <dimension ref="A1:L45"/>
  <sheetViews>
    <sheetView topLeftCell="A4" zoomScale="88" zoomScaleNormal="115" workbookViewId="0">
      <selection activeCell="B18" sqref="B18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8.3333333333333343E-2</v>
      </c>
      <c r="I6" s="32"/>
      <c r="J6" s="73">
        <v>5</v>
      </c>
      <c r="K6" s="82"/>
      <c r="L6" s="74">
        <f>J6*L7/J7</f>
        <v>8.3333333333333339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1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428</v>
      </c>
      <c r="B12" s="13" t="s">
        <v>190</v>
      </c>
      <c r="C12" s="102">
        <f t="array" aca="1" ref="C12" ca="1">IFERROR(OFFSET(INDIRECT($A12),MATCH($B12,INDIRECT($A12),0)-1,1),"")</f>
        <v>0.19</v>
      </c>
      <c r="D12" s="104" t="str">
        <f t="array" aca="1" ref="D12" ca="1">IFERROR(OFFSET(INDIRECT($A12),MATCH($B12,INDIRECT($A12),0)-1,2),"")</f>
        <v>unité</v>
      </c>
      <c r="E12" s="101">
        <v>2</v>
      </c>
      <c r="F12" s="103">
        <f t="shared" ref="F12:F33" ca="1" si="0">IFERROR(E12*C12,"")</f>
        <v>0.38</v>
      </c>
      <c r="G12" s="12"/>
      <c r="H12" s="55"/>
      <c r="I12" s="56"/>
    </row>
    <row r="13" spans="1:12" x14ac:dyDescent="0.3">
      <c r="A13" s="79" t="s">
        <v>415</v>
      </c>
      <c r="B13" s="13" t="s">
        <v>306</v>
      </c>
      <c r="C13" s="102">
        <f t="array" aca="1" ref="C13" ca="1">IFERROR(OFFSET(INDIRECT($A13),MATCH($B13,INDIRECT($A13),0)-1,1),"")</f>
        <v>4.2</v>
      </c>
      <c r="D13" s="104" t="str">
        <f t="array" aca="1" ref="D13" ca="1">IFERROR(OFFSET(INDIRECT($A13),MATCH($B13,INDIRECT($A13),0)-1,2),"")</f>
        <v>litre</v>
      </c>
      <c r="E13" s="101">
        <v>0.02</v>
      </c>
      <c r="F13" s="103">
        <f t="shared" ca="1" si="0"/>
        <v>8.4000000000000005E-2</v>
      </c>
      <c r="G13" s="12"/>
      <c r="H13" s="3"/>
      <c r="I13" s="15"/>
    </row>
    <row r="14" spans="1:12" x14ac:dyDescent="0.3">
      <c r="A14" s="79" t="s">
        <v>415</v>
      </c>
      <c r="B14" s="13" t="s">
        <v>339</v>
      </c>
      <c r="C14" s="102">
        <f t="array" aca="1" ref="C14" ca="1">IFERROR(OFFSET(INDIRECT($A14),MATCH($B14,INDIRECT($A14),0)-1,1),"")</f>
        <v>5</v>
      </c>
      <c r="D14" s="104" t="str">
        <f t="array" aca="1" ref="D14" ca="1">IFERROR(OFFSET(INDIRECT($A14),MATCH($B14,INDIRECT($A14),0)-1,2),"")</f>
        <v>litre</v>
      </c>
      <c r="E14" s="101">
        <v>0.1</v>
      </c>
      <c r="F14" s="103">
        <f t="shared" ca="1" si="0"/>
        <v>0.5</v>
      </c>
      <c r="G14" s="12"/>
      <c r="H14" s="14"/>
      <c r="I14" s="15"/>
    </row>
    <row r="15" spans="1:12" x14ac:dyDescent="0.3">
      <c r="B15" s="13" t="str">
        <f>'Purée échalotte'!C4</f>
        <v>Purée échalotte</v>
      </c>
      <c r="C15" s="102" t="str">
        <f t="array" aca="1" ref="C15" ca="1">IFERROR(OFFSET(INDIRECT($A15),MATCH($B15,INDIRECT($A15),0)-1,1),"")</f>
        <v/>
      </c>
      <c r="D15" s="104" t="s">
        <v>433</v>
      </c>
      <c r="E15" s="101">
        <v>2</v>
      </c>
      <c r="F15" s="103">
        <f ca="1">'Purée échalotte'!F36</f>
        <v>4.4991666666666665</v>
      </c>
      <c r="G15" s="12"/>
      <c r="H15" s="3"/>
      <c r="I15" s="15"/>
    </row>
    <row r="16" spans="1:12" x14ac:dyDescent="0.3">
      <c r="B16" s="13"/>
      <c r="C16" s="102" t="str">
        <f t="array" aca="1" ref="C16" ca="1">IFERROR(OFFSET(INDIRECT($A16),MATCH($B16,INDIRECT($A16),0)-1,1),"")</f>
        <v/>
      </c>
      <c r="D16" s="104" t="str">
        <f t="array" aca="1" ref="D16" ca="1">IFERROR(OFFSET(INDIRECT($A16),MATCH($B16,INDIRECT($A16),0)-1,2),"")</f>
        <v/>
      </c>
      <c r="E16" s="101"/>
      <c r="F16" s="103" t="str">
        <f t="shared" ca="1" si="0"/>
        <v/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6.5465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6.5465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1.0833333333333335</v>
      </c>
      <c r="D36" s="78" t="s">
        <v>405</v>
      </c>
      <c r="E36" s="68" t="s">
        <v>399</v>
      </c>
      <c r="F36" s="128">
        <f ca="1">(C36/D8)+C35</f>
        <v>7.6298333333333339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81E4266A-A4DB-45DD-81A3-8CCF05ADC0BA}">
      <formula1>INDIRECT($A11)</formula1>
    </dataValidation>
    <dataValidation type="list" allowBlank="1" showInputMessage="1" showErrorMessage="1" sqref="A11:A33" xr:uid="{949296EF-F2F6-4376-8D28-532630BDE53A}">
      <formula1>Categories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D2DC0-FAA1-4B70-BFC2-68A3E23869DE}">
  <sheetPr codeName="Feuil17"/>
  <dimension ref="A1:L45"/>
  <sheetViews>
    <sheetView topLeftCell="A5" workbookViewId="0">
      <selection activeCell="C19" sqref="C19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 t="s">
        <v>432</v>
      </c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8.3333333333333343E-2</v>
      </c>
      <c r="I6" s="32"/>
      <c r="J6" s="73">
        <v>5</v>
      </c>
      <c r="K6" s="82"/>
      <c r="L6" s="74">
        <f>J6*L7/J7</f>
        <v>8.3333333333333339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1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412</v>
      </c>
      <c r="B12" s="13" t="s">
        <v>116</v>
      </c>
      <c r="C12" s="102">
        <f t="array" aca="1" ref="C12" ca="1">IFERROR(OFFSET(INDIRECT($A12),MATCH($B12,INDIRECT($A12),0)-1,1),"")</f>
        <v>1.21</v>
      </c>
      <c r="D12" s="104" t="str">
        <f t="array" aca="1" ref="D12" ca="1">IFERROR(OFFSET(INDIRECT($A12),MATCH($B12,INDIRECT($A12),0)-1,2),"")</f>
        <v>livre</v>
      </c>
      <c r="E12" s="101">
        <v>0.25</v>
      </c>
      <c r="F12" s="103">
        <f t="shared" ref="F12:F33" ca="1" si="0">IFERROR(E12*C12,"")</f>
        <v>0.30249999999999999</v>
      </c>
      <c r="G12" s="12"/>
      <c r="H12" s="55"/>
      <c r="I12" s="56"/>
    </row>
    <row r="13" spans="1:12" x14ac:dyDescent="0.3">
      <c r="A13" s="79" t="s">
        <v>415</v>
      </c>
      <c r="B13" s="13" t="s">
        <v>340</v>
      </c>
      <c r="C13" s="102">
        <f t="array" aca="1" ref="C13" ca="1">IFERROR(OFFSET(INDIRECT($A13),MATCH($B13,INDIRECT($A13),0)-1,1),"")</f>
        <v>4.0599999999999996</v>
      </c>
      <c r="D13" s="104" t="str">
        <f t="array" aca="1" ref="D13" ca="1">IFERROR(OFFSET(INDIRECT($A13),MATCH($B13,INDIRECT($A13),0)-1,2),"")</f>
        <v>litre</v>
      </c>
      <c r="E13" s="101">
        <v>0.5</v>
      </c>
      <c r="F13" s="103">
        <f t="shared" ca="1" si="0"/>
        <v>2.0299999999999998</v>
      </c>
      <c r="G13" s="12"/>
      <c r="H13" s="3"/>
      <c r="I13" s="15"/>
    </row>
    <row r="14" spans="1:12" x14ac:dyDescent="0.3">
      <c r="B14" s="13"/>
      <c r="C14" s="102" t="str">
        <f t="array" aca="1" ref="C14" ca="1">IFERROR(OFFSET(INDIRECT($A14),MATCH($B14,INDIRECT($A14),0)-1,1),"")</f>
        <v/>
      </c>
      <c r="D14" s="104" t="str">
        <f t="array" aca="1" ref="D14" ca="1">IFERROR(OFFSET(INDIRECT($A14),MATCH($B14,INDIRECT($A14),0)-1,2),"")</f>
        <v/>
      </c>
      <c r="E14" s="101"/>
      <c r="F14" s="103" t="str">
        <f t="shared" ca="1" si="0"/>
        <v/>
      </c>
      <c r="G14" s="12"/>
      <c r="H14" s="14"/>
      <c r="I14" s="15"/>
    </row>
    <row r="15" spans="1:12" x14ac:dyDescent="0.3">
      <c r="B15" s="13"/>
      <c r="C15" s="102" t="str">
        <f t="array" aca="1" ref="C15" ca="1">IFERROR(OFFSET(INDIRECT($A15),MATCH($B15,INDIRECT($A15),0)-1,1),"")</f>
        <v/>
      </c>
      <c r="D15" s="104" t="str">
        <f t="array" aca="1" ref="D15" ca="1">IFERROR(OFFSET(INDIRECT($A15),MATCH($B15,INDIRECT($A15),0)-1,2),"")</f>
        <v/>
      </c>
      <c r="E15" s="101"/>
      <c r="F15" s="103" t="str">
        <f t="shared" ca="1" si="0"/>
        <v/>
      </c>
      <c r="G15" s="12"/>
      <c r="H15" s="3"/>
      <c r="I15" s="15"/>
    </row>
    <row r="16" spans="1:12" x14ac:dyDescent="0.3">
      <c r="B16" s="13"/>
      <c r="C16" s="102" t="str">
        <f t="array" aca="1" ref="C16" ca="1">IFERROR(OFFSET(INDIRECT($A16),MATCH($B16,INDIRECT($A16),0)-1,1),"")</f>
        <v/>
      </c>
      <c r="D16" s="104" t="str">
        <f t="array" aca="1" ref="D16" ca="1">IFERROR(OFFSET(INDIRECT($A16),MATCH($B16,INDIRECT($A16),0)-1,2),"")</f>
        <v/>
      </c>
      <c r="E16" s="101"/>
      <c r="F16" s="103" t="str">
        <f t="shared" ca="1" si="0"/>
        <v/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3.4158333333333331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3.4158333333333331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1.0833333333333335</v>
      </c>
      <c r="D36" s="78" t="s">
        <v>405</v>
      </c>
      <c r="E36" s="68" t="s">
        <v>399</v>
      </c>
      <c r="F36" s="128">
        <f ca="1">(C36/D8)+C35</f>
        <v>4.4991666666666665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F2879B8C-7208-489B-A941-25913987315C}">
      <formula1>INDIRECT($A11)</formula1>
    </dataValidation>
    <dataValidation type="list" allowBlank="1" showInputMessage="1" showErrorMessage="1" sqref="A11:A33" xr:uid="{952C049B-C01A-4687-B4F1-03A604E244A1}">
      <formula1>Categories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5A074-EF7B-4C0E-B46F-9772CD3D7F0C}">
  <sheetPr codeName="Feuil18"/>
  <dimension ref="A1:L45"/>
  <sheetViews>
    <sheetView workbookViewId="0">
      <selection activeCell="D8" sqref="D8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0.5</v>
      </c>
      <c r="I6" s="32"/>
      <c r="J6" s="73">
        <v>30</v>
      </c>
      <c r="K6" s="82"/>
      <c r="L6" s="74">
        <f>J6*L7/J7</f>
        <v>50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/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423</v>
      </c>
      <c r="B12" s="13" t="s">
        <v>159</v>
      </c>
      <c r="C12" s="102">
        <f t="array" aca="1" ref="C12" ca="1">IFERROR(OFFSET(INDIRECT($A12),MATCH($B12,INDIRECT($A12),0)-1,1),"")</f>
        <v>0.39</v>
      </c>
      <c r="D12" s="104" t="str">
        <f t="array" aca="1" ref="D12" ca="1">IFERROR(OFFSET(INDIRECT($A12),MATCH($B12,INDIRECT($A12),0)-1,2),"")</f>
        <v>unité</v>
      </c>
      <c r="E12" s="101">
        <v>2</v>
      </c>
      <c r="F12" s="103">
        <f t="shared" ref="F12:F33" ca="1" si="0">IFERROR(E12*C12,"")</f>
        <v>0.78</v>
      </c>
      <c r="G12" s="12"/>
      <c r="H12" s="55"/>
      <c r="I12" s="56"/>
    </row>
    <row r="13" spans="1:12" x14ac:dyDescent="0.3">
      <c r="A13" s="79" t="s">
        <v>415</v>
      </c>
      <c r="B13" s="13" t="s">
        <v>304</v>
      </c>
      <c r="C13" s="102">
        <f t="array" aca="1" ref="C13" ca="1">IFERROR(OFFSET(INDIRECT($A13),MATCH($B13,INDIRECT($A13),0)-1,1),"")</f>
        <v>9.8699999999999992</v>
      </c>
      <c r="D13" s="104" t="str">
        <f t="array" aca="1" ref="D13" ca="1">IFERROR(OFFSET(INDIRECT($A13),MATCH($B13,INDIRECT($A13),0)-1,2),"")</f>
        <v>Kg</v>
      </c>
      <c r="E13" s="101">
        <v>0.05</v>
      </c>
      <c r="F13" s="103">
        <f t="shared" ca="1" si="0"/>
        <v>0.49349999999999999</v>
      </c>
      <c r="G13" s="12"/>
      <c r="H13" s="3"/>
      <c r="I13" s="15"/>
    </row>
    <row r="14" spans="1:12" x14ac:dyDescent="0.3">
      <c r="A14" s="79" t="s">
        <v>412</v>
      </c>
      <c r="B14" s="13" t="s">
        <v>50</v>
      </c>
      <c r="C14" s="102">
        <f t="array" aca="1" ref="C14" ca="1">IFERROR(OFFSET(INDIRECT($A14),MATCH($B14,INDIRECT($A14),0)-1,1),"")</f>
        <v>3.65</v>
      </c>
      <c r="D14" s="104" t="str">
        <f t="array" aca="1" ref="D14" ca="1">IFERROR(OFFSET(INDIRECT($A14),MATCH($B14,INDIRECT($A14),0)-1,2),"")</f>
        <v>livre</v>
      </c>
      <c r="E14" s="101">
        <v>0.02</v>
      </c>
      <c r="F14" s="103">
        <f t="shared" ca="1" si="0"/>
        <v>7.2999999999999995E-2</v>
      </c>
      <c r="G14" s="12"/>
      <c r="H14" s="14"/>
      <c r="I14" s="15"/>
    </row>
    <row r="15" spans="1:12" x14ac:dyDescent="0.3">
      <c r="A15" s="79" t="s">
        <v>418</v>
      </c>
      <c r="B15" s="13" t="s">
        <v>86</v>
      </c>
      <c r="C15" s="102">
        <f t="array" aca="1" ref="C15" ca="1">IFERROR(OFFSET(INDIRECT($A15),MATCH($B15,INDIRECT($A15),0)-1,1),"")</f>
        <v>1.29</v>
      </c>
      <c r="D15" s="104" t="str">
        <f t="array" aca="1" ref="D15" ca="1">IFERROR(OFFSET(INDIRECT($A15),MATCH($B15,INDIRECT($A15),0)-1,2),"")</f>
        <v>unité</v>
      </c>
      <c r="E15" s="101">
        <v>1</v>
      </c>
      <c r="F15" s="103">
        <f t="shared" ca="1" si="0"/>
        <v>1.29</v>
      </c>
      <c r="G15" s="12"/>
      <c r="H15" s="3"/>
      <c r="I15" s="15"/>
    </row>
    <row r="16" spans="1:12" x14ac:dyDescent="0.3">
      <c r="A16" s="79" t="s">
        <v>418</v>
      </c>
      <c r="B16" s="13" t="s">
        <v>81</v>
      </c>
      <c r="C16" s="102">
        <f t="array" aca="1" ref="C16" ca="1">IFERROR(OFFSET(INDIRECT($A16),MATCH($B16,INDIRECT($A16),0)-1,1),"")</f>
        <v>1.63</v>
      </c>
      <c r="D16" s="104" t="str">
        <f t="array" aca="1" ref="D16" ca="1">IFERROR(OFFSET(INDIRECT($A16),MATCH($B16,INDIRECT($A16),0)-1,2),"")</f>
        <v>unité</v>
      </c>
      <c r="E16" s="101">
        <v>1</v>
      </c>
      <c r="F16" s="103">
        <f t="shared" ca="1" si="0"/>
        <v>1.63</v>
      </c>
      <c r="G16" s="12"/>
      <c r="H16" s="3"/>
      <c r="I16" s="15"/>
    </row>
    <row r="17" spans="1:9" x14ac:dyDescent="0.3">
      <c r="A17" s="79" t="s">
        <v>418</v>
      </c>
      <c r="B17" s="13" t="s">
        <v>82</v>
      </c>
      <c r="C17" s="102">
        <f t="array" aca="1" ref="C17" ca="1">IFERROR(OFFSET(INDIRECT($A17),MATCH($B17,INDIRECT($A17),0)-1,1),"")</f>
        <v>1.1200000000000001</v>
      </c>
      <c r="D17" s="104" t="str">
        <f t="array" aca="1" ref="D17" ca="1">IFERROR(OFFSET(INDIRECT($A17),MATCH($B17,INDIRECT($A17),0)-1,2),"")</f>
        <v>unité</v>
      </c>
      <c r="E17" s="101">
        <v>1</v>
      </c>
      <c r="F17" s="103">
        <f t="shared" ca="1" si="0"/>
        <v>1.1200000000000001</v>
      </c>
      <c r="G17" s="12"/>
      <c r="H17" s="14"/>
      <c r="I17" s="15"/>
    </row>
    <row r="18" spans="1:9" x14ac:dyDescent="0.3">
      <c r="A18" s="79" t="s">
        <v>418</v>
      </c>
      <c r="B18" s="13" t="s">
        <v>83</v>
      </c>
      <c r="C18" s="102">
        <f t="array" aca="1" ref="C18" ca="1">IFERROR(OFFSET(INDIRECT($A18),MATCH($B18,INDIRECT($A18),0)-1,1),"")</f>
        <v>1.79</v>
      </c>
      <c r="D18" s="104" t="str">
        <f t="array" aca="1" ref="D18" ca="1">IFERROR(OFFSET(INDIRECT($A18),MATCH($B18,INDIRECT($A18),0)-1,2),"")</f>
        <v>unité</v>
      </c>
      <c r="E18" s="101">
        <v>0.5</v>
      </c>
      <c r="F18" s="103">
        <f t="shared" ca="1" si="0"/>
        <v>0.89500000000000002</v>
      </c>
      <c r="G18" s="12"/>
      <c r="H18" s="3"/>
      <c r="I18" s="15"/>
    </row>
    <row r="19" spans="1:9" x14ac:dyDescent="0.3">
      <c r="A19" s="79" t="s">
        <v>415</v>
      </c>
      <c r="B19" s="17" t="s">
        <v>337</v>
      </c>
      <c r="C19" s="102">
        <f t="array" aca="1" ref="C19" ca="1">IFERROR(OFFSET(INDIRECT($A19),MATCH($B19,INDIRECT($A19),0)-1,1),"")</f>
        <v>1.65</v>
      </c>
      <c r="D19" s="104" t="str">
        <f t="array" aca="1" ref="D19" ca="1">IFERROR(OFFSET(INDIRECT($A19),MATCH($B19,INDIRECT($A19),0)-1,2),"")</f>
        <v>litre</v>
      </c>
      <c r="E19" s="101">
        <v>0.01</v>
      </c>
      <c r="F19" s="103">
        <f t="shared" ca="1" si="0"/>
        <v>1.6500000000000001E-2</v>
      </c>
      <c r="G19" s="12"/>
      <c r="H19" s="3"/>
      <c r="I19" s="15"/>
    </row>
    <row r="20" spans="1:9" x14ac:dyDescent="0.3">
      <c r="A20" s="79" t="s">
        <v>425</v>
      </c>
      <c r="B20" s="17" t="s">
        <v>397</v>
      </c>
      <c r="C20" s="102">
        <f t="array" aca="1" ref="C20" ca="1">IFERROR(OFFSET(INDIRECT($A20),MATCH($B20,INDIRECT($A20),0)-1,1),"")</f>
        <v>2.92</v>
      </c>
      <c r="D20" s="104" t="str">
        <f t="array" aca="1" ref="D20" ca="1">IFERROR(OFFSET(INDIRECT($A20),MATCH($B20,INDIRECT($A20),0)-1,2),"")</f>
        <v>Kg</v>
      </c>
      <c r="E20" s="101">
        <v>5</v>
      </c>
      <c r="F20" s="103">
        <f t="shared" ca="1" si="0"/>
        <v>14.6</v>
      </c>
      <c r="G20" s="12"/>
      <c r="H20" s="3"/>
      <c r="I20" s="15"/>
    </row>
    <row r="21" spans="1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1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1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1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1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1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1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1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1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1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1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1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27.398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 t="e">
        <f ca="1">C34/D8</f>
        <v>#DIV/0!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6.5</v>
      </c>
      <c r="D36" s="78" t="s">
        <v>405</v>
      </c>
      <c r="E36" s="68" t="s">
        <v>399</v>
      </c>
      <c r="F36" s="128" t="e">
        <f ca="1">(C36/D8)+C35</f>
        <v>#DIV/0!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DE215E6F-2BB9-4235-B42A-BAC7DA796256}">
      <formula1>INDIRECT($A11)</formula1>
    </dataValidation>
    <dataValidation type="list" allowBlank="1" showInputMessage="1" showErrorMessage="1" sqref="A11:A33" xr:uid="{8A3E08D9-8888-47D4-818E-AB8FD711C73E}">
      <formula1>Categories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E963C-3862-4CDD-9515-D96B0E637C24}">
  <sheetPr codeName="Feuil19"/>
  <dimension ref="A1:L45"/>
  <sheetViews>
    <sheetView workbookViewId="0">
      <selection activeCell="E14" sqref="E14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/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0.16666666666666669</v>
      </c>
      <c r="I6" s="32"/>
      <c r="J6" s="73">
        <v>10</v>
      </c>
      <c r="K6" s="82"/>
      <c r="L6" s="74">
        <f>J6*L7/J7</f>
        <v>16.666666666666668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/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416</v>
      </c>
      <c r="B12" s="13" t="s">
        <v>346</v>
      </c>
      <c r="C12" s="102">
        <f t="array" aca="1" ref="C12" ca="1">IFERROR(OFFSET(INDIRECT($A12),MATCH($B12,INDIRECT($A12),0)-1,1),"")</f>
        <v>1.24</v>
      </c>
      <c r="D12" s="104" t="str">
        <f t="array" aca="1" ref="D12" ca="1">IFERROR(OFFSET(INDIRECT($A12),MATCH($B12,INDIRECT($A12),0)-1,2),"")</f>
        <v>Kg</v>
      </c>
      <c r="E12" s="101">
        <v>0.8</v>
      </c>
      <c r="F12" s="103">
        <f t="shared" ref="F12:F33" ca="1" si="0">IFERROR(E12*C12,"")</f>
        <v>0.99199999999999999</v>
      </c>
      <c r="G12" s="12"/>
      <c r="H12" s="55"/>
      <c r="I12" s="56"/>
    </row>
    <row r="13" spans="1:12" x14ac:dyDescent="0.3">
      <c r="A13" s="79" t="s">
        <v>415</v>
      </c>
      <c r="B13" s="13" t="s">
        <v>354</v>
      </c>
      <c r="C13" s="102">
        <f t="array" aca="1" ref="C13" ca="1">IFERROR(OFFSET(INDIRECT($A13),MATCH($B13,INDIRECT($A13),0)-1,1),"")</f>
        <v>1.75</v>
      </c>
      <c r="D13" s="104" t="str">
        <f t="array" aca="1" ref="D13" ca="1">IFERROR(OFFSET(INDIRECT($A13),MATCH($B13,INDIRECT($A13),0)-1,2),"")</f>
        <v>litre</v>
      </c>
      <c r="E13" s="101">
        <v>1</v>
      </c>
      <c r="F13" s="103">
        <f t="shared" ca="1" si="0"/>
        <v>1.75</v>
      </c>
      <c r="G13" s="12"/>
      <c r="H13" s="3"/>
      <c r="I13" s="15"/>
    </row>
    <row r="14" spans="1:12" x14ac:dyDescent="0.3">
      <c r="A14" s="79" t="s">
        <v>422</v>
      </c>
      <c r="B14" s="13" t="s">
        <v>277</v>
      </c>
      <c r="C14" s="102">
        <f t="array" aca="1" ref="C14" ca="1">IFERROR(OFFSET(INDIRECT($A14),MATCH($B14,INDIRECT($A14),0)-1,1),"")</f>
        <v>8.52</v>
      </c>
      <c r="D14" s="104" t="str">
        <f t="array" aca="1" ref="D14" ca="1">IFERROR(OFFSET(INDIRECT($A14),MATCH($B14,INDIRECT($A14),0)-1,2),"")</f>
        <v>livre</v>
      </c>
      <c r="E14" s="101"/>
      <c r="F14" s="103">
        <f t="shared" ca="1" si="0"/>
        <v>0</v>
      </c>
      <c r="G14" s="12"/>
      <c r="H14" s="14"/>
      <c r="I14" s="15"/>
    </row>
    <row r="15" spans="1:12" x14ac:dyDescent="0.3">
      <c r="B15" s="13"/>
      <c r="C15" s="102" t="str">
        <f t="array" aca="1" ref="C15" ca="1">IFERROR(OFFSET(INDIRECT($A15),MATCH($B15,INDIRECT($A15),0)-1,1),"")</f>
        <v/>
      </c>
      <c r="D15" s="104" t="str">
        <f t="array" aca="1" ref="D15" ca="1">IFERROR(OFFSET(INDIRECT($A15),MATCH($B15,INDIRECT($A15),0)-1,2),"")</f>
        <v/>
      </c>
      <c r="E15" s="101"/>
      <c r="F15" s="103" t="str">
        <f t="shared" ca="1" si="0"/>
        <v/>
      </c>
      <c r="G15" s="12"/>
      <c r="H15" s="3"/>
      <c r="I15" s="15"/>
    </row>
    <row r="16" spans="1:12" x14ac:dyDescent="0.3">
      <c r="B16" s="13"/>
      <c r="C16" s="102" t="str">
        <f t="array" aca="1" ref="C16" ca="1">IFERROR(OFFSET(INDIRECT($A16),MATCH($B16,INDIRECT($A16),0)-1,1),"")</f>
        <v/>
      </c>
      <c r="D16" s="104" t="str">
        <f t="array" aca="1" ref="D16" ca="1">IFERROR(OFFSET(INDIRECT($A16),MATCH($B16,INDIRECT($A16),0)-1,2),"")</f>
        <v/>
      </c>
      <c r="E16" s="101"/>
      <c r="F16" s="103" t="str">
        <f t="shared" ca="1" si="0"/>
        <v/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4.908666666666667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 t="e">
        <f ca="1">C34/D8</f>
        <v>#DIV/0!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2.166666666666667</v>
      </c>
      <c r="D36" s="78" t="s">
        <v>405</v>
      </c>
      <c r="E36" s="68" t="s">
        <v>399</v>
      </c>
      <c r="F36" s="128" t="e">
        <f ca="1">(C36/D8)+C35</f>
        <v>#DIV/0!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7C75CA64-EA01-4A32-8B94-D2E589B96294}">
      <formula1>INDIRECT($A11)</formula1>
    </dataValidation>
    <dataValidation type="list" allowBlank="1" showInputMessage="1" showErrorMessage="1" sqref="A11:A33" xr:uid="{B094390C-C694-495B-A42B-C324627D6D73}">
      <formula1>Categories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70130-B3FF-4AE0-9220-F35423ED8D5F}">
  <sheetPr codeName="Feuil20"/>
  <dimension ref="A1:L45"/>
  <sheetViews>
    <sheetView topLeftCell="A14" workbookViewId="0">
      <selection activeCell="C4" sqref="C4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 t="s">
        <v>431</v>
      </c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8.3333333333333343E-2</v>
      </c>
      <c r="I6" s="32"/>
      <c r="J6" s="73">
        <v>5</v>
      </c>
      <c r="K6" s="82"/>
      <c r="L6" s="74">
        <f>J6*L7/J7</f>
        <v>8.3333333333333339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1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1.2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416</v>
      </c>
      <c r="B12" s="13" t="s">
        <v>346</v>
      </c>
      <c r="C12" s="102">
        <f t="array" aca="1" ref="C12" ca="1">IFERROR(OFFSET(INDIRECT($A12),MATCH($B12,INDIRECT($A12),0)-1,1),"")</f>
        <v>1.24</v>
      </c>
      <c r="D12" s="104" t="str">
        <f t="array" aca="1" ref="D12" ca="1">IFERROR(OFFSET(INDIRECT($A12),MATCH($B12,INDIRECT($A12),0)-1,2),"")</f>
        <v>Kg</v>
      </c>
      <c r="E12" s="101">
        <v>0.8</v>
      </c>
      <c r="F12" s="103">
        <f t="shared" ref="F12:F33" ca="1" si="0">IFERROR(E12*C12,"")</f>
        <v>0.99199999999999999</v>
      </c>
      <c r="G12" s="12"/>
      <c r="H12" s="55"/>
      <c r="I12" s="56"/>
    </row>
    <row r="13" spans="1:12" x14ac:dyDescent="0.3">
      <c r="A13" s="79" t="s">
        <v>410</v>
      </c>
      <c r="B13" s="13" t="s">
        <v>398</v>
      </c>
      <c r="C13" s="102">
        <f t="array" aca="1" ref="C13" ca="1">IFERROR(OFFSET(INDIRECT($A13),MATCH($B13,INDIRECT($A13),0)-1,1),"")</f>
        <v>7.25</v>
      </c>
      <c r="D13" s="104" t="str">
        <f t="array" aca="1" ref="D13" ca="1">IFERROR(OFFSET(INDIRECT($A13),MATCH($B13,INDIRECT($A13),0)-1,2),"")</f>
        <v>pinte</v>
      </c>
      <c r="E13" s="101">
        <v>2</v>
      </c>
      <c r="F13" s="103">
        <f t="shared" ca="1" si="0"/>
        <v>14.5</v>
      </c>
      <c r="G13" s="12"/>
      <c r="H13" s="3"/>
      <c r="I13" s="15"/>
    </row>
    <row r="14" spans="1:12" x14ac:dyDescent="0.3">
      <c r="B14" s="13"/>
      <c r="C14" s="102" t="str">
        <f t="array" aca="1" ref="C14" ca="1">IFERROR(OFFSET(INDIRECT($A14),MATCH($B14,INDIRECT($A14),0)-1,1),"")</f>
        <v/>
      </c>
      <c r="D14" s="104" t="str">
        <f t="array" aca="1" ref="D14" ca="1">IFERROR(OFFSET(INDIRECT($A14),MATCH($B14,INDIRECT($A14),0)-1,2),"")</f>
        <v/>
      </c>
      <c r="E14" s="101"/>
      <c r="F14" s="103" t="str">
        <f t="shared" ca="1" si="0"/>
        <v/>
      </c>
      <c r="G14" s="12"/>
      <c r="H14" s="14"/>
      <c r="I14" s="15"/>
    </row>
    <row r="15" spans="1:12" x14ac:dyDescent="0.3">
      <c r="B15" s="13"/>
      <c r="C15" s="102" t="str">
        <f t="array" aca="1" ref="C15" ca="1">IFERROR(OFFSET(INDIRECT($A15),MATCH($B15,INDIRECT($A15),0)-1,1),"")</f>
        <v/>
      </c>
      <c r="D15" s="104" t="str">
        <f t="array" aca="1" ref="D15" ca="1">IFERROR(OFFSET(INDIRECT($A15),MATCH($B15,INDIRECT($A15),0)-1,2),"")</f>
        <v/>
      </c>
      <c r="E15" s="101"/>
      <c r="F15" s="103" t="str">
        <f t="shared" ca="1" si="0"/>
        <v/>
      </c>
      <c r="G15" s="12"/>
      <c r="H15" s="3"/>
      <c r="I15" s="15"/>
    </row>
    <row r="16" spans="1:12" x14ac:dyDescent="0.3">
      <c r="B16" s="13"/>
      <c r="C16" s="102" t="str">
        <f t="array" aca="1" ref="C16" ca="1">IFERROR(OFFSET(INDIRECT($A16),MATCH($B16,INDIRECT($A16),0)-1,1),"")</f>
        <v/>
      </c>
      <c r="D16" s="104" t="str">
        <f t="array" aca="1" ref="D16" ca="1">IFERROR(OFFSET(INDIRECT($A16),MATCH($B16,INDIRECT($A16),0)-1,2),"")</f>
        <v/>
      </c>
      <c r="E16" s="101"/>
      <c r="F16" s="103" t="str">
        <f t="shared" ca="1" si="0"/>
        <v/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16.575333333333333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16.575333333333333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1.0833333333333335</v>
      </c>
      <c r="D36" s="78" t="s">
        <v>405</v>
      </c>
      <c r="E36" s="68" t="s">
        <v>399</v>
      </c>
      <c r="F36" s="128">
        <f ca="1">(C36/D8)+C35</f>
        <v>17.658666666666665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551849D5-CE2E-4870-A437-FDC82D280C9D}">
      <formula1>INDIRECT($A11)</formula1>
    </dataValidation>
    <dataValidation type="list" allowBlank="1" showInputMessage="1" showErrorMessage="1" sqref="A11:A33" xr:uid="{E5EEA259-3144-4818-9609-494BABA0B10C}">
      <formula1>Categories</formula1>
    </dataValidation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9762B-FDB4-4240-AC5B-B76FF4C92E07}">
  <sheetPr codeName="Feuil21"/>
  <dimension ref="A1:L45"/>
  <sheetViews>
    <sheetView topLeftCell="A11" workbookViewId="0">
      <selection activeCell="C24" sqref="C24"/>
    </sheetView>
  </sheetViews>
  <sheetFormatPr baseColWidth="10" defaultColWidth="10.88671875" defaultRowHeight="14.4" x14ac:dyDescent="0.3"/>
  <cols>
    <col min="1" max="1" width="14.5546875" style="79" customWidth="1"/>
    <col min="2" max="2" width="28.5546875" style="79" customWidth="1"/>
    <col min="3" max="3" width="12.44140625" style="79" customWidth="1"/>
    <col min="4" max="4" width="12.33203125" style="79" customWidth="1"/>
    <col min="5" max="5" width="13.5546875" style="79" bestFit="1" customWidth="1"/>
    <col min="6" max="6" width="13" style="79" customWidth="1"/>
    <col min="7" max="7" width="7.88671875" style="79" customWidth="1"/>
    <col min="8" max="8" width="20.6640625" style="79" customWidth="1"/>
    <col min="9" max="9" width="21.21875" style="79" customWidth="1"/>
    <col min="10" max="10" width="10.88671875" style="79"/>
    <col min="11" max="11" width="1.44140625" style="79" customWidth="1"/>
    <col min="12" max="16384" width="10.88671875" style="79"/>
  </cols>
  <sheetData>
    <row r="1" spans="1:12" ht="15.6" x14ac:dyDescent="0.3">
      <c r="B1" s="113" t="s">
        <v>3</v>
      </c>
      <c r="C1" s="113"/>
      <c r="D1" s="113"/>
      <c r="E1" s="113"/>
      <c r="F1" s="113"/>
      <c r="G1" s="43"/>
      <c r="H1" s="45" t="s">
        <v>4</v>
      </c>
      <c r="I1" s="47"/>
    </row>
    <row r="2" spans="1:12" ht="15.6" x14ac:dyDescent="0.3">
      <c r="B2" s="49" t="s">
        <v>5</v>
      </c>
      <c r="C2" s="50"/>
      <c r="D2" s="50"/>
      <c r="E2" s="44"/>
      <c r="F2" s="44"/>
      <c r="G2" s="43"/>
      <c r="H2" s="45"/>
      <c r="I2" s="45"/>
    </row>
    <row r="3" spans="1:12" ht="17.399999999999999" x14ac:dyDescent="0.3">
      <c r="B3" s="114"/>
      <c r="C3" s="114"/>
      <c r="D3" s="114"/>
      <c r="E3" s="114"/>
      <c r="F3" s="114"/>
      <c r="G3" s="41"/>
      <c r="H3" s="82"/>
      <c r="I3" s="46"/>
    </row>
    <row r="4" spans="1:12" ht="16.2" thickBot="1" x14ac:dyDescent="0.35">
      <c r="B4" s="10" t="s">
        <v>6</v>
      </c>
      <c r="C4" s="8" t="s">
        <v>441</v>
      </c>
      <c r="D4" s="8"/>
      <c r="E4" s="8"/>
      <c r="F4" s="8"/>
      <c r="G4" s="8"/>
      <c r="H4" s="36"/>
      <c r="I4" s="48"/>
    </row>
    <row r="5" spans="1:12" x14ac:dyDescent="0.3">
      <c r="B5" s="3"/>
      <c r="C5" s="3"/>
      <c r="D5" s="3"/>
      <c r="E5" s="3"/>
      <c r="F5" s="3"/>
      <c r="G5" s="3"/>
      <c r="H5" s="8"/>
      <c r="I5" s="14"/>
      <c r="J5" s="108" t="s">
        <v>401</v>
      </c>
      <c r="K5" s="109"/>
      <c r="L5" s="110"/>
    </row>
    <row r="6" spans="1:12" x14ac:dyDescent="0.3">
      <c r="B6" s="52" t="s">
        <v>7</v>
      </c>
      <c r="C6" s="23" t="s">
        <v>8</v>
      </c>
      <c r="D6" s="24"/>
      <c r="E6" s="3"/>
      <c r="F6" s="25" t="s">
        <v>9</v>
      </c>
      <c r="G6" s="27"/>
      <c r="H6" s="31">
        <f>L6/L7</f>
        <v>8.3333333333333343E-2</v>
      </c>
      <c r="I6" s="32"/>
      <c r="J6" s="73">
        <v>5</v>
      </c>
      <c r="K6" s="82"/>
      <c r="L6" s="74">
        <f>J6*L7/J7</f>
        <v>8.3333333333333339</v>
      </c>
    </row>
    <row r="7" spans="1:12" ht="15" thickBot="1" x14ac:dyDescent="0.35">
      <c r="B7" s="51" t="s">
        <v>10</v>
      </c>
      <c r="C7" s="28" t="s">
        <v>10</v>
      </c>
      <c r="D7" s="53"/>
      <c r="E7" s="3"/>
      <c r="F7" s="25" t="s">
        <v>11</v>
      </c>
      <c r="G7" s="27"/>
      <c r="H7" s="26"/>
      <c r="I7" s="33"/>
      <c r="J7" s="75">
        <v>60</v>
      </c>
      <c r="K7" s="76"/>
      <c r="L7" s="77">
        <v>100</v>
      </c>
    </row>
    <row r="8" spans="1:12" x14ac:dyDescent="0.3">
      <c r="B8" s="125" t="s">
        <v>12</v>
      </c>
      <c r="C8" s="126"/>
      <c r="D8" s="105">
        <v>1</v>
      </c>
      <c r="E8" s="3"/>
      <c r="F8" s="28" t="s">
        <v>13</v>
      </c>
      <c r="G8" s="29"/>
      <c r="H8" s="30"/>
      <c r="I8" s="33"/>
    </row>
    <row r="9" spans="1:12" x14ac:dyDescent="0.3">
      <c r="B9" s="3"/>
      <c r="D9" s="3"/>
      <c r="E9" s="3"/>
      <c r="F9" s="3" t="s">
        <v>28</v>
      </c>
      <c r="G9" s="3"/>
      <c r="H9" s="65">
        <v>13</v>
      </c>
      <c r="I9" s="3"/>
    </row>
    <row r="10" spans="1:12" x14ac:dyDescent="0.3">
      <c r="A10" s="79" t="s">
        <v>421</v>
      </c>
      <c r="B10" s="18" t="s">
        <v>14</v>
      </c>
      <c r="C10" s="20" t="s">
        <v>26</v>
      </c>
      <c r="D10" s="42" t="s">
        <v>24</v>
      </c>
      <c r="E10" s="107" t="s">
        <v>23</v>
      </c>
      <c r="F10" s="21" t="s">
        <v>25</v>
      </c>
      <c r="G10" s="115" t="s">
        <v>16</v>
      </c>
      <c r="H10" s="116"/>
      <c r="I10" s="117"/>
    </row>
    <row r="11" spans="1:12" ht="2.4" customHeight="1" x14ac:dyDescent="0.3">
      <c r="B11" s="13"/>
      <c r="C11" s="102"/>
      <c r="D11" s="104"/>
      <c r="E11" s="101"/>
      <c r="F11" s="103"/>
      <c r="G11" s="4"/>
      <c r="H11" s="1"/>
      <c r="I11" s="54"/>
    </row>
    <row r="12" spans="1:12" x14ac:dyDescent="0.3">
      <c r="A12" s="79" t="s">
        <v>416</v>
      </c>
      <c r="B12" s="13" t="s">
        <v>346</v>
      </c>
      <c r="C12" s="102">
        <f t="array" aca="1" ref="C12" ca="1">IFERROR(OFFSET(INDIRECT($A12),MATCH($B12,INDIRECT($A12),0)-1,1),"")</f>
        <v>1.24</v>
      </c>
      <c r="D12" s="104" t="str">
        <f t="array" aca="1" ref="D12" ca="1">IFERROR(OFFSET(INDIRECT($A12),MATCH($B12,INDIRECT($A12),0)-1,2),"")</f>
        <v>Kg</v>
      </c>
      <c r="E12" s="101">
        <v>0.4</v>
      </c>
      <c r="F12" s="103">
        <f t="shared" ref="F12:F33" ca="1" si="0">IFERROR(E12*C12,"")</f>
        <v>0.496</v>
      </c>
      <c r="G12" s="12"/>
      <c r="H12" s="55"/>
      <c r="I12" s="56"/>
    </row>
    <row r="13" spans="1:12" x14ac:dyDescent="0.3">
      <c r="A13" s="79" t="s">
        <v>415</v>
      </c>
      <c r="B13" s="13" t="s">
        <v>350</v>
      </c>
      <c r="C13" s="102">
        <f t="array" aca="1" ref="C13" ca="1">IFERROR(OFFSET(INDIRECT($A13),MATCH($B13,INDIRECT($A13),0)-1,1),"")</f>
        <v>3.91</v>
      </c>
      <c r="D13" s="104" t="str">
        <f t="array" aca="1" ref="D13" ca="1">IFERROR(OFFSET(INDIRECT($A13),MATCH($B13,INDIRECT($A13),0)-1,2),"")</f>
        <v>litre</v>
      </c>
      <c r="E13" s="101">
        <v>1</v>
      </c>
      <c r="F13" s="103">
        <f t="shared" ca="1" si="0"/>
        <v>3.91</v>
      </c>
      <c r="G13" s="12"/>
      <c r="H13" s="3"/>
      <c r="I13" s="15"/>
    </row>
    <row r="14" spans="1:12" x14ac:dyDescent="0.3">
      <c r="B14" s="13"/>
      <c r="C14" s="102" t="str">
        <f t="array" aca="1" ref="C14" ca="1">IFERROR(OFFSET(INDIRECT($A14),MATCH($B14,INDIRECT($A14),0)-1,1),"")</f>
        <v/>
      </c>
      <c r="D14" s="104" t="str">
        <f t="array" aca="1" ref="D14" ca="1">IFERROR(OFFSET(INDIRECT($A14),MATCH($B14,INDIRECT($A14),0)-1,2),"")</f>
        <v/>
      </c>
      <c r="E14" s="101"/>
      <c r="F14" s="103" t="str">
        <f t="shared" ca="1" si="0"/>
        <v/>
      </c>
      <c r="G14" s="12"/>
      <c r="H14" s="14"/>
      <c r="I14" s="15"/>
    </row>
    <row r="15" spans="1:12" x14ac:dyDescent="0.3">
      <c r="B15" s="13"/>
      <c r="C15" s="102" t="str">
        <f t="array" aca="1" ref="C15" ca="1">IFERROR(OFFSET(INDIRECT($A15),MATCH($B15,INDIRECT($A15),0)-1,1),"")</f>
        <v/>
      </c>
      <c r="D15" s="104" t="str">
        <f t="array" aca="1" ref="D15" ca="1">IFERROR(OFFSET(INDIRECT($A15),MATCH($B15,INDIRECT($A15),0)-1,2),"")</f>
        <v/>
      </c>
      <c r="E15" s="101"/>
      <c r="F15" s="103" t="str">
        <f t="shared" ca="1" si="0"/>
        <v/>
      </c>
      <c r="G15" s="12"/>
      <c r="H15" s="3"/>
      <c r="I15" s="15"/>
    </row>
    <row r="16" spans="1:12" x14ac:dyDescent="0.3">
      <c r="B16" s="13"/>
      <c r="C16" s="102" t="str">
        <f t="array" aca="1" ref="C16" ca="1">IFERROR(OFFSET(INDIRECT($A16),MATCH($B16,INDIRECT($A16),0)-1,1),"")</f>
        <v/>
      </c>
      <c r="D16" s="104" t="str">
        <f t="array" aca="1" ref="D16" ca="1">IFERROR(OFFSET(INDIRECT($A16),MATCH($B16,INDIRECT($A16),0)-1,2),"")</f>
        <v/>
      </c>
      <c r="E16" s="101"/>
      <c r="F16" s="103" t="str">
        <f t="shared" ca="1" si="0"/>
        <v/>
      </c>
      <c r="G16" s="12"/>
      <c r="H16" s="3"/>
      <c r="I16" s="15"/>
    </row>
    <row r="17" spans="2:9" x14ac:dyDescent="0.3">
      <c r="B17" s="13"/>
      <c r="C17" s="102" t="str">
        <f t="array" aca="1" ref="C17" ca="1">IFERROR(OFFSET(INDIRECT($A17),MATCH($B17,INDIRECT($A17),0)-1,1),"")</f>
        <v/>
      </c>
      <c r="D17" s="104" t="str">
        <f t="array" aca="1" ref="D17" ca="1">IFERROR(OFFSET(INDIRECT($A17),MATCH($B17,INDIRECT($A17),0)-1,2),"")</f>
        <v/>
      </c>
      <c r="E17" s="101"/>
      <c r="F17" s="103" t="str">
        <f t="shared" ca="1" si="0"/>
        <v/>
      </c>
      <c r="G17" s="12"/>
      <c r="H17" s="14"/>
      <c r="I17" s="15"/>
    </row>
    <row r="18" spans="2:9" x14ac:dyDescent="0.3">
      <c r="B18" s="13"/>
      <c r="C18" s="102" t="str">
        <f t="array" aca="1" ref="C18" ca="1">IFERROR(OFFSET(INDIRECT($A18),MATCH($B18,INDIRECT($A18),0)-1,1),"")</f>
        <v/>
      </c>
      <c r="D18" s="104" t="str">
        <f t="array" aca="1" ref="D18" ca="1">IFERROR(OFFSET(INDIRECT($A18),MATCH($B18,INDIRECT($A18),0)-1,2),"")</f>
        <v/>
      </c>
      <c r="E18" s="101"/>
      <c r="F18" s="103" t="str">
        <f t="shared" ca="1" si="0"/>
        <v/>
      </c>
      <c r="G18" s="12"/>
      <c r="H18" s="3"/>
      <c r="I18" s="15"/>
    </row>
    <row r="19" spans="2:9" x14ac:dyDescent="0.3">
      <c r="B19" s="17"/>
      <c r="C19" s="102" t="str">
        <f t="array" aca="1" ref="C19" ca="1">IFERROR(OFFSET(INDIRECT($A19),MATCH($B19,INDIRECT($A19),0)-1,1),"")</f>
        <v/>
      </c>
      <c r="D19" s="104" t="str">
        <f t="array" aca="1" ref="D19" ca="1">IFERROR(OFFSET(INDIRECT($A19),MATCH($B19,INDIRECT($A19),0)-1,2),"")</f>
        <v/>
      </c>
      <c r="E19" s="101"/>
      <c r="F19" s="103" t="str">
        <f t="shared" ca="1" si="0"/>
        <v/>
      </c>
      <c r="G19" s="12"/>
      <c r="H19" s="3"/>
      <c r="I19" s="15"/>
    </row>
    <row r="20" spans="2:9" x14ac:dyDescent="0.3">
      <c r="B20" s="17"/>
      <c r="C20" s="102" t="str">
        <f t="array" aca="1" ref="C20" ca="1">IFERROR(OFFSET(INDIRECT($A20),MATCH($B20,INDIRECT($A20),0)-1,1),"")</f>
        <v/>
      </c>
      <c r="D20" s="104" t="str">
        <f t="array" aca="1" ref="D20" ca="1">IFERROR(OFFSET(INDIRECT($A20),MATCH($B20,INDIRECT($A20),0)-1,2),"")</f>
        <v/>
      </c>
      <c r="E20" s="101"/>
      <c r="F20" s="103" t="str">
        <f t="shared" ca="1" si="0"/>
        <v/>
      </c>
      <c r="G20" s="12"/>
      <c r="H20" s="3"/>
      <c r="I20" s="15"/>
    </row>
    <row r="21" spans="2:9" x14ac:dyDescent="0.3">
      <c r="B21" s="17"/>
      <c r="C21" s="102" t="str">
        <f t="array" aca="1" ref="C21" ca="1">IFERROR(OFFSET(INDIRECT($A21),MATCH($B21,INDIRECT($A21),0)-1,1),"")</f>
        <v/>
      </c>
      <c r="D21" s="104" t="str">
        <f t="array" aca="1" ref="D21" ca="1">IFERROR(OFFSET(INDIRECT($A21),MATCH($B21,INDIRECT($A21),0)-1,2),"")</f>
        <v/>
      </c>
      <c r="E21" s="101"/>
      <c r="F21" s="103" t="str">
        <f t="shared" ca="1" si="0"/>
        <v/>
      </c>
      <c r="G21" s="12"/>
      <c r="H21" s="3"/>
      <c r="I21" s="15"/>
    </row>
    <row r="22" spans="2:9" x14ac:dyDescent="0.3">
      <c r="B22" s="17"/>
      <c r="C22" s="102" t="str">
        <f t="array" aca="1" ref="C22" ca="1">IFERROR(OFFSET(INDIRECT($A22),MATCH($B22,INDIRECT($A22),0)-1,1),"")</f>
        <v/>
      </c>
      <c r="D22" s="104" t="str">
        <f t="array" aca="1" ref="D22" ca="1">IFERROR(OFFSET(INDIRECT($A22),MATCH($B22,INDIRECT($A22),0)-1,2),"")</f>
        <v/>
      </c>
      <c r="E22" s="101"/>
      <c r="F22" s="103" t="str">
        <f t="shared" ca="1" si="0"/>
        <v/>
      </c>
      <c r="G22" s="12"/>
      <c r="H22" s="14"/>
      <c r="I22" s="15"/>
    </row>
    <row r="23" spans="2:9" x14ac:dyDescent="0.3">
      <c r="B23" s="13"/>
      <c r="C23" s="102" t="str">
        <f t="array" aca="1" ref="C23" ca="1">IFERROR(OFFSET(INDIRECT($A23),MATCH($B23,INDIRECT($A23),0)-1,1),"")</f>
        <v/>
      </c>
      <c r="D23" s="104" t="str">
        <f t="array" aca="1" ref="D23" ca="1">IFERROR(OFFSET(INDIRECT($A23),MATCH($B23,INDIRECT($A23),0)-1,2),"")</f>
        <v/>
      </c>
      <c r="E23" s="101"/>
      <c r="F23" s="103" t="str">
        <f t="shared" ca="1" si="0"/>
        <v/>
      </c>
      <c r="G23" s="12"/>
      <c r="H23" s="3"/>
      <c r="I23" s="15"/>
    </row>
    <row r="24" spans="2:9" x14ac:dyDescent="0.3">
      <c r="B24" s="13"/>
      <c r="C24" s="102" t="str">
        <f t="array" aca="1" ref="C24" ca="1">IFERROR(OFFSET(INDIRECT($A24),MATCH($B24,INDIRECT($A24),0)-1,1),"")</f>
        <v/>
      </c>
      <c r="D24" s="104" t="str">
        <f t="array" aca="1" ref="D24" ca="1">IFERROR(OFFSET(INDIRECT($A24),MATCH($B24,INDIRECT($A24),0)-1,2),"")</f>
        <v/>
      </c>
      <c r="E24" s="101"/>
      <c r="F24" s="103" t="str">
        <f t="shared" ca="1" si="0"/>
        <v/>
      </c>
      <c r="G24" s="12"/>
      <c r="H24" s="3"/>
      <c r="I24" s="15"/>
    </row>
    <row r="25" spans="2:9" x14ac:dyDescent="0.3">
      <c r="B25" s="13"/>
      <c r="C25" s="102" t="str">
        <f t="array" aca="1" ref="C25" ca="1">IFERROR(OFFSET(INDIRECT($A25),MATCH($B25,INDIRECT($A25),0)-1,1),"")</f>
        <v/>
      </c>
      <c r="D25" s="104" t="str">
        <f t="array" aca="1" ref="D25" ca="1">IFERROR(OFFSET(INDIRECT($A25),MATCH($B25,INDIRECT($A25),0)-1,2),"")</f>
        <v/>
      </c>
      <c r="E25" s="101"/>
      <c r="F25" s="103" t="str">
        <f t="shared" ca="1" si="0"/>
        <v/>
      </c>
      <c r="G25" s="12"/>
      <c r="H25" s="3"/>
      <c r="I25" s="15"/>
    </row>
    <row r="26" spans="2:9" x14ac:dyDescent="0.3">
      <c r="B26" s="13"/>
      <c r="C26" s="102" t="str">
        <f t="array" aca="1" ref="C26" ca="1">IFERROR(OFFSET(INDIRECT($A26),MATCH($B26,INDIRECT($A26),0)-1,1),"")</f>
        <v/>
      </c>
      <c r="D26" s="104" t="str">
        <f t="array" aca="1" ref="D26" ca="1">IFERROR(OFFSET(INDIRECT($A26),MATCH($B26,INDIRECT($A26),0)-1,2),"")</f>
        <v/>
      </c>
      <c r="E26" s="101"/>
      <c r="F26" s="103" t="str">
        <f t="shared" ca="1" si="0"/>
        <v/>
      </c>
      <c r="G26" s="12"/>
      <c r="H26" s="3"/>
      <c r="I26" s="15"/>
    </row>
    <row r="27" spans="2:9" x14ac:dyDescent="0.3">
      <c r="B27" s="13"/>
      <c r="C27" s="102" t="str">
        <f t="array" aca="1" ref="C27" ca="1">IFERROR(OFFSET(INDIRECT($A27),MATCH($B27,INDIRECT($A27),0)-1,1),"")</f>
        <v/>
      </c>
      <c r="D27" s="104" t="str">
        <f t="array" aca="1" ref="D27" ca="1">IFERROR(OFFSET(INDIRECT($A27),MATCH($B27,INDIRECT($A27),0)-1,2),"")</f>
        <v/>
      </c>
      <c r="E27" s="101"/>
      <c r="F27" s="103" t="str">
        <f t="shared" ca="1" si="0"/>
        <v/>
      </c>
      <c r="G27" s="12"/>
      <c r="H27" s="3"/>
      <c r="I27" s="15"/>
    </row>
    <row r="28" spans="2:9" x14ac:dyDescent="0.3">
      <c r="B28" s="13"/>
      <c r="C28" s="102" t="str">
        <f t="array" aca="1" ref="C28" ca="1">IFERROR(OFFSET(INDIRECT($A28),MATCH($B28,INDIRECT($A28),0)-1,1),"")</f>
        <v/>
      </c>
      <c r="D28" s="104" t="str">
        <f t="array" aca="1" ref="D28" ca="1">IFERROR(OFFSET(INDIRECT($A28),MATCH($B28,INDIRECT($A28),0)-1,2),"")</f>
        <v/>
      </c>
      <c r="E28" s="101"/>
      <c r="F28" s="103" t="str">
        <f t="shared" ca="1" si="0"/>
        <v/>
      </c>
      <c r="G28" s="12"/>
      <c r="H28" s="3"/>
      <c r="I28" s="15"/>
    </row>
    <row r="29" spans="2:9" x14ac:dyDescent="0.3">
      <c r="B29" s="17"/>
      <c r="C29" s="102" t="str">
        <f t="array" aca="1" ref="C29" ca="1">IFERROR(OFFSET(INDIRECT($A29),MATCH($B29,INDIRECT($A29),0)-1,1),"")</f>
        <v/>
      </c>
      <c r="D29" s="104" t="str">
        <f t="array" aca="1" ref="D29" ca="1">IFERROR(OFFSET(INDIRECT($A29),MATCH($B29,INDIRECT($A29),0)-1,2),"")</f>
        <v/>
      </c>
      <c r="E29" s="101"/>
      <c r="F29" s="103" t="str">
        <f t="shared" ca="1" si="0"/>
        <v/>
      </c>
      <c r="G29" s="12"/>
      <c r="H29" s="3"/>
      <c r="I29" s="15"/>
    </row>
    <row r="30" spans="2:9" x14ac:dyDescent="0.3">
      <c r="B30" s="61"/>
      <c r="C30" s="102" t="str">
        <f t="array" aca="1" ref="C30" ca="1">IFERROR(OFFSET(INDIRECT($A30),MATCH($B30,INDIRECT($A30),0)-1,1),"")</f>
        <v/>
      </c>
      <c r="D30" s="104" t="str">
        <f t="array" aca="1" ref="D30" ca="1">IFERROR(OFFSET(INDIRECT($A30),MATCH($B30,INDIRECT($A30),0)-1,2),"")</f>
        <v/>
      </c>
      <c r="E30" s="101"/>
      <c r="F30" s="103" t="str">
        <f t="shared" ca="1" si="0"/>
        <v/>
      </c>
      <c r="G30" s="12"/>
      <c r="H30" s="3"/>
      <c r="I30" s="15"/>
    </row>
    <row r="31" spans="2:9" x14ac:dyDescent="0.3">
      <c r="B31" s="61"/>
      <c r="C31" s="102" t="str">
        <f t="array" aca="1" ref="C31" ca="1">IFERROR(OFFSET(INDIRECT($A31),MATCH($B31,INDIRECT($A31),0)-1,1),"")</f>
        <v/>
      </c>
      <c r="D31" s="104" t="str">
        <f t="array" aca="1" ref="D31" ca="1">IFERROR(OFFSET(INDIRECT($A31),MATCH($B31,INDIRECT($A31),0)-1,2),"")</f>
        <v/>
      </c>
      <c r="E31" s="101"/>
      <c r="F31" s="103" t="str">
        <f t="shared" ca="1" si="0"/>
        <v/>
      </c>
      <c r="G31" s="12"/>
      <c r="H31" s="3"/>
      <c r="I31" s="15"/>
    </row>
    <row r="32" spans="2:9" x14ac:dyDescent="0.3">
      <c r="B32" s="61"/>
      <c r="C32" s="102" t="str">
        <f t="array" aca="1" ref="C32" ca="1">IFERROR(OFFSET(INDIRECT($A32),MATCH($B32,INDIRECT($A32),0)-1,1),"")</f>
        <v/>
      </c>
      <c r="D32" s="104" t="str">
        <f t="array" aca="1" ref="D32" ca="1">IFERROR(OFFSET(INDIRECT($A32),MATCH($B32,INDIRECT($A32),0)-1,2),"")</f>
        <v/>
      </c>
      <c r="E32" s="101"/>
      <c r="F32" s="103" t="str">
        <f t="shared" ca="1" si="0"/>
        <v/>
      </c>
      <c r="G32" s="12"/>
      <c r="H32" s="3"/>
      <c r="I32" s="15"/>
    </row>
    <row r="33" spans="2:9" ht="15" thickBot="1" x14ac:dyDescent="0.35">
      <c r="B33" s="61"/>
      <c r="C33" s="102" t="str">
        <f t="array" aca="1" ref="C33" ca="1">IFERROR(OFFSET(INDIRECT($A33),MATCH($B33,INDIRECT($A33),0)-1,1),"")</f>
        <v/>
      </c>
      <c r="D33" s="104" t="str">
        <f t="array" aca="1" ref="D33" ca="1">IFERROR(OFFSET(INDIRECT($A33),MATCH($B33,INDIRECT($A33),0)-1,2),"")</f>
        <v/>
      </c>
      <c r="E33" s="101"/>
      <c r="F33" s="103" t="str">
        <f t="shared" ca="1" si="0"/>
        <v/>
      </c>
      <c r="G33" s="12"/>
      <c r="H33" s="3"/>
      <c r="I33" s="15"/>
    </row>
    <row r="34" spans="2:9" ht="15" thickBot="1" x14ac:dyDescent="0.35">
      <c r="B34" s="63" t="s">
        <v>17</v>
      </c>
      <c r="C34" s="64">
        <f ca="1">SUM(F11:F33)+C36</f>
        <v>5.4893333333333345</v>
      </c>
      <c r="D34" s="60"/>
      <c r="E34" s="17"/>
      <c r="F34" s="16"/>
      <c r="G34" s="3"/>
      <c r="H34" s="3"/>
      <c r="I34" s="15"/>
    </row>
    <row r="35" spans="2:9" ht="15" thickBot="1" x14ac:dyDescent="0.35">
      <c r="B35" s="62" t="s">
        <v>18</v>
      </c>
      <c r="C35" s="106">
        <f ca="1">C34/D8</f>
        <v>5.4893333333333345</v>
      </c>
      <c r="D35" s="88"/>
      <c r="E35" s="61"/>
      <c r="F35" s="67"/>
      <c r="G35" s="3"/>
      <c r="H35" s="3"/>
      <c r="I35" s="15"/>
    </row>
    <row r="36" spans="2:9" ht="15" thickBot="1" x14ac:dyDescent="0.35">
      <c r="B36" s="3" t="s">
        <v>27</v>
      </c>
      <c r="C36" s="66">
        <f>H9*H6</f>
        <v>1.0833333333333335</v>
      </c>
      <c r="D36" s="78" t="s">
        <v>405</v>
      </c>
      <c r="E36" s="68" t="s">
        <v>399</v>
      </c>
      <c r="F36" s="128">
        <f ca="1">(C36/D8)+C35</f>
        <v>6.5726666666666684</v>
      </c>
      <c r="G36" s="8"/>
      <c r="H36" s="3"/>
      <c r="I36" s="9"/>
    </row>
    <row r="37" spans="2:9" ht="14.4" customHeight="1" x14ac:dyDescent="0.3">
      <c r="B37" s="11" t="s">
        <v>19</v>
      </c>
      <c r="C37" s="111" t="s">
        <v>15</v>
      </c>
      <c r="D37" s="111"/>
      <c r="E37" s="118"/>
      <c r="F37" s="119"/>
      <c r="G37" s="57" t="s">
        <v>20</v>
      </c>
      <c r="H37" s="58"/>
      <c r="I37" s="59"/>
    </row>
    <row r="38" spans="2:9" x14ac:dyDescent="0.3">
      <c r="B38" s="4"/>
      <c r="C38" s="112"/>
      <c r="D38" s="112"/>
      <c r="E38" s="112"/>
      <c r="F38" s="120"/>
      <c r="G38" s="12"/>
      <c r="H38" s="14"/>
      <c r="I38" s="15"/>
    </row>
    <row r="39" spans="2:9" x14ac:dyDescent="0.3">
      <c r="B39" s="7"/>
      <c r="C39" s="3"/>
      <c r="D39" s="3"/>
      <c r="E39" s="3"/>
      <c r="F39" s="9"/>
      <c r="G39" s="3"/>
      <c r="H39" s="8"/>
      <c r="I39" s="9"/>
    </row>
    <row r="40" spans="2:9" x14ac:dyDescent="0.3">
      <c r="B40" s="34" t="s">
        <v>21</v>
      </c>
      <c r="C40" s="5"/>
      <c r="D40" s="5"/>
      <c r="E40" s="5"/>
      <c r="F40" s="5"/>
      <c r="G40" s="5"/>
      <c r="H40" s="5"/>
      <c r="I40" s="6"/>
    </row>
    <row r="41" spans="2:9" x14ac:dyDescent="0.3">
      <c r="B41" s="12"/>
      <c r="C41" s="14"/>
      <c r="D41" s="14"/>
      <c r="E41" s="14"/>
      <c r="F41" s="14"/>
      <c r="G41" s="14"/>
      <c r="H41" s="14"/>
      <c r="I41" s="15"/>
    </row>
    <row r="42" spans="2:9" x14ac:dyDescent="0.3">
      <c r="B42" s="7"/>
      <c r="C42" s="3"/>
      <c r="D42" s="3"/>
      <c r="E42" s="3"/>
      <c r="F42" s="3"/>
      <c r="G42" s="3"/>
      <c r="H42" s="3"/>
      <c r="I42" s="9"/>
    </row>
    <row r="43" spans="2:9" x14ac:dyDescent="0.3">
      <c r="B43" s="34" t="s">
        <v>22</v>
      </c>
      <c r="C43" s="5"/>
      <c r="D43" s="5"/>
      <c r="E43" s="5"/>
      <c r="F43" s="5"/>
      <c r="G43" s="5"/>
      <c r="H43" s="5"/>
      <c r="I43" s="6"/>
    </row>
    <row r="44" spans="2:9" x14ac:dyDescent="0.3">
      <c r="B44" s="38"/>
      <c r="C44" s="82"/>
      <c r="D44" s="82"/>
      <c r="E44" s="82"/>
      <c r="F44" s="82"/>
      <c r="G44" s="82"/>
      <c r="H44" s="82"/>
      <c r="I44" s="40"/>
    </row>
    <row r="45" spans="2:9" x14ac:dyDescent="0.3">
      <c r="B45" s="35"/>
      <c r="C45" s="36"/>
      <c r="D45" s="36"/>
      <c r="E45" s="36"/>
      <c r="F45" s="36"/>
      <c r="G45" s="36"/>
      <c r="H45" s="36"/>
      <c r="I45" s="37"/>
    </row>
  </sheetData>
  <mergeCells count="9">
    <mergeCell ref="C38:D38"/>
    <mergeCell ref="E38:F38"/>
    <mergeCell ref="B1:F1"/>
    <mergeCell ref="B3:F3"/>
    <mergeCell ref="J5:L5"/>
    <mergeCell ref="B8:C8"/>
    <mergeCell ref="G10:I10"/>
    <mergeCell ref="C37:D37"/>
    <mergeCell ref="E37:F37"/>
  </mergeCells>
  <dataValidations count="2">
    <dataValidation type="list" allowBlank="1" showInputMessage="1" showErrorMessage="1" sqref="B11:B33" xr:uid="{D00E570C-185A-4607-821D-3C7F06170010}">
      <formula1>INDIRECT($A11)</formula1>
    </dataValidation>
    <dataValidation type="list" allowBlank="1" showInputMessage="1" showErrorMessage="1" sqref="A11:A33" xr:uid="{74F409B3-0DCC-4847-BEE3-318FB672D86C}">
      <formula1>Categories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81BB8A-9988-48C1-867F-1EA088D5B1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17</vt:i4>
      </vt:variant>
    </vt:vector>
  </HeadingPairs>
  <TitlesOfParts>
    <vt:vector size="38" baseType="lpstr">
      <vt:lpstr>nouvelle liste prix</vt:lpstr>
      <vt:lpstr>feuille d'origine</vt:lpstr>
      <vt:lpstr>Pain au lait</vt:lpstr>
      <vt:lpstr>Tartare de truite</vt:lpstr>
      <vt:lpstr>tartare de Boeuf</vt:lpstr>
      <vt:lpstr>Salade nappa</vt:lpstr>
      <vt:lpstr>Salade verte</vt:lpstr>
      <vt:lpstr>Vinaigrette tout-usage</vt:lpstr>
      <vt:lpstr>Faux fallafels</vt:lpstr>
      <vt:lpstr>ScotchEgg</vt:lpstr>
      <vt:lpstr>Malakof</vt:lpstr>
      <vt:lpstr>Brownies</vt:lpstr>
      <vt:lpstr>crème brulée</vt:lpstr>
      <vt:lpstr>Scones cheddar bacon</vt:lpstr>
      <vt:lpstr>Bièrechamel</vt:lpstr>
      <vt:lpstr>émulsion échalotte</vt:lpstr>
      <vt:lpstr>Purée échalotte</vt:lpstr>
      <vt:lpstr>Yogourt aux herbes</vt:lpstr>
      <vt:lpstr>Laque curcuma</vt:lpstr>
      <vt:lpstr>Laque à la bière</vt:lpstr>
      <vt:lpstr>Laque Balsamique</vt:lpstr>
      <vt:lpstr>Alcool</vt:lpstr>
      <vt:lpstr>Aromates</vt:lpstr>
      <vt:lpstr>Categories</vt:lpstr>
      <vt:lpstr>Céréalier</vt:lpstr>
      <vt:lpstr>Épices</vt:lpstr>
      <vt:lpstr>Fruits</vt:lpstr>
      <vt:lpstr>Légumes</vt:lpstr>
      <vt:lpstr>Liquide</vt:lpstr>
      <vt:lpstr>Noix_Fruits_Secs</vt:lpstr>
      <vt:lpstr>Pickliz</vt:lpstr>
      <vt:lpstr>Produit_animal</vt:lpstr>
      <vt:lpstr>Produit_de_la_mer</vt:lpstr>
      <vt:lpstr>Produit_végétal</vt:lpstr>
      <vt:lpstr>Produits_Laitiers</vt:lpstr>
      <vt:lpstr>Sec</vt:lpstr>
      <vt:lpstr>Viande</vt:lpstr>
      <vt:lpstr>Volaille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Francis</cp:lastModifiedBy>
  <dcterms:created xsi:type="dcterms:W3CDTF">2015-10-26T16:41:29Z</dcterms:created>
  <dcterms:modified xsi:type="dcterms:W3CDTF">2018-03-26T18:40:51Z</dcterms:modified>
</cp:coreProperties>
</file>