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NR\Desktop\"/>
    </mc:Choice>
  </mc:AlternateContent>
  <xr:revisionPtr revIDLastSave="0" documentId="13_ncr:1_{CDA4E1D2-966F-4799-8D23-D1722638EED0}" xr6:coauthVersionLast="47" xr6:coauthVersionMax="47" xr10:uidLastSave="{00000000-0000-0000-0000-000000000000}"/>
  <bookViews>
    <workbookView xWindow="-120" yWindow="-120" windowWidth="29040" windowHeight="15840" xr2:uid="{022F5FBB-2EA2-4A12-9566-E5B043BABC00}"/>
  </bookViews>
  <sheets>
    <sheet name="AVANT" sheetId="1" r:id="rId1"/>
    <sheet name="APRES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" i="1" l="1"/>
  <c r="M4" i="1"/>
  <c r="M5" i="1"/>
  <c r="M6" i="1"/>
  <c r="M7" i="1"/>
  <c r="M8" i="1"/>
  <c r="M9" i="1"/>
  <c r="M10" i="1"/>
  <c r="M11" i="1"/>
  <c r="M12" i="1"/>
  <c r="M13" i="1"/>
  <c r="M2" i="1"/>
  <c r="M2" i="3"/>
  <c r="M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L3" i="1"/>
  <c r="L4" i="1"/>
  <c r="L5" i="1"/>
  <c r="L6" i="1"/>
  <c r="L7" i="1"/>
  <c r="L8" i="1"/>
  <c r="L9" i="1"/>
  <c r="L10" i="1"/>
  <c r="L11" i="1"/>
  <c r="L12" i="1"/>
  <c r="L13" i="1"/>
  <c r="L2" i="1"/>
  <c r="L2" i="3"/>
  <c r="L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K3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J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I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2" i="3"/>
  <c r="I2" i="3"/>
  <c r="I13" i="1"/>
  <c r="H13" i="1"/>
  <c r="I12" i="1"/>
  <c r="J12" i="1" s="1"/>
  <c r="H12" i="1"/>
  <c r="J11" i="1"/>
  <c r="I11" i="1"/>
  <c r="H11" i="1"/>
  <c r="J10" i="1"/>
  <c r="I10" i="1"/>
  <c r="H10" i="1"/>
  <c r="J9" i="1"/>
  <c r="I9" i="1"/>
  <c r="H9" i="1"/>
  <c r="I8" i="1"/>
  <c r="H8" i="1"/>
  <c r="J8" i="1" s="1"/>
  <c r="I7" i="1"/>
  <c r="H7" i="1"/>
  <c r="J7" i="1" s="1"/>
  <c r="I6" i="1"/>
  <c r="H6" i="1"/>
  <c r="J6" i="1" s="1"/>
  <c r="J5" i="1"/>
  <c r="I5" i="1"/>
  <c r="H5" i="1"/>
  <c r="I4" i="1"/>
  <c r="H4" i="1"/>
  <c r="J4" i="1" s="1"/>
  <c r="I3" i="1"/>
  <c r="H3" i="1"/>
  <c r="J3" i="1" s="1"/>
  <c r="I2" i="1"/>
  <c r="H2" i="1"/>
  <c r="K12" i="1" s="1"/>
  <c r="J13" i="1" l="1"/>
  <c r="J2" i="1"/>
  <c r="J2" i="3"/>
  <c r="K2" i="3"/>
  <c r="K3" i="1"/>
  <c r="K7" i="1"/>
  <c r="K11" i="1"/>
  <c r="K5" i="1"/>
  <c r="K2" i="1"/>
  <c r="K6" i="1"/>
  <c r="K10" i="1"/>
  <c r="K13" i="1"/>
  <c r="K9" i="1"/>
  <c r="K4" i="1"/>
  <c r="K8" i="1"/>
</calcChain>
</file>

<file path=xl/sharedStrings.xml><?xml version="1.0" encoding="utf-8"?>
<sst xmlns="http://schemas.openxmlformats.org/spreadsheetml/2006/main" count="78" uniqueCount="18">
  <si>
    <t>Date</t>
  </si>
  <si>
    <t>Référence</t>
  </si>
  <si>
    <t>Compte</t>
  </si>
  <si>
    <t>Libellé</t>
  </si>
  <si>
    <t>D</t>
  </si>
  <si>
    <t>C</t>
  </si>
  <si>
    <t>D corrigé</t>
  </si>
  <si>
    <t>C corrigé</t>
  </si>
  <si>
    <t>Solde</t>
  </si>
  <si>
    <t>Solde progressif</t>
  </si>
  <si>
    <t>Solde écriture</t>
  </si>
  <si>
    <t>Insertion ligne</t>
  </si>
  <si>
    <t>A</t>
  </si>
  <si>
    <t>Client A</t>
  </si>
  <si>
    <t>B</t>
  </si>
  <si>
    <t>Ecart</t>
  </si>
  <si>
    <t>Débit</t>
  </si>
  <si>
    <t>Crédit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</si>
</sst>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CC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43" fontId="0" fillId="0" borderId="0" xfId="1" applyFont="1"/>
    <xf numFmtId="43" fontId="3" fillId="0" borderId="0" xfId="1" applyFont="1"/>
    <xf numFmtId="43" fontId="3" fillId="0" borderId="0" xfId="1" applyFont="1" applyAlignment="1">
      <alignment horizontal="center"/>
    </xf>
    <xf numFmtId="0" fontId="3" fillId="0" borderId="0" xfId="0" applyFont="1" applyAlignment="1">
      <alignment horizontal="center"/>
    </xf>
    <xf numFmtId="43" fontId="0" fillId="0" borderId="0" xfId="1" applyFont="1" applyFill="1"/>
    <xf numFmtId="43" fontId="3" fillId="0" borderId="0" xfId="1" applyFont="1" applyFill="1"/>
    <xf numFmtId="14" fontId="0" fillId="0" borderId="0" xfId="0" applyNumberFormat="1"/>
    <xf numFmtId="0" fontId="0" fillId="0" borderId="0" xfId="0" applyAlignment="1">
      <alignment horizontal="left"/>
    </xf>
    <xf numFmtId="14" fontId="0" fillId="2" borderId="0" xfId="0" applyNumberFormat="1" applyFill="1"/>
    <xf numFmtId="0" fontId="0" fillId="2" borderId="0" xfId="0" applyFill="1"/>
    <xf numFmtId="0" fontId="0" fillId="2" borderId="0" xfId="0" applyFill="1" applyAlignment="1">
      <alignment horizontal="left"/>
    </xf>
    <xf numFmtId="43" fontId="0" fillId="2" borderId="0" xfId="1" applyFont="1" applyFill="1"/>
    <xf numFmtId="14" fontId="4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left"/>
    </xf>
    <xf numFmtId="43" fontId="4" fillId="0" borderId="0" xfId="1" applyFont="1" applyFill="1"/>
    <xf numFmtId="14" fontId="4" fillId="2" borderId="0" xfId="0" applyNumberFormat="1" applyFont="1" applyFill="1"/>
    <xf numFmtId="0" fontId="4" fillId="2" borderId="0" xfId="0" applyFont="1" applyFill="1"/>
    <xf numFmtId="0" fontId="4" fillId="2" borderId="0" xfId="0" applyFont="1" applyFill="1" applyAlignment="1">
      <alignment horizontal="left"/>
    </xf>
    <xf numFmtId="43" fontId="4" fillId="2" borderId="0" xfId="1" applyFont="1" applyFill="1"/>
    <xf numFmtId="0" fontId="3" fillId="3" borderId="0" xfId="0" applyFont="1" applyFill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CD026-6007-4171-8525-9BB1674F2A4E}">
  <sheetPr>
    <tabColor theme="5" tint="0.39997558519241921"/>
  </sheetPr>
  <dimension ref="A1:M13"/>
  <sheetViews>
    <sheetView tabSelected="1" workbookViewId="0">
      <selection activeCell="E12" sqref="E12"/>
    </sheetView>
  </sheetViews>
  <sheetFormatPr baseColWidth="10" defaultRowHeight="15" x14ac:dyDescent="0.25"/>
  <cols>
    <col min="1" max="1" width="10.7109375" bestFit="1" customWidth="1"/>
    <col min="2" max="6" width="15.7109375" customWidth="1"/>
    <col min="7" max="7" width="3.7109375" customWidth="1"/>
    <col min="8" max="13" width="15.7109375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16</v>
      </c>
      <c r="F1" s="1" t="s">
        <v>17</v>
      </c>
      <c r="G1" s="1"/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 x14ac:dyDescent="0.25">
      <c r="A2" s="10">
        <v>44931</v>
      </c>
      <c r="B2" s="11" t="s">
        <v>12</v>
      </c>
      <c r="C2" s="12">
        <v>411</v>
      </c>
      <c r="D2" s="11" t="s">
        <v>13</v>
      </c>
      <c r="E2" s="13">
        <v>600</v>
      </c>
      <c r="F2" s="13"/>
      <c r="G2" s="2"/>
      <c r="H2" s="3">
        <f>ROUND(E2,2)</f>
        <v>600</v>
      </c>
      <c r="I2" s="3">
        <f>ROUND(F2,2)</f>
        <v>0</v>
      </c>
      <c r="J2" s="3">
        <f>H2-I2</f>
        <v>600</v>
      </c>
      <c r="K2" s="3">
        <f>SUM($H$2:H2)-SUM($I$2:I2)</f>
        <v>600</v>
      </c>
      <c r="L2" s="4" t="str">
        <f>IF(B2=B3,"",ROUND(SUMIF($B$2:B2,B2,$J$2:J2),2))</f>
        <v/>
      </c>
      <c r="M2" s="5" t="str">
        <f>IF(L2="","",IF(L2=0,"","x"))</f>
        <v/>
      </c>
    </row>
    <row r="3" spans="1:13" x14ac:dyDescent="0.25">
      <c r="A3" s="10">
        <v>44931</v>
      </c>
      <c r="B3" s="11" t="s">
        <v>12</v>
      </c>
      <c r="C3" s="12">
        <v>701</v>
      </c>
      <c r="D3" s="11" t="s">
        <v>13</v>
      </c>
      <c r="E3" s="13"/>
      <c r="F3" s="13">
        <v>500</v>
      </c>
      <c r="G3" s="2"/>
      <c r="H3" s="3">
        <f t="shared" ref="H3:I13" si="0">ROUND(E3,2)</f>
        <v>0</v>
      </c>
      <c r="I3" s="3">
        <f t="shared" si="0"/>
        <v>500</v>
      </c>
      <c r="J3" s="3">
        <f t="shared" ref="J3:J13" si="1">H3-I3</f>
        <v>-500</v>
      </c>
      <c r="K3" s="3">
        <f>SUM($H$2:H3)-SUM($I$2:I3)</f>
        <v>100</v>
      </c>
      <c r="L3" s="4" t="str">
        <f>IF(B3=B4,"",ROUND(SUMIF($B$2:B3,B3,$J$2:J3),2))</f>
        <v/>
      </c>
      <c r="M3" s="5" t="str">
        <f t="shared" ref="M3:M13" si="2">IF(L3="","",IF(L3=0,"","x"))</f>
        <v/>
      </c>
    </row>
    <row r="4" spans="1:13" x14ac:dyDescent="0.25">
      <c r="A4" s="10">
        <v>44931</v>
      </c>
      <c r="B4" s="11" t="s">
        <v>12</v>
      </c>
      <c r="C4" s="12">
        <v>4457</v>
      </c>
      <c r="D4" s="11" t="s">
        <v>13</v>
      </c>
      <c r="E4" s="13"/>
      <c r="F4" s="13">
        <v>100</v>
      </c>
      <c r="G4" s="2"/>
      <c r="H4" s="3">
        <f t="shared" si="0"/>
        <v>0</v>
      </c>
      <c r="I4" s="3">
        <f t="shared" si="0"/>
        <v>100</v>
      </c>
      <c r="J4" s="3">
        <f t="shared" si="1"/>
        <v>-100</v>
      </c>
      <c r="K4" s="3">
        <f>SUM($H$2:H4)-SUM($I$2:I4)</f>
        <v>0</v>
      </c>
      <c r="L4" s="4">
        <f>IF(B4=B5,"",ROUND(SUMIF($B$2:B4,B4,$J$2:J4),2))</f>
        <v>0</v>
      </c>
      <c r="M4" s="5" t="str">
        <f t="shared" si="2"/>
        <v/>
      </c>
    </row>
    <row r="5" spans="1:13" x14ac:dyDescent="0.25">
      <c r="A5" s="8">
        <v>44933</v>
      </c>
      <c r="B5" t="s">
        <v>14</v>
      </c>
      <c r="C5" s="9">
        <v>41111</v>
      </c>
      <c r="D5" t="s">
        <v>13</v>
      </c>
      <c r="E5" s="6">
        <v>350</v>
      </c>
      <c r="F5" s="6"/>
      <c r="G5" s="6"/>
      <c r="H5" s="7">
        <f t="shared" si="0"/>
        <v>350</v>
      </c>
      <c r="I5" s="7">
        <f t="shared" si="0"/>
        <v>0</v>
      </c>
      <c r="J5" s="7">
        <f t="shared" si="1"/>
        <v>350</v>
      </c>
      <c r="K5" s="7">
        <f>SUM($H$2:H5)-SUM($I$2:I5)</f>
        <v>350</v>
      </c>
      <c r="L5" s="4" t="str">
        <f>IF(B5=B6,"",ROUND(SUMIF($B$2:B5,B5,$J$2:J5),2))</f>
        <v/>
      </c>
      <c r="M5" s="5" t="str">
        <f t="shared" si="2"/>
        <v/>
      </c>
    </row>
    <row r="6" spans="1:13" x14ac:dyDescent="0.25">
      <c r="A6" s="8">
        <v>44933</v>
      </c>
      <c r="B6" t="s">
        <v>14</v>
      </c>
      <c r="C6" s="9">
        <v>701</v>
      </c>
      <c r="D6" t="s">
        <v>13</v>
      </c>
      <c r="E6" s="6"/>
      <c r="F6" s="6">
        <v>250</v>
      </c>
      <c r="G6" s="6"/>
      <c r="H6" s="7">
        <f t="shared" si="0"/>
        <v>0</v>
      </c>
      <c r="I6" s="7">
        <f t="shared" si="0"/>
        <v>250</v>
      </c>
      <c r="J6" s="7">
        <f t="shared" si="1"/>
        <v>-250</v>
      </c>
      <c r="K6" s="7">
        <f>SUM($H$2:H6)-SUM($I$2:I6)</f>
        <v>100</v>
      </c>
      <c r="L6" s="4" t="str">
        <f>IF(B6=B7,"",ROUND(SUMIF($B$2:B6,B6,$J$2:J6),2))</f>
        <v/>
      </c>
      <c r="M6" s="5" t="str">
        <f t="shared" si="2"/>
        <v/>
      </c>
    </row>
    <row r="7" spans="1:13" x14ac:dyDescent="0.25">
      <c r="A7" s="8">
        <v>44933</v>
      </c>
      <c r="B7" t="s">
        <v>14</v>
      </c>
      <c r="C7" s="9">
        <v>4457</v>
      </c>
      <c r="D7" t="s">
        <v>13</v>
      </c>
      <c r="E7" s="6"/>
      <c r="F7" s="6">
        <v>99.99</v>
      </c>
      <c r="G7" s="6"/>
      <c r="H7" s="7">
        <f t="shared" si="0"/>
        <v>0</v>
      </c>
      <c r="I7" s="7">
        <f t="shared" si="0"/>
        <v>99.99</v>
      </c>
      <c r="J7" s="7">
        <f t="shared" si="1"/>
        <v>-99.99</v>
      </c>
      <c r="K7" s="7">
        <f>SUM($H$2:H7)-SUM($I$2:I7)</f>
        <v>9.9999999999909051E-3</v>
      </c>
      <c r="L7" s="4">
        <f>IF(B7=B8,"",ROUND(SUMIF($B$2:B7,B7,$J$2:J7),2))</f>
        <v>0.01</v>
      </c>
      <c r="M7" s="22" t="str">
        <f t="shared" si="2"/>
        <v>x</v>
      </c>
    </row>
    <row r="8" spans="1:13" x14ac:dyDescent="0.25">
      <c r="A8" s="10">
        <v>44933</v>
      </c>
      <c r="B8" s="11" t="s">
        <v>5</v>
      </c>
      <c r="C8" s="12">
        <v>41111111</v>
      </c>
      <c r="D8" s="11" t="s">
        <v>13</v>
      </c>
      <c r="E8" s="13">
        <v>599.98</v>
      </c>
      <c r="F8" s="13"/>
      <c r="G8" s="2"/>
      <c r="H8" s="3">
        <f t="shared" si="0"/>
        <v>599.98</v>
      </c>
      <c r="I8" s="3">
        <f t="shared" si="0"/>
        <v>0</v>
      </c>
      <c r="J8" s="3">
        <f t="shared" si="1"/>
        <v>599.98</v>
      </c>
      <c r="K8" s="3">
        <f>SUM($H$2:H8)-SUM($I$2:I8)</f>
        <v>599.99</v>
      </c>
      <c r="L8" s="4" t="str">
        <f>IF(B8=B9,"",ROUND(SUMIF($B$2:B8,B8,$J$2:J8),2))</f>
        <v/>
      </c>
      <c r="M8" s="5" t="str">
        <f t="shared" si="2"/>
        <v/>
      </c>
    </row>
    <row r="9" spans="1:13" x14ac:dyDescent="0.25">
      <c r="A9" s="10">
        <v>44934</v>
      </c>
      <c r="B9" s="11" t="s">
        <v>5</v>
      </c>
      <c r="C9" s="12">
        <v>701</v>
      </c>
      <c r="D9" s="11" t="s">
        <v>13</v>
      </c>
      <c r="E9" s="13"/>
      <c r="F9" s="13">
        <v>500</v>
      </c>
      <c r="G9" s="2"/>
      <c r="H9" s="3">
        <f t="shared" si="0"/>
        <v>0</v>
      </c>
      <c r="I9" s="3">
        <f t="shared" si="0"/>
        <v>500</v>
      </c>
      <c r="J9" s="3">
        <f t="shared" si="1"/>
        <v>-500</v>
      </c>
      <c r="K9" s="3">
        <f>SUM($H$2:H9)-SUM($I$2:I9)</f>
        <v>99.990000000000009</v>
      </c>
      <c r="L9" s="4" t="str">
        <f>IF(B9=B10,"",ROUND(SUMIF($B$2:B9,B9,$J$2:J9),2))</f>
        <v/>
      </c>
      <c r="M9" s="5" t="str">
        <f t="shared" si="2"/>
        <v/>
      </c>
    </row>
    <row r="10" spans="1:13" x14ac:dyDescent="0.25">
      <c r="A10" s="10">
        <v>44935</v>
      </c>
      <c r="B10" s="11" t="s">
        <v>5</v>
      </c>
      <c r="C10" s="12">
        <v>4457</v>
      </c>
      <c r="D10" s="11" t="s">
        <v>13</v>
      </c>
      <c r="E10" s="13"/>
      <c r="F10" s="13">
        <v>100</v>
      </c>
      <c r="G10" s="2"/>
      <c r="H10" s="3">
        <f t="shared" si="0"/>
        <v>0</v>
      </c>
      <c r="I10" s="3">
        <f t="shared" si="0"/>
        <v>100</v>
      </c>
      <c r="J10" s="3">
        <f t="shared" si="1"/>
        <v>-100</v>
      </c>
      <c r="K10" s="3">
        <f>SUM($H$2:H10)-SUM($I$2:I10)</f>
        <v>-9.9999999999909051E-3</v>
      </c>
      <c r="L10" s="4">
        <f>IF(B10=B11,"",ROUND(SUMIF($B$2:B10,B10,$J$2:J10),2))</f>
        <v>-0.02</v>
      </c>
      <c r="M10" s="22" t="str">
        <f t="shared" si="2"/>
        <v>x</v>
      </c>
    </row>
    <row r="11" spans="1:13" x14ac:dyDescent="0.25">
      <c r="A11" s="8">
        <v>44933</v>
      </c>
      <c r="B11" t="s">
        <v>4</v>
      </c>
      <c r="C11" s="9">
        <v>419999</v>
      </c>
      <c r="D11" t="s">
        <v>13</v>
      </c>
      <c r="E11" s="2">
        <v>600</v>
      </c>
      <c r="F11" s="2"/>
      <c r="G11" s="2"/>
      <c r="H11" s="3">
        <f t="shared" si="0"/>
        <v>600</v>
      </c>
      <c r="I11" s="3">
        <f t="shared" si="0"/>
        <v>0</v>
      </c>
      <c r="J11" s="3">
        <f t="shared" si="1"/>
        <v>600</v>
      </c>
      <c r="K11" s="3">
        <f>SUM($H$2:H11)-SUM($I$2:I11)</f>
        <v>599.99</v>
      </c>
      <c r="L11" s="4" t="str">
        <f>IF(B11=B12,"",ROUND(SUMIF($B$2:B11,B11,$J$2:J11),2))</f>
        <v/>
      </c>
      <c r="M11" s="5" t="str">
        <f t="shared" si="2"/>
        <v/>
      </c>
    </row>
    <row r="12" spans="1:13" x14ac:dyDescent="0.25">
      <c r="A12" s="8">
        <v>44933</v>
      </c>
      <c r="B12" t="s">
        <v>4</v>
      </c>
      <c r="C12" s="9">
        <v>701</v>
      </c>
      <c r="D12" t="s">
        <v>13</v>
      </c>
      <c r="E12" s="2"/>
      <c r="F12" s="2">
        <v>500</v>
      </c>
      <c r="G12" s="2"/>
      <c r="H12" s="3">
        <f t="shared" si="0"/>
        <v>0</v>
      </c>
      <c r="I12" s="3">
        <f t="shared" si="0"/>
        <v>500</v>
      </c>
      <c r="J12" s="3">
        <f t="shared" si="1"/>
        <v>-500</v>
      </c>
      <c r="K12" s="3">
        <f>SUM($H$2:H12)-SUM($I$2:I12)</f>
        <v>99.990000000000236</v>
      </c>
      <c r="L12" s="4" t="str">
        <f>IF(B12=B13,"",ROUND(SUMIF($B$2:B12,B12,$J$2:J12),2))</f>
        <v/>
      </c>
      <c r="M12" s="5" t="str">
        <f t="shared" si="2"/>
        <v/>
      </c>
    </row>
    <row r="13" spans="1:13" x14ac:dyDescent="0.25">
      <c r="A13" s="8">
        <v>44933</v>
      </c>
      <c r="B13" t="s">
        <v>4</v>
      </c>
      <c r="C13" s="9">
        <v>4457</v>
      </c>
      <c r="D13" t="s">
        <v>13</v>
      </c>
      <c r="E13" s="2"/>
      <c r="F13" s="2">
        <v>100.03</v>
      </c>
      <c r="G13" s="2"/>
      <c r="H13" s="3">
        <f t="shared" si="0"/>
        <v>0</v>
      </c>
      <c r="I13" s="3">
        <f t="shared" si="0"/>
        <v>100.03</v>
      </c>
      <c r="J13" s="3">
        <f t="shared" si="1"/>
        <v>-100.03</v>
      </c>
      <c r="K13" s="3">
        <f>SUM($H$2:H13)-SUM($I$2:I13)</f>
        <v>-3.999999999996362E-2</v>
      </c>
      <c r="L13" s="4">
        <f>IF(B13=B14,"",ROUND(SUMIF($B$2:B13,B13,$J$2:J13),2))</f>
        <v>-0.03</v>
      </c>
      <c r="M13" s="22" t="str">
        <f t="shared" si="2"/>
        <v>x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600D0-650D-478A-BA48-3DE51FBF5D04}">
  <sheetPr>
    <tabColor theme="9" tint="0.39997558519241921"/>
  </sheetPr>
  <dimension ref="A1:M16"/>
  <sheetViews>
    <sheetView workbookViewId="0">
      <selection activeCell="F1" sqref="E1:F1"/>
    </sheetView>
  </sheetViews>
  <sheetFormatPr baseColWidth="10" defaultRowHeight="15" x14ac:dyDescent="0.25"/>
  <cols>
    <col min="1" max="1" width="10.7109375" bestFit="1" customWidth="1"/>
    <col min="2" max="6" width="15.7109375" customWidth="1"/>
    <col min="7" max="7" width="3.7109375" customWidth="1"/>
    <col min="8" max="13" width="15.7109375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16</v>
      </c>
      <c r="F1" s="1" t="s">
        <v>17</v>
      </c>
      <c r="G1" s="1"/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 x14ac:dyDescent="0.25">
      <c r="A2" s="10">
        <v>44931</v>
      </c>
      <c r="B2" s="11" t="s">
        <v>12</v>
      </c>
      <c r="C2" s="12">
        <v>411</v>
      </c>
      <c r="D2" s="11" t="s">
        <v>13</v>
      </c>
      <c r="E2" s="13">
        <v>600</v>
      </c>
      <c r="F2" s="13"/>
      <c r="G2" s="2"/>
      <c r="H2" s="3">
        <f>ROUND(E2,2)</f>
        <v>600</v>
      </c>
      <c r="I2" s="3">
        <f>ROUND(F2,2)</f>
        <v>0</v>
      </c>
      <c r="J2" s="3">
        <f>H2-I2</f>
        <v>600</v>
      </c>
      <c r="K2" s="3">
        <f>SUM($H$2:H2)-SUM($I$2:I2)</f>
        <v>600</v>
      </c>
      <c r="L2" s="4" t="str">
        <f>IF(B2=B3,"",ROUND(SUMIF($B$2:B2,B2,$J$2:J2),2))</f>
        <v/>
      </c>
      <c r="M2" s="5" t="str">
        <f>IF(L2="","",IF(L2=0,"","x"))</f>
        <v/>
      </c>
    </row>
    <row r="3" spans="1:13" x14ac:dyDescent="0.25">
      <c r="A3" s="10">
        <v>44931</v>
      </c>
      <c r="B3" s="11" t="s">
        <v>12</v>
      </c>
      <c r="C3" s="12">
        <v>701</v>
      </c>
      <c r="D3" s="11" t="s">
        <v>13</v>
      </c>
      <c r="E3" s="13"/>
      <c r="F3" s="13">
        <v>500</v>
      </c>
      <c r="G3" s="2"/>
      <c r="H3" s="3">
        <f t="shared" ref="H3:H16" si="0">ROUND(E3,2)</f>
        <v>0</v>
      </c>
      <c r="I3" s="3">
        <f t="shared" ref="I3:I16" si="1">ROUND(F3,2)</f>
        <v>500</v>
      </c>
      <c r="J3" s="3">
        <f t="shared" ref="J3:J16" si="2">H3-I3</f>
        <v>-500</v>
      </c>
      <c r="K3" s="3">
        <f>SUM($H$2:H3)-SUM($I$2:I3)</f>
        <v>100</v>
      </c>
      <c r="L3" s="4" t="str">
        <f>IF(B3=B4,"",ROUND(SUMIF($B$2:B3,B3,$J$2:J3),2))</f>
        <v/>
      </c>
      <c r="M3" s="5" t="str">
        <f t="shared" ref="M3:M16" si="3">IF(L3="","",IF(L3=0,"","x"))</f>
        <v/>
      </c>
    </row>
    <row r="4" spans="1:13" x14ac:dyDescent="0.25">
      <c r="A4" s="10">
        <v>44931</v>
      </c>
      <c r="B4" s="11" t="s">
        <v>12</v>
      </c>
      <c r="C4" s="12">
        <v>4457</v>
      </c>
      <c r="D4" s="11" t="s">
        <v>13</v>
      </c>
      <c r="E4" s="13"/>
      <c r="F4" s="13">
        <v>100</v>
      </c>
      <c r="G4" s="2"/>
      <c r="H4" s="3">
        <f t="shared" si="0"/>
        <v>0</v>
      </c>
      <c r="I4" s="3">
        <f t="shared" si="1"/>
        <v>100</v>
      </c>
      <c r="J4" s="3">
        <f t="shared" si="2"/>
        <v>-100</v>
      </c>
      <c r="K4" s="3">
        <f>SUM($H$2:H4)-SUM($I$2:I4)</f>
        <v>0</v>
      </c>
      <c r="L4" s="4">
        <f>IF(B4=B5,"",ROUND(SUMIF($B$2:B4,B4,$J$2:J4),2))</f>
        <v>0</v>
      </c>
      <c r="M4" s="5" t="str">
        <f t="shared" si="3"/>
        <v/>
      </c>
    </row>
    <row r="5" spans="1:13" x14ac:dyDescent="0.25">
      <c r="A5" s="8">
        <v>44933</v>
      </c>
      <c r="B5" t="s">
        <v>14</v>
      </c>
      <c r="C5" s="9">
        <v>41111</v>
      </c>
      <c r="D5" t="s">
        <v>13</v>
      </c>
      <c r="E5" s="6">
        <v>350</v>
      </c>
      <c r="F5" s="6"/>
      <c r="G5" s="6"/>
      <c r="H5" s="3">
        <f t="shared" si="0"/>
        <v>350</v>
      </c>
      <c r="I5" s="3">
        <f t="shared" si="1"/>
        <v>0</v>
      </c>
      <c r="J5" s="3">
        <f t="shared" si="2"/>
        <v>350</v>
      </c>
      <c r="K5" s="3">
        <f>SUM($H$2:H5)-SUM($I$2:I5)</f>
        <v>350</v>
      </c>
      <c r="L5" s="4" t="str">
        <f>IF(B5=B6,"",ROUND(SUMIF($B$2:B5,B5,$J$2:J5),2))</f>
        <v/>
      </c>
      <c r="M5" s="5" t="str">
        <f t="shared" si="3"/>
        <v/>
      </c>
    </row>
    <row r="6" spans="1:13" x14ac:dyDescent="0.25">
      <c r="A6" s="8">
        <v>44933</v>
      </c>
      <c r="B6" t="s">
        <v>14</v>
      </c>
      <c r="C6" s="9">
        <v>701</v>
      </c>
      <c r="D6" t="s">
        <v>13</v>
      </c>
      <c r="E6" s="6"/>
      <c r="F6" s="6">
        <v>250</v>
      </c>
      <c r="G6" s="6"/>
      <c r="H6" s="3">
        <f t="shared" si="0"/>
        <v>0</v>
      </c>
      <c r="I6" s="3">
        <f t="shared" si="1"/>
        <v>250</v>
      </c>
      <c r="J6" s="3">
        <f t="shared" si="2"/>
        <v>-250</v>
      </c>
      <c r="K6" s="3">
        <f>SUM($H$2:H6)-SUM($I$2:I6)</f>
        <v>100</v>
      </c>
      <c r="L6" s="4" t="str">
        <f>IF(B6=B7,"",ROUND(SUMIF($B$2:B6,B6,$J$2:J6),2))</f>
        <v/>
      </c>
      <c r="M6" s="5" t="str">
        <f t="shared" si="3"/>
        <v/>
      </c>
    </row>
    <row r="7" spans="1:13" x14ac:dyDescent="0.25">
      <c r="A7" s="8">
        <v>44933</v>
      </c>
      <c r="B7" t="s">
        <v>14</v>
      </c>
      <c r="C7" s="9">
        <v>4457</v>
      </c>
      <c r="D7" t="s">
        <v>13</v>
      </c>
      <c r="E7" s="6"/>
      <c r="F7" s="6">
        <v>99.99</v>
      </c>
      <c r="G7" s="6"/>
      <c r="H7" s="3">
        <f t="shared" si="0"/>
        <v>0</v>
      </c>
      <c r="I7" s="3">
        <f t="shared" si="1"/>
        <v>99.99</v>
      </c>
      <c r="J7" s="3">
        <f t="shared" si="2"/>
        <v>-99.99</v>
      </c>
      <c r="K7" s="3">
        <f>SUM($H$2:H7)-SUM($I$2:I7)</f>
        <v>9.9999999999909051E-3</v>
      </c>
      <c r="L7" s="4" t="str">
        <f>IF(B7=B8,"",ROUND(SUMIF($B$2:B7,B7,$J$2:J7),2))</f>
        <v/>
      </c>
      <c r="M7" s="5" t="str">
        <f t="shared" si="3"/>
        <v/>
      </c>
    </row>
    <row r="8" spans="1:13" x14ac:dyDescent="0.25">
      <c r="A8" s="14">
        <v>44933</v>
      </c>
      <c r="B8" s="15" t="s">
        <v>14</v>
      </c>
      <c r="C8" s="16">
        <v>471</v>
      </c>
      <c r="D8" s="15" t="s">
        <v>15</v>
      </c>
      <c r="E8" s="17"/>
      <c r="F8" s="17">
        <v>0.01</v>
      </c>
      <c r="G8" s="6"/>
      <c r="H8" s="3">
        <f t="shared" si="0"/>
        <v>0</v>
      </c>
      <c r="I8" s="3">
        <f t="shared" si="1"/>
        <v>0.01</v>
      </c>
      <c r="J8" s="3">
        <f t="shared" si="2"/>
        <v>-0.01</v>
      </c>
      <c r="K8" s="3">
        <f>SUM($H$2:H8)-SUM($I$2:I8)</f>
        <v>0</v>
      </c>
      <c r="L8" s="4">
        <f>IF(B8=B9,"",ROUND(SUMIF($B$2:B8,B8,$J$2:J8),2))</f>
        <v>0</v>
      </c>
      <c r="M8" s="5" t="str">
        <f t="shared" si="3"/>
        <v/>
      </c>
    </row>
    <row r="9" spans="1:13" x14ac:dyDescent="0.25">
      <c r="A9" s="10">
        <v>44933</v>
      </c>
      <c r="B9" s="11" t="s">
        <v>5</v>
      </c>
      <c r="C9" s="12">
        <v>41111111</v>
      </c>
      <c r="D9" s="11" t="s">
        <v>13</v>
      </c>
      <c r="E9" s="13">
        <v>599.98</v>
      </c>
      <c r="F9" s="13"/>
      <c r="G9" s="2"/>
      <c r="H9" s="3">
        <f t="shared" si="0"/>
        <v>599.98</v>
      </c>
      <c r="I9" s="3">
        <f t="shared" si="1"/>
        <v>0</v>
      </c>
      <c r="J9" s="3">
        <f t="shared" si="2"/>
        <v>599.98</v>
      </c>
      <c r="K9" s="3">
        <f>SUM($H$2:H9)-SUM($I$2:I9)</f>
        <v>599.98</v>
      </c>
      <c r="L9" s="4" t="str">
        <f>IF(B9=B10,"",ROUND(SUMIF($B$2:B9,B9,$J$2:J9),2))</f>
        <v/>
      </c>
      <c r="M9" s="5" t="str">
        <f t="shared" si="3"/>
        <v/>
      </c>
    </row>
    <row r="10" spans="1:13" x14ac:dyDescent="0.25">
      <c r="A10" s="10">
        <v>44933</v>
      </c>
      <c r="B10" s="11" t="s">
        <v>5</v>
      </c>
      <c r="C10" s="12">
        <v>701</v>
      </c>
      <c r="D10" s="11" t="s">
        <v>13</v>
      </c>
      <c r="E10" s="13"/>
      <c r="F10" s="13">
        <v>500</v>
      </c>
      <c r="G10" s="2"/>
      <c r="H10" s="3">
        <f t="shared" si="0"/>
        <v>0</v>
      </c>
      <c r="I10" s="3">
        <f t="shared" si="1"/>
        <v>500</v>
      </c>
      <c r="J10" s="3">
        <f t="shared" si="2"/>
        <v>-500</v>
      </c>
      <c r="K10" s="3">
        <f>SUM($H$2:H10)-SUM($I$2:I10)</f>
        <v>99.980000000000018</v>
      </c>
      <c r="L10" s="4" t="str">
        <f>IF(B10=B11,"",ROUND(SUMIF($B$2:B10,B10,$J$2:J10),2))</f>
        <v/>
      </c>
      <c r="M10" s="5" t="str">
        <f t="shared" si="3"/>
        <v/>
      </c>
    </row>
    <row r="11" spans="1:13" x14ac:dyDescent="0.25">
      <c r="A11" s="10">
        <v>44933</v>
      </c>
      <c r="B11" s="11" t="s">
        <v>5</v>
      </c>
      <c r="C11" s="12">
        <v>4457</v>
      </c>
      <c r="D11" s="11" t="s">
        <v>13</v>
      </c>
      <c r="E11" s="13"/>
      <c r="F11" s="13">
        <v>100</v>
      </c>
      <c r="G11" s="2"/>
      <c r="H11" s="3">
        <f t="shared" si="0"/>
        <v>0</v>
      </c>
      <c r="I11" s="3">
        <f t="shared" si="1"/>
        <v>100</v>
      </c>
      <c r="J11" s="3">
        <f t="shared" si="2"/>
        <v>-100</v>
      </c>
      <c r="K11" s="3">
        <f>SUM($H$2:H11)-SUM($I$2:I11)</f>
        <v>-1.999999999998181E-2</v>
      </c>
      <c r="L11" s="4" t="str">
        <f>IF(B11=B12,"",ROUND(SUMIF($B$2:B11,B11,$J$2:J11),2))</f>
        <v/>
      </c>
      <c r="M11" s="5" t="str">
        <f t="shared" si="3"/>
        <v/>
      </c>
    </row>
    <row r="12" spans="1:13" x14ac:dyDescent="0.25">
      <c r="A12" s="18">
        <v>44933</v>
      </c>
      <c r="B12" s="19" t="s">
        <v>5</v>
      </c>
      <c r="C12" s="20">
        <v>471</v>
      </c>
      <c r="D12" s="19" t="s">
        <v>15</v>
      </c>
      <c r="E12" s="21">
        <v>0.02</v>
      </c>
      <c r="F12" s="21"/>
      <c r="G12" s="2"/>
      <c r="H12" s="3">
        <f t="shared" si="0"/>
        <v>0.02</v>
      </c>
      <c r="I12" s="3">
        <f t="shared" si="1"/>
        <v>0</v>
      </c>
      <c r="J12" s="3">
        <f t="shared" si="2"/>
        <v>0.02</v>
      </c>
      <c r="K12" s="3">
        <f>SUM($H$2:H12)-SUM($I$2:I12)</f>
        <v>0</v>
      </c>
      <c r="L12" s="4">
        <f>IF(B12=B13,"",ROUND(SUMIF($B$2:B12,B12,$J$2:J12),2))</f>
        <v>0</v>
      </c>
      <c r="M12" s="5" t="str">
        <f t="shared" si="3"/>
        <v/>
      </c>
    </row>
    <row r="13" spans="1:13" x14ac:dyDescent="0.25">
      <c r="A13" s="8">
        <v>44933</v>
      </c>
      <c r="B13" t="s">
        <v>4</v>
      </c>
      <c r="C13" s="9">
        <v>419999</v>
      </c>
      <c r="D13" t="s">
        <v>13</v>
      </c>
      <c r="E13" s="2">
        <v>600</v>
      </c>
      <c r="F13" s="2"/>
      <c r="G13" s="2"/>
      <c r="H13" s="3">
        <f t="shared" si="0"/>
        <v>600</v>
      </c>
      <c r="I13" s="3">
        <f t="shared" si="1"/>
        <v>0</v>
      </c>
      <c r="J13" s="3">
        <f t="shared" si="2"/>
        <v>600</v>
      </c>
      <c r="K13" s="3">
        <f>SUM($H$2:H13)-SUM($I$2:I13)</f>
        <v>600</v>
      </c>
      <c r="L13" s="4" t="str">
        <f>IF(B13=B14,"",ROUND(SUMIF($B$2:B13,B13,$J$2:J13),2))</f>
        <v/>
      </c>
      <c r="M13" s="5" t="str">
        <f t="shared" si="3"/>
        <v/>
      </c>
    </row>
    <row r="14" spans="1:13" x14ac:dyDescent="0.25">
      <c r="A14" s="8">
        <v>44933</v>
      </c>
      <c r="B14" t="s">
        <v>4</v>
      </c>
      <c r="C14" s="9">
        <v>701</v>
      </c>
      <c r="D14" t="s">
        <v>13</v>
      </c>
      <c r="E14" s="2"/>
      <c r="F14" s="2">
        <v>500</v>
      </c>
      <c r="G14" s="2"/>
      <c r="H14" s="3">
        <f t="shared" si="0"/>
        <v>0</v>
      </c>
      <c r="I14" s="3">
        <f t="shared" si="1"/>
        <v>500</v>
      </c>
      <c r="J14" s="3">
        <f t="shared" si="2"/>
        <v>-500</v>
      </c>
      <c r="K14" s="3">
        <f>SUM($H$2:H14)-SUM($I$2:I14)</f>
        <v>100</v>
      </c>
      <c r="L14" s="4" t="str">
        <f>IF(B14=B15,"",ROUND(SUMIF($B$2:B14,B14,$J$2:J14),2))</f>
        <v/>
      </c>
      <c r="M14" s="5" t="str">
        <f t="shared" si="3"/>
        <v/>
      </c>
    </row>
    <row r="15" spans="1:13" x14ac:dyDescent="0.25">
      <c r="A15" s="8">
        <v>44933</v>
      </c>
      <c r="B15" t="s">
        <v>4</v>
      </c>
      <c r="C15" s="9">
        <v>4457</v>
      </c>
      <c r="D15" t="s">
        <v>13</v>
      </c>
      <c r="E15" s="2"/>
      <c r="F15" s="2">
        <v>100.03</v>
      </c>
      <c r="G15" s="2"/>
      <c r="H15" s="3">
        <f t="shared" si="0"/>
        <v>0</v>
      </c>
      <c r="I15" s="3">
        <f t="shared" si="1"/>
        <v>100.03</v>
      </c>
      <c r="J15" s="3">
        <f t="shared" si="2"/>
        <v>-100.03</v>
      </c>
      <c r="K15" s="3">
        <f>SUM($H$2:H15)-SUM($I$2:I15)</f>
        <v>-3.0000000000200089E-2</v>
      </c>
      <c r="L15" s="4" t="str">
        <f>IF(B15=B16,"",ROUND(SUMIF($B$2:B15,B15,$J$2:J15),2))</f>
        <v/>
      </c>
      <c r="M15" s="5" t="str">
        <f t="shared" si="3"/>
        <v/>
      </c>
    </row>
    <row r="16" spans="1:13" x14ac:dyDescent="0.25">
      <c r="A16" s="14">
        <v>44933</v>
      </c>
      <c r="B16" s="15" t="s">
        <v>4</v>
      </c>
      <c r="C16" s="16">
        <v>471</v>
      </c>
      <c r="D16" s="15" t="s">
        <v>15</v>
      </c>
      <c r="E16" s="17">
        <v>0.03</v>
      </c>
      <c r="F16" s="17"/>
      <c r="H16" s="3">
        <f t="shared" si="0"/>
        <v>0.03</v>
      </c>
      <c r="I16" s="3">
        <f t="shared" si="1"/>
        <v>0</v>
      </c>
      <c r="J16" s="3">
        <f t="shared" si="2"/>
        <v>0.03</v>
      </c>
      <c r="K16" s="3">
        <f>SUM($H$2:H16)-SUM($I$2:I16)</f>
        <v>0</v>
      </c>
      <c r="L16" s="4">
        <f>IF(B16=B17,"",ROUND(SUMIF($B$2:B16,B16,$J$2:J16),2))</f>
        <v>0</v>
      </c>
      <c r="M16" s="5" t="str">
        <f t="shared" si="3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AVANT</vt:lpstr>
      <vt:lpstr>APRES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NOYER Romain</dc:creator>
  <cp:lastModifiedBy>NOYER Romain</cp:lastModifiedBy>
  <dcterms:created xsi:type="dcterms:W3CDTF">2023-03-03T12:24:36Z</dcterms:created>
  <dcterms:modified xsi:type="dcterms:W3CDTF">2023-03-03T12:55:24Z</dcterms:modified>
</cp:coreProperties>
</file>