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 Forum\Excel Forum FR\"/>
    </mc:Choice>
  </mc:AlternateContent>
  <bookViews>
    <workbookView xWindow="0" yWindow="0" windowWidth="19200" windowHeight="6470"/>
  </bookViews>
  <sheets>
    <sheet name="Probleme" sheetId="2" r:id="rId1"/>
    <sheet name=" - 1 -" sheetId="6" r:id="rId2"/>
    <sheet name="- 2 -" sheetId="7" r:id="rId3"/>
    <sheet name="- 3 -" sheetId="8" r:id="rId4"/>
    <sheet name="- 4 -" sheetId="4" r:id="rId5"/>
    <sheet name="- 5 -" sheetId="9" r:id="rId6"/>
    <sheet name="- 6 -" sheetId="10" r:id="rId7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0" l="1"/>
  <c r="L7" i="10"/>
  <c r="L8" i="10"/>
  <c r="L9" i="10"/>
  <c r="H7" i="8" a="1"/>
  <c r="H7" i="8"/>
  <c r="H8" i="8" a="1"/>
  <c r="H8" i="8"/>
  <c r="H9" i="8" a="1"/>
  <c r="H9" i="8"/>
  <c r="H10" i="8" a="1"/>
  <c r="H10" i="8"/>
  <c r="H11" i="8" a="1"/>
  <c r="H11" i="8"/>
  <c r="H12" i="8" a="1"/>
  <c r="H12" i="8"/>
  <c r="H6" i="8" a="1"/>
  <c r="H6" i="8"/>
  <c r="B5" i="10"/>
  <c r="F6" i="10" a="1"/>
  <c r="F6" i="10"/>
  <c r="G6" i="10" a="1"/>
  <c r="G6" i="10"/>
  <c r="B4" i="10"/>
  <c r="B6" i="10"/>
  <c r="B7" i="10"/>
  <c r="B8" i="10"/>
  <c r="B9" i="10"/>
  <c r="B3" i="10"/>
  <c r="H6" i="10" a="1"/>
  <c r="H6" i="10"/>
  <c r="H7" i="10" a="1"/>
  <c r="H7" i="10"/>
  <c r="I7" i="10" a="1"/>
  <c r="I7" i="10"/>
  <c r="H8" i="10" a="1"/>
  <c r="H8" i="10"/>
  <c r="I8" i="10" a="1"/>
  <c r="I8" i="10"/>
  <c r="H9" i="10" a="1"/>
  <c r="H9" i="10"/>
  <c r="I9" i="10" a="1"/>
  <c r="I9" i="10"/>
  <c r="H10" i="10" a="1"/>
  <c r="H10" i="10"/>
  <c r="I10" i="10" a="1"/>
  <c r="I10" i="10"/>
  <c r="H11" i="10" a="1"/>
  <c r="H11" i="10"/>
  <c r="I11" i="10" a="1"/>
  <c r="I11" i="10"/>
  <c r="I6" i="10" a="1"/>
  <c r="I6" i="10"/>
  <c r="F7" i="10" a="1"/>
  <c r="F7" i="10"/>
  <c r="G7" i="10" a="1"/>
  <c r="G7" i="10"/>
  <c r="F8" i="10" a="1"/>
  <c r="F8" i="10"/>
  <c r="G8" i="10" a="1"/>
  <c r="G8" i="10"/>
  <c r="F9" i="10" a="1"/>
  <c r="F9" i="10"/>
  <c r="G9" i="10" a="1"/>
  <c r="G9" i="10"/>
  <c r="F10" i="10" a="1"/>
  <c r="F10" i="10"/>
  <c r="G10" i="10" a="1"/>
  <c r="G10" i="10"/>
  <c r="F11" i="10" a="1"/>
  <c r="F11" i="10"/>
  <c r="G11" i="10" a="1"/>
  <c r="G11" i="10"/>
  <c r="E6" i="9" a="1"/>
  <c r="E6" i="9"/>
  <c r="M6" i="10" a="1"/>
  <c r="M6" i="10"/>
  <c r="M7" i="10" a="1"/>
  <c r="M7" i="10"/>
  <c r="M8" i="10" a="1"/>
  <c r="M8" i="10"/>
  <c r="M9" i="10" a="1"/>
  <c r="M9" i="10"/>
  <c r="M10" i="10" a="1"/>
  <c r="M10" i="10"/>
  <c r="K6" i="10" a="1"/>
  <c r="K6" i="10"/>
  <c r="K7" i="10" a="1"/>
  <c r="K7" i="10"/>
  <c r="K8" i="10" a="1"/>
  <c r="K8" i="10"/>
  <c r="K9" i="10" a="1"/>
  <c r="K9" i="10"/>
  <c r="K10" i="10" a="1"/>
  <c r="K10" i="10"/>
  <c r="H7" i="9" a="1"/>
  <c r="H7" i="9"/>
  <c r="H8" i="9" a="1"/>
  <c r="H8" i="9"/>
  <c r="H9" i="9" a="1"/>
  <c r="H9" i="9"/>
  <c r="H10" i="9" a="1"/>
  <c r="H10" i="9"/>
  <c r="I7" i="9" a="1"/>
  <c r="I7" i="9"/>
  <c r="I8" i="9" a="1"/>
  <c r="I8" i="9"/>
  <c r="I9" i="9" a="1"/>
  <c r="I9" i="9"/>
  <c r="I10" i="9" a="1"/>
  <c r="I10" i="9"/>
  <c r="I6" i="9" a="1"/>
  <c r="I6" i="9"/>
  <c r="H6" i="9" a="1"/>
  <c r="H6" i="9"/>
  <c r="F6" i="9" a="1"/>
  <c r="F6" i="9"/>
  <c r="F7" i="9" a="1"/>
  <c r="F7" i="9"/>
  <c r="F8" i="9" a="1"/>
  <c r="F8" i="9"/>
  <c r="F9" i="9" a="1"/>
  <c r="F9" i="9"/>
  <c r="F10" i="9" a="1"/>
  <c r="F10" i="9"/>
  <c r="F11" i="9" a="1"/>
  <c r="F11" i="9"/>
  <c r="E7" i="9" a="1"/>
  <c r="E7" i="9"/>
  <c r="E8" i="9" a="1"/>
  <c r="E8" i="9"/>
  <c r="E9" i="9" a="1"/>
  <c r="E9" i="9"/>
  <c r="E10" i="9" a="1"/>
  <c r="E10" i="9"/>
  <c r="E11" i="9" a="1"/>
  <c r="E11" i="9"/>
  <c r="J7" i="4"/>
  <c r="J8" i="4"/>
  <c r="J9" i="4"/>
  <c r="J10" i="4"/>
  <c r="J11" i="4"/>
  <c r="J6" i="4"/>
  <c r="I7" i="4"/>
  <c r="I8" i="4"/>
  <c r="I9" i="4"/>
  <c r="I10" i="4"/>
  <c r="I11" i="4"/>
  <c r="I6" i="4"/>
  <c r="F7" i="8" a="1"/>
  <c r="F7" i="8"/>
  <c r="F8" i="8" a="1"/>
  <c r="F8" i="8"/>
  <c r="F9" i="8" a="1"/>
  <c r="F9" i="8"/>
  <c r="F10" i="8" a="1"/>
  <c r="F10" i="8"/>
  <c r="F11" i="8" a="1"/>
  <c r="F11" i="8"/>
  <c r="F12" i="8" a="1"/>
  <c r="F12" i="8"/>
  <c r="F6" i="8" a="1"/>
  <c r="F6" i="8"/>
  <c r="J3" i="8"/>
  <c r="F6" i="7"/>
  <c r="H12" i="7"/>
  <c r="H7" i="7"/>
  <c r="H8" i="7"/>
  <c r="H9" i="7"/>
  <c r="H10" i="7"/>
  <c r="H11" i="7"/>
  <c r="H6" i="7"/>
  <c r="F12" i="7"/>
  <c r="F7" i="7"/>
  <c r="F8" i="7"/>
  <c r="F9" i="7"/>
  <c r="F10" i="7"/>
  <c r="F11" i="7"/>
  <c r="J3" i="7"/>
  <c r="L3" i="4"/>
  <c r="G6" i="4" a="1"/>
  <c r="G6" i="4"/>
  <c r="G7" i="4" a="1"/>
  <c r="G7" i="4"/>
  <c r="G8" i="4" a="1"/>
  <c r="G8" i="4"/>
  <c r="G9" i="4" a="1"/>
  <c r="G9" i="4"/>
  <c r="G10" i="4" a="1"/>
  <c r="G10" i="4"/>
  <c r="G11" i="4" a="1"/>
  <c r="G11" i="4"/>
  <c r="F7" i="4" a="1"/>
  <c r="F7" i="4"/>
  <c r="F8" i="4" a="1"/>
  <c r="F8" i="4"/>
  <c r="F9" i="4" a="1"/>
  <c r="F9" i="4"/>
  <c r="F10" i="4" a="1"/>
  <c r="F10" i="4"/>
  <c r="F11" i="4" a="1"/>
  <c r="F11" i="4"/>
  <c r="F6" i="4" a="1"/>
  <c r="F6" i="4"/>
  <c r="E2" i="6" a="1"/>
  <c r="E2" i="6"/>
  <c r="F2" i="6" a="1"/>
  <c r="F2" i="6"/>
</calcChain>
</file>

<file path=xl/comments1.xml><?xml version="1.0" encoding="utf-8"?>
<comments xmlns="http://schemas.openxmlformats.org/spreadsheetml/2006/main">
  <authors>
    <author>Yves Seybel</author>
  </authors>
  <commentList>
    <comment ref="J4" authorId="0" shapeId="0">
      <text>
        <r>
          <rPr>
            <b/>
            <sz val="9"/>
            <color indexed="81"/>
            <rFont val="Tahoma"/>
            <family val="2"/>
          </rPr>
          <t xml:space="preserve">comm: </t>
        </r>
        <r>
          <rPr>
            <sz val="9"/>
            <color indexed="81"/>
            <rFont val="Tahoma"/>
            <family val="2"/>
          </rPr>
          <t>notice how reference is not case sensitive - as most Excel functions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 xml:space="preserve">comm: </t>
        </r>
        <r>
          <rPr>
            <sz val="9"/>
            <color indexed="81"/>
            <rFont val="Tahoma"/>
            <family val="2"/>
          </rPr>
          <t xml:space="preserve">SMALL in this case refers to a matrix formula (multiply or divide arrays, and requires a {} 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 xml:space="preserve">comm: </t>
        </r>
        <r>
          <rPr>
            <sz val="9"/>
            <color indexed="81"/>
            <rFont val="Tahoma"/>
            <family val="2"/>
          </rPr>
          <t>notice that AGGREGATE function allows arrays as its 3rd argument, and therefore does not need {}</t>
        </r>
      </text>
    </comment>
  </commentList>
</comments>
</file>

<file path=xl/sharedStrings.xml><?xml version="1.0" encoding="utf-8"?>
<sst xmlns="http://schemas.openxmlformats.org/spreadsheetml/2006/main" count="159" uniqueCount="60">
  <si>
    <t>date</t>
  </si>
  <si>
    <t>montant</t>
  </si>
  <si>
    <t>nom</t>
  </si>
  <si>
    <t>bernard</t>
  </si>
  <si>
    <t>valentine</t>
  </si>
  <si>
    <t>Bernard</t>
  </si>
  <si>
    <t>Date</t>
  </si>
  <si>
    <t>Data</t>
  </si>
  <si>
    <t>DATE</t>
  </si>
  <si>
    <t>Unique Count Date</t>
  </si>
  <si>
    <t>Unique Count Name</t>
  </si>
  <si>
    <t>etc.</t>
  </si>
  <si>
    <t>Valentine</t>
  </si>
  <si>
    <t>SMALL / COUNTIF Explanation</t>
  </si>
  <si>
    <t>heure</t>
  </si>
  <si>
    <t>1) compter le nombre de valeurs uniques en colonne A et en colonne C</t>
  </si>
  <si>
    <t>2) trier les dates en ordre ascendant ( sans condition de noms) - doublons acceptes</t>
  </si>
  <si>
    <t>5) trier les dates en ordre ascendant ( avec condition de noms) - sans doublons</t>
  </si>
  <si>
    <t>4) trier les dates en ordre ascendant ( avec condition de noms) - doublons acceptes</t>
  </si>
  <si>
    <t>3) trier les dates en ordre ascendant ( sans condition de noms) - sans doublons</t>
  </si>
  <si>
    <t>6) ajouter une colonne heure basee sur deux conditions date et nom</t>
  </si>
  <si>
    <t>Nom</t>
  </si>
  <si>
    <t>1) compter les valeurs uniques en colonne A et C</t>
  </si>
  <si>
    <t>Explication</t>
  </si>
  <si>
    <t>qui represente le nombre de fois ou chaque date est presente dans la plage</t>
  </si>
  <si>
    <t>1/6/2018 est presente 2 fois (A2 et A5)</t>
  </si>
  <si>
    <t>1/2/2018 est presente une fois (A3)</t>
  </si>
  <si>
    <t>qui represente l'inverse des valeurs precedemment calculees</t>
  </si>
  <si>
    <t>A noter que la valeur 1/6/2108 comptee deux fois retourne 0.5</t>
  </si>
  <si>
    <t>Les valeurs uniques retournent 1</t>
  </si>
  <si>
    <t>Cette formule est une formule matricielle, donc va entouree de {} (ou CTRL-SHIFT-ENTER)</t>
  </si>
  <si>
    <t xml:space="preserve">Si on entre la formule sans {}, la fonction retournera la premiere valeur calculee dans la plage, cad 0.5 </t>
  </si>
  <si>
    <t>PETITE.VALEUR()</t>
  </si>
  <si>
    <t>AGREGAT()</t>
  </si>
  <si>
    <t>PETITE.VALEUR() +SOMME(NB.SI())</t>
  </si>
  <si>
    <t>AGREGAT() +SOMME(NB.SI())</t>
  </si>
  <si>
    <t>A noter que la fonction AGREGAT accepte les plages en 3eme argument, mais pas en 4eme; donc on doit ecrire sous forme matricielle {}</t>
  </si>
  <si>
    <t>PETITE.VALEUR() + NB.SI())</t>
  </si>
  <si>
    <t>PETITE.VALEUR() +SOMME(NB.SI.ENS())</t>
  </si>
  <si>
    <t>AGGREGATE +SOMME(NB.SI.ENS())</t>
  </si>
  <si>
    <t>noter comment la fonction AGREGAT ici est beaucoup plus elegante que la premiere</t>
  </si>
  <si>
    <t>ici la fonction AGREGAT n'est pas matricielle mais la fonction SOMME(NB.SI.ENS()) l'est donc {}</t>
  </si>
  <si>
    <t>RECHERCHEV()</t>
  </si>
  <si>
    <t>INDEX / EQUIV()</t>
  </si>
  <si>
    <t>La fonction RECHERCHEV ne marche pas sous forme matricielle - utiliser INDEX - EQUIV()</t>
  </si>
  <si>
    <t>=SOMME(1/NB.SI($A$2:$A$7;$A$2:$A$7))</t>
  </si>
  <si>
    <t>Etape 1 : NB.SI($A$2:$A$7;$A$2:$A$7) retourne une plage {2;1;1;2;1;1}</t>
  </si>
  <si>
    <t>Etape 2: 1/NB.SI($A$2:$A$7;$A$2:$A$7) retourne la plage {0.5;1;1;0.5;1;1}</t>
  </si>
  <si>
    <t>Etape 3: {=SOMME(1/NB.SI($A$2:$A$7;$A$2:$A$7))} retoune la SOMME des valeurs en etape 2</t>
  </si>
  <si>
    <t>=SIERREUR(PETITE.VALEUR($A$3:$A$9;LIGNES(F$6:F6)),"")</t>
  </si>
  <si>
    <t>=SIERREUR(AGREGAT(15,6,$A$3:$A$9;LIGNES(H$6:H6)),"")</t>
  </si>
  <si>
    <t>{=SIERREUR(PETITE.VALEUR($A$3:$A$9;1+SOMME(NB.SI($A$3:$A$9;$F$5:F5)));"")}</t>
  </si>
  <si>
    <t>{=SIERREUR(AGREGAT(15;6;$A$3:$A$9;1+SOMME(NB.SI($A$3:$A$9;$H$5:H5)));"")}</t>
  </si>
  <si>
    <t>{=SIERREUR(PETITE.VALEUR($A$3:$A$9*($C$3:$C$9=F$4);NB.SI($C$3:$C$9;"&lt;&gt;"&amp;F$4)+LIGNES(F$6:F6));"")}</t>
  </si>
  <si>
    <t>{=SIERREUR(AGREGAT(15;6;$A$3:$A$9/($C$3:$C$9=I$4);LIGNES(I$6:I6));"")}</t>
  </si>
  <si>
    <t>{=SIERREUR(SI(OU(ESTERREUR(E5);E5="");NA();PETITE.VALEUR($A$3:$A$9*($C$3:$C$9=$E$4);SOMME(NB.SI.ENS($C$3:$C$9;"&lt;&gt;"&amp;$E$4))+SOMME(NB.SI.ENS($C$3:$C$9;$E$4;$A$3:$A$9;"&lt;="&amp;E5))+1));"")}</t>
  </si>
  <si>
    <t>{=SIERREUR(AGREGAT(15;6;$A$3:$A$9/($C$3:$C$9=$H$4);SOMME(NB.SI.ENS($A$3:$A$9;$H$5:H5;$C$3:$C$9;$H$4))+1);"")}</t>
  </si>
  <si>
    <t>Noter comme la fonction AGREGAT() est plus courte car ne necessite pas tant de verificaitons d'erreur (deja inlcus dans argument #2 = 6</t>
  </si>
  <si>
    <t>{=SIERREUR(INDEX($B$3:$B$9;EQUIV($F$4&amp;F6;$D$3:$D$9&amp;$A$3:$A$9;0);1);"")}</t>
  </si>
  <si>
    <t>=RECHERCHEV(K6&amp;$K$4;$A$3:$A$9&amp;$D$3:$D$9;2;0)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</si>
</sst>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[$-F400]h:mm:ss\ AM/PM"/>
  </numFmts>
  <fonts count="10" x14ac:knownFonts="1"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1"/>
      <color theme="10"/>
      <name val="Arial Narrow"/>
      <family val="2"/>
    </font>
    <font>
      <sz val="12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 style="thin">
        <color theme="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16" fontId="0" fillId="0" borderId="0" xfId="0" applyNumberFormat="1"/>
    <xf numFmtId="164" fontId="0" fillId="0" borderId="2" xfId="0" applyNumberFormat="1" applyFont="1" applyBorder="1"/>
    <xf numFmtId="14" fontId="0" fillId="0" borderId="0" xfId="0" applyNumberFormat="1"/>
    <xf numFmtId="14" fontId="0" fillId="0" borderId="1" xfId="0" applyNumberFormat="1" applyFont="1" applyBorder="1"/>
    <xf numFmtId="0" fontId="0" fillId="0" borderId="0" xfId="0" applyNumberFormat="1"/>
    <xf numFmtId="0" fontId="2" fillId="0" borderId="0" xfId="0" applyFont="1" applyFill="1" applyBorder="1"/>
    <xf numFmtId="0" fontId="3" fillId="0" borderId="0" xfId="0" applyFont="1" applyFill="1" applyBorder="1"/>
    <xf numFmtId="14" fontId="2" fillId="0" borderId="0" xfId="0" applyNumberFormat="1" applyFont="1" applyFill="1" applyBorder="1"/>
    <xf numFmtId="0" fontId="1" fillId="2" borderId="3" xfId="0" applyFont="1" applyFill="1" applyBorder="1" applyAlignment="1">
      <alignment horizontal="center"/>
    </xf>
    <xf numFmtId="14" fontId="0" fillId="0" borderId="2" xfId="0" applyNumberFormat="1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0" fontId="0" fillId="0" borderId="6" xfId="0" applyFont="1" applyBorder="1"/>
    <xf numFmtId="164" fontId="0" fillId="0" borderId="4" xfId="0" applyNumberFormat="1" applyFont="1" applyBorder="1"/>
    <xf numFmtId="0" fontId="0" fillId="0" borderId="5" xfId="0" applyFont="1" applyBorder="1"/>
    <xf numFmtId="14" fontId="0" fillId="0" borderId="3" xfId="0" applyNumberFormat="1" applyFont="1" applyBorder="1"/>
    <xf numFmtId="14" fontId="0" fillId="0" borderId="7" xfId="0" applyNumberFormat="1" applyFont="1" applyFill="1" applyBorder="1"/>
    <xf numFmtId="0" fontId="0" fillId="0" borderId="0" xfId="0" quotePrefix="1"/>
    <xf numFmtId="16" fontId="0" fillId="0" borderId="1" xfId="0" applyNumberFormat="1" applyFont="1" applyBorder="1"/>
    <xf numFmtId="16" fontId="0" fillId="0" borderId="3" xfId="0" applyNumberFormat="1" applyFont="1" applyBorder="1"/>
    <xf numFmtId="0" fontId="4" fillId="0" borderId="0" xfId="1" quotePrefix="1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NumberFormat="1" applyFont="1" applyBorder="1"/>
    <xf numFmtId="0" fontId="5" fillId="3" borderId="8" xfId="0" applyNumberFormat="1" applyFont="1" applyFill="1" applyBorder="1" applyAlignment="1">
      <alignment horizontal="center"/>
    </xf>
    <xf numFmtId="0" fontId="0" fillId="0" borderId="0" xfId="0" quotePrefix="1" applyNumberFormat="1" applyFont="1" applyBorder="1"/>
    <xf numFmtId="0" fontId="0" fillId="0" borderId="0" xfId="0" applyAlignment="1">
      <alignment horizontal="center"/>
    </xf>
    <xf numFmtId="14" fontId="0" fillId="0" borderId="9" xfId="0" applyNumberFormat="1" applyFont="1" applyBorder="1"/>
    <xf numFmtId="14" fontId="0" fillId="0" borderId="10" xfId="0" applyNumberFormat="1" applyFont="1" applyBorder="1"/>
    <xf numFmtId="14" fontId="0" fillId="0" borderId="11" xfId="0" applyNumberFormat="1" applyFont="1" applyBorder="1"/>
    <xf numFmtId="14" fontId="0" fillId="0" borderId="12" xfId="0" applyNumberFormat="1" applyFont="1" applyBorder="1"/>
    <xf numFmtId="14" fontId="0" fillId="0" borderId="13" xfId="0" applyNumberFormat="1" applyFont="1" applyBorder="1"/>
    <xf numFmtId="14" fontId="0" fillId="0" borderId="14" xfId="0" applyNumberFormat="1" applyFont="1" applyBorder="1"/>
    <xf numFmtId="14" fontId="0" fillId="0" borderId="0" xfId="0" quotePrefix="1" applyNumberFormat="1"/>
    <xf numFmtId="0" fontId="0" fillId="0" borderId="15" xfId="0" applyFont="1" applyBorder="1"/>
    <xf numFmtId="164" fontId="0" fillId="0" borderId="16" xfId="0" applyNumberFormat="1" applyFont="1" applyBorder="1"/>
    <xf numFmtId="0" fontId="0" fillId="0" borderId="17" xfId="0" applyFont="1" applyBorder="1"/>
    <xf numFmtId="0" fontId="0" fillId="0" borderId="0" xfId="0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2" xfId="0" applyNumberFormat="1" applyFont="1" applyBorder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8" fillId="0" borderId="2" xfId="0" applyNumberFormat="1" applyFont="1" applyBorder="1"/>
    <xf numFmtId="0" fontId="9" fillId="0" borderId="0" xfId="0" quotePrefix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5"/>
  <sheetViews>
    <sheetView tabSelected="1" workbookViewId="0">
      <selection activeCell="A13" sqref="A13"/>
    </sheetView>
  </sheetViews>
  <sheetFormatPr baseColWidth="10" defaultColWidth="11.19921875" defaultRowHeight="14" x14ac:dyDescent="0.3"/>
  <cols>
    <col min="1" max="1" width="14" customWidth="1"/>
  </cols>
  <sheetData>
    <row r="1" spans="1:3" x14ac:dyDescent="0.3">
      <c r="A1" s="11" t="s">
        <v>7</v>
      </c>
      <c r="B1" s="12" t="s">
        <v>1</v>
      </c>
      <c r="C1" s="13" t="s">
        <v>21</v>
      </c>
    </row>
    <row r="2" spans="1:3" x14ac:dyDescent="0.3">
      <c r="A2" s="4">
        <v>43106</v>
      </c>
      <c r="B2" s="2">
        <v>122</v>
      </c>
      <c r="C2" s="14" t="s">
        <v>3</v>
      </c>
    </row>
    <row r="3" spans="1:3" x14ac:dyDescent="0.3">
      <c r="A3" s="4">
        <v>43102</v>
      </c>
      <c r="B3" s="2">
        <v>234</v>
      </c>
      <c r="C3" s="14" t="s">
        <v>4</v>
      </c>
    </row>
    <row r="4" spans="1:3" x14ac:dyDescent="0.3">
      <c r="A4" s="4">
        <v>43104</v>
      </c>
      <c r="B4" s="2">
        <v>45</v>
      </c>
      <c r="C4" s="14" t="s">
        <v>3</v>
      </c>
    </row>
    <row r="5" spans="1:3" x14ac:dyDescent="0.3">
      <c r="A5" s="4">
        <v>43106</v>
      </c>
      <c r="B5" s="2">
        <v>543</v>
      </c>
      <c r="C5" s="14" t="s">
        <v>4</v>
      </c>
    </row>
    <row r="6" spans="1:3" x14ac:dyDescent="0.3">
      <c r="A6" s="4">
        <v>43110</v>
      </c>
      <c r="B6" s="2">
        <v>80</v>
      </c>
      <c r="C6" s="14" t="s">
        <v>4</v>
      </c>
    </row>
    <row r="7" spans="1:3" x14ac:dyDescent="0.3">
      <c r="A7" s="17">
        <v>43115</v>
      </c>
      <c r="B7" s="15">
        <v>76</v>
      </c>
      <c r="C7" s="16" t="s">
        <v>3</v>
      </c>
    </row>
    <row r="8" spans="1:3" x14ac:dyDescent="0.3">
      <c r="A8" s="18"/>
    </row>
    <row r="10" spans="1:3" x14ac:dyDescent="0.3">
      <c r="A10" t="s">
        <v>15</v>
      </c>
    </row>
    <row r="11" spans="1:3" x14ac:dyDescent="0.3">
      <c r="A11" t="s">
        <v>16</v>
      </c>
    </row>
    <row r="12" spans="1:3" x14ac:dyDescent="0.3">
      <c r="A12" t="s">
        <v>19</v>
      </c>
    </row>
    <row r="13" spans="1:3" x14ac:dyDescent="0.3">
      <c r="A13" t="s">
        <v>18</v>
      </c>
    </row>
    <row r="14" spans="1:3" x14ac:dyDescent="0.3">
      <c r="A14" t="s">
        <v>17</v>
      </c>
    </row>
    <row r="15" spans="1:3" x14ac:dyDescent="0.3">
      <c r="A1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A2" sqref="A1:A2"/>
    </sheetView>
  </sheetViews>
  <sheetFormatPr baseColWidth="10" defaultColWidth="11.19921875" defaultRowHeight="14" x14ac:dyDescent="0.3"/>
  <cols>
    <col min="1" max="1" width="14" customWidth="1"/>
    <col min="5" max="5" width="31.5" customWidth="1"/>
    <col min="6" max="6" width="28.796875" customWidth="1"/>
  </cols>
  <sheetData>
    <row r="1" spans="1:6" ht="14.5" thickBot="1" x14ac:dyDescent="0.35">
      <c r="A1" s="11" t="s">
        <v>7</v>
      </c>
      <c r="B1" s="12" t="s">
        <v>1</v>
      </c>
      <c r="C1" s="13" t="s">
        <v>21</v>
      </c>
      <c r="E1" s="23" t="s">
        <v>9</v>
      </c>
      <c r="F1" s="24" t="s">
        <v>10</v>
      </c>
    </row>
    <row r="2" spans="1:6" ht="16" thickBot="1" x14ac:dyDescent="0.4">
      <c r="A2" s="4">
        <v>43106</v>
      </c>
      <c r="B2" s="2">
        <v>122</v>
      </c>
      <c r="C2" s="14" t="s">
        <v>3</v>
      </c>
      <c r="E2" s="26">
        <f t="array" ref="E2">SUM(1/COUNTIF($A$2:$A$7,$A$2:$A$7))</f>
        <v>5</v>
      </c>
      <c r="F2" s="26">
        <f t="array" ref="F2">SUM(1/COUNTIF($C$2:$C$7,$C$2:$C$7))</f>
        <v>1.9999999999999998</v>
      </c>
    </row>
    <row r="3" spans="1:6" x14ac:dyDescent="0.3">
      <c r="A3" s="4">
        <v>43102</v>
      </c>
      <c r="B3" s="2">
        <v>234</v>
      </c>
      <c r="C3" s="14" t="s">
        <v>4</v>
      </c>
      <c r="E3" s="25"/>
      <c r="F3" s="25"/>
    </row>
    <row r="4" spans="1:6" x14ac:dyDescent="0.3">
      <c r="A4" s="4">
        <v>43104</v>
      </c>
      <c r="B4" s="2">
        <v>45</v>
      </c>
      <c r="C4" s="14" t="s">
        <v>3</v>
      </c>
      <c r="E4" t="s">
        <v>22</v>
      </c>
      <c r="F4" s="25"/>
    </row>
    <row r="5" spans="1:6" x14ac:dyDescent="0.3">
      <c r="A5" s="4">
        <v>43106</v>
      </c>
      <c r="B5" s="2">
        <v>543</v>
      </c>
      <c r="C5" s="14" t="s">
        <v>4</v>
      </c>
      <c r="E5" s="27" t="s">
        <v>45</v>
      </c>
      <c r="F5" s="25"/>
    </row>
    <row r="6" spans="1:6" x14ac:dyDescent="0.3">
      <c r="A6" s="4">
        <v>43110</v>
      </c>
      <c r="B6" s="2">
        <v>80</v>
      </c>
      <c r="C6" s="14" t="s">
        <v>4</v>
      </c>
      <c r="F6" s="25"/>
    </row>
    <row r="7" spans="1:6" x14ac:dyDescent="0.3">
      <c r="A7" s="17">
        <v>43115</v>
      </c>
      <c r="B7" s="15">
        <v>76</v>
      </c>
      <c r="C7" s="16" t="s">
        <v>3</v>
      </c>
      <c r="E7" t="s">
        <v>23</v>
      </c>
      <c r="F7" s="25"/>
    </row>
    <row r="8" spans="1:6" x14ac:dyDescent="0.3">
      <c r="A8" s="18"/>
      <c r="E8" t="s">
        <v>46</v>
      </c>
    </row>
    <row r="9" spans="1:6" x14ac:dyDescent="0.3">
      <c r="E9" t="s">
        <v>24</v>
      </c>
    </row>
    <row r="10" spans="1:6" x14ac:dyDescent="0.3">
      <c r="E10" s="19" t="s">
        <v>25</v>
      </c>
    </row>
    <row r="11" spans="1:6" x14ac:dyDescent="0.3">
      <c r="E11" t="s">
        <v>26</v>
      </c>
    </row>
    <row r="12" spans="1:6" x14ac:dyDescent="0.3">
      <c r="E12" t="s">
        <v>11</v>
      </c>
    </row>
    <row r="14" spans="1:6" x14ac:dyDescent="0.3">
      <c r="E14" t="s">
        <v>47</v>
      </c>
    </row>
    <row r="15" spans="1:6" x14ac:dyDescent="0.3">
      <c r="E15" t="s">
        <v>27</v>
      </c>
    </row>
    <row r="16" spans="1:6" x14ac:dyDescent="0.3">
      <c r="E16" t="s">
        <v>28</v>
      </c>
    </row>
    <row r="17" spans="5:5" x14ac:dyDescent="0.3">
      <c r="E17" t="s">
        <v>29</v>
      </c>
    </row>
    <row r="19" spans="5:5" x14ac:dyDescent="0.3">
      <c r="E19" t="s">
        <v>48</v>
      </c>
    </row>
    <row r="20" spans="5:5" x14ac:dyDescent="0.3">
      <c r="E20" t="s">
        <v>30</v>
      </c>
    </row>
    <row r="21" spans="5:5" x14ac:dyDescent="0.3">
      <c r="E21" t="s">
        <v>31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27"/>
  <sheetViews>
    <sheetView workbookViewId="0">
      <selection activeCell="A17" sqref="A17"/>
    </sheetView>
  </sheetViews>
  <sheetFormatPr baseColWidth="10" defaultColWidth="11.19921875" defaultRowHeight="14" x14ac:dyDescent="0.3"/>
  <cols>
    <col min="6" max="6" width="22.09765625" customWidth="1"/>
    <col min="7" max="7" width="15.59765625" style="6" customWidth="1"/>
    <col min="8" max="8" width="24.3984375" customWidth="1"/>
  </cols>
  <sheetData>
    <row r="1" spans="1:10" x14ac:dyDescent="0.3">
      <c r="I1" s="5"/>
    </row>
    <row r="2" spans="1:10" x14ac:dyDescent="0.3">
      <c r="A2" s="11" t="s">
        <v>0</v>
      </c>
      <c r="B2" s="12" t="s">
        <v>1</v>
      </c>
      <c r="C2" s="13" t="s">
        <v>2</v>
      </c>
      <c r="F2" s="42" t="s">
        <v>32</v>
      </c>
      <c r="G2" s="7"/>
      <c r="H2" s="43" t="s">
        <v>33</v>
      </c>
    </row>
    <row r="3" spans="1:10" x14ac:dyDescent="0.3">
      <c r="A3" s="20">
        <v>43440</v>
      </c>
      <c r="B3" s="2">
        <v>122</v>
      </c>
      <c r="C3" s="14" t="s">
        <v>3</v>
      </c>
      <c r="G3" s="8"/>
      <c r="H3" s="3"/>
      <c r="J3" t="str">
        <f>IFERROR(SMALL($A$3:$A$9*($C$3:$C$9=F$4),4),"")</f>
        <v/>
      </c>
    </row>
    <row r="4" spans="1:10" x14ac:dyDescent="0.3">
      <c r="A4" s="20">
        <v>43436</v>
      </c>
      <c r="B4" s="2">
        <v>234</v>
      </c>
      <c r="C4" s="14" t="s">
        <v>4</v>
      </c>
      <c r="F4" s="39"/>
      <c r="G4" s="8"/>
      <c r="H4" s="39"/>
    </row>
    <row r="5" spans="1:10" ht="14.5" thickBot="1" x14ac:dyDescent="0.35">
      <c r="A5" s="20">
        <v>43438</v>
      </c>
      <c r="B5" s="2">
        <v>45</v>
      </c>
      <c r="C5" s="14" t="s">
        <v>3</v>
      </c>
      <c r="F5" s="23" t="s">
        <v>6</v>
      </c>
      <c r="G5" s="8"/>
      <c r="H5" s="23" t="s">
        <v>6</v>
      </c>
    </row>
    <row r="6" spans="1:10" ht="14.5" thickBot="1" x14ac:dyDescent="0.35">
      <c r="A6" s="20">
        <v>43440</v>
      </c>
      <c r="B6" s="2">
        <v>543</v>
      </c>
      <c r="C6" s="14" t="s">
        <v>4</v>
      </c>
      <c r="F6" s="29">
        <f>IFERROR(SMALL($A$3:$A$9,ROWS(F$6:F6)),"")</f>
        <v>43436</v>
      </c>
      <c r="G6" s="8"/>
      <c r="H6" s="29">
        <f>IFERROR(_xlfn.AGGREGATE(15,6,$A$3:$A$9,ROWS(H$6:H6)),"")</f>
        <v>43436</v>
      </c>
    </row>
    <row r="7" spans="1:10" ht="14.5" thickBot="1" x14ac:dyDescent="0.35">
      <c r="A7" s="20">
        <v>43444</v>
      </c>
      <c r="B7" s="2">
        <v>80</v>
      </c>
      <c r="C7" s="14" t="s">
        <v>4</v>
      </c>
      <c r="F7" s="29">
        <f>IFERROR(SMALL($A$3:$A$9,ROWS(F$6:F7)),"")</f>
        <v>43438</v>
      </c>
      <c r="G7" s="8"/>
      <c r="H7" s="29">
        <f>IFERROR(_xlfn.AGGREGATE(15,6,$A$3:$A$9,ROWS(H$6:H7)),"")</f>
        <v>43438</v>
      </c>
    </row>
    <row r="8" spans="1:10" ht="14.5" thickBot="1" x14ac:dyDescent="0.35">
      <c r="A8" s="20">
        <v>43449</v>
      </c>
      <c r="B8" s="2">
        <v>76</v>
      </c>
      <c r="C8" s="14" t="s">
        <v>3</v>
      </c>
      <c r="F8" s="29">
        <f>IFERROR(SMALL($A$3:$A$9,ROWS(F$6:F8)),"")</f>
        <v>43440</v>
      </c>
      <c r="G8" s="8"/>
      <c r="H8" s="29">
        <f>IFERROR(_xlfn.AGGREGATE(15,6,$A$3:$A$9,ROWS(H$6:H8)),"")</f>
        <v>43440</v>
      </c>
    </row>
    <row r="9" spans="1:10" ht="14.5" thickBot="1" x14ac:dyDescent="0.35">
      <c r="A9" s="21">
        <v>43440</v>
      </c>
      <c r="B9" s="15">
        <v>229</v>
      </c>
      <c r="C9" s="16" t="s">
        <v>3</v>
      </c>
      <c r="F9" s="29">
        <f>IFERROR(SMALL($A$3:$A$9,ROWS(F$6:F9)),"")</f>
        <v>43440</v>
      </c>
      <c r="H9" s="29">
        <f>IFERROR(_xlfn.AGGREGATE(15,6,$A$3:$A$9,ROWS(H$6:H9)),"")</f>
        <v>43440</v>
      </c>
    </row>
    <row r="10" spans="1:10" ht="14.5" thickBot="1" x14ac:dyDescent="0.35">
      <c r="A10" s="36"/>
      <c r="B10" s="37"/>
      <c r="C10" s="38"/>
      <c r="F10" s="29">
        <f>IFERROR(SMALL($A$3:$A$9,ROWS(F$6:F10)),"")</f>
        <v>43440</v>
      </c>
      <c r="H10" s="29">
        <f>IFERROR(_xlfn.AGGREGATE(15,6,$A$3:$A$9,ROWS(H$6:H10)),"")</f>
        <v>43440</v>
      </c>
    </row>
    <row r="11" spans="1:10" ht="14.5" thickBot="1" x14ac:dyDescent="0.35">
      <c r="F11" s="29">
        <f>IFERROR(SMALL($A$3:$A$9,ROWS(F$6:F11)),"")</f>
        <v>43444</v>
      </c>
      <c r="H11" s="29">
        <f>IFERROR(_xlfn.AGGREGATE(15,6,$A$3:$A$9,ROWS(H$6:H11)),"")</f>
        <v>43444</v>
      </c>
    </row>
    <row r="12" spans="1:10" x14ac:dyDescent="0.3">
      <c r="F12" s="29">
        <f>IFERROR(SMALL($A$3:$A$9,ROWS(F$6:F12)),"")</f>
        <v>43449</v>
      </c>
      <c r="H12" s="29">
        <f>IFERROR(_xlfn.AGGREGATE(15,6,$A$3:$A$9,ROWS(H$6:H12)),"")</f>
        <v>43449</v>
      </c>
    </row>
    <row r="13" spans="1:10" x14ac:dyDescent="0.3">
      <c r="A13" s="50" t="s">
        <v>32</v>
      </c>
      <c r="F13" s="3"/>
    </row>
    <row r="14" spans="1:10" x14ac:dyDescent="0.3">
      <c r="A14" s="35" t="s">
        <v>49</v>
      </c>
    </row>
    <row r="15" spans="1:10" x14ac:dyDescent="0.3">
      <c r="F15" s="3"/>
    </row>
    <row r="16" spans="1:10" x14ac:dyDescent="0.3">
      <c r="A16" t="s">
        <v>33</v>
      </c>
      <c r="F16" s="3"/>
    </row>
    <row r="17" spans="1:6" x14ac:dyDescent="0.3">
      <c r="A17" s="19" t="s">
        <v>50</v>
      </c>
      <c r="F17" s="3"/>
    </row>
    <row r="18" spans="1:6" x14ac:dyDescent="0.3">
      <c r="F18" s="3"/>
    </row>
    <row r="19" spans="1:6" x14ac:dyDescent="0.3">
      <c r="F19" s="3"/>
    </row>
    <row r="20" spans="1:6" x14ac:dyDescent="0.3">
      <c r="F20" s="3"/>
    </row>
    <row r="27" spans="1:6" x14ac:dyDescent="0.3">
      <c r="A27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27"/>
  <sheetViews>
    <sheetView workbookViewId="0">
      <selection activeCell="A18" sqref="A18"/>
    </sheetView>
  </sheetViews>
  <sheetFormatPr baseColWidth="10" defaultColWidth="11.19921875" defaultRowHeight="14" x14ac:dyDescent="0.3"/>
  <cols>
    <col min="6" max="6" width="22.09765625" customWidth="1"/>
    <col min="7" max="7" width="15.59765625" style="6" customWidth="1"/>
    <col min="8" max="8" width="24.3984375" customWidth="1"/>
  </cols>
  <sheetData>
    <row r="1" spans="1:10" x14ac:dyDescent="0.3">
      <c r="I1" s="5"/>
    </row>
    <row r="2" spans="1:10" x14ac:dyDescent="0.3">
      <c r="A2" s="11" t="s">
        <v>0</v>
      </c>
      <c r="B2" s="12" t="s">
        <v>1</v>
      </c>
      <c r="C2" s="13" t="s">
        <v>2</v>
      </c>
      <c r="F2" s="42" t="s">
        <v>34</v>
      </c>
      <c r="G2" s="7"/>
      <c r="H2" s="43" t="s">
        <v>35</v>
      </c>
    </row>
    <row r="3" spans="1:10" x14ac:dyDescent="0.3">
      <c r="A3" s="20">
        <v>43440</v>
      </c>
      <c r="B3" s="2">
        <v>122</v>
      </c>
      <c r="C3" s="14" t="s">
        <v>3</v>
      </c>
      <c r="G3" s="8"/>
      <c r="H3" s="3"/>
      <c r="J3" t="str">
        <f>IFERROR(SMALL($A$3:$A$9*($C$3:$C$9=F$4),4),"")</f>
        <v/>
      </c>
    </row>
    <row r="4" spans="1:10" x14ac:dyDescent="0.3">
      <c r="A4" s="20">
        <v>43436</v>
      </c>
      <c r="B4" s="2">
        <v>234</v>
      </c>
      <c r="C4" s="14" t="s">
        <v>4</v>
      </c>
      <c r="F4" s="39"/>
      <c r="G4" s="8"/>
      <c r="H4" s="39"/>
    </row>
    <row r="5" spans="1:10" ht="14.5" thickBot="1" x14ac:dyDescent="0.35">
      <c r="A5" s="20">
        <v>43438</v>
      </c>
      <c r="B5" s="2">
        <v>45</v>
      </c>
      <c r="C5" s="14" t="s">
        <v>3</v>
      </c>
      <c r="F5" s="23" t="s">
        <v>6</v>
      </c>
      <c r="G5" s="8"/>
      <c r="H5" s="23" t="s">
        <v>6</v>
      </c>
    </row>
    <row r="6" spans="1:10" ht="14.5" thickBot="1" x14ac:dyDescent="0.35">
      <c r="A6" s="20">
        <v>43440</v>
      </c>
      <c r="B6" s="2">
        <v>543</v>
      </c>
      <c r="C6" s="14" t="s">
        <v>4</v>
      </c>
      <c r="F6" s="29">
        <f t="array" ref="F6">IFERROR(SMALL($A$3:$A$9,1+SUM(COUNTIF($A$3:$A$9,$F$5:F5))),"")</f>
        <v>43436</v>
      </c>
      <c r="G6" s="8"/>
      <c r="H6" s="29">
        <f t="array" ref="H6">IFERROR(_xlfn.AGGREGATE(15,6,$A$3:$A$9,1+SUM(COUNTIF($A$3:$A$9,$H$5:H5))),"")</f>
        <v>43436</v>
      </c>
    </row>
    <row r="7" spans="1:10" ht="14.5" thickBot="1" x14ac:dyDescent="0.35">
      <c r="A7" s="20">
        <v>43444</v>
      </c>
      <c r="B7" s="2">
        <v>80</v>
      </c>
      <c r="C7" s="14" t="s">
        <v>4</v>
      </c>
      <c r="F7" s="29">
        <f t="array" ref="F7">IFERROR(SMALL($A$3:$A$9,1+SUM(COUNTIF($A$3:$A$9,$F$5:F6))),"")</f>
        <v>43438</v>
      </c>
      <c r="G7" s="8"/>
      <c r="H7" s="29">
        <f t="array" ref="H7">IFERROR(_xlfn.AGGREGATE(15,6,$A$3:$A$9,1+SUM(COUNTIF($A$3:$A$9,$H$5:H6))),"")</f>
        <v>43438</v>
      </c>
    </row>
    <row r="8" spans="1:10" ht="14.5" thickBot="1" x14ac:dyDescent="0.35">
      <c r="A8" s="20">
        <v>43449</v>
      </c>
      <c r="B8" s="2">
        <v>76</v>
      </c>
      <c r="C8" s="14" t="s">
        <v>3</v>
      </c>
      <c r="F8" s="29">
        <f t="array" ref="F8">IFERROR(SMALL($A$3:$A$9,1+SUM(COUNTIF($A$3:$A$9,$F$5:F7))),"")</f>
        <v>43440</v>
      </c>
      <c r="G8" s="8"/>
      <c r="H8" s="29">
        <f t="array" ref="H8">IFERROR(_xlfn.AGGREGATE(15,6,$A$3:$A$9,1+SUM(COUNTIF($A$3:$A$9,$H$5:H7))),"")</f>
        <v>43440</v>
      </c>
    </row>
    <row r="9" spans="1:10" ht="14.5" thickBot="1" x14ac:dyDescent="0.35">
      <c r="A9" s="21">
        <v>43440</v>
      </c>
      <c r="B9" s="15">
        <v>229</v>
      </c>
      <c r="C9" s="16" t="s">
        <v>3</v>
      </c>
      <c r="F9" s="29">
        <f t="array" ref="F9">IFERROR(SMALL($A$3:$A$9,1+SUM(COUNTIF($A$3:$A$9,$F$5:F8))),"")</f>
        <v>43444</v>
      </c>
      <c r="H9" s="29">
        <f t="array" ref="H9">IFERROR(_xlfn.AGGREGATE(15,6,$A$3:$A$9,1+SUM(COUNTIF($A$3:$A$9,$H$5:H8))),"")</f>
        <v>43444</v>
      </c>
    </row>
    <row r="10" spans="1:10" ht="14.5" thickBot="1" x14ac:dyDescent="0.35">
      <c r="A10" s="36"/>
      <c r="B10" s="37"/>
      <c r="C10" s="38"/>
      <c r="F10" s="29">
        <f t="array" ref="F10">IFERROR(SMALL($A$3:$A$9,1+SUM(COUNTIF($A$3:$A$9,$F$5:F9))),"")</f>
        <v>43449</v>
      </c>
      <c r="H10" s="29">
        <f t="array" ref="H10">IFERROR(_xlfn.AGGREGATE(15,6,$A$3:$A$9,1+SUM(COUNTIF($A$3:$A$9,$H$5:H9))),"")</f>
        <v>43449</v>
      </c>
    </row>
    <row r="11" spans="1:10" ht="14.5" thickBot="1" x14ac:dyDescent="0.35">
      <c r="F11" s="29" t="str">
        <f t="array" ref="F11">IFERROR(SMALL($A$3:$A$9,1+SUM(COUNTIF($A$3:$A$9,$F$5:F10))),"")</f>
        <v/>
      </c>
      <c r="H11" s="29" t="str">
        <f t="array" ref="H11">IFERROR(_xlfn.AGGREGATE(15,6,$A$3:$A$9,1+SUM(COUNTIF($A$3:$A$9,$H$5:H10))),"")</f>
        <v/>
      </c>
    </row>
    <row r="12" spans="1:10" x14ac:dyDescent="0.3">
      <c r="F12" s="29" t="str">
        <f t="array" ref="F12">IFERROR(SMALL($A$3:$A$9,1+SUM(COUNTIF($A$3:$A$9,$F$5:F11))),"")</f>
        <v/>
      </c>
      <c r="H12" s="29" t="str">
        <f t="array" ref="H12">IFERROR(_xlfn.AGGREGATE(15,6,$A$3:$A$9,1+SUM(COUNTIF($A$3:$A$9,$H$5:H11))),"")</f>
        <v/>
      </c>
    </row>
    <row r="13" spans="1:10" x14ac:dyDescent="0.3">
      <c r="A13" s="50" t="s">
        <v>34</v>
      </c>
      <c r="F13" s="3"/>
    </row>
    <row r="14" spans="1:10" x14ac:dyDescent="0.3">
      <c r="A14" s="35" t="s">
        <v>51</v>
      </c>
    </row>
    <row r="15" spans="1:10" x14ac:dyDescent="0.3">
      <c r="F15" s="3"/>
    </row>
    <row r="16" spans="1:10" x14ac:dyDescent="0.3">
      <c r="A16" s="51" t="s">
        <v>35</v>
      </c>
      <c r="F16" s="3"/>
    </row>
    <row r="17" spans="1:6" x14ac:dyDescent="0.3">
      <c r="A17" s="19" t="s">
        <v>52</v>
      </c>
      <c r="F17" s="3"/>
    </row>
    <row r="18" spans="1:6" x14ac:dyDescent="0.3">
      <c r="A18" t="s">
        <v>36</v>
      </c>
      <c r="F18" s="3"/>
    </row>
    <row r="19" spans="1:6" x14ac:dyDescent="0.3">
      <c r="F19" s="3"/>
    </row>
    <row r="20" spans="1:6" x14ac:dyDescent="0.3">
      <c r="F20" s="3"/>
    </row>
    <row r="27" spans="1:6" x14ac:dyDescent="0.3">
      <c r="A27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7"/>
  <sheetViews>
    <sheetView workbookViewId="0">
      <selection activeCell="A18" sqref="A18"/>
    </sheetView>
  </sheetViews>
  <sheetFormatPr baseColWidth="10" defaultColWidth="11.19921875" defaultRowHeight="14" x14ac:dyDescent="0.3"/>
  <cols>
    <col min="6" max="7" width="15.59765625" customWidth="1"/>
    <col min="8" max="8" width="15.59765625" style="6" customWidth="1"/>
    <col min="9" max="9" width="21" customWidth="1"/>
    <col min="10" max="10" width="17.796875" customWidth="1"/>
  </cols>
  <sheetData>
    <row r="1" spans="1:12" x14ac:dyDescent="0.3">
      <c r="J1" s="1"/>
      <c r="K1" s="5"/>
    </row>
    <row r="2" spans="1:12" x14ac:dyDescent="0.3">
      <c r="A2" s="11" t="s">
        <v>0</v>
      </c>
      <c r="B2" s="12" t="s">
        <v>1</v>
      </c>
      <c r="C2" s="13" t="s">
        <v>2</v>
      </c>
      <c r="F2" s="45" t="s">
        <v>37</v>
      </c>
      <c r="G2" s="45"/>
      <c r="H2" s="7"/>
      <c r="I2" s="46" t="s">
        <v>33</v>
      </c>
      <c r="J2" s="46"/>
    </row>
    <row r="3" spans="1:12" x14ac:dyDescent="0.3">
      <c r="A3" s="20">
        <v>43440</v>
      </c>
      <c r="B3" s="2">
        <v>122</v>
      </c>
      <c r="C3" s="14" t="s">
        <v>3</v>
      </c>
      <c r="H3" s="8"/>
      <c r="I3" s="3"/>
      <c r="L3" t="str">
        <f>IFERROR(SMALL($A$3:$A$9*($C$3:$C$9=F$4),4),"")</f>
        <v/>
      </c>
    </row>
    <row r="4" spans="1:12" x14ac:dyDescent="0.3">
      <c r="A4" s="20">
        <v>43436</v>
      </c>
      <c r="B4" s="2">
        <v>234</v>
      </c>
      <c r="C4" s="14" t="s">
        <v>4</v>
      </c>
      <c r="F4" s="28" t="s">
        <v>5</v>
      </c>
      <c r="G4" s="28" t="s">
        <v>12</v>
      </c>
      <c r="H4" s="8"/>
      <c r="I4" s="28" t="s">
        <v>5</v>
      </c>
      <c r="J4" s="28" t="s">
        <v>12</v>
      </c>
    </row>
    <row r="5" spans="1:12" ht="14.5" thickBot="1" x14ac:dyDescent="0.35">
      <c r="A5" s="20">
        <v>43438</v>
      </c>
      <c r="B5" s="2">
        <v>45</v>
      </c>
      <c r="C5" s="14" t="s">
        <v>3</v>
      </c>
      <c r="F5" s="23" t="s">
        <v>6</v>
      </c>
      <c r="G5" s="23" t="s">
        <v>6</v>
      </c>
      <c r="H5" s="8"/>
      <c r="I5" s="23" t="s">
        <v>6</v>
      </c>
      <c r="J5" s="23" t="s">
        <v>6</v>
      </c>
    </row>
    <row r="6" spans="1:12" ht="14.5" thickBot="1" x14ac:dyDescent="0.35">
      <c r="A6" s="20">
        <v>43440</v>
      </c>
      <c r="B6" s="2">
        <v>543</v>
      </c>
      <c r="C6" s="14" t="s">
        <v>4</v>
      </c>
      <c r="F6" s="29">
        <f t="array" ref="F6">IFERROR(SMALL($A$3:$A$9*($C$3:$C$9=F$4),COUNTIF($C$3:$C$9,"&lt;&gt;"&amp;F$4)+ROWS(F$6:F6)),"")</f>
        <v>43438</v>
      </c>
      <c r="G6" s="30">
        <f t="array" ref="G6">IFERROR(SMALL($A$3:$A$9*($C$3:$C$9=G$4),COUNTIF($C$3:$C$9,"&lt;&gt;"&amp;G$4)+ROWS(G$6:G6)),"")</f>
        <v>43436</v>
      </c>
      <c r="H6" s="8"/>
      <c r="I6" s="29">
        <f>IFERROR(_xlfn.AGGREGATE(15,6,$A$3:$A$9/($C$3:$C$9=I$4),ROWS(I$6:I6)),"")</f>
        <v>43438</v>
      </c>
      <c r="J6" s="29">
        <f>IFERROR(_xlfn.AGGREGATE(15,6,$A$3:$A$9/($C$3:$C$9=J$4),ROWS(J$6:J6)),"")</f>
        <v>43436</v>
      </c>
    </row>
    <row r="7" spans="1:12" ht="14.5" thickBot="1" x14ac:dyDescent="0.35">
      <c r="A7" s="20">
        <v>43444</v>
      </c>
      <c r="B7" s="2">
        <v>80</v>
      </c>
      <c r="C7" s="14" t="s">
        <v>4</v>
      </c>
      <c r="F7" s="31">
        <f t="array" ref="F7">IFERROR(SMALL($A$3:$A$9*($C$3:$C$9=F$4),COUNTIF($C$3:$C$9,"&lt;&gt;"&amp;F$4)+ROWS(F$6:F7)),"")</f>
        <v>43440</v>
      </c>
      <c r="G7" s="32">
        <f t="array" ref="G7">IFERROR(SMALL($A$3:$A$9*($C$3:$C$9=G$4),COUNTIF($C$3:$C$9,"&lt;&gt;"&amp;G$4)+ROWS(G$6:G7)),"")</f>
        <v>43440</v>
      </c>
      <c r="H7" s="8"/>
      <c r="I7" s="29">
        <f>IFERROR(_xlfn.AGGREGATE(15,6,$A$3:$A$9/($C$3:$C$9=I$4),ROWS(I$6:I7)),"")</f>
        <v>43440</v>
      </c>
      <c r="J7" s="29">
        <f>IFERROR(_xlfn.AGGREGATE(15,6,$A$3:$A$9/($C$3:$C$9=J$4),ROWS(J$6:J7)),"")</f>
        <v>43440</v>
      </c>
    </row>
    <row r="8" spans="1:12" ht="14.5" thickBot="1" x14ac:dyDescent="0.35">
      <c r="A8" s="20">
        <v>43449</v>
      </c>
      <c r="B8" s="2">
        <v>76</v>
      </c>
      <c r="C8" s="14" t="s">
        <v>3</v>
      </c>
      <c r="F8" s="31">
        <f t="array" ref="F8">IFERROR(SMALL($A$3:$A$9*($C$3:$C$9=F$4),COUNTIF($C$3:$C$9,"&lt;&gt;"&amp;F$4)+ROWS(F$6:F8)),"")</f>
        <v>43440</v>
      </c>
      <c r="G8" s="32">
        <f t="array" ref="G8">IFERROR(SMALL($A$3:$A$9*($C$3:$C$9=G$4),COUNTIF($C$3:$C$9,"&lt;&gt;"&amp;G$4)+ROWS(G$6:G8)),"")</f>
        <v>43444</v>
      </c>
      <c r="H8" s="8"/>
      <c r="I8" s="29">
        <f>IFERROR(_xlfn.AGGREGATE(15,6,$A$3:$A$9/($C$3:$C$9=I$4),ROWS(I$6:I8)),"")</f>
        <v>43440</v>
      </c>
      <c r="J8" s="29">
        <f>IFERROR(_xlfn.AGGREGATE(15,6,$A$3:$A$9/($C$3:$C$9=J$4),ROWS(J$6:J8)),"")</f>
        <v>43444</v>
      </c>
    </row>
    <row r="9" spans="1:12" ht="14.5" thickBot="1" x14ac:dyDescent="0.35">
      <c r="A9" s="21">
        <v>43440</v>
      </c>
      <c r="B9" s="15">
        <v>229</v>
      </c>
      <c r="C9" s="16" t="s">
        <v>3</v>
      </c>
      <c r="F9" s="31">
        <f t="array" ref="F9">IFERROR(SMALL($A$3:$A$9*($C$3:$C$9=F$4),COUNTIF($C$3:$C$9,"&lt;&gt;"&amp;F$4)+ROWS(F$6:F9)),"")</f>
        <v>43449</v>
      </c>
      <c r="G9" s="32" t="str">
        <f t="array" ref="G9">IFERROR(SMALL($A$3:$A$9*($C$3:$C$9=G$4),COUNTIF($C$3:$C$9,"&lt;&gt;"&amp;G$4)+ROWS(G$6:G9)),"")</f>
        <v/>
      </c>
      <c r="I9" s="29">
        <f>IFERROR(_xlfn.AGGREGATE(15,6,$A$3:$A$9/($C$3:$C$9=I$4),ROWS(I$6:I9)),"")</f>
        <v>43449</v>
      </c>
      <c r="J9" s="29" t="str">
        <f>IFERROR(_xlfn.AGGREGATE(15,6,$A$3:$A$9/($C$3:$C$9=J$4),ROWS(J$6:J9)),"")</f>
        <v/>
      </c>
    </row>
    <row r="10" spans="1:12" ht="14.5" thickBot="1" x14ac:dyDescent="0.35">
      <c r="A10" s="36"/>
      <c r="B10" s="37"/>
      <c r="C10" s="38"/>
      <c r="F10" s="31" t="str">
        <f t="array" ref="F10">IFERROR(SMALL($A$3:$A$9*($C$3:$C$9=F$4),COUNTIF($C$3:$C$9,"&lt;&gt;"&amp;F$4)+ROWS(F$6:F10)),"")</f>
        <v/>
      </c>
      <c r="G10" s="32" t="str">
        <f t="array" ref="G10">IFERROR(SMALL($A$3:$A$9*($C$3:$C$9=G$4),COUNTIF($C$3:$C$9,"&lt;&gt;"&amp;G$4)+ROWS(G$6:G10)),"")</f>
        <v/>
      </c>
      <c r="I10" s="29" t="str">
        <f>IFERROR(_xlfn.AGGREGATE(15,6,$A$3:$A$9/($C$3:$C$9=I$4),ROWS(I$6:I10)),"")</f>
        <v/>
      </c>
      <c r="J10" s="29" t="str">
        <f>IFERROR(_xlfn.AGGREGATE(15,6,$A$3:$A$9/($C$3:$C$9=J$4),ROWS(J$6:J10)),"")</f>
        <v/>
      </c>
    </row>
    <row r="11" spans="1:12" ht="14.5" thickBot="1" x14ac:dyDescent="0.35">
      <c r="F11" s="33" t="str">
        <f t="array" ref="F11">IFERROR(SMALL($A$3:$A$9*($C$3:$C$9=F$4),COUNTIF($C$3:$C$9,"&lt;&gt;"&amp;F$4)+ROWS(F$6:F11)),"")</f>
        <v/>
      </c>
      <c r="G11" s="34" t="str">
        <f t="array" ref="G11">IFERROR(SMALL($A$3:$A$9*($C$3:$C$9=G$4),COUNTIF($C$3:$C$9,"&lt;&gt;"&amp;G$4)+ROWS(G$6:G11)),"")</f>
        <v/>
      </c>
      <c r="I11" s="29" t="str">
        <f>IFERROR(_xlfn.AGGREGATE(15,6,$A$3:$A$9/($C$3:$C$9=I$4),ROWS(I$6:I11)),"")</f>
        <v/>
      </c>
      <c r="J11" s="29" t="str">
        <f>IFERROR(_xlfn.AGGREGATE(15,6,$A$3:$A$9/($C$3:$C$9=J$4),ROWS(J$6:J11)),"")</f>
        <v/>
      </c>
    </row>
    <row r="12" spans="1:12" x14ac:dyDescent="0.3">
      <c r="F12" s="19"/>
    </row>
    <row r="13" spans="1:12" x14ac:dyDescent="0.3">
      <c r="A13" s="52" t="s">
        <v>37</v>
      </c>
      <c r="B13" s="52"/>
      <c r="F13" s="3"/>
    </row>
    <row r="14" spans="1:12" x14ac:dyDescent="0.3">
      <c r="A14" s="35" t="s">
        <v>53</v>
      </c>
    </row>
    <row r="15" spans="1:12" x14ac:dyDescent="0.3">
      <c r="F15" s="3"/>
    </row>
    <row r="16" spans="1:12" x14ac:dyDescent="0.3">
      <c r="A16" s="53" t="s">
        <v>33</v>
      </c>
      <c r="B16" s="53"/>
      <c r="F16" s="3"/>
    </row>
    <row r="17" spans="1:6" x14ac:dyDescent="0.3">
      <c r="A17" s="19" t="s">
        <v>54</v>
      </c>
      <c r="F17" s="3"/>
    </row>
    <row r="18" spans="1:6" x14ac:dyDescent="0.3">
      <c r="A18" t="s">
        <v>40</v>
      </c>
      <c r="F18" s="3"/>
    </row>
    <row r="19" spans="1:6" x14ac:dyDescent="0.3">
      <c r="F19" s="3"/>
    </row>
    <row r="20" spans="1:6" x14ac:dyDescent="0.3">
      <c r="F20" s="3"/>
    </row>
    <row r="27" spans="1:6" x14ac:dyDescent="0.3">
      <c r="A27" t="s">
        <v>13</v>
      </c>
    </row>
  </sheetData>
  <mergeCells count="4">
    <mergeCell ref="F2:G2"/>
    <mergeCell ref="I2:J2"/>
    <mergeCell ref="A13:B13"/>
    <mergeCell ref="A16:B16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0"/>
  <sheetViews>
    <sheetView topLeftCell="A3" workbookViewId="0">
      <selection activeCell="A21" sqref="A21"/>
    </sheetView>
  </sheetViews>
  <sheetFormatPr baseColWidth="10" defaultColWidth="11.19921875" defaultRowHeight="14" x14ac:dyDescent="0.3"/>
  <cols>
    <col min="5" max="5" width="15.59765625" customWidth="1"/>
    <col min="6" max="6" width="24.09765625" customWidth="1"/>
    <col min="8" max="8" width="19.5" customWidth="1"/>
    <col min="9" max="9" width="17.19921875" customWidth="1"/>
  </cols>
  <sheetData>
    <row r="1" spans="1:9" x14ac:dyDescent="0.3">
      <c r="H1" s="1"/>
      <c r="I1" s="5"/>
    </row>
    <row r="2" spans="1:9" x14ac:dyDescent="0.3">
      <c r="A2" s="11" t="s">
        <v>0</v>
      </c>
      <c r="B2" s="12" t="s">
        <v>1</v>
      </c>
      <c r="C2" s="13" t="s">
        <v>2</v>
      </c>
      <c r="E2" s="45" t="s">
        <v>38</v>
      </c>
      <c r="F2" s="45"/>
      <c r="H2" s="46" t="s">
        <v>39</v>
      </c>
      <c r="I2" s="46"/>
    </row>
    <row r="3" spans="1:9" x14ac:dyDescent="0.3">
      <c r="A3" s="20">
        <v>43440</v>
      </c>
      <c r="B3" s="2">
        <v>122</v>
      </c>
      <c r="C3" s="14" t="s">
        <v>3</v>
      </c>
    </row>
    <row r="4" spans="1:9" x14ac:dyDescent="0.3">
      <c r="A4" s="20">
        <v>43436</v>
      </c>
      <c r="B4" s="2">
        <v>234</v>
      </c>
      <c r="C4" s="14" t="s">
        <v>4</v>
      </c>
      <c r="E4" t="s">
        <v>5</v>
      </c>
      <c r="F4" t="s">
        <v>4</v>
      </c>
      <c r="H4" t="s">
        <v>3</v>
      </c>
      <c r="I4" t="s">
        <v>4</v>
      </c>
    </row>
    <row r="5" spans="1:9" x14ac:dyDescent="0.3">
      <c r="A5" s="20">
        <v>43438</v>
      </c>
      <c r="B5" s="2">
        <v>45</v>
      </c>
      <c r="C5" s="14" t="s">
        <v>3</v>
      </c>
      <c r="E5" s="23" t="s">
        <v>8</v>
      </c>
      <c r="F5" s="9" t="s">
        <v>8</v>
      </c>
      <c r="H5" s="23" t="s">
        <v>8</v>
      </c>
      <c r="I5" s="9" t="s">
        <v>8</v>
      </c>
    </row>
    <row r="6" spans="1:9" x14ac:dyDescent="0.3">
      <c r="A6" s="20">
        <v>43440</v>
      </c>
      <c r="B6" s="2">
        <v>543</v>
      </c>
      <c r="C6" s="14" t="s">
        <v>4</v>
      </c>
      <c r="E6" s="10">
        <f t="array" ref="E6">IFERROR(IF(OR(ISERROR(E5),E5=""),NA(),SMALL($A$3:$A$9*($C$3:$C$9=$E$4),SUM(COUNTIFS($C$3:$C$9,"&lt;&gt;"&amp;$E$4))+SUM(COUNTIFS($C$3:$C$9,$E$4,$A$3:$A$9,"&lt;="&amp;E5))+1)),"")</f>
        <v>43438</v>
      </c>
      <c r="F6" s="10">
        <f t="array" ref="F6">IFERROR(IF(OR(ISERROR(F5),F5=""),NA(),SMALL($A$3:$A$9*($C$3:$C$9=$F$4),SUM(COUNTIFS($C$3:$C$9,"&lt;&gt;"&amp;$F$4))+SUM(COUNTIFS($C$3:$C$9,$F$4,$A$3:$A$9,"&lt;="&amp;F5))+1)),"")</f>
        <v>43436</v>
      </c>
      <c r="G6" s="3"/>
      <c r="H6" s="10">
        <f t="array" ref="H6">IFERROR(_xlfn.AGGREGATE(15,6,$A$3:$A$9/($C$3:$C$9=$H$4),SUM(COUNTIFS($A$3:$A$9,$H$5:H5,$C$3:$C$9,$H$4))+1),"")</f>
        <v>43438</v>
      </c>
      <c r="I6" s="10">
        <f t="array" ref="I6">IFERROR(_xlfn.AGGREGATE(15,6,$A$3:$A$9/($C$3:$C$9=$I$4),SUM(COUNTIFS($A$3:$A$9,$I$5:I5,$C$3:$C$9,$I$4))+1),"")</f>
        <v>43436</v>
      </c>
    </row>
    <row r="7" spans="1:9" x14ac:dyDescent="0.3">
      <c r="A7" s="20">
        <v>43444</v>
      </c>
      <c r="B7" s="2">
        <v>80</v>
      </c>
      <c r="C7" s="14" t="s">
        <v>4</v>
      </c>
      <c r="E7" s="10">
        <f t="array" ref="E7">IFERROR(IF(OR(ISERROR(E6),E6=""),NA(),SMALL($A$3:$A$9*($C$3:$C$9=$E$4),SUM(COUNTIFS($C$3:$C$9,"&lt;&gt;"&amp;$E$4))+SUM(COUNTIFS($C$3:$C$9,$E$4,$A$3:$A$9,"&lt;="&amp;E6))+1)),"")</f>
        <v>43440</v>
      </c>
      <c r="F7" s="10">
        <f t="array" ref="F7">IFERROR(IF(OR(ISERROR(F6),F6=""),NA(),SMALL($A$3:$A$9*($C$3:$C$9=$F$4),SUM(COUNTIFS($C$3:$C$9,"&lt;&gt;"&amp;$F$4))+SUM(COUNTIFS($C$3:$C$9,$F$4,$A$3:$A$9,"&lt;="&amp;F6))+1)),"")</f>
        <v>43440</v>
      </c>
      <c r="H7" s="10">
        <f t="array" ref="H7">IFERROR(_xlfn.AGGREGATE(15,6,$A$3:$A$9/($C$3:$C$9=$H$4),SUM(COUNTIFS($A$3:$A$9,$H$5:H6,$C$3:$C$9,$H$4))+1),"")</f>
        <v>43440</v>
      </c>
      <c r="I7" s="10">
        <f t="array" ref="I7">IFERROR(_xlfn.AGGREGATE(15,6,$A$3:$A$9/($C$3:$C$9=$I$4),SUM(COUNTIFS($A$3:$A$9,$I$5:I6,$C$3:$C$9,$I$4))+1),"")</f>
        <v>43440</v>
      </c>
    </row>
    <row r="8" spans="1:9" x14ac:dyDescent="0.3">
      <c r="A8" s="20">
        <v>43449</v>
      </c>
      <c r="B8" s="2">
        <v>76</v>
      </c>
      <c r="C8" s="14" t="s">
        <v>3</v>
      </c>
      <c r="E8" s="10">
        <f t="array" ref="E8">IFERROR(IF(OR(ISERROR(E7),E7=""),NA(),SMALL($A$3:$A$9*($C$3:$C$9=$E$4),SUM(COUNTIFS($C$3:$C$9,"&lt;&gt;"&amp;$E$4))+SUM(COUNTIFS($C$3:$C$9,$E$4,$A$3:$A$9,"&lt;="&amp;E7))+1)),"")</f>
        <v>43449</v>
      </c>
      <c r="F8" s="10">
        <f t="array" ref="F8">IFERROR(IF(OR(ISERROR(F7),F7=""),NA(),SMALL($A$3:$A$9*($C$3:$C$9=$F$4),SUM(COUNTIFS($C$3:$C$9,"&lt;&gt;"&amp;$F$4))+SUM(COUNTIFS($C$3:$C$9,$F$4,$A$3:$A$9,"&lt;="&amp;F7))+1)),"")</f>
        <v>43444</v>
      </c>
      <c r="H8" s="10">
        <f t="array" ref="H8">IFERROR(_xlfn.AGGREGATE(15,6,$A$3:$A$9/($C$3:$C$9=$H$4),SUM(COUNTIFS($A$3:$A$9,$H$5:H7,$C$3:$C$9,$H$4))+1),"")</f>
        <v>43449</v>
      </c>
      <c r="I8" s="10">
        <f t="array" ref="I8">IFERROR(_xlfn.AGGREGATE(15,6,$A$3:$A$9/($C$3:$C$9=$I$4),SUM(COUNTIFS($A$3:$A$9,$I$5:I7,$C$3:$C$9,$I$4))+1),"")</f>
        <v>43444</v>
      </c>
    </row>
    <row r="9" spans="1:9" x14ac:dyDescent="0.3">
      <c r="A9" s="21">
        <v>43440</v>
      </c>
      <c r="B9" s="15">
        <v>229</v>
      </c>
      <c r="C9" s="16" t="s">
        <v>3</v>
      </c>
      <c r="E9" s="10" t="str">
        <f t="array" ref="E9">IFERROR(IF(OR(ISERROR(E8),E8=""),NA(),SMALL($A$3:$A$9*($C$3:$C$9=$E$4),SUM(COUNTIFS($C$3:$C$9,"&lt;&gt;"&amp;$E$4))+SUM(COUNTIFS($C$3:$C$9,$E$4,$A$3:$A$9,"&lt;="&amp;E8))+1)),"")</f>
        <v/>
      </c>
      <c r="F9" s="10" t="str">
        <f t="array" ref="F9">IFERROR(IF(OR(ISERROR(F8),F8=""),NA(),SMALL($A$3:$A$9*($C$3:$C$9=$F$4),SUM(COUNTIFS($C$3:$C$9,"&lt;&gt;"&amp;$F$4))+SUM(COUNTIFS($C$3:$C$9,$F$4,$A$3:$A$9,"&lt;="&amp;F8))+1)),"")</f>
        <v/>
      </c>
      <c r="H9" s="10" t="str">
        <f t="array" ref="H9">IFERROR(_xlfn.AGGREGATE(15,6,$A$3:$A$9/($C$3:$C$9=$H$4),SUM(COUNTIFS($A$3:$A$9,$H$5:H8,$C$3:$C$9,$H$4))+1),"")</f>
        <v/>
      </c>
      <c r="I9" s="10" t="str">
        <f t="array" ref="I9">IFERROR(_xlfn.AGGREGATE(15,6,$A$3:$A$9/($C$3:$C$9=$I$4),SUM(COUNTIFS($A$3:$A$9,$I$5:I8,$C$3:$C$9,$I$4))+1),"")</f>
        <v/>
      </c>
    </row>
    <row r="10" spans="1:9" x14ac:dyDescent="0.3">
      <c r="E10" s="10" t="str">
        <f t="array" ref="E10">IFERROR(IF(OR(ISERROR(E9),E9=""),NA(),SMALL($A$3:$A$9*($C$3:$C$9=$E$4),SUM(COUNTIFS($C$3:$C$9,"&lt;&gt;"&amp;$E$4))+SUM(COUNTIFS($C$3:$C$9,$E$4,$A$3:$A$9,"&lt;="&amp;E9))+1)),"")</f>
        <v/>
      </c>
      <c r="F10" s="10" t="str">
        <f t="array" ref="F10">IFERROR(IF(OR(ISERROR(F9),F9=""),NA(),SMALL($A$3:$A$9*($C$3:$C$9=$F$4),SUM(COUNTIFS($C$3:$C$9,"&lt;&gt;"&amp;$F$4))+SUM(COUNTIFS($C$3:$C$9,$F$4,$A$3:$A$9,"&lt;="&amp;F9))+1)),"")</f>
        <v/>
      </c>
      <c r="H10" s="10" t="str">
        <f t="array" ref="H10">IFERROR(_xlfn.AGGREGATE(15,6,$A$3:$A$9/($C$3:$C$9=$H$4),SUM(COUNTIFS($A$3:$A$9,$H$5:H9,$C$3:$C$9,$H$4))+1),"")</f>
        <v/>
      </c>
      <c r="I10" s="10" t="str">
        <f t="array" ref="I10">IFERROR(_xlfn.AGGREGATE(15,6,$A$3:$A$9/($C$3:$C$9=$I$4),SUM(COUNTIFS($A$3:$A$9,$I$5:I9,$C$3:$C$9,$I$4))+1),"")</f>
        <v/>
      </c>
    </row>
    <row r="11" spans="1:9" x14ac:dyDescent="0.3">
      <c r="E11" s="10" t="str">
        <f t="array" ref="E11">IFERROR(IF(OR(ISERROR(E10),E10=""),NA(),SMALL($A$3:$A$9*($C$3:$C$9=$E$4),SUM(COUNTIFS($C$3:$C$9,"&lt;&gt;"&amp;$E$4))+SUM(COUNTIFS($C$3:$C$9,$E$4,$A$3:$A$9,"&lt;="&amp;E10))+1)),"")</f>
        <v/>
      </c>
      <c r="F11" s="10" t="str">
        <f t="array" ref="F11">IFERROR(IF(OR(ISERROR(F10),F10=""),NA(),SMALL($A$3:$A$9*($C$3:$C$9=$F$4),SUM(COUNTIFS($C$3:$C$9,"&lt;&gt;"&amp;$F$4))+SUM(COUNTIFS($C$3:$C$9,$F$4,$A$3:$A$9,"&lt;="&amp;F10))+1)),"")</f>
        <v/>
      </c>
    </row>
    <row r="13" spans="1:9" x14ac:dyDescent="0.3">
      <c r="A13" s="40" t="s">
        <v>38</v>
      </c>
      <c r="B13" s="40"/>
    </row>
    <row r="14" spans="1:9" x14ac:dyDescent="0.3">
      <c r="A14" s="19" t="s">
        <v>55</v>
      </c>
    </row>
    <row r="15" spans="1:9" x14ac:dyDescent="0.3">
      <c r="E15" s="22"/>
    </row>
    <row r="16" spans="1:9" x14ac:dyDescent="0.3">
      <c r="A16" s="41" t="s">
        <v>39</v>
      </c>
      <c r="B16" s="41"/>
      <c r="E16" s="3"/>
    </row>
    <row r="17" spans="1:5" x14ac:dyDescent="0.3">
      <c r="A17" s="19" t="s">
        <v>56</v>
      </c>
      <c r="E17" s="3"/>
    </row>
    <row r="18" spans="1:5" x14ac:dyDescent="0.3">
      <c r="A18" t="s">
        <v>41</v>
      </c>
      <c r="E18" s="3"/>
    </row>
    <row r="19" spans="1:5" x14ac:dyDescent="0.3">
      <c r="A19" t="s">
        <v>57</v>
      </c>
      <c r="E19" s="3"/>
    </row>
    <row r="20" spans="1:5" x14ac:dyDescent="0.3">
      <c r="E20" s="3"/>
    </row>
  </sheetData>
  <mergeCells count="2">
    <mergeCell ref="E2:F2"/>
    <mergeCell ref="H2:I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A19" sqref="A19"/>
    </sheetView>
  </sheetViews>
  <sheetFormatPr baseColWidth="10" defaultColWidth="11.19921875" defaultRowHeight="14" x14ac:dyDescent="0.3"/>
  <cols>
    <col min="6" max="7" width="15.59765625" customWidth="1"/>
    <col min="8" max="9" width="15.09765625" customWidth="1"/>
    <col min="11" max="11" width="18.796875" customWidth="1"/>
    <col min="12" max="13" width="17.19921875" customWidth="1"/>
  </cols>
  <sheetData>
    <row r="1" spans="1:13" x14ac:dyDescent="0.3">
      <c r="K1" s="1"/>
      <c r="L1" s="1"/>
      <c r="M1" s="5"/>
    </row>
    <row r="2" spans="1:13" x14ac:dyDescent="0.3">
      <c r="A2" s="11" t="s">
        <v>0</v>
      </c>
      <c r="B2" s="12" t="s">
        <v>14</v>
      </c>
      <c r="C2" s="12" t="s">
        <v>1</v>
      </c>
      <c r="D2" s="13" t="s">
        <v>2</v>
      </c>
    </row>
    <row r="3" spans="1:13" x14ac:dyDescent="0.3">
      <c r="A3" s="20">
        <v>43440</v>
      </c>
      <c r="B3" s="44">
        <f ca="1">RANDBETWEEN(0,100)/100</f>
        <v>0.96</v>
      </c>
      <c r="C3" s="2">
        <v>122</v>
      </c>
      <c r="D3" s="14" t="s">
        <v>3</v>
      </c>
    </row>
    <row r="4" spans="1:13" x14ac:dyDescent="0.3">
      <c r="A4" s="20">
        <v>43436</v>
      </c>
      <c r="B4" s="44">
        <f t="shared" ref="B4:B9" ca="1" si="0">RANDBETWEEN(0,100)/100</f>
        <v>0.27</v>
      </c>
      <c r="C4" s="2">
        <v>234</v>
      </c>
      <c r="D4" s="14" t="s">
        <v>4</v>
      </c>
      <c r="F4" s="47" t="s">
        <v>5</v>
      </c>
      <c r="G4" s="47"/>
      <c r="H4" s="46" t="s">
        <v>4</v>
      </c>
      <c r="I4" s="46"/>
      <c r="K4" t="s">
        <v>3</v>
      </c>
      <c r="M4" t="s">
        <v>4</v>
      </c>
    </row>
    <row r="5" spans="1:13" x14ac:dyDescent="0.3">
      <c r="A5" s="20">
        <v>43438</v>
      </c>
      <c r="B5" s="44">
        <f t="shared" ca="1" si="0"/>
        <v>0.7</v>
      </c>
      <c r="C5" s="2">
        <v>45</v>
      </c>
      <c r="D5" s="14" t="s">
        <v>3</v>
      </c>
      <c r="F5" s="23" t="s">
        <v>0</v>
      </c>
      <c r="G5" s="23" t="s">
        <v>14</v>
      </c>
      <c r="H5" s="23" t="s">
        <v>0</v>
      </c>
      <c r="I5" s="23" t="s">
        <v>14</v>
      </c>
      <c r="K5" s="48" t="s">
        <v>0</v>
      </c>
      <c r="L5" s="23" t="s">
        <v>14</v>
      </c>
      <c r="M5" s="49" t="s">
        <v>0</v>
      </c>
    </row>
    <row r="6" spans="1:13" x14ac:dyDescent="0.3">
      <c r="A6" s="20">
        <v>43440</v>
      </c>
      <c r="B6" s="44">
        <f t="shared" ca="1" si="0"/>
        <v>0.54</v>
      </c>
      <c r="C6" s="2">
        <v>543</v>
      </c>
      <c r="D6" s="14" t="s">
        <v>4</v>
      </c>
      <c r="F6" s="10">
        <f t="array" ref="F6">IFERROR(IF(OR(ISERROR(F5),F5=""),NA(),SMALL($A$3:$A$9*($D$3:$D$9=$F$4),SUM(COUNTIFS($D$3:$D$9,"&lt;&gt;"&amp;$F$4))+SUM(COUNTIFS($D$3:$D$9,$F$4,$A$3:$A$9,"&lt;="&amp;F5))+1)),"")</f>
        <v>43438</v>
      </c>
      <c r="G6" s="44">
        <f t="array" aca="1" ref="G6" ca="1">IFERROR(INDEX($B$3:$B$9,MATCH($F$4&amp;F6,$D$3:$D$9&amp;$A$3:$A$9,0),1),"")</f>
        <v>0.7</v>
      </c>
      <c r="H6" s="10">
        <f t="array" ref="H6">IFERROR(IF(OR(ISERROR(H5),H5=""),NA(),SMALL($A$3:$A$9*($D$3:$D$9=$H$4),SUM(COUNTIFS($D$3:$D$9,"&lt;&gt;"&amp;$H$4))+SUM(COUNTIFS($D$3:$D$9,$H$4,$A$3:$A$9,"&lt;="&amp;H5))+1)),"")</f>
        <v>43436</v>
      </c>
      <c r="I6" s="44">
        <f t="array" aca="1" ref="I6" ca="1">IFERROR(INDEX($B$3:$B$9,MATCH($H$4&amp;H6,$D$3:$D$9&amp;$A$3:$A$9,0),1),"")</f>
        <v>0.27</v>
      </c>
      <c r="J6" s="3"/>
      <c r="K6" s="10">
        <f t="array" ref="K6">IFERROR(_xlfn.AGGREGATE(15,6,$A$3:$A$9/($D$3:$D$9=$K$4),SUM(COUNTIFS($A$3:$A$9,$K$5:K5,$D$3:$D$9,$K$4))+1),"")</f>
        <v>43438</v>
      </c>
      <c r="L6" s="54" t="e">
        <f>VLOOKUP(K6&amp;$K$4,$A$3:$A$9&amp;$D$3:$D$9,2,0)</f>
        <v>#VALUE!</v>
      </c>
      <c r="M6" s="10">
        <f t="array" ref="M6">IFERROR(_xlfn.AGGREGATE(15,6,$A$3:$A$9/($D$3:$D$9=$M$4),SUM(COUNTIFS($A$3:$A$9,$M$5:M5,$D$3:$D$9,$M$4))+1),"")</f>
        <v>43436</v>
      </c>
    </row>
    <row r="7" spans="1:13" x14ac:dyDescent="0.3">
      <c r="A7" s="20">
        <v>43444</v>
      </c>
      <c r="B7" s="44">
        <f t="shared" ca="1" si="0"/>
        <v>0.45</v>
      </c>
      <c r="C7" s="2">
        <v>80</v>
      </c>
      <c r="D7" s="14" t="s">
        <v>4</v>
      </c>
      <c r="F7" s="10">
        <f t="array" ref="F7">IFERROR(IF(OR(ISERROR(F6),F6=""),NA(),SMALL($A$3:$A$9*($D$3:$D$9=$F$4),SUM(COUNTIFS($D$3:$D$9,"&lt;&gt;"&amp;$F$4))+SUM(COUNTIFS($D$3:$D$9,$F$4,$A$3:$A$9,"&lt;="&amp;F6))+1)),"")</f>
        <v>43440</v>
      </c>
      <c r="G7" s="44">
        <f t="array" aca="1" ref="G7" ca="1">IFERROR(INDEX($B$3:$B$9,MATCH($F$4&amp;F7,$D$3:$D$9&amp;$A$3:$A$9,0),1),"")</f>
        <v>0.96</v>
      </c>
      <c r="H7" s="10">
        <f t="array" ref="H7">IFERROR(IF(OR(ISERROR(H6),H6=""),NA(),SMALL($A$3:$A$9*($D$3:$D$9=$H$4),SUM(COUNTIFS($D$3:$D$9,"&lt;&gt;"&amp;$H$4))+SUM(COUNTIFS($D$3:$D$9,$H$4,$A$3:$A$9,"&lt;="&amp;H6))+1)),"")</f>
        <v>43440</v>
      </c>
      <c r="I7" s="44">
        <f t="array" aca="1" ref="I7" ca="1">IFERROR(INDEX($B$3:$B$9,MATCH($H$4&amp;H7,$D$3:$D$9&amp;$A$3:$A$9,0),1),"")</f>
        <v>0.54</v>
      </c>
      <c r="K7" s="10">
        <f t="array" ref="K7">IFERROR(_xlfn.AGGREGATE(15,6,$A$3:$A$9/($D$3:$D$9=$K$4),SUM(COUNTIFS($A$3:$A$9,$K$5:K6,$D$3:$D$9,$K$4))+1),"")</f>
        <v>43440</v>
      </c>
      <c r="L7" s="54" t="e">
        <f t="shared" ref="L7:L9" si="1">VLOOKUP(K7&amp;$K$4,$A$3:$A$9&amp;$D$3:$D$9,2,0)</f>
        <v>#VALUE!</v>
      </c>
      <c r="M7" s="10">
        <f t="array" ref="M7">IFERROR(_xlfn.AGGREGATE(15,6,$A$3:$A$9/($D$3:$D$9=$M$4),SUM(COUNTIFS($A$3:$A$9,$M$5:M6,$D$3:$D$9,$M$4))+1),"")</f>
        <v>43440</v>
      </c>
    </row>
    <row r="8" spans="1:13" x14ac:dyDescent="0.3">
      <c r="A8" s="20">
        <v>43449</v>
      </c>
      <c r="B8" s="44">
        <f t="shared" ca="1" si="0"/>
        <v>0.1</v>
      </c>
      <c r="C8" s="2">
        <v>76</v>
      </c>
      <c r="D8" s="14" t="s">
        <v>3</v>
      </c>
      <c r="F8" s="10">
        <f t="array" ref="F8">IFERROR(IF(OR(ISERROR(F7),F7=""),NA(),SMALL($A$3:$A$9*($D$3:$D$9=$F$4),SUM(COUNTIFS($D$3:$D$9,"&lt;&gt;"&amp;$F$4))+SUM(COUNTIFS($D$3:$D$9,$F$4,$A$3:$A$9,"&lt;="&amp;F7))+1)),"")</f>
        <v>43449</v>
      </c>
      <c r="G8" s="44">
        <f t="array" aca="1" ref="G8" ca="1">IFERROR(INDEX($B$3:$B$9,MATCH($F$4&amp;F8,$D$3:$D$9&amp;$A$3:$A$9,0),1),"")</f>
        <v>0.1</v>
      </c>
      <c r="H8" s="10">
        <f t="array" ref="H8">IFERROR(IF(OR(ISERROR(H7),H7=""),NA(),SMALL($A$3:$A$9*($D$3:$D$9=$H$4),SUM(COUNTIFS($D$3:$D$9,"&lt;&gt;"&amp;$H$4))+SUM(COUNTIFS($D$3:$D$9,$H$4,$A$3:$A$9,"&lt;="&amp;H7))+1)),"")</f>
        <v>43444</v>
      </c>
      <c r="I8" s="44">
        <f t="array" aca="1" ref="I8" ca="1">IFERROR(INDEX($B$3:$B$9,MATCH($H$4&amp;H8,$D$3:$D$9&amp;$A$3:$A$9,0),1),"")</f>
        <v>0.45</v>
      </c>
      <c r="K8" s="10">
        <f t="array" ref="K8">IFERROR(_xlfn.AGGREGATE(15,6,$A$3:$A$9/($D$3:$D$9=$K$4),SUM(COUNTIFS($A$3:$A$9,$K$5:K7,$D$3:$D$9,$K$4))+1),"")</f>
        <v>43449</v>
      </c>
      <c r="L8" s="54" t="e">
        <f t="shared" si="1"/>
        <v>#VALUE!</v>
      </c>
      <c r="M8" s="10">
        <f t="array" ref="M8">IFERROR(_xlfn.AGGREGATE(15,6,$A$3:$A$9/($D$3:$D$9=$M$4),SUM(COUNTIFS($A$3:$A$9,$M$5:M7,$D$3:$D$9,$M$4))+1),"")</f>
        <v>43444</v>
      </c>
    </row>
    <row r="9" spans="1:13" x14ac:dyDescent="0.3">
      <c r="A9" s="21">
        <v>43440</v>
      </c>
      <c r="B9" s="44">
        <f t="shared" ca="1" si="0"/>
        <v>0.21</v>
      </c>
      <c r="C9" s="15">
        <v>229</v>
      </c>
      <c r="D9" s="16" t="s">
        <v>3</v>
      </c>
      <c r="F9" s="10" t="str">
        <f t="array" ref="F9">IFERROR(IF(OR(ISERROR(F8),F8=""),NA(),SMALL($A$3:$A$9*($D$3:$D$9=$F$4),SUM(COUNTIFS($D$3:$D$9,"&lt;&gt;"&amp;$F$4))+SUM(COUNTIFS($D$3:$D$9,$F$4,$A$3:$A$9,"&lt;="&amp;F8))+1)),"")</f>
        <v/>
      </c>
      <c r="G9" s="44" t="str">
        <f t="array" ref="G9">IFERROR(INDEX($B$3:$B$9,MATCH($F$4&amp;F9,$D$3:$D$9&amp;$A$3:$A$9,0),1),"")</f>
        <v/>
      </c>
      <c r="H9" s="10" t="str">
        <f t="array" ref="H9">IFERROR(IF(OR(ISERROR(H8),H8=""),NA(),SMALL($A$3:$A$9*($D$3:$D$9=$H$4),SUM(COUNTIFS($D$3:$D$9,"&lt;&gt;"&amp;$H$4))+SUM(COUNTIFS($D$3:$D$9,$H$4,$A$3:$A$9,"&lt;="&amp;H8))+1)),"")</f>
        <v/>
      </c>
      <c r="I9" s="44" t="str">
        <f t="array" ref="I9">IFERROR(INDEX($B$3:$B$9,MATCH($H$4&amp;H9,$D$3:$D$9&amp;$A$3:$A$9,0),1),"")</f>
        <v/>
      </c>
      <c r="K9" s="10" t="str">
        <f t="array" ref="K9">IFERROR(_xlfn.AGGREGATE(15,6,$A$3:$A$9/($D$3:$D$9=$K$4),SUM(COUNTIFS($A$3:$A$9,$K$5:K8,$D$3:$D$9,$K$4))+1),"")</f>
        <v/>
      </c>
      <c r="L9" s="54" t="e">
        <f t="shared" si="1"/>
        <v>#VALUE!</v>
      </c>
      <c r="M9" s="10" t="str">
        <f t="array" ref="M9">IFERROR(_xlfn.AGGREGATE(15,6,$A$3:$A$9/($D$3:$D$9=$M$4),SUM(COUNTIFS($A$3:$A$9,$M$5:M8,$D$3:$D$9,$M$4))+1),"")</f>
        <v/>
      </c>
    </row>
    <row r="10" spans="1:13" x14ac:dyDescent="0.3">
      <c r="F10" s="10" t="str">
        <f t="array" ref="F10">IFERROR(IF(OR(ISERROR(F9),F9=""),NA(),SMALL($A$3:$A$9*($D$3:$D$9=$F$4),SUM(COUNTIFS($D$3:$D$9,"&lt;&gt;"&amp;$F$4))+SUM(COUNTIFS($D$3:$D$9,$F$4,$A$3:$A$9,"&lt;="&amp;F9))+1)),"")</f>
        <v/>
      </c>
      <c r="G10" s="44" t="str">
        <f t="array" ref="G10">IFERROR(INDEX($B$3:$B$9,MATCH($F$4&amp;F10,$D$3:$D$9&amp;$A$3:$A$9,0),1),"")</f>
        <v/>
      </c>
      <c r="H10" s="10" t="str">
        <f t="array" ref="H10">IFERROR(IF(OR(ISERROR(H9),H9=""),NA(),SMALL($A$3:$A$9*($D$3:$D$9=$H$4),SUM(COUNTIFS($D$3:$D$9,"&lt;&gt;"&amp;$H$4))+SUM(COUNTIFS($D$3:$D$9,$H$4,$A$3:$A$9,"&lt;="&amp;H9))+1)),"")</f>
        <v/>
      </c>
      <c r="I10" s="44" t="str">
        <f t="array" ref="I10">IFERROR(INDEX($B$3:$B$9,MATCH($H$4&amp;H10,$D$3:$D$9&amp;$A$3:$A$9,0),1),"")</f>
        <v/>
      </c>
      <c r="K10" s="10" t="str">
        <f t="array" ref="K10">IFERROR(_xlfn.AGGREGATE(15,6,$A$3:$A$9/($D$3:$D$9=$K$4),SUM(COUNTIFS($A$3:$A$9,$K$5:K9,$D$3:$D$9,$K$4))+1),"")</f>
        <v/>
      </c>
      <c r="L10" s="10"/>
      <c r="M10" s="10" t="str">
        <f t="array" ref="M10">IFERROR(_xlfn.AGGREGATE(15,6,$A$3:$A$9/($D$3:$D$9=$M$4),SUM(COUNTIFS($A$3:$A$9,$M$5:M9,$D$3:$D$9,$M$4))+1),"")</f>
        <v/>
      </c>
    </row>
    <row r="11" spans="1:13" x14ac:dyDescent="0.3">
      <c r="F11" s="10" t="str">
        <f t="array" ref="F11">IFERROR(IF(OR(ISERROR(F10),F10=""),NA(),SMALL($A$3:$A$9*($D$3:$D$9=$F$4),SUM(COUNTIFS($D$3:$D$9,"&lt;&gt;"&amp;$F$4))+SUM(COUNTIFS($D$3:$D$9,$F$4,$A$3:$A$9,"&lt;="&amp;F10))+1)),"")</f>
        <v/>
      </c>
      <c r="G11" s="44" t="str">
        <f t="array" ref="G11">IFERROR(INDEX($B$3:$B$9,MATCH($F$4&amp;F11,$D$3:$D$9&amp;$A$3:$A$9,0),1),"")</f>
        <v/>
      </c>
      <c r="H11" s="10" t="str">
        <f t="array" ref="H11">IFERROR(IF(OR(ISERROR(H10),H10=""),NA(),SMALL($A$3:$A$9*($D$3:$D$9=$H$4),SUM(COUNTIFS($D$3:$D$9,"&lt;&gt;"&amp;$H$4))+SUM(COUNTIFS($D$3:$D$9,$H$4,$A$3:$A$9,"&lt;="&amp;H10))+1)),"")</f>
        <v/>
      </c>
      <c r="I11" s="44" t="str">
        <f t="array" ref="I11">IFERROR(INDEX($B$3:$B$9,MATCH($H$4&amp;H11,$D$3:$D$9&amp;$A$3:$A$9,0),1),"")</f>
        <v/>
      </c>
    </row>
    <row r="13" spans="1:13" x14ac:dyDescent="0.3">
      <c r="A13" t="s">
        <v>43</v>
      </c>
    </row>
    <row r="14" spans="1:13" x14ac:dyDescent="0.3">
      <c r="A14" s="19" t="s">
        <v>58</v>
      </c>
    </row>
    <row r="15" spans="1:13" x14ac:dyDescent="0.3">
      <c r="F15" s="22"/>
      <c r="G15" s="22"/>
    </row>
    <row r="16" spans="1:13" x14ac:dyDescent="0.3">
      <c r="A16" t="s">
        <v>42</v>
      </c>
      <c r="F16" s="3"/>
      <c r="G16" s="3"/>
    </row>
    <row r="17" spans="1:7" x14ac:dyDescent="0.3">
      <c r="A17" s="55" t="s">
        <v>59</v>
      </c>
      <c r="F17" s="3"/>
      <c r="G17" s="3"/>
    </row>
    <row r="18" spans="1:7" x14ac:dyDescent="0.3">
      <c r="A18" t="s">
        <v>44</v>
      </c>
      <c r="F18" s="3"/>
      <c r="G18" s="3"/>
    </row>
    <row r="19" spans="1:7" x14ac:dyDescent="0.3">
      <c r="F19" s="3"/>
      <c r="G19" s="3"/>
    </row>
    <row r="20" spans="1:7" x14ac:dyDescent="0.3">
      <c r="F20" s="3"/>
      <c r="G20" s="3"/>
    </row>
  </sheetData>
  <mergeCells count="2"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Probleme</vt:lpstr>
      <vt:lpstr> - 1 -</vt:lpstr>
      <vt:lpstr>- 2 -</vt:lpstr>
      <vt:lpstr>- 3 -</vt:lpstr>
      <vt:lpstr>- 4 -</vt:lpstr>
      <vt:lpstr>- 5 -</vt:lpstr>
      <vt:lpstr>- 6 -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Seybel</dc:creator>
  <cp:lastModifiedBy>Yves Seybel</cp:lastModifiedBy>
  <dcterms:created xsi:type="dcterms:W3CDTF">2018-01-24T22:20:44Z</dcterms:created>
  <dcterms:modified xsi:type="dcterms:W3CDTF">2018-02-03T02:10:03Z</dcterms:modified>
</cp:coreProperties>
</file>