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filterPrivacy="1" codeName="ThisWorkbook" defaultThemeVersion="166925"/>
  <bookViews>
    <workbookView xWindow="0" yWindow="0" windowWidth="19200" windowHeight="6470" activeTab="2"/>
  </bookViews>
  <sheets>
    <sheet name="donnees" sheetId="1" r:id="rId1"/>
    <sheet name="calcul" sheetId="2" r:id="rId2"/>
    <sheet name="graphique" sheetId="5" r:id="rId3"/>
    <sheet name="reference mois" sheetId="4" r:id="rId4"/>
    <sheet name="plus necessaire" sheetId="3" r:id="rId5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2" i="2"/>
  <c r="E7" i="2"/>
  <c r="E6" i="2"/>
  <c r="E3" i="2"/>
  <c r="E4" i="2"/>
  <c r="E5" i="2"/>
  <c r="E2" i="2"/>
  <c r="B3" i="2"/>
  <c r="B4" i="2"/>
  <c r="B5" i="2"/>
  <c r="B6" i="2"/>
  <c r="B7" i="2"/>
  <c r="B8" i="2"/>
  <c r="B2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8" i="2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2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56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2" i="1"/>
</calcChain>
</file>

<file path=xl/sharedStrings.xml><?xml version="1.0" encoding="utf-8"?>
<sst xmlns="http://schemas.openxmlformats.org/spreadsheetml/2006/main" count="60" uniqueCount="34">
  <si>
    <t xml:space="preserve">Années </t>
  </si>
  <si>
    <t>Date</t>
  </si>
  <si>
    <t>Revenu</t>
  </si>
  <si>
    <t>Tonnage</t>
  </si>
  <si>
    <t>Annee</t>
  </si>
  <si>
    <t>Mois</t>
  </si>
  <si>
    <t>tonnage</t>
  </si>
  <si>
    <t>A partir d'ici tu remplis par date en entrant la date exacte depuis Juille 2015</t>
  </si>
  <si>
    <t>En colonne A on reporte la formule au dessus, comme e A55</t>
  </si>
  <si>
    <t>Pas de formatage des annees, rien sur cette feuille</t>
  </si>
  <si>
    <t>on formatera la feuille suivante</t>
  </si>
  <si>
    <t>Tonnage Facturé</t>
  </si>
  <si>
    <t>€</t>
  </si>
  <si>
    <t>Date de facturation</t>
  </si>
  <si>
    <t>May</t>
  </si>
  <si>
    <t>annees en cours</t>
  </si>
  <si>
    <t>annees de depart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</si>
  <si>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</si>
  <si>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</si>
  <si>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</si>
  <si>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</si>
  <si>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</si>
  <si>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</si>
  <si>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</si>
  <si>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</si>
  <si>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</si>
  <si>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</si>
  <si>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</si>
  <si>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t>An</t>
  </si>
  <si>
    <t>annee precedentes</t>
  </si>
  <si>
    <t>tons historique</t>
  </si>
  <si>
    <t>tons en cours</t>
  </si>
  <si>
    <t>revenu historique</t>
  </si>
  <si>
    <t>revenu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</si>
</sst>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\ _€_-;\-* #,##0\ _€_-;_-* &quot;-&quot;\ _€_-;_-@_-"/>
    <numFmt numFmtId="165" formatCode="_-* #,##0.00\ _€_-;\-* #,##0.00\ _€_-;_-* &quot;-&quot;??\ _€_-;_-@_-"/>
    <numFmt numFmtId="166" formatCode="[$-40C]mmm\-yy;@"/>
    <numFmt numFmtId="167" formatCode="[$-40C]d\-mmm\-yy;@"/>
    <numFmt numFmtId="168" formatCode="0.000"/>
    <numFmt numFmtId="171" formatCode="&quot;$&quot;#,##0"/>
    <numFmt numFmtId="172" formatCode="_-* #,##0.0\ _€_-;\-* #,##0.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1" applyNumberFormat="1" applyFont="1"/>
    <xf numFmtId="0" fontId="0" fillId="0" borderId="0" xfId="0" applyAlignment="1">
      <alignment vertical="center"/>
    </xf>
    <xf numFmtId="167" fontId="0" fillId="0" borderId="3" xfId="0" applyNumberFormat="1" applyBorder="1"/>
    <xf numFmtId="168" fontId="0" fillId="0" borderId="3" xfId="0" applyNumberFormat="1" applyBorder="1"/>
    <xf numFmtId="168" fontId="0" fillId="2" borderId="3" xfId="0" applyNumberFormat="1" applyFill="1" applyBorder="1"/>
    <xf numFmtId="0" fontId="0" fillId="0" borderId="3" xfId="0" applyBorder="1"/>
    <xf numFmtId="0" fontId="0" fillId="2" borderId="3" xfId="0" applyFill="1" applyBorder="1"/>
    <xf numFmtId="167" fontId="0" fillId="0" borderId="0" xfId="0" applyNumberFormat="1" applyBorder="1"/>
    <xf numFmtId="165" fontId="0" fillId="0" borderId="0" xfId="0" applyNumberFormat="1" applyFill="1" applyBorder="1"/>
    <xf numFmtId="0" fontId="0" fillId="0" borderId="0" xfId="0" applyNumberFormat="1"/>
    <xf numFmtId="0" fontId="0" fillId="0" borderId="0" xfId="0" applyNumberForma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1" fontId="0" fillId="0" borderId="0" xfId="0" applyNumberFormat="1"/>
    <xf numFmtId="171" fontId="0" fillId="0" borderId="0" xfId="0" quotePrefix="1" applyNumberFormat="1"/>
    <xf numFmtId="172" fontId="0" fillId="0" borderId="0" xfId="1" applyNumberFormat="1" applyFont="1"/>
    <xf numFmtId="1" fontId="0" fillId="0" borderId="0" xfId="1" applyNumberFormat="1" applyFont="1"/>
    <xf numFmtId="1" fontId="0" fillId="0" borderId="0" xfId="1" quotePrefix="1" applyNumberFormat="1" applyFont="1"/>
    <xf numFmtId="0" fontId="0" fillId="0" borderId="0" xfId="0" applyAlignment="1">
      <alignment horizontal="center" vertical="center" textRotation="9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Revenue tonnage moyen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calcul!$B$2:$C$19</c:f>
              <c:multiLvlStrCache>
                <c:ptCount val="18"/>
                <c:lvl>
                  <c:pt idx="6">
                    <c:v>Jan</c:v>
                  </c:pt>
                  <c:pt idx="7">
                    <c:v>Feb</c:v>
                  </c:pt>
                  <c:pt idx="8">
                    <c:v>Mar</c:v>
                  </c:pt>
                  <c:pt idx="9">
                    <c:v>Apr</c:v>
                  </c:pt>
                  <c:pt idx="10">
                    <c:v>May</c:v>
                  </c:pt>
                  <c:pt idx="11">
                    <c:v>Jun</c:v>
                  </c:pt>
                  <c:pt idx="12">
                    <c:v>Jul</c:v>
                  </c:pt>
                  <c:pt idx="13">
                    <c:v>Aug</c:v>
                  </c:pt>
                  <c:pt idx="14">
                    <c:v>Sep</c:v>
                  </c:pt>
                  <c:pt idx="15">
                    <c:v>Oct</c:v>
                  </c:pt>
                  <c:pt idx="16">
                    <c:v>Nov</c:v>
                  </c:pt>
                  <c:pt idx="17">
                    <c:v>Dec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calcul!$D$2:$D$19</c:f>
            </c:numRef>
          </c:val>
          <c:extLst>
            <c:ext xmlns:c16="http://schemas.microsoft.com/office/drawing/2014/chart" uri="{C3380CC4-5D6E-409C-BE32-E72D297353CC}">
              <c16:uniqueId val="{00000000-E0BC-4B14-81D8-265A49883BEA}"/>
            </c:ext>
          </c:extLst>
        </c:ser>
        <c:ser>
          <c:idx val="1"/>
          <c:order val="1"/>
          <c:tx>
            <c:v>tonnage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calcul!$B$2:$C$19</c:f>
              <c:multiLvlStrCache>
                <c:ptCount val="18"/>
                <c:lvl>
                  <c:pt idx="6">
                    <c:v>Jan</c:v>
                  </c:pt>
                  <c:pt idx="7">
                    <c:v>Feb</c:v>
                  </c:pt>
                  <c:pt idx="8">
                    <c:v>Mar</c:v>
                  </c:pt>
                  <c:pt idx="9">
                    <c:v>Apr</c:v>
                  </c:pt>
                  <c:pt idx="10">
                    <c:v>May</c:v>
                  </c:pt>
                  <c:pt idx="11">
                    <c:v>Jun</c:v>
                  </c:pt>
                  <c:pt idx="12">
                    <c:v>Jul</c:v>
                  </c:pt>
                  <c:pt idx="13">
                    <c:v>Aug</c:v>
                  </c:pt>
                  <c:pt idx="14">
                    <c:v>Sep</c:v>
                  </c:pt>
                  <c:pt idx="15">
                    <c:v>Oct</c:v>
                  </c:pt>
                  <c:pt idx="16">
                    <c:v>Nov</c:v>
                  </c:pt>
                  <c:pt idx="17">
                    <c:v>Dec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calcul!$E$2:$E$19</c:f>
              <c:numCache>
                <c:formatCode>0</c:formatCode>
                <c:ptCount val="18"/>
                <c:pt idx="0">
                  <c:v>62.916666666666664</c:v>
                </c:pt>
                <c:pt idx="1">
                  <c:v>60</c:v>
                </c:pt>
                <c:pt idx="2">
                  <c:v>61.583333333333336</c:v>
                </c:pt>
                <c:pt idx="3">
                  <c:v>47.25</c:v>
                </c:pt>
                <c:pt idx="4">
                  <c:v>28.865750000000002</c:v>
                </c:pt>
                <c:pt idx="5">
                  <c:v>92.136250000000004</c:v>
                </c:pt>
                <c:pt idx="6">
                  <c:v>74.962999999999994</c:v>
                </c:pt>
                <c:pt idx="7">
                  <c:v>0</c:v>
                </c:pt>
                <c:pt idx="8">
                  <c:v>0</c:v>
                </c:pt>
                <c:pt idx="9">
                  <c:v>40.701000000000001</c:v>
                </c:pt>
                <c:pt idx="10">
                  <c:v>5.1219999999999999</c:v>
                </c:pt>
                <c:pt idx="11">
                  <c:v>0</c:v>
                </c:pt>
                <c:pt idx="12">
                  <c:v>0</c:v>
                </c:pt>
                <c:pt idx="13">
                  <c:v>24.991</c:v>
                </c:pt>
                <c:pt idx="14">
                  <c:v>24.994</c:v>
                </c:pt>
                <c:pt idx="15">
                  <c:v>49.892000000000003</c:v>
                </c:pt>
                <c:pt idx="16">
                  <c:v>74.66</c:v>
                </c:pt>
                <c:pt idx="17">
                  <c:v>49.131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BC-4B14-81D8-265A49883B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324453279"/>
        <c:axId val="278372479"/>
      </c:barChart>
      <c:lineChart>
        <c:grouping val="standard"/>
        <c:varyColors val="0"/>
        <c:ser>
          <c:idx val="2"/>
          <c:order val="2"/>
          <c:tx>
            <c:v>revenu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calcul!$B$2:$C$19</c:f>
              <c:multiLvlStrCache>
                <c:ptCount val="18"/>
                <c:lvl>
                  <c:pt idx="6">
                    <c:v>Jan</c:v>
                  </c:pt>
                  <c:pt idx="7">
                    <c:v>Feb</c:v>
                  </c:pt>
                  <c:pt idx="8">
                    <c:v>Mar</c:v>
                  </c:pt>
                  <c:pt idx="9">
                    <c:v>Apr</c:v>
                  </c:pt>
                  <c:pt idx="10">
                    <c:v>May</c:v>
                  </c:pt>
                  <c:pt idx="11">
                    <c:v>Jun</c:v>
                  </c:pt>
                  <c:pt idx="12">
                    <c:v>Jul</c:v>
                  </c:pt>
                  <c:pt idx="13">
                    <c:v>Aug</c:v>
                  </c:pt>
                  <c:pt idx="14">
                    <c:v>Sep</c:v>
                  </c:pt>
                  <c:pt idx="15">
                    <c:v>Oct</c:v>
                  </c:pt>
                  <c:pt idx="16">
                    <c:v>Nov</c:v>
                  </c:pt>
                  <c:pt idx="17">
                    <c:v>Dec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calcul!$F$2:$F$19</c:f>
              <c:numCache>
                <c:formatCode>"$"#,##0</c:formatCode>
                <c:ptCount val="18"/>
                <c:pt idx="0">
                  <c:v>38538.833333333336</c:v>
                </c:pt>
                <c:pt idx="1">
                  <c:v>34547.166666666664</c:v>
                </c:pt>
                <c:pt idx="2">
                  <c:v>29448.5</c:v>
                </c:pt>
                <c:pt idx="3">
                  <c:v>25595.25</c:v>
                </c:pt>
                <c:pt idx="4">
                  <c:v>29740.476666666666</c:v>
                </c:pt>
                <c:pt idx="5">
                  <c:v>54288.460833333338</c:v>
                </c:pt>
                <c:pt idx="6">
                  <c:v>48068.020000000004</c:v>
                </c:pt>
                <c:pt idx="7">
                  <c:v>0</c:v>
                </c:pt>
                <c:pt idx="8">
                  <c:v>0</c:v>
                </c:pt>
                <c:pt idx="9">
                  <c:v>25670.5</c:v>
                </c:pt>
                <c:pt idx="10">
                  <c:v>1792.7</c:v>
                </c:pt>
                <c:pt idx="11">
                  <c:v>0</c:v>
                </c:pt>
                <c:pt idx="12">
                  <c:v>0</c:v>
                </c:pt>
                <c:pt idx="13">
                  <c:v>16244.15</c:v>
                </c:pt>
                <c:pt idx="14">
                  <c:v>16995.919999999998</c:v>
                </c:pt>
                <c:pt idx="15">
                  <c:v>33926.559999999998</c:v>
                </c:pt>
                <c:pt idx="16">
                  <c:v>48490.080000000002</c:v>
                </c:pt>
                <c:pt idx="17">
                  <c:v>33409.08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BC-4B14-81D8-265A49883B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750351"/>
        <c:axId val="349336751"/>
      </c:lineChart>
      <c:catAx>
        <c:axId val="13244532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8372479"/>
        <c:crosses val="autoZero"/>
        <c:auto val="1"/>
        <c:lblAlgn val="ctr"/>
        <c:lblOffset val="100"/>
        <c:noMultiLvlLbl val="0"/>
      </c:catAx>
      <c:valAx>
        <c:axId val="278372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4453279"/>
        <c:crosses val="autoZero"/>
        <c:crossBetween val="between"/>
      </c:valAx>
      <c:valAx>
        <c:axId val="349336751"/>
        <c:scaling>
          <c:orientation val="minMax"/>
        </c:scaling>
        <c:delete val="0"/>
        <c:axPos val="r"/>
        <c:numFmt formatCode="&quot;$&quot;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5750351"/>
        <c:crosses val="max"/>
        <c:crossBetween val="between"/>
      </c:valAx>
      <c:catAx>
        <c:axId val="4757503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49336751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Tonnage - Revenu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tonnage historique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graphique!$A$5:$B$22</c:f>
              <c:multiLvlStrCache>
                <c:ptCount val="18"/>
                <c:lvl>
                  <c:pt idx="6">
                    <c:v>Jan</c:v>
                  </c:pt>
                  <c:pt idx="7">
                    <c:v>Feb</c:v>
                  </c:pt>
                  <c:pt idx="8">
                    <c:v>Mar</c:v>
                  </c:pt>
                  <c:pt idx="9">
                    <c:v>Apr</c:v>
                  </c:pt>
                  <c:pt idx="10">
                    <c:v>May</c:v>
                  </c:pt>
                  <c:pt idx="11">
                    <c:v>Jun</c:v>
                  </c:pt>
                  <c:pt idx="12">
                    <c:v>Jul</c:v>
                  </c:pt>
                  <c:pt idx="13">
                    <c:v>Aug</c:v>
                  </c:pt>
                  <c:pt idx="14">
                    <c:v>Sep</c:v>
                  </c:pt>
                  <c:pt idx="15">
                    <c:v>Oct</c:v>
                  </c:pt>
                  <c:pt idx="16">
                    <c:v>Nov</c:v>
                  </c:pt>
                  <c:pt idx="17">
                    <c:v>Dec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graphique!$C$5:$C$22</c:f>
              <c:numCache>
                <c:formatCode>_-* #,##0.0\ _€_-;\-* #,##0.0\ _€_-;_-* "-"??\ _€_-;_-@_-</c:formatCode>
                <c:ptCount val="18"/>
                <c:pt idx="0">
                  <c:v>62.916666666666664</c:v>
                </c:pt>
                <c:pt idx="1">
                  <c:v>60</c:v>
                </c:pt>
                <c:pt idx="2">
                  <c:v>61.583333333333336</c:v>
                </c:pt>
                <c:pt idx="3">
                  <c:v>47.25</c:v>
                </c:pt>
                <c:pt idx="4">
                  <c:v>28.865750000000002</c:v>
                </c:pt>
                <c:pt idx="5">
                  <c:v>92.136250000000004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5C-4D25-BD3E-2349DDD5E1B9}"/>
            </c:ext>
          </c:extLst>
        </c:ser>
        <c:ser>
          <c:idx val="1"/>
          <c:order val="1"/>
          <c:tx>
            <c:v>tonnage en cours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graphique!$A$5:$B$22</c:f>
              <c:multiLvlStrCache>
                <c:ptCount val="18"/>
                <c:lvl>
                  <c:pt idx="6">
                    <c:v>Jan</c:v>
                  </c:pt>
                  <c:pt idx="7">
                    <c:v>Feb</c:v>
                  </c:pt>
                  <c:pt idx="8">
                    <c:v>Mar</c:v>
                  </c:pt>
                  <c:pt idx="9">
                    <c:v>Apr</c:v>
                  </c:pt>
                  <c:pt idx="10">
                    <c:v>May</c:v>
                  </c:pt>
                  <c:pt idx="11">
                    <c:v>Jun</c:v>
                  </c:pt>
                  <c:pt idx="12">
                    <c:v>Jul</c:v>
                  </c:pt>
                  <c:pt idx="13">
                    <c:v>Aug</c:v>
                  </c:pt>
                  <c:pt idx="14">
                    <c:v>Sep</c:v>
                  </c:pt>
                  <c:pt idx="15">
                    <c:v>Oct</c:v>
                  </c:pt>
                  <c:pt idx="16">
                    <c:v>Nov</c:v>
                  </c:pt>
                  <c:pt idx="17">
                    <c:v>Dec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graphique!$D$5:$D$22</c:f>
              <c:numCache>
                <c:formatCode>_-* #,##0.0\ _€_-;\-* #,##0.0\ _€_-;_-* "-"??\ _€_-;_-@_-</c:formatCode>
                <c:ptCount val="18"/>
                <c:pt idx="6">
                  <c:v>74.962999999999994</c:v>
                </c:pt>
                <c:pt idx="7">
                  <c:v>0</c:v>
                </c:pt>
                <c:pt idx="8">
                  <c:v>0</c:v>
                </c:pt>
                <c:pt idx="9">
                  <c:v>40.701000000000001</c:v>
                </c:pt>
                <c:pt idx="10">
                  <c:v>5.1219999999999999</c:v>
                </c:pt>
                <c:pt idx="11">
                  <c:v>0</c:v>
                </c:pt>
                <c:pt idx="12">
                  <c:v>0</c:v>
                </c:pt>
                <c:pt idx="13">
                  <c:v>24.991</c:v>
                </c:pt>
                <c:pt idx="14">
                  <c:v>24.994</c:v>
                </c:pt>
                <c:pt idx="15">
                  <c:v>49.892000000000003</c:v>
                </c:pt>
                <c:pt idx="16">
                  <c:v>74.66</c:v>
                </c:pt>
                <c:pt idx="17">
                  <c:v>49.131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5C-4D25-BD3E-2349DDD5E1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5760751"/>
        <c:axId val="349338911"/>
      </c:barChart>
      <c:lineChart>
        <c:grouping val="standard"/>
        <c:varyColors val="0"/>
        <c:ser>
          <c:idx val="2"/>
          <c:order val="2"/>
          <c:tx>
            <c:v>revenu historique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graphique!$A$5:$B$22</c:f>
              <c:multiLvlStrCache>
                <c:ptCount val="18"/>
                <c:lvl>
                  <c:pt idx="6">
                    <c:v>Jan</c:v>
                  </c:pt>
                  <c:pt idx="7">
                    <c:v>Feb</c:v>
                  </c:pt>
                  <c:pt idx="8">
                    <c:v>Mar</c:v>
                  </c:pt>
                  <c:pt idx="9">
                    <c:v>Apr</c:v>
                  </c:pt>
                  <c:pt idx="10">
                    <c:v>May</c:v>
                  </c:pt>
                  <c:pt idx="11">
                    <c:v>Jun</c:v>
                  </c:pt>
                  <c:pt idx="12">
                    <c:v>Jul</c:v>
                  </c:pt>
                  <c:pt idx="13">
                    <c:v>Aug</c:v>
                  </c:pt>
                  <c:pt idx="14">
                    <c:v>Sep</c:v>
                  </c:pt>
                  <c:pt idx="15">
                    <c:v>Oct</c:v>
                  </c:pt>
                  <c:pt idx="16">
                    <c:v>Nov</c:v>
                  </c:pt>
                  <c:pt idx="17">
                    <c:v>Dec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graphique!$E$5:$E$22</c:f>
              <c:numCache>
                <c:formatCode>"$"#,##0</c:formatCode>
                <c:ptCount val="18"/>
                <c:pt idx="0">
                  <c:v>38538.833333333336</c:v>
                </c:pt>
                <c:pt idx="1">
                  <c:v>34547.166666666664</c:v>
                </c:pt>
                <c:pt idx="2">
                  <c:v>29448.5</c:v>
                </c:pt>
                <c:pt idx="3">
                  <c:v>25595.25</c:v>
                </c:pt>
                <c:pt idx="4">
                  <c:v>29740.476666666666</c:v>
                </c:pt>
                <c:pt idx="5">
                  <c:v>54288.460833333338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5C-4D25-BD3E-2349DDD5E1B9}"/>
            </c:ext>
          </c:extLst>
        </c:ser>
        <c:ser>
          <c:idx val="3"/>
          <c:order val="3"/>
          <c:tx>
            <c:v>revenu en cours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graphique!$A$5:$B$22</c:f>
              <c:multiLvlStrCache>
                <c:ptCount val="18"/>
                <c:lvl>
                  <c:pt idx="6">
                    <c:v>Jan</c:v>
                  </c:pt>
                  <c:pt idx="7">
                    <c:v>Feb</c:v>
                  </c:pt>
                  <c:pt idx="8">
                    <c:v>Mar</c:v>
                  </c:pt>
                  <c:pt idx="9">
                    <c:v>Apr</c:v>
                  </c:pt>
                  <c:pt idx="10">
                    <c:v>May</c:v>
                  </c:pt>
                  <c:pt idx="11">
                    <c:v>Jun</c:v>
                  </c:pt>
                  <c:pt idx="12">
                    <c:v>Jul</c:v>
                  </c:pt>
                  <c:pt idx="13">
                    <c:v>Aug</c:v>
                  </c:pt>
                  <c:pt idx="14">
                    <c:v>Sep</c:v>
                  </c:pt>
                  <c:pt idx="15">
                    <c:v>Oct</c:v>
                  </c:pt>
                  <c:pt idx="16">
                    <c:v>Nov</c:v>
                  </c:pt>
                  <c:pt idx="17">
                    <c:v>Dec</c:v>
                  </c:pt>
                </c:lvl>
                <c:lvl>
                  <c:pt idx="0">
                    <c:v>2011</c:v>
                  </c:pt>
                  <c:pt idx="1">
                    <c:v>2012</c:v>
                  </c:pt>
                  <c:pt idx="2">
                    <c:v>2013</c:v>
                  </c:pt>
                  <c:pt idx="3">
                    <c:v>2014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2017</c:v>
                  </c:pt>
                </c:lvl>
              </c:multiLvlStrCache>
            </c:multiLvlStrRef>
          </c:cat>
          <c:val>
            <c:numRef>
              <c:f>graphique!$F$5:$F$22</c:f>
              <c:numCache>
                <c:formatCode>"$"#,##0</c:formatCode>
                <c:ptCount val="18"/>
                <c:pt idx="6">
                  <c:v>48068.020000000004</c:v>
                </c:pt>
                <c:pt idx="7">
                  <c:v>0</c:v>
                </c:pt>
                <c:pt idx="8">
                  <c:v>0</c:v>
                </c:pt>
                <c:pt idx="9">
                  <c:v>25670.5</c:v>
                </c:pt>
                <c:pt idx="10">
                  <c:v>1792.7</c:v>
                </c:pt>
                <c:pt idx="11">
                  <c:v>0</c:v>
                </c:pt>
                <c:pt idx="12">
                  <c:v>0</c:v>
                </c:pt>
                <c:pt idx="13">
                  <c:v>16244.15</c:v>
                </c:pt>
                <c:pt idx="14">
                  <c:v>16995.919999999998</c:v>
                </c:pt>
                <c:pt idx="15">
                  <c:v>33926.559999999998</c:v>
                </c:pt>
                <c:pt idx="16">
                  <c:v>48490.080000000002</c:v>
                </c:pt>
                <c:pt idx="17">
                  <c:v>33409.08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15C-4D25-BD3E-2349DDD5E1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749519"/>
        <c:axId val="447687663"/>
      </c:lineChart>
      <c:catAx>
        <c:axId val="4757607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t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9338911"/>
        <c:crosses val="autoZero"/>
        <c:auto val="1"/>
        <c:lblAlgn val="ctr"/>
        <c:lblOffset val="100"/>
        <c:tickLblSkip val="2"/>
        <c:noMultiLvlLbl val="0"/>
      </c:catAx>
      <c:valAx>
        <c:axId val="349338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\ _€_-;\-* #,##0.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5760751"/>
        <c:crosses val="autoZero"/>
        <c:crossBetween val="between"/>
      </c:valAx>
      <c:valAx>
        <c:axId val="447687663"/>
        <c:scaling>
          <c:orientation val="minMax"/>
        </c:scaling>
        <c:delete val="0"/>
        <c:axPos val="r"/>
        <c:numFmt formatCode="&quot;$&quot;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5749519"/>
        <c:crosses val="max"/>
        <c:crossBetween val="between"/>
      </c:valAx>
      <c:catAx>
        <c:axId val="47574951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47687663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1</xdr:row>
      <xdr:rowOff>69850</xdr:rowOff>
    </xdr:from>
    <xdr:to>
      <xdr:col>14</xdr:col>
      <xdr:colOff>295275</xdr:colOff>
      <xdr:row>16</xdr:row>
      <xdr:rowOff>50800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3611864-68E3-464E-927F-3E1C6FA8E0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206375</xdr:colOff>
      <xdr:row>3</xdr:row>
      <xdr:rowOff>50800</xdr:rowOff>
    </xdr:from>
    <xdr:to>
      <xdr:col>16</xdr:col>
      <xdr:colOff>511175</xdr:colOff>
      <xdr:row>18</xdr:row>
      <xdr:rowOff>31750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5910C10-808D-452C-A218-F7624B2C14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7"/>
  <sheetViews>
    <sheetView topLeftCell="A115" workbookViewId="0">
      <selection activeCell="D130" sqref="D130"/>
    </sheetView>
  </sheetViews>
  <sheetFormatPr defaultColWidth="10.81640625" defaultRowHeight="14.5" x14ac:dyDescent="0.35"/>
  <cols>
    <col min="1" max="2" width="14.26953125" customWidth="1"/>
    <col min="3" max="4" width="16" customWidth="1"/>
    <col min="5" max="5" width="17.81640625" customWidth="1"/>
  </cols>
  <sheetData>
    <row r="1" spans="1:7" x14ac:dyDescent="0.35">
      <c r="A1" s="1" t="s">
        <v>0</v>
      </c>
      <c r="B1" s="1" t="s">
        <v>5</v>
      </c>
      <c r="C1" s="1" t="s">
        <v>1</v>
      </c>
      <c r="D1" s="1" t="s">
        <v>3</v>
      </c>
      <c r="E1" s="1" t="s">
        <v>2</v>
      </c>
    </row>
    <row r="2" spans="1:7" x14ac:dyDescent="0.35">
      <c r="A2" s="5">
        <f>YEAR(C2)</f>
        <v>2011</v>
      </c>
      <c r="B2" s="5">
        <f>MONTH(C2)</f>
        <v>1</v>
      </c>
      <c r="C2" s="2">
        <v>40544</v>
      </c>
      <c r="D2" s="3">
        <v>26</v>
      </c>
      <c r="E2" s="4">
        <v>12940</v>
      </c>
    </row>
    <row r="3" spans="1:7" x14ac:dyDescent="0.35">
      <c r="A3" s="5">
        <f t="shared" ref="A3:A54" si="0">YEAR(C3)</f>
        <v>2011</v>
      </c>
      <c r="B3" s="5">
        <f t="shared" ref="B3:B66" si="1">MONTH(C3)</f>
        <v>2</v>
      </c>
      <c r="C3" s="2">
        <v>40575</v>
      </c>
      <c r="D3" s="3">
        <v>75</v>
      </c>
      <c r="E3" s="4">
        <v>43130</v>
      </c>
    </row>
    <row r="4" spans="1:7" x14ac:dyDescent="0.35">
      <c r="A4" s="5">
        <f t="shared" si="0"/>
        <v>2011</v>
      </c>
      <c r="B4" s="5">
        <f t="shared" si="1"/>
        <v>3</v>
      </c>
      <c r="C4" s="2">
        <v>40603</v>
      </c>
      <c r="D4" s="3">
        <v>49</v>
      </c>
      <c r="E4" s="4">
        <v>29017</v>
      </c>
      <c r="G4" t="s">
        <v>9</v>
      </c>
    </row>
    <row r="5" spans="1:7" x14ac:dyDescent="0.35">
      <c r="A5" s="5">
        <f t="shared" si="0"/>
        <v>2011</v>
      </c>
      <c r="B5" s="5">
        <f t="shared" si="1"/>
        <v>4</v>
      </c>
      <c r="C5" s="2">
        <v>40634</v>
      </c>
      <c r="D5" s="3">
        <v>50</v>
      </c>
      <c r="E5" s="4">
        <v>31181</v>
      </c>
      <c r="G5" t="s">
        <v>10</v>
      </c>
    </row>
    <row r="6" spans="1:7" x14ac:dyDescent="0.35">
      <c r="A6" s="5">
        <f t="shared" si="0"/>
        <v>2011</v>
      </c>
      <c r="B6" s="5">
        <f t="shared" si="1"/>
        <v>5</v>
      </c>
      <c r="C6" s="2">
        <v>40664</v>
      </c>
      <c r="D6" s="3">
        <v>245</v>
      </c>
      <c r="E6" s="4">
        <v>154676</v>
      </c>
    </row>
    <row r="7" spans="1:7" x14ac:dyDescent="0.35">
      <c r="A7" s="5">
        <f t="shared" si="0"/>
        <v>2011</v>
      </c>
      <c r="B7" s="5">
        <f t="shared" si="1"/>
        <v>6</v>
      </c>
      <c r="C7" s="2">
        <v>40695</v>
      </c>
      <c r="D7" s="3">
        <v>97</v>
      </c>
      <c r="E7" s="4">
        <v>62999</v>
      </c>
    </row>
    <row r="8" spans="1:7" x14ac:dyDescent="0.35">
      <c r="A8" s="5">
        <f t="shared" si="0"/>
        <v>2011</v>
      </c>
      <c r="B8" s="5">
        <f t="shared" si="1"/>
        <v>7</v>
      </c>
      <c r="C8" s="2">
        <v>40725</v>
      </c>
      <c r="D8" s="3">
        <v>96</v>
      </c>
      <c r="E8" s="4">
        <v>57811</v>
      </c>
    </row>
    <row r="9" spans="1:7" x14ac:dyDescent="0.35">
      <c r="A9" s="5">
        <f t="shared" si="0"/>
        <v>2011</v>
      </c>
      <c r="B9" s="5">
        <f t="shared" si="1"/>
        <v>8</v>
      </c>
      <c r="C9" s="2">
        <v>40756</v>
      </c>
      <c r="D9" s="3">
        <v>0</v>
      </c>
      <c r="E9" s="4">
        <v>0</v>
      </c>
    </row>
    <row r="10" spans="1:7" x14ac:dyDescent="0.35">
      <c r="A10" s="5">
        <f t="shared" si="0"/>
        <v>2011</v>
      </c>
      <c r="B10" s="5">
        <f t="shared" si="1"/>
        <v>9</v>
      </c>
      <c r="C10" s="2">
        <v>40787</v>
      </c>
      <c r="D10" s="3">
        <v>63</v>
      </c>
      <c r="E10" s="4">
        <v>38009</v>
      </c>
    </row>
    <row r="11" spans="1:7" x14ac:dyDescent="0.35">
      <c r="A11" s="5">
        <f t="shared" si="0"/>
        <v>2011</v>
      </c>
      <c r="B11" s="5">
        <f t="shared" si="1"/>
        <v>10</v>
      </c>
      <c r="C11" s="2">
        <v>40817</v>
      </c>
      <c r="D11" s="3">
        <v>0</v>
      </c>
      <c r="E11" s="4">
        <v>0</v>
      </c>
    </row>
    <row r="12" spans="1:7" x14ac:dyDescent="0.35">
      <c r="A12" s="5">
        <f t="shared" si="0"/>
        <v>2011</v>
      </c>
      <c r="B12" s="5">
        <f t="shared" si="1"/>
        <v>11</v>
      </c>
      <c r="C12" s="2">
        <v>40848</v>
      </c>
      <c r="D12" s="3">
        <v>38</v>
      </c>
      <c r="E12" s="4">
        <v>23094</v>
      </c>
    </row>
    <row r="13" spans="1:7" x14ac:dyDescent="0.35">
      <c r="A13" s="5">
        <f t="shared" si="0"/>
        <v>2011</v>
      </c>
      <c r="B13" s="5">
        <f t="shared" si="1"/>
        <v>12</v>
      </c>
      <c r="C13" s="2">
        <v>40878</v>
      </c>
      <c r="D13" s="3">
        <v>16</v>
      </c>
      <c r="E13" s="4">
        <v>9609</v>
      </c>
    </row>
    <row r="14" spans="1:7" x14ac:dyDescent="0.35">
      <c r="A14" s="5">
        <f t="shared" si="0"/>
        <v>2012</v>
      </c>
      <c r="B14" s="5">
        <f t="shared" si="1"/>
        <v>1</v>
      </c>
      <c r="C14" s="2">
        <v>40909</v>
      </c>
      <c r="D14" s="3">
        <v>98</v>
      </c>
      <c r="E14" s="4">
        <v>56257</v>
      </c>
    </row>
    <row r="15" spans="1:7" x14ac:dyDescent="0.35">
      <c r="A15" s="5">
        <f t="shared" si="0"/>
        <v>2012</v>
      </c>
      <c r="B15" s="5">
        <f t="shared" si="1"/>
        <v>2</v>
      </c>
      <c r="C15" s="2">
        <v>40940</v>
      </c>
      <c r="D15" s="3">
        <v>23</v>
      </c>
      <c r="E15" s="4">
        <v>13586</v>
      </c>
    </row>
    <row r="16" spans="1:7" x14ac:dyDescent="0.35">
      <c r="A16" s="5">
        <f t="shared" si="0"/>
        <v>2012</v>
      </c>
      <c r="B16" s="5">
        <f t="shared" si="1"/>
        <v>3</v>
      </c>
      <c r="C16" s="2">
        <v>40969</v>
      </c>
      <c r="D16" s="3">
        <v>24</v>
      </c>
      <c r="E16" s="4">
        <v>13996</v>
      </c>
    </row>
    <row r="17" spans="1:5" x14ac:dyDescent="0.35">
      <c r="A17" s="5">
        <f t="shared" si="0"/>
        <v>2012</v>
      </c>
      <c r="B17" s="5">
        <f t="shared" si="1"/>
        <v>4</v>
      </c>
      <c r="C17" s="2">
        <v>41000</v>
      </c>
      <c r="D17" s="3">
        <v>0</v>
      </c>
      <c r="E17" s="4">
        <v>0</v>
      </c>
    </row>
    <row r="18" spans="1:5" x14ac:dyDescent="0.35">
      <c r="A18" s="5">
        <f t="shared" si="0"/>
        <v>2012</v>
      </c>
      <c r="B18" s="5">
        <f t="shared" si="1"/>
        <v>5</v>
      </c>
      <c r="C18" s="2">
        <v>41030</v>
      </c>
      <c r="D18" s="3">
        <v>24</v>
      </c>
      <c r="E18" s="4">
        <v>13992</v>
      </c>
    </row>
    <row r="19" spans="1:5" x14ac:dyDescent="0.35">
      <c r="A19" s="5">
        <f t="shared" si="0"/>
        <v>2012</v>
      </c>
      <c r="B19" s="5">
        <f t="shared" si="1"/>
        <v>6</v>
      </c>
      <c r="C19" s="2">
        <v>41061</v>
      </c>
      <c r="D19" s="3">
        <v>0</v>
      </c>
      <c r="E19" s="4">
        <v>0</v>
      </c>
    </row>
    <row r="20" spans="1:5" x14ac:dyDescent="0.35">
      <c r="A20" s="5">
        <f t="shared" si="0"/>
        <v>2012</v>
      </c>
      <c r="B20" s="5">
        <f t="shared" si="1"/>
        <v>7</v>
      </c>
      <c r="C20" s="2">
        <v>41091</v>
      </c>
      <c r="D20" s="3">
        <v>48</v>
      </c>
      <c r="E20" s="4">
        <v>28760</v>
      </c>
    </row>
    <row r="21" spans="1:5" x14ac:dyDescent="0.35">
      <c r="A21" s="5">
        <f t="shared" si="0"/>
        <v>2012</v>
      </c>
      <c r="B21" s="5">
        <f t="shared" si="1"/>
        <v>8</v>
      </c>
      <c r="C21" s="2">
        <v>41122</v>
      </c>
      <c r="D21" s="3">
        <v>0</v>
      </c>
      <c r="E21" s="4">
        <v>0</v>
      </c>
    </row>
    <row r="22" spans="1:5" x14ac:dyDescent="0.35">
      <c r="A22" s="5">
        <f t="shared" si="0"/>
        <v>2012</v>
      </c>
      <c r="B22" s="5">
        <f t="shared" si="1"/>
        <v>9</v>
      </c>
      <c r="C22" s="2">
        <v>41153</v>
      </c>
      <c r="D22" s="3">
        <v>0</v>
      </c>
      <c r="E22" s="4">
        <v>0</v>
      </c>
    </row>
    <row r="23" spans="1:5" x14ac:dyDescent="0.35">
      <c r="A23" s="5">
        <f t="shared" si="0"/>
        <v>2012</v>
      </c>
      <c r="B23" s="5">
        <f t="shared" si="1"/>
        <v>10</v>
      </c>
      <c r="C23" s="2">
        <v>41183</v>
      </c>
      <c r="D23" s="3">
        <v>245</v>
      </c>
      <c r="E23" s="4">
        <v>132281</v>
      </c>
    </row>
    <row r="24" spans="1:5" x14ac:dyDescent="0.35">
      <c r="A24" s="5">
        <f t="shared" si="0"/>
        <v>2012</v>
      </c>
      <c r="B24" s="5">
        <f t="shared" si="1"/>
        <v>11</v>
      </c>
      <c r="C24" s="2">
        <v>41214</v>
      </c>
      <c r="D24" s="3">
        <v>258</v>
      </c>
      <c r="E24" s="4">
        <v>155694</v>
      </c>
    </row>
    <row r="25" spans="1:5" x14ac:dyDescent="0.35">
      <c r="A25" s="5">
        <f t="shared" si="0"/>
        <v>2012</v>
      </c>
      <c r="B25" s="5">
        <f t="shared" si="1"/>
        <v>12</v>
      </c>
      <c r="C25" s="2">
        <v>41244</v>
      </c>
      <c r="D25" s="3">
        <v>0</v>
      </c>
      <c r="E25" s="4">
        <v>0</v>
      </c>
    </row>
    <row r="26" spans="1:5" x14ac:dyDescent="0.35">
      <c r="A26" s="5">
        <f t="shared" si="0"/>
        <v>2013</v>
      </c>
      <c r="B26" s="5">
        <f t="shared" si="1"/>
        <v>1</v>
      </c>
      <c r="C26" s="2">
        <v>41275</v>
      </c>
      <c r="D26" s="3">
        <v>0</v>
      </c>
      <c r="E26" s="4">
        <v>0</v>
      </c>
    </row>
    <row r="27" spans="1:5" x14ac:dyDescent="0.35">
      <c r="A27" s="5">
        <f t="shared" si="0"/>
        <v>2013</v>
      </c>
      <c r="B27" s="5">
        <f t="shared" si="1"/>
        <v>2</v>
      </c>
      <c r="C27" s="2">
        <v>41306</v>
      </c>
      <c r="D27" s="3">
        <v>74</v>
      </c>
      <c r="E27" s="4">
        <v>43296</v>
      </c>
    </row>
    <row r="28" spans="1:5" x14ac:dyDescent="0.35">
      <c r="A28" s="5">
        <f t="shared" si="0"/>
        <v>2013</v>
      </c>
      <c r="B28" s="5">
        <f t="shared" si="1"/>
        <v>3</v>
      </c>
      <c r="C28" s="2">
        <v>41334</v>
      </c>
      <c r="D28" s="3">
        <v>0</v>
      </c>
      <c r="E28" s="4">
        <v>-83</v>
      </c>
    </row>
    <row r="29" spans="1:5" x14ac:dyDescent="0.35">
      <c r="A29" s="5">
        <f t="shared" si="0"/>
        <v>2013</v>
      </c>
      <c r="B29" s="5">
        <f t="shared" si="1"/>
        <v>4</v>
      </c>
      <c r="C29" s="2">
        <v>41365</v>
      </c>
      <c r="D29" s="3">
        <v>248</v>
      </c>
      <c r="E29" s="4">
        <v>74519</v>
      </c>
    </row>
    <row r="30" spans="1:5" x14ac:dyDescent="0.35">
      <c r="A30" s="5">
        <f t="shared" si="0"/>
        <v>2013</v>
      </c>
      <c r="B30" s="5">
        <f t="shared" si="1"/>
        <v>5</v>
      </c>
      <c r="C30" s="2">
        <v>41395</v>
      </c>
      <c r="D30" s="3">
        <v>97</v>
      </c>
      <c r="E30" s="4">
        <v>48668</v>
      </c>
    </row>
    <row r="31" spans="1:5" x14ac:dyDescent="0.35">
      <c r="A31" s="5">
        <f t="shared" si="0"/>
        <v>2013</v>
      </c>
      <c r="B31" s="5">
        <f t="shared" si="1"/>
        <v>6</v>
      </c>
      <c r="C31" s="2">
        <v>41426</v>
      </c>
      <c r="D31" s="3">
        <v>25</v>
      </c>
      <c r="E31" s="4">
        <v>12392</v>
      </c>
    </row>
    <row r="32" spans="1:5" x14ac:dyDescent="0.35">
      <c r="A32" s="5">
        <f t="shared" si="0"/>
        <v>2013</v>
      </c>
      <c r="B32" s="5">
        <f t="shared" si="1"/>
        <v>7</v>
      </c>
      <c r="C32" s="2">
        <v>41456</v>
      </c>
      <c r="D32" s="3">
        <v>24</v>
      </c>
      <c r="E32" s="4">
        <v>13568</v>
      </c>
    </row>
    <row r="33" spans="1:5" x14ac:dyDescent="0.35">
      <c r="A33" s="5">
        <f t="shared" si="0"/>
        <v>2013</v>
      </c>
      <c r="B33" s="5">
        <f t="shared" si="1"/>
        <v>8</v>
      </c>
      <c r="C33" s="2">
        <v>41487</v>
      </c>
      <c r="D33" s="3">
        <v>0</v>
      </c>
      <c r="E33" s="4">
        <v>0</v>
      </c>
    </row>
    <row r="34" spans="1:5" x14ac:dyDescent="0.35">
      <c r="A34" s="5">
        <f t="shared" si="0"/>
        <v>2013</v>
      </c>
      <c r="B34" s="5">
        <f t="shared" si="1"/>
        <v>9</v>
      </c>
      <c r="C34" s="2">
        <v>41518</v>
      </c>
      <c r="D34" s="3">
        <v>24</v>
      </c>
      <c r="E34" s="4">
        <v>14563</v>
      </c>
    </row>
    <row r="35" spans="1:5" x14ac:dyDescent="0.35">
      <c r="A35" s="5">
        <f t="shared" si="0"/>
        <v>2013</v>
      </c>
      <c r="B35" s="5">
        <f t="shared" si="1"/>
        <v>10</v>
      </c>
      <c r="C35" s="2">
        <v>41548</v>
      </c>
      <c r="D35" s="3">
        <v>197</v>
      </c>
      <c r="E35" s="4">
        <v>117075</v>
      </c>
    </row>
    <row r="36" spans="1:5" x14ac:dyDescent="0.35">
      <c r="A36" s="5">
        <f t="shared" si="0"/>
        <v>2013</v>
      </c>
      <c r="B36" s="5">
        <f t="shared" si="1"/>
        <v>11</v>
      </c>
      <c r="C36" s="2">
        <v>41579</v>
      </c>
      <c r="D36" s="3">
        <v>0</v>
      </c>
      <c r="E36" s="4">
        <v>0</v>
      </c>
    </row>
    <row r="37" spans="1:5" x14ac:dyDescent="0.35">
      <c r="A37" s="5">
        <f t="shared" si="0"/>
        <v>2013</v>
      </c>
      <c r="B37" s="5">
        <f t="shared" si="1"/>
        <v>12</v>
      </c>
      <c r="C37" s="2">
        <v>41609</v>
      </c>
      <c r="D37" s="3">
        <v>50</v>
      </c>
      <c r="E37" s="4">
        <v>29384</v>
      </c>
    </row>
    <row r="38" spans="1:5" x14ac:dyDescent="0.35">
      <c r="A38" s="5">
        <f t="shared" si="0"/>
        <v>2014</v>
      </c>
      <c r="B38" s="5">
        <f t="shared" si="1"/>
        <v>1</v>
      </c>
      <c r="C38" s="2">
        <v>41640</v>
      </c>
      <c r="D38" s="3">
        <v>59</v>
      </c>
      <c r="E38" s="4">
        <v>37006</v>
      </c>
    </row>
    <row r="39" spans="1:5" x14ac:dyDescent="0.35">
      <c r="A39" s="5">
        <f t="shared" si="0"/>
        <v>2014</v>
      </c>
      <c r="B39" s="5">
        <f t="shared" si="1"/>
        <v>2</v>
      </c>
      <c r="C39" s="2">
        <v>41671</v>
      </c>
      <c r="D39" s="3">
        <v>12</v>
      </c>
      <c r="E39" s="4">
        <v>8713</v>
      </c>
    </row>
    <row r="40" spans="1:5" x14ac:dyDescent="0.35">
      <c r="A40" s="5">
        <f t="shared" si="0"/>
        <v>2014</v>
      </c>
      <c r="B40" s="5">
        <f t="shared" si="1"/>
        <v>3</v>
      </c>
      <c r="C40" s="2">
        <v>41699</v>
      </c>
      <c r="D40" s="3">
        <v>44</v>
      </c>
      <c r="E40" s="4">
        <v>24279</v>
      </c>
    </row>
    <row r="41" spans="1:5" x14ac:dyDescent="0.35">
      <c r="A41" s="5">
        <f t="shared" si="0"/>
        <v>2014</v>
      </c>
      <c r="B41" s="5">
        <f t="shared" si="1"/>
        <v>4</v>
      </c>
      <c r="C41" s="2">
        <v>41730</v>
      </c>
      <c r="D41" s="3">
        <v>25</v>
      </c>
      <c r="E41" s="4">
        <v>15628</v>
      </c>
    </row>
    <row r="42" spans="1:5" x14ac:dyDescent="0.35">
      <c r="A42" s="5">
        <f t="shared" si="0"/>
        <v>2014</v>
      </c>
      <c r="B42" s="5">
        <f t="shared" si="1"/>
        <v>5</v>
      </c>
      <c r="C42" s="2">
        <v>41760</v>
      </c>
      <c r="D42" s="3">
        <v>50</v>
      </c>
      <c r="E42" s="4">
        <v>22627</v>
      </c>
    </row>
    <row r="43" spans="1:5" x14ac:dyDescent="0.35">
      <c r="A43" s="5">
        <f t="shared" si="0"/>
        <v>2014</v>
      </c>
      <c r="B43" s="5">
        <f t="shared" si="1"/>
        <v>6</v>
      </c>
      <c r="C43" s="2">
        <v>41791</v>
      </c>
      <c r="D43" s="3">
        <v>25</v>
      </c>
      <c r="E43" s="4">
        <v>15635</v>
      </c>
    </row>
    <row r="44" spans="1:5" x14ac:dyDescent="0.35">
      <c r="A44" s="5">
        <f t="shared" si="0"/>
        <v>2014</v>
      </c>
      <c r="B44" s="5">
        <f t="shared" si="1"/>
        <v>7</v>
      </c>
      <c r="C44" s="2">
        <v>41821</v>
      </c>
      <c r="D44" s="3">
        <v>100</v>
      </c>
      <c r="E44" s="4">
        <v>49755</v>
      </c>
    </row>
    <row r="45" spans="1:5" x14ac:dyDescent="0.35">
      <c r="A45" s="5">
        <f t="shared" si="0"/>
        <v>2014</v>
      </c>
      <c r="B45" s="5">
        <f t="shared" si="1"/>
        <v>8</v>
      </c>
      <c r="C45" s="2">
        <v>41852</v>
      </c>
      <c r="D45" s="3">
        <v>0</v>
      </c>
      <c r="E45" s="4">
        <v>0</v>
      </c>
    </row>
    <row r="46" spans="1:5" x14ac:dyDescent="0.35">
      <c r="A46" s="5">
        <f t="shared" si="0"/>
        <v>2014</v>
      </c>
      <c r="B46" s="5">
        <f t="shared" si="1"/>
        <v>9</v>
      </c>
      <c r="C46" s="2">
        <v>41883</v>
      </c>
      <c r="D46" s="3">
        <v>62</v>
      </c>
      <c r="E46" s="4">
        <v>32147</v>
      </c>
    </row>
    <row r="47" spans="1:5" x14ac:dyDescent="0.35">
      <c r="A47" s="5">
        <f t="shared" si="0"/>
        <v>2014</v>
      </c>
      <c r="B47" s="5">
        <f t="shared" si="1"/>
        <v>10</v>
      </c>
      <c r="C47" s="2">
        <v>41913</v>
      </c>
      <c r="D47" s="3">
        <v>108</v>
      </c>
      <c r="E47" s="4">
        <v>53523</v>
      </c>
    </row>
    <row r="48" spans="1:5" x14ac:dyDescent="0.35">
      <c r="A48" s="5">
        <f t="shared" si="0"/>
        <v>2014</v>
      </c>
      <c r="B48" s="5">
        <f t="shared" si="1"/>
        <v>11</v>
      </c>
      <c r="C48" s="2">
        <v>41944</v>
      </c>
      <c r="D48" s="3">
        <v>44</v>
      </c>
      <c r="E48" s="4">
        <v>25652</v>
      </c>
    </row>
    <row r="49" spans="1:6" x14ac:dyDescent="0.35">
      <c r="A49" s="5">
        <f t="shared" si="0"/>
        <v>2014</v>
      </c>
      <c r="B49" s="5">
        <f t="shared" si="1"/>
        <v>12</v>
      </c>
      <c r="C49" s="2">
        <v>41974</v>
      </c>
      <c r="D49" s="3">
        <v>38</v>
      </c>
      <c r="E49" s="4">
        <v>22178</v>
      </c>
    </row>
    <row r="50" spans="1:6" x14ac:dyDescent="0.35">
      <c r="A50" s="5">
        <f t="shared" si="0"/>
        <v>2015</v>
      </c>
      <c r="B50" s="5">
        <f t="shared" si="1"/>
        <v>1</v>
      </c>
      <c r="C50" s="2">
        <v>42005</v>
      </c>
      <c r="D50" s="3">
        <v>50</v>
      </c>
      <c r="E50" s="4">
        <v>22711</v>
      </c>
    </row>
    <row r="51" spans="1:6" x14ac:dyDescent="0.35">
      <c r="A51" s="5">
        <f t="shared" si="0"/>
        <v>2015</v>
      </c>
      <c r="B51" s="5">
        <f t="shared" si="1"/>
        <v>2</v>
      </c>
      <c r="C51" s="2">
        <v>42036</v>
      </c>
      <c r="D51" s="3">
        <v>88</v>
      </c>
      <c r="E51" s="4">
        <v>51596</v>
      </c>
    </row>
    <row r="52" spans="1:6" x14ac:dyDescent="0.35">
      <c r="A52" s="5">
        <f t="shared" si="0"/>
        <v>2015</v>
      </c>
      <c r="B52" s="5">
        <f t="shared" si="1"/>
        <v>3</v>
      </c>
      <c r="C52" s="2">
        <v>42064</v>
      </c>
      <c r="D52" s="3">
        <v>41</v>
      </c>
      <c r="E52" s="4">
        <v>24970</v>
      </c>
    </row>
    <row r="53" spans="1:6" x14ac:dyDescent="0.35">
      <c r="A53" s="5">
        <f t="shared" si="0"/>
        <v>2015</v>
      </c>
      <c r="B53" s="5">
        <f t="shared" si="1"/>
        <v>4</v>
      </c>
      <c r="C53" s="2">
        <v>42095</v>
      </c>
      <c r="D53" s="3">
        <v>87</v>
      </c>
      <c r="E53" s="4">
        <v>48003</v>
      </c>
    </row>
    <row r="54" spans="1:6" x14ac:dyDescent="0.35">
      <c r="A54" s="5">
        <f t="shared" si="0"/>
        <v>2015</v>
      </c>
      <c r="B54" s="5">
        <f t="shared" si="1"/>
        <v>5</v>
      </c>
      <c r="C54" s="2">
        <v>42125</v>
      </c>
      <c r="D54" s="3">
        <v>61</v>
      </c>
      <c r="E54" s="4">
        <v>37596</v>
      </c>
    </row>
    <row r="55" spans="1:6" x14ac:dyDescent="0.35">
      <c r="A55" s="5">
        <f>YEAR(C55)</f>
        <v>2015</v>
      </c>
      <c r="B55" s="5">
        <f t="shared" si="1"/>
        <v>6</v>
      </c>
      <c r="C55" s="2">
        <v>42156</v>
      </c>
      <c r="D55" s="3">
        <v>5</v>
      </c>
      <c r="E55" s="4">
        <v>2280</v>
      </c>
    </row>
    <row r="56" spans="1:6" x14ac:dyDescent="0.35">
      <c r="A56" s="5">
        <f>YEAR(C56)</f>
        <v>2015</v>
      </c>
      <c r="B56" s="5">
        <f t="shared" si="1"/>
        <v>7</v>
      </c>
      <c r="C56" s="11">
        <v>42205</v>
      </c>
      <c r="D56" s="14">
        <v>30644</v>
      </c>
      <c r="E56" s="12">
        <v>13943.02</v>
      </c>
      <c r="F56" t="s">
        <v>7</v>
      </c>
    </row>
    <row r="57" spans="1:6" x14ac:dyDescent="0.35">
      <c r="A57" s="5">
        <f t="shared" ref="A57:A120" si="2">YEAR(C57)</f>
        <v>2015</v>
      </c>
      <c r="B57" s="5">
        <f t="shared" si="1"/>
        <v>7</v>
      </c>
      <c r="C57" s="11">
        <v>42205</v>
      </c>
      <c r="D57" s="14">
        <v>23900</v>
      </c>
      <c r="E57" s="12">
        <v>10874.5</v>
      </c>
      <c r="F57" t="s">
        <v>8</v>
      </c>
    </row>
    <row r="58" spans="1:6" x14ac:dyDescent="0.35">
      <c r="A58" s="5">
        <f t="shared" si="2"/>
        <v>2015</v>
      </c>
      <c r="B58" s="5">
        <f t="shared" si="1"/>
        <v>7</v>
      </c>
      <c r="C58" s="11">
        <v>42205</v>
      </c>
      <c r="D58" s="14">
        <v>15192</v>
      </c>
      <c r="E58" s="12">
        <v>6912.36</v>
      </c>
    </row>
    <row r="59" spans="1:6" x14ac:dyDescent="0.35">
      <c r="A59" s="5">
        <f t="shared" si="2"/>
        <v>2015</v>
      </c>
      <c r="B59" s="5">
        <f t="shared" si="1"/>
        <v>7</v>
      </c>
      <c r="C59" s="11">
        <v>42214</v>
      </c>
      <c r="D59" s="14">
        <v>10133</v>
      </c>
      <c r="E59" s="12">
        <v>4610.51</v>
      </c>
    </row>
    <row r="60" spans="1:6" x14ac:dyDescent="0.35">
      <c r="A60" s="5">
        <f t="shared" si="2"/>
        <v>2015</v>
      </c>
      <c r="B60" s="5">
        <f t="shared" si="1"/>
        <v>8</v>
      </c>
      <c r="C60" s="11">
        <v>42240</v>
      </c>
      <c r="D60" s="14">
        <v>26840</v>
      </c>
      <c r="E60" s="12">
        <v>12212.2</v>
      </c>
    </row>
    <row r="61" spans="1:6" x14ac:dyDescent="0.35">
      <c r="A61" s="5">
        <f t="shared" si="2"/>
        <v>2015</v>
      </c>
      <c r="B61" s="5">
        <f t="shared" si="1"/>
        <v>9</v>
      </c>
      <c r="C61" s="11">
        <v>42263</v>
      </c>
      <c r="D61" s="14">
        <v>3041</v>
      </c>
      <c r="E61" s="12">
        <v>1383.65</v>
      </c>
    </row>
    <row r="62" spans="1:6" x14ac:dyDescent="0.35">
      <c r="A62" s="5">
        <f t="shared" si="2"/>
        <v>2015</v>
      </c>
      <c r="B62" s="5">
        <f t="shared" si="1"/>
        <v>9</v>
      </c>
      <c r="C62" s="11">
        <v>42263</v>
      </c>
      <c r="D62" s="14">
        <v>64840</v>
      </c>
      <c r="E62" s="12">
        <v>29502.2</v>
      </c>
    </row>
    <row r="63" spans="1:6" x14ac:dyDescent="0.35">
      <c r="A63" s="5">
        <f t="shared" si="2"/>
        <v>2015</v>
      </c>
      <c r="B63" s="5">
        <f t="shared" si="1"/>
        <v>9</v>
      </c>
      <c r="C63" s="11">
        <v>42265</v>
      </c>
      <c r="D63" s="14">
        <v>18670</v>
      </c>
      <c r="E63" s="12">
        <v>8494.85</v>
      </c>
    </row>
    <row r="64" spans="1:6" x14ac:dyDescent="0.35">
      <c r="A64" s="5">
        <f t="shared" si="2"/>
        <v>2015</v>
      </c>
      <c r="B64" s="5">
        <f t="shared" si="1"/>
        <v>9</v>
      </c>
      <c r="C64" s="11">
        <v>42275</v>
      </c>
      <c r="D64" s="14">
        <v>35403</v>
      </c>
      <c r="E64" s="12">
        <v>16108.36</v>
      </c>
    </row>
    <row r="65" spans="1:5" x14ac:dyDescent="0.35">
      <c r="A65" s="5">
        <f t="shared" si="2"/>
        <v>2015</v>
      </c>
      <c r="B65" s="5">
        <f t="shared" si="1"/>
        <v>9</v>
      </c>
      <c r="C65" s="11">
        <v>42275</v>
      </c>
      <c r="D65" s="14">
        <v>16666</v>
      </c>
      <c r="E65" s="12">
        <v>7583.03</v>
      </c>
    </row>
    <row r="66" spans="1:5" x14ac:dyDescent="0.35">
      <c r="A66" s="5">
        <f t="shared" si="2"/>
        <v>2015</v>
      </c>
      <c r="B66" s="5">
        <f t="shared" si="1"/>
        <v>9</v>
      </c>
      <c r="C66" s="11">
        <v>42275</v>
      </c>
      <c r="D66" s="14">
        <v>5026</v>
      </c>
      <c r="E66" s="12">
        <v>4699.3100000000004</v>
      </c>
    </row>
    <row r="67" spans="1:5" x14ac:dyDescent="0.35">
      <c r="A67" s="5">
        <f t="shared" si="2"/>
        <v>2015</v>
      </c>
      <c r="B67" s="5">
        <f t="shared" ref="B67:B130" si="3">MONTH(C67)</f>
        <v>9</v>
      </c>
      <c r="C67" s="11">
        <v>42275</v>
      </c>
      <c r="D67" s="14">
        <v>18078</v>
      </c>
      <c r="E67" s="12">
        <v>8225.49</v>
      </c>
    </row>
    <row r="68" spans="1:5" x14ac:dyDescent="0.35">
      <c r="A68" s="5">
        <f t="shared" si="2"/>
        <v>2015</v>
      </c>
      <c r="B68" s="5">
        <f t="shared" si="3"/>
        <v>9</v>
      </c>
      <c r="C68" s="11">
        <v>42275</v>
      </c>
      <c r="D68" s="14">
        <v>-5026</v>
      </c>
      <c r="E68" s="12">
        <v>-4699.3100000000004</v>
      </c>
    </row>
    <row r="69" spans="1:5" x14ac:dyDescent="0.35">
      <c r="A69" s="5">
        <f t="shared" si="2"/>
        <v>2015</v>
      </c>
      <c r="B69" s="5">
        <f t="shared" si="3"/>
        <v>9</v>
      </c>
      <c r="C69" s="11">
        <v>42271</v>
      </c>
      <c r="D69" s="14">
        <v>24870</v>
      </c>
      <c r="E69" s="12">
        <v>15543.75</v>
      </c>
    </row>
    <row r="70" spans="1:5" x14ac:dyDescent="0.35">
      <c r="A70" s="5">
        <f t="shared" si="2"/>
        <v>2015</v>
      </c>
      <c r="B70" s="5">
        <f t="shared" si="3"/>
        <v>9</v>
      </c>
      <c r="C70" s="11">
        <v>42275</v>
      </c>
      <c r="D70" s="14">
        <v>25043</v>
      </c>
      <c r="E70" s="12">
        <v>15651.87</v>
      </c>
    </row>
    <row r="71" spans="1:5" x14ac:dyDescent="0.35">
      <c r="A71" s="5">
        <f t="shared" si="2"/>
        <v>2015</v>
      </c>
      <c r="B71" s="5">
        <f t="shared" si="3"/>
        <v>10</v>
      </c>
      <c r="C71" s="11">
        <v>42290</v>
      </c>
      <c r="D71" s="14">
        <v>4908</v>
      </c>
      <c r="E71" s="12">
        <v>4588.9799999999996</v>
      </c>
    </row>
    <row r="72" spans="1:5" x14ac:dyDescent="0.35">
      <c r="A72" s="5">
        <f t="shared" si="2"/>
        <v>2015</v>
      </c>
      <c r="B72" s="5">
        <f t="shared" si="3"/>
        <v>12</v>
      </c>
      <c r="C72" s="11">
        <v>42348</v>
      </c>
      <c r="D72" s="14">
        <v>19401</v>
      </c>
      <c r="E72" s="12">
        <v>8827.4500000000007</v>
      </c>
    </row>
    <row r="73" spans="1:5" x14ac:dyDescent="0.35">
      <c r="A73" s="5">
        <f t="shared" si="2"/>
        <v>2015</v>
      </c>
      <c r="B73" s="5">
        <f t="shared" si="3"/>
        <v>12</v>
      </c>
      <c r="C73" s="11">
        <v>42339</v>
      </c>
      <c r="D73" s="14">
        <v>8428</v>
      </c>
      <c r="E73" s="12">
        <v>5267.5</v>
      </c>
    </row>
    <row r="74" spans="1:5" x14ac:dyDescent="0.35">
      <c r="A74" s="5">
        <f t="shared" si="2"/>
        <v>2016</v>
      </c>
      <c r="B74" s="5">
        <f t="shared" si="3"/>
        <v>1</v>
      </c>
      <c r="C74" s="11">
        <v>42398</v>
      </c>
      <c r="D74" s="14">
        <v>25277</v>
      </c>
      <c r="E74" s="12">
        <v>8846.9500000000007</v>
      </c>
    </row>
    <row r="75" spans="1:5" x14ac:dyDescent="0.35">
      <c r="A75" s="5">
        <f t="shared" si="2"/>
        <v>2016</v>
      </c>
      <c r="B75" s="5">
        <f t="shared" si="3"/>
        <v>1</v>
      </c>
      <c r="C75" s="11">
        <v>42381</v>
      </c>
      <c r="D75" s="14">
        <v>27167</v>
      </c>
      <c r="E75" s="12">
        <v>12360.98</v>
      </c>
    </row>
    <row r="76" spans="1:5" x14ac:dyDescent="0.35">
      <c r="A76" s="5">
        <f t="shared" si="2"/>
        <v>2016</v>
      </c>
      <c r="B76" s="5">
        <f t="shared" si="3"/>
        <v>1</v>
      </c>
      <c r="C76" s="11">
        <v>42396</v>
      </c>
      <c r="D76" s="14">
        <v>4481</v>
      </c>
      <c r="E76" s="12">
        <v>2800.62</v>
      </c>
    </row>
    <row r="77" spans="1:5" x14ac:dyDescent="0.35">
      <c r="A77" s="5">
        <f t="shared" si="2"/>
        <v>2016</v>
      </c>
      <c r="B77" s="5">
        <f t="shared" si="3"/>
        <v>1</v>
      </c>
      <c r="C77" s="11">
        <v>42396</v>
      </c>
      <c r="D77" s="14">
        <v>1878</v>
      </c>
      <c r="E77" s="12">
        <v>1117.4100000000001</v>
      </c>
    </row>
    <row r="78" spans="1:5" x14ac:dyDescent="0.35">
      <c r="A78" s="5">
        <f t="shared" si="2"/>
        <v>2016</v>
      </c>
      <c r="B78" s="5">
        <f t="shared" si="3"/>
        <v>1</v>
      </c>
      <c r="C78" s="11">
        <v>42396</v>
      </c>
      <c r="D78" s="14">
        <v>18404</v>
      </c>
      <c r="E78" s="12">
        <v>11134.42</v>
      </c>
    </row>
    <row r="79" spans="1:5" x14ac:dyDescent="0.35">
      <c r="A79" s="5">
        <f t="shared" si="2"/>
        <v>2016</v>
      </c>
      <c r="B79" s="5">
        <f t="shared" si="3"/>
        <v>1</v>
      </c>
      <c r="C79" s="11">
        <v>42381</v>
      </c>
      <c r="D79" s="14">
        <v>23253</v>
      </c>
      <c r="E79" s="12">
        <v>14068.06</v>
      </c>
    </row>
    <row r="80" spans="1:5" x14ac:dyDescent="0.35">
      <c r="A80" s="5">
        <f t="shared" si="2"/>
        <v>2016</v>
      </c>
      <c r="B80" s="5">
        <f t="shared" si="3"/>
        <v>1</v>
      </c>
      <c r="C80" s="11">
        <v>42381</v>
      </c>
      <c r="D80" s="14">
        <v>24149</v>
      </c>
      <c r="E80" s="12">
        <v>15093.12</v>
      </c>
    </row>
    <row r="81" spans="1:5" x14ac:dyDescent="0.35">
      <c r="A81" s="5">
        <f t="shared" si="2"/>
        <v>2016</v>
      </c>
      <c r="B81" s="5">
        <f t="shared" si="3"/>
        <v>1</v>
      </c>
      <c r="C81" s="11">
        <v>42381</v>
      </c>
      <c r="D81" s="14">
        <v>24229</v>
      </c>
      <c r="E81" s="12">
        <v>15143.12</v>
      </c>
    </row>
    <row r="82" spans="1:5" x14ac:dyDescent="0.35">
      <c r="A82" s="5">
        <f t="shared" si="2"/>
        <v>2016</v>
      </c>
      <c r="B82" s="5">
        <f t="shared" si="3"/>
        <v>2</v>
      </c>
      <c r="C82" s="11">
        <v>42425</v>
      </c>
      <c r="D82" s="14">
        <v>50563</v>
      </c>
      <c r="E82" s="12">
        <v>23006.16</v>
      </c>
    </row>
    <row r="83" spans="1:5" x14ac:dyDescent="0.35">
      <c r="A83" s="5">
        <f t="shared" si="2"/>
        <v>2016</v>
      </c>
      <c r="B83" s="5">
        <f t="shared" si="3"/>
        <v>2</v>
      </c>
      <c r="C83" s="11">
        <v>42425</v>
      </c>
      <c r="D83" s="14">
        <v>24151</v>
      </c>
      <c r="E83" s="12">
        <v>22460.43</v>
      </c>
    </row>
    <row r="84" spans="1:5" x14ac:dyDescent="0.35">
      <c r="A84" s="5">
        <f t="shared" si="2"/>
        <v>2016</v>
      </c>
      <c r="B84" s="5">
        <f t="shared" si="3"/>
        <v>2</v>
      </c>
      <c r="C84" s="11">
        <v>42423</v>
      </c>
      <c r="D84" s="14">
        <v>20446</v>
      </c>
      <c r="E84" s="12">
        <v>13289.9</v>
      </c>
    </row>
    <row r="85" spans="1:5" x14ac:dyDescent="0.35">
      <c r="A85" s="5">
        <f t="shared" si="2"/>
        <v>2016</v>
      </c>
      <c r="B85" s="5">
        <f t="shared" si="3"/>
        <v>2</v>
      </c>
      <c r="C85" s="11">
        <v>42423</v>
      </c>
      <c r="D85" s="14">
        <v>23175</v>
      </c>
      <c r="E85" s="12">
        <v>15063.75</v>
      </c>
    </row>
    <row r="86" spans="1:5" x14ac:dyDescent="0.35">
      <c r="A86" s="5">
        <f t="shared" si="2"/>
        <v>2016</v>
      </c>
      <c r="B86" s="5">
        <f t="shared" si="3"/>
        <v>2</v>
      </c>
      <c r="C86" s="11">
        <v>42423</v>
      </c>
      <c r="D86" s="14">
        <v>19057</v>
      </c>
      <c r="E86" s="12">
        <v>12387.05</v>
      </c>
    </row>
    <row r="87" spans="1:5" x14ac:dyDescent="0.35">
      <c r="A87" s="5">
        <f t="shared" si="2"/>
        <v>2016</v>
      </c>
      <c r="B87" s="5">
        <f t="shared" si="3"/>
        <v>2</v>
      </c>
      <c r="C87" s="11">
        <v>42409</v>
      </c>
      <c r="D87" s="14">
        <v>19964</v>
      </c>
      <c r="E87" s="12">
        <v>12976.6</v>
      </c>
    </row>
    <row r="88" spans="1:5" x14ac:dyDescent="0.35">
      <c r="A88" s="5">
        <f t="shared" si="2"/>
        <v>2016</v>
      </c>
      <c r="B88" s="5">
        <f t="shared" si="3"/>
        <v>2</v>
      </c>
      <c r="C88" s="11">
        <v>42409</v>
      </c>
      <c r="D88" s="14">
        <v>22820</v>
      </c>
      <c r="E88" s="12">
        <v>14833</v>
      </c>
    </row>
    <row r="89" spans="1:5" x14ac:dyDescent="0.35">
      <c r="A89" s="5">
        <f t="shared" si="2"/>
        <v>2016</v>
      </c>
      <c r="B89" s="5">
        <f t="shared" si="3"/>
        <v>2</v>
      </c>
      <c r="C89" s="11">
        <v>42409</v>
      </c>
      <c r="D89" s="14">
        <v>22855</v>
      </c>
      <c r="E89" s="12">
        <v>14855.75</v>
      </c>
    </row>
    <row r="90" spans="1:5" x14ac:dyDescent="0.35">
      <c r="A90" s="5">
        <f t="shared" si="2"/>
        <v>2016</v>
      </c>
      <c r="B90" s="5">
        <f t="shared" si="3"/>
        <v>2</v>
      </c>
      <c r="C90" s="11">
        <v>42409</v>
      </c>
      <c r="D90" s="14">
        <v>23449</v>
      </c>
      <c r="E90" s="12">
        <v>15241.85</v>
      </c>
    </row>
    <row r="91" spans="1:5" x14ac:dyDescent="0.35">
      <c r="A91" s="5">
        <f t="shared" si="2"/>
        <v>2016</v>
      </c>
      <c r="B91" s="5">
        <f t="shared" si="3"/>
        <v>2</v>
      </c>
      <c r="C91" s="11">
        <v>42409</v>
      </c>
      <c r="D91" s="14">
        <v>20980</v>
      </c>
      <c r="E91" s="12">
        <v>13637</v>
      </c>
    </row>
    <row r="92" spans="1:5" x14ac:dyDescent="0.35">
      <c r="A92" s="5">
        <f t="shared" si="2"/>
        <v>2016</v>
      </c>
      <c r="B92" s="5">
        <f t="shared" si="3"/>
        <v>2</v>
      </c>
      <c r="C92" s="11">
        <v>42409</v>
      </c>
      <c r="D92" s="14">
        <v>24994</v>
      </c>
      <c r="E92" s="12">
        <v>15496.28</v>
      </c>
    </row>
    <row r="93" spans="1:5" x14ac:dyDescent="0.35">
      <c r="A93" s="5">
        <f t="shared" si="2"/>
        <v>2016</v>
      </c>
      <c r="B93" s="5">
        <f t="shared" si="3"/>
        <v>2</v>
      </c>
      <c r="C93" s="11">
        <v>42409</v>
      </c>
      <c r="D93" s="14">
        <v>18406</v>
      </c>
      <c r="E93" s="12">
        <v>11503.75</v>
      </c>
    </row>
    <row r="94" spans="1:5" x14ac:dyDescent="0.35">
      <c r="A94" s="5">
        <f t="shared" si="2"/>
        <v>2016</v>
      </c>
      <c r="B94" s="5">
        <f t="shared" si="3"/>
        <v>2</v>
      </c>
      <c r="C94" s="11">
        <v>42409</v>
      </c>
      <c r="D94" s="14">
        <v>3414</v>
      </c>
      <c r="E94" s="12">
        <v>2065.4699999999998</v>
      </c>
    </row>
    <row r="95" spans="1:5" x14ac:dyDescent="0.35">
      <c r="A95" s="5">
        <f t="shared" si="2"/>
        <v>2016</v>
      </c>
      <c r="B95" s="5">
        <f t="shared" si="3"/>
        <v>3</v>
      </c>
      <c r="C95" s="11">
        <v>42452</v>
      </c>
      <c r="D95" s="14">
        <v>9631</v>
      </c>
      <c r="E95" s="12">
        <v>2407.75</v>
      </c>
    </row>
    <row r="96" spans="1:5" x14ac:dyDescent="0.35">
      <c r="A96" s="5">
        <f t="shared" si="2"/>
        <v>2016</v>
      </c>
      <c r="B96" s="5">
        <f t="shared" si="3"/>
        <v>3</v>
      </c>
      <c r="C96" s="11">
        <v>42460</v>
      </c>
      <c r="D96" s="14">
        <v>37172</v>
      </c>
      <c r="E96" s="12">
        <v>16913.259999999998</v>
      </c>
    </row>
    <row r="97" spans="1:5" x14ac:dyDescent="0.35">
      <c r="A97" s="5">
        <f t="shared" si="2"/>
        <v>2016</v>
      </c>
      <c r="B97" s="5">
        <f t="shared" si="3"/>
        <v>3</v>
      </c>
      <c r="C97" s="11">
        <v>42460</v>
      </c>
      <c r="D97" s="14">
        <v>13342</v>
      </c>
      <c r="E97" s="12">
        <v>6070.61</v>
      </c>
    </row>
    <row r="98" spans="1:5" x14ac:dyDescent="0.35">
      <c r="A98" s="5">
        <f t="shared" si="2"/>
        <v>2016</v>
      </c>
      <c r="B98" s="5">
        <f t="shared" si="3"/>
        <v>3</v>
      </c>
      <c r="C98" s="11">
        <v>42438</v>
      </c>
      <c r="D98" s="14">
        <v>24116</v>
      </c>
      <c r="E98" s="12">
        <v>15675.4</v>
      </c>
    </row>
    <row r="99" spans="1:5" x14ac:dyDescent="0.35">
      <c r="A99" s="5">
        <f t="shared" si="2"/>
        <v>2016</v>
      </c>
      <c r="B99" s="5">
        <f t="shared" si="3"/>
        <v>3</v>
      </c>
      <c r="C99" s="11">
        <v>42440</v>
      </c>
      <c r="D99" s="14">
        <v>24389</v>
      </c>
      <c r="E99" s="12">
        <v>15852.85</v>
      </c>
    </row>
    <row r="100" spans="1:5" x14ac:dyDescent="0.35">
      <c r="A100" s="5">
        <f t="shared" si="2"/>
        <v>2016</v>
      </c>
      <c r="B100" s="5">
        <f t="shared" si="3"/>
        <v>3</v>
      </c>
      <c r="C100" s="11">
        <v>42440</v>
      </c>
      <c r="D100" s="14">
        <v>23981</v>
      </c>
      <c r="E100" s="12">
        <v>15587.65</v>
      </c>
    </row>
    <row r="101" spans="1:5" x14ac:dyDescent="0.35">
      <c r="A101" s="5">
        <f t="shared" si="2"/>
        <v>2016</v>
      </c>
      <c r="B101" s="5">
        <f t="shared" si="3"/>
        <v>3</v>
      </c>
      <c r="C101" s="11">
        <v>42440</v>
      </c>
      <c r="D101" s="14">
        <v>9911</v>
      </c>
      <c r="E101" s="12">
        <v>5451.05</v>
      </c>
    </row>
    <row r="102" spans="1:5" x14ac:dyDescent="0.35">
      <c r="A102" s="5">
        <f t="shared" si="2"/>
        <v>2016</v>
      </c>
      <c r="B102" s="5">
        <f t="shared" si="3"/>
        <v>4</v>
      </c>
      <c r="C102" s="11">
        <v>42489</v>
      </c>
      <c r="D102" s="14">
        <v>25382</v>
      </c>
      <c r="E102" s="12">
        <v>8883.7000000000007</v>
      </c>
    </row>
    <row r="103" spans="1:5" x14ac:dyDescent="0.35">
      <c r="A103" s="5">
        <f t="shared" si="2"/>
        <v>2016</v>
      </c>
      <c r="B103" s="5">
        <f t="shared" si="3"/>
        <v>4</v>
      </c>
      <c r="C103" s="11">
        <v>42488</v>
      </c>
      <c r="D103" s="14">
        <v>18241</v>
      </c>
      <c r="E103" s="12">
        <v>11856.65</v>
      </c>
    </row>
    <row r="104" spans="1:5" x14ac:dyDescent="0.35">
      <c r="A104" s="5">
        <f t="shared" si="2"/>
        <v>2016</v>
      </c>
      <c r="B104" s="5">
        <f t="shared" si="3"/>
        <v>4</v>
      </c>
      <c r="C104" s="11">
        <v>42472</v>
      </c>
      <c r="D104" s="14">
        <v>21023</v>
      </c>
      <c r="E104" s="12">
        <v>11562.65</v>
      </c>
    </row>
    <row r="105" spans="1:5" x14ac:dyDescent="0.35">
      <c r="A105" s="5">
        <f t="shared" si="2"/>
        <v>2016</v>
      </c>
      <c r="B105" s="5">
        <f t="shared" si="3"/>
        <v>4</v>
      </c>
      <c r="C105" s="11">
        <v>42471</v>
      </c>
      <c r="D105" s="14">
        <v>22838</v>
      </c>
      <c r="E105" s="12">
        <v>14844.7</v>
      </c>
    </row>
    <row r="106" spans="1:5" x14ac:dyDescent="0.35">
      <c r="A106" s="5">
        <f t="shared" si="2"/>
        <v>2016</v>
      </c>
      <c r="B106" s="5">
        <f t="shared" si="3"/>
        <v>5</v>
      </c>
      <c r="C106" s="11">
        <v>42521</v>
      </c>
      <c r="D106" s="14">
        <v>29844</v>
      </c>
      <c r="E106" s="12">
        <v>10445.4</v>
      </c>
    </row>
    <row r="107" spans="1:5" x14ac:dyDescent="0.35">
      <c r="A107" s="5">
        <f t="shared" si="2"/>
        <v>2016</v>
      </c>
      <c r="B107" s="5">
        <f t="shared" si="3"/>
        <v>5</v>
      </c>
      <c r="C107" s="11">
        <v>42513</v>
      </c>
      <c r="D107" s="14">
        <v>29867</v>
      </c>
      <c r="E107" s="12">
        <v>13589.48</v>
      </c>
    </row>
    <row r="108" spans="1:5" x14ac:dyDescent="0.35">
      <c r="A108" s="5">
        <f t="shared" si="2"/>
        <v>2016</v>
      </c>
      <c r="B108" s="5">
        <f t="shared" si="3"/>
        <v>6</v>
      </c>
      <c r="C108" s="11">
        <v>42537</v>
      </c>
      <c r="D108" s="14">
        <v>27477</v>
      </c>
      <c r="E108" s="12">
        <v>12502.03</v>
      </c>
    </row>
    <row r="109" spans="1:5" x14ac:dyDescent="0.35">
      <c r="A109" s="5">
        <f t="shared" si="2"/>
        <v>2016</v>
      </c>
      <c r="B109" s="5">
        <f t="shared" si="3"/>
        <v>6</v>
      </c>
      <c r="C109" s="11">
        <v>42549</v>
      </c>
      <c r="D109" s="14">
        <v>23809</v>
      </c>
      <c r="E109" s="12">
        <v>14404.44</v>
      </c>
    </row>
    <row r="110" spans="1:5" x14ac:dyDescent="0.35">
      <c r="A110" s="5">
        <f t="shared" si="2"/>
        <v>2016</v>
      </c>
      <c r="B110" s="5">
        <f t="shared" si="3"/>
        <v>6</v>
      </c>
      <c r="C110" s="11">
        <v>42543</v>
      </c>
      <c r="D110" s="14">
        <v>24896</v>
      </c>
      <c r="E110" s="12">
        <v>15560</v>
      </c>
    </row>
    <row r="111" spans="1:5" x14ac:dyDescent="0.35">
      <c r="A111" s="5">
        <f t="shared" si="2"/>
        <v>2016</v>
      </c>
      <c r="B111" s="5">
        <f t="shared" si="3"/>
        <v>6</v>
      </c>
      <c r="C111" s="11">
        <v>42543</v>
      </c>
      <c r="D111" s="14">
        <v>-24896</v>
      </c>
      <c r="E111" s="12">
        <v>-15062.08</v>
      </c>
    </row>
    <row r="112" spans="1:5" x14ac:dyDescent="0.35">
      <c r="A112" s="5">
        <f t="shared" si="2"/>
        <v>2016</v>
      </c>
      <c r="B112" s="5">
        <f t="shared" si="3"/>
        <v>6</v>
      </c>
      <c r="C112" s="11">
        <v>42543</v>
      </c>
      <c r="D112" s="14">
        <v>24896</v>
      </c>
      <c r="E112" s="12">
        <v>15062.08</v>
      </c>
    </row>
    <row r="113" spans="1:5" x14ac:dyDescent="0.35">
      <c r="A113" s="5">
        <f t="shared" si="2"/>
        <v>2016</v>
      </c>
      <c r="B113" s="5">
        <f t="shared" si="3"/>
        <v>6</v>
      </c>
      <c r="C113" s="11">
        <v>42527</v>
      </c>
      <c r="D113" s="14">
        <v>24330</v>
      </c>
      <c r="E113" s="12">
        <v>15206.25</v>
      </c>
    </row>
    <row r="114" spans="1:5" x14ac:dyDescent="0.35">
      <c r="A114" s="5">
        <f t="shared" si="2"/>
        <v>2016</v>
      </c>
      <c r="B114" s="5">
        <f t="shared" si="3"/>
        <v>6</v>
      </c>
      <c r="C114" s="11">
        <v>42524</v>
      </c>
      <c r="D114" s="14">
        <v>24463</v>
      </c>
      <c r="E114" s="12">
        <v>14800.11</v>
      </c>
    </row>
    <row r="115" spans="1:5" x14ac:dyDescent="0.35">
      <c r="A115" s="5">
        <f t="shared" si="2"/>
        <v>2016</v>
      </c>
      <c r="B115" s="5">
        <f t="shared" si="3"/>
        <v>7</v>
      </c>
      <c r="C115" s="11">
        <v>42559</v>
      </c>
      <c r="D115" s="14">
        <v>23674</v>
      </c>
      <c r="E115" s="12">
        <v>14796.25</v>
      </c>
    </row>
    <row r="116" spans="1:5" x14ac:dyDescent="0.35">
      <c r="A116" s="5">
        <f t="shared" si="2"/>
        <v>2016</v>
      </c>
      <c r="B116" s="5">
        <f t="shared" si="3"/>
        <v>9</v>
      </c>
      <c r="C116" s="11">
        <v>42635</v>
      </c>
      <c r="D116" s="14">
        <v>19598</v>
      </c>
      <c r="E116" s="12">
        <v>19598</v>
      </c>
    </row>
    <row r="117" spans="1:5" x14ac:dyDescent="0.35">
      <c r="A117" s="5">
        <f t="shared" si="2"/>
        <v>2016</v>
      </c>
      <c r="B117" s="5">
        <f t="shared" si="3"/>
        <v>9</v>
      </c>
      <c r="C117" s="11">
        <v>42643</v>
      </c>
      <c r="D117" s="14">
        <v>24005</v>
      </c>
      <c r="E117" s="12">
        <v>24005</v>
      </c>
    </row>
    <row r="118" spans="1:5" x14ac:dyDescent="0.35">
      <c r="A118" s="5">
        <f t="shared" si="2"/>
        <v>2016</v>
      </c>
      <c r="B118" s="5">
        <f t="shared" si="3"/>
        <v>9</v>
      </c>
      <c r="C118" s="11">
        <v>42635</v>
      </c>
      <c r="D118" s="14">
        <v>18399</v>
      </c>
      <c r="E118" s="12">
        <v>18399</v>
      </c>
    </row>
    <row r="119" spans="1:5" x14ac:dyDescent="0.35">
      <c r="A119" s="5">
        <f t="shared" si="2"/>
        <v>2016</v>
      </c>
      <c r="B119" s="5">
        <f t="shared" si="3"/>
        <v>9</v>
      </c>
      <c r="C119" s="11">
        <v>42635</v>
      </c>
      <c r="D119" s="14">
        <v>6491</v>
      </c>
      <c r="E119" s="12">
        <v>6491</v>
      </c>
    </row>
    <row r="120" spans="1:5" x14ac:dyDescent="0.35">
      <c r="A120" s="5">
        <f t="shared" si="2"/>
        <v>2016</v>
      </c>
      <c r="B120" s="5">
        <f t="shared" si="3"/>
        <v>10</v>
      </c>
      <c r="C120" s="11">
        <v>42667</v>
      </c>
      <c r="D120" s="14">
        <v>24898</v>
      </c>
      <c r="E120" s="12">
        <v>15561.25</v>
      </c>
    </row>
    <row r="121" spans="1:5" x14ac:dyDescent="0.35">
      <c r="A121" s="5">
        <f t="shared" ref="A121:A146" si="4">YEAR(C121)</f>
        <v>2016</v>
      </c>
      <c r="B121" s="5">
        <f t="shared" si="3"/>
        <v>11</v>
      </c>
      <c r="C121" s="11">
        <v>42704</v>
      </c>
      <c r="D121" s="14">
        <v>14652</v>
      </c>
      <c r="E121" s="12">
        <v>6666.66</v>
      </c>
    </row>
    <row r="122" spans="1:5" x14ac:dyDescent="0.35">
      <c r="A122" s="5">
        <f t="shared" si="4"/>
        <v>2016</v>
      </c>
      <c r="B122" s="5">
        <f t="shared" si="3"/>
        <v>11</v>
      </c>
      <c r="C122" s="11">
        <v>42704</v>
      </c>
      <c r="D122" s="14">
        <v>43467</v>
      </c>
      <c r="E122" s="12">
        <v>19777.48</v>
      </c>
    </row>
    <row r="123" spans="1:5" x14ac:dyDescent="0.35">
      <c r="A123" s="5">
        <f t="shared" si="4"/>
        <v>2016</v>
      </c>
      <c r="B123" s="5">
        <f t="shared" si="3"/>
        <v>11</v>
      </c>
      <c r="C123" s="11">
        <v>42697</v>
      </c>
      <c r="D123" s="14">
        <v>22387</v>
      </c>
      <c r="E123" s="12">
        <v>13991.87</v>
      </c>
    </row>
    <row r="124" spans="1:5" x14ac:dyDescent="0.35">
      <c r="A124" s="5">
        <f t="shared" si="4"/>
        <v>2016</v>
      </c>
      <c r="B124" s="5">
        <f t="shared" si="3"/>
        <v>11</v>
      </c>
      <c r="C124" s="11">
        <v>42697</v>
      </c>
      <c r="D124" s="14">
        <v>2287</v>
      </c>
      <c r="E124" s="12">
        <v>1360.76</v>
      </c>
    </row>
    <row r="125" spans="1:5" x14ac:dyDescent="0.35">
      <c r="A125" s="5">
        <f t="shared" si="4"/>
        <v>2016</v>
      </c>
      <c r="B125" s="5">
        <f t="shared" si="3"/>
        <v>12</v>
      </c>
      <c r="C125" s="11">
        <v>42734</v>
      </c>
      <c r="D125" s="14">
        <v>18153</v>
      </c>
      <c r="E125" s="12">
        <v>8259.61</v>
      </c>
    </row>
    <row r="126" spans="1:5" x14ac:dyDescent="0.35">
      <c r="A126" s="5">
        <f t="shared" si="4"/>
        <v>2016</v>
      </c>
      <c r="B126" s="5">
        <f t="shared" si="3"/>
        <v>12</v>
      </c>
      <c r="C126" s="11">
        <v>42734</v>
      </c>
      <c r="D126" s="14">
        <v>29800</v>
      </c>
      <c r="E126" s="12">
        <v>13559</v>
      </c>
    </row>
    <row r="127" spans="1:5" x14ac:dyDescent="0.35">
      <c r="A127" s="5">
        <f t="shared" si="4"/>
        <v>2017</v>
      </c>
      <c r="B127" s="5">
        <f t="shared" si="3"/>
        <v>1</v>
      </c>
      <c r="C127" s="11">
        <v>42755</v>
      </c>
      <c r="D127" s="14">
        <v>9250</v>
      </c>
      <c r="E127" s="12">
        <v>5920</v>
      </c>
    </row>
    <row r="128" spans="1:5" x14ac:dyDescent="0.35">
      <c r="A128" s="5">
        <f t="shared" si="4"/>
        <v>2017</v>
      </c>
      <c r="B128" s="5">
        <f t="shared" si="3"/>
        <v>1</v>
      </c>
      <c r="C128" s="11">
        <v>42755</v>
      </c>
      <c r="D128" s="14">
        <v>15688</v>
      </c>
      <c r="E128" s="12">
        <v>9883.44</v>
      </c>
    </row>
    <row r="129" spans="1:5" x14ac:dyDescent="0.35">
      <c r="A129" s="5">
        <f t="shared" si="4"/>
        <v>2017</v>
      </c>
      <c r="B129" s="5">
        <f t="shared" si="3"/>
        <v>1</v>
      </c>
      <c r="C129" s="11">
        <v>42755</v>
      </c>
      <c r="D129" s="14">
        <v>25167</v>
      </c>
      <c r="E129" s="12">
        <v>16106.88</v>
      </c>
    </row>
    <row r="130" spans="1:5" x14ac:dyDescent="0.35">
      <c r="A130" s="5">
        <f t="shared" si="4"/>
        <v>2017</v>
      </c>
      <c r="B130" s="5">
        <f t="shared" si="3"/>
        <v>1</v>
      </c>
      <c r="C130" s="11">
        <v>42753</v>
      </c>
      <c r="D130" s="14">
        <v>24858</v>
      </c>
      <c r="E130" s="12">
        <v>16157.7</v>
      </c>
    </row>
    <row r="131" spans="1:5" x14ac:dyDescent="0.35">
      <c r="A131" s="5">
        <f t="shared" si="4"/>
        <v>2017</v>
      </c>
      <c r="B131" s="5">
        <f t="shared" ref="B131:B146" si="5">MONTH(C131)</f>
        <v>4</v>
      </c>
      <c r="C131" s="11">
        <v>42836</v>
      </c>
      <c r="D131" s="14">
        <v>15703</v>
      </c>
      <c r="E131" s="12">
        <v>9421.7999999999993</v>
      </c>
    </row>
    <row r="132" spans="1:5" x14ac:dyDescent="0.35">
      <c r="A132" s="5">
        <f t="shared" si="4"/>
        <v>2017</v>
      </c>
      <c r="B132" s="5">
        <f t="shared" si="5"/>
        <v>4</v>
      </c>
      <c r="C132" s="11">
        <v>42835</v>
      </c>
      <c r="D132" s="14">
        <v>24998</v>
      </c>
      <c r="E132" s="12">
        <v>16248.7</v>
      </c>
    </row>
    <row r="133" spans="1:5" x14ac:dyDescent="0.35">
      <c r="A133" s="5">
        <f t="shared" si="4"/>
        <v>2017</v>
      </c>
      <c r="B133" s="5">
        <f t="shared" si="5"/>
        <v>5</v>
      </c>
      <c r="C133" s="11">
        <v>42859</v>
      </c>
      <c r="D133" s="14">
        <v>5122</v>
      </c>
      <c r="E133" s="12">
        <v>1792.7</v>
      </c>
    </row>
    <row r="134" spans="1:5" x14ac:dyDescent="0.35">
      <c r="A134" s="5">
        <f t="shared" si="4"/>
        <v>2017</v>
      </c>
      <c r="B134" s="5">
        <f t="shared" si="5"/>
        <v>8</v>
      </c>
      <c r="C134" s="11">
        <v>42949</v>
      </c>
      <c r="D134" s="14">
        <v>24991</v>
      </c>
      <c r="E134" s="12">
        <v>16244.15</v>
      </c>
    </row>
    <row r="135" spans="1:5" x14ac:dyDescent="0.35">
      <c r="A135" s="5">
        <f t="shared" si="4"/>
        <v>2017</v>
      </c>
      <c r="B135" s="5">
        <f t="shared" si="5"/>
        <v>9</v>
      </c>
      <c r="C135" s="11">
        <v>43003</v>
      </c>
      <c r="D135" s="14">
        <v>24994</v>
      </c>
      <c r="E135" s="12">
        <v>16995.919999999998</v>
      </c>
    </row>
    <row r="136" spans="1:5" x14ac:dyDescent="0.35">
      <c r="A136" s="5">
        <f t="shared" si="4"/>
        <v>2017</v>
      </c>
      <c r="B136" s="5">
        <f t="shared" si="5"/>
        <v>10</v>
      </c>
      <c r="C136" s="11">
        <v>43035</v>
      </c>
      <c r="D136" s="14">
        <v>-24914</v>
      </c>
      <c r="E136" s="12">
        <v>-16941.52</v>
      </c>
    </row>
    <row r="137" spans="1:5" x14ac:dyDescent="0.35">
      <c r="A137" s="5">
        <f t="shared" si="4"/>
        <v>2017</v>
      </c>
      <c r="B137" s="5">
        <f t="shared" si="5"/>
        <v>10</v>
      </c>
      <c r="C137" s="11">
        <v>43021</v>
      </c>
      <c r="D137" s="14">
        <v>24978</v>
      </c>
      <c r="E137" s="12">
        <v>16985.04</v>
      </c>
    </row>
    <row r="138" spans="1:5" x14ac:dyDescent="0.35">
      <c r="A138" s="5">
        <f t="shared" si="4"/>
        <v>2017</v>
      </c>
      <c r="B138" s="5">
        <f t="shared" si="5"/>
        <v>10</v>
      </c>
      <c r="C138" s="11">
        <v>43032</v>
      </c>
      <c r="D138" s="14">
        <v>24914</v>
      </c>
      <c r="E138" s="12">
        <v>16941.52</v>
      </c>
    </row>
    <row r="139" spans="1:5" x14ac:dyDescent="0.35">
      <c r="A139" s="5">
        <f t="shared" si="4"/>
        <v>2017</v>
      </c>
      <c r="B139" s="5">
        <f t="shared" si="5"/>
        <v>10</v>
      </c>
      <c r="C139" s="11">
        <v>43035</v>
      </c>
      <c r="D139" s="14">
        <v>24914</v>
      </c>
      <c r="E139" s="12">
        <v>16941.52</v>
      </c>
    </row>
    <row r="140" spans="1:5" x14ac:dyDescent="0.35">
      <c r="A140" s="5">
        <f t="shared" si="4"/>
        <v>2017</v>
      </c>
      <c r="B140" s="5">
        <f t="shared" si="5"/>
        <v>11</v>
      </c>
      <c r="C140" s="11">
        <v>43069</v>
      </c>
      <c r="D140" s="14">
        <v>6866</v>
      </c>
      <c r="E140" s="12">
        <v>4668.88</v>
      </c>
    </row>
    <row r="141" spans="1:5" x14ac:dyDescent="0.35">
      <c r="A141" s="5">
        <f t="shared" si="4"/>
        <v>2017</v>
      </c>
      <c r="B141" s="5">
        <f t="shared" si="5"/>
        <v>11</v>
      </c>
      <c r="C141" s="11">
        <v>43069</v>
      </c>
      <c r="D141" s="14">
        <v>8510</v>
      </c>
      <c r="E141" s="12">
        <v>5361.3</v>
      </c>
    </row>
    <row r="142" spans="1:5" x14ac:dyDescent="0.35">
      <c r="A142" s="5">
        <f t="shared" si="4"/>
        <v>2017</v>
      </c>
      <c r="B142" s="5">
        <f t="shared" si="5"/>
        <v>11</v>
      </c>
      <c r="C142" s="11">
        <v>43069</v>
      </c>
      <c r="D142" s="14">
        <v>9281</v>
      </c>
      <c r="E142" s="12">
        <v>5707.81</v>
      </c>
    </row>
    <row r="143" spans="1:5" x14ac:dyDescent="0.35">
      <c r="A143" s="5">
        <f t="shared" si="4"/>
        <v>2017</v>
      </c>
      <c r="B143" s="5">
        <f t="shared" si="5"/>
        <v>11</v>
      </c>
      <c r="C143" s="11">
        <v>43069</v>
      </c>
      <c r="D143" s="14">
        <v>24999</v>
      </c>
      <c r="E143" s="12">
        <v>15749.37</v>
      </c>
    </row>
    <row r="144" spans="1:5" x14ac:dyDescent="0.35">
      <c r="A144" s="5">
        <f t="shared" si="4"/>
        <v>2017</v>
      </c>
      <c r="B144" s="5">
        <f t="shared" si="5"/>
        <v>11</v>
      </c>
      <c r="C144" s="11">
        <v>43069</v>
      </c>
      <c r="D144" s="14">
        <v>25004</v>
      </c>
      <c r="E144" s="12">
        <v>17002.72</v>
      </c>
    </row>
    <row r="145" spans="1:5" x14ac:dyDescent="0.35">
      <c r="A145" s="5">
        <f t="shared" si="4"/>
        <v>2017</v>
      </c>
      <c r="B145" s="5">
        <f t="shared" si="5"/>
        <v>12</v>
      </c>
      <c r="C145" s="11">
        <v>43073</v>
      </c>
      <c r="D145" s="14">
        <v>24148</v>
      </c>
      <c r="E145" s="12">
        <v>16420.64</v>
      </c>
    </row>
    <row r="146" spans="1:5" x14ac:dyDescent="0.35">
      <c r="A146" s="5">
        <f t="shared" si="4"/>
        <v>2017</v>
      </c>
      <c r="B146" s="5">
        <f t="shared" si="5"/>
        <v>12</v>
      </c>
      <c r="C146" s="11">
        <v>43088</v>
      </c>
      <c r="D146" s="14">
        <v>24983</v>
      </c>
      <c r="E146" s="12">
        <v>16988.439999999999</v>
      </c>
    </row>
    <row r="147" spans="1:5" x14ac:dyDescent="0.35">
      <c r="D147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0"/>
  <sheetViews>
    <sheetView workbookViewId="0">
      <selection activeCell="F8" sqref="F8:F19"/>
    </sheetView>
  </sheetViews>
  <sheetFormatPr defaultColWidth="10.81640625" defaultRowHeight="14.5" x14ac:dyDescent="0.35"/>
  <cols>
    <col min="3" max="3" width="1.6328125" customWidth="1"/>
    <col min="4" max="4" width="0" hidden="1" customWidth="1"/>
    <col min="5" max="5" width="14.08984375" bestFit="1" customWidth="1"/>
    <col min="6" max="6" width="10.81640625" customWidth="1"/>
  </cols>
  <sheetData>
    <row r="1" spans="1:6" x14ac:dyDescent="0.35">
      <c r="A1" t="s">
        <v>4</v>
      </c>
      <c r="B1" t="s">
        <v>28</v>
      </c>
      <c r="D1" t="s">
        <v>5</v>
      </c>
      <c r="E1" t="s">
        <v>6</v>
      </c>
      <c r="F1" t="s">
        <v>2</v>
      </c>
    </row>
    <row r="2" spans="1:6" x14ac:dyDescent="0.35">
      <c r="A2">
        <v>2011</v>
      </c>
      <c r="B2">
        <f>A2</f>
        <v>2011</v>
      </c>
      <c r="E2" s="22">
        <f>SUMIF(donnees!A:A,calcul!A2,donnees!D:D)/12</f>
        <v>62.916666666666664</v>
      </c>
      <c r="F2" s="19">
        <f>SUMIF(donnees!A:A,calcul!A2,donnees!E:E)/12</f>
        <v>38538.833333333336</v>
      </c>
    </row>
    <row r="3" spans="1:6" x14ac:dyDescent="0.35">
      <c r="A3">
        <v>2012</v>
      </c>
      <c r="B3">
        <f t="shared" ref="B3:B19" si="0">A3</f>
        <v>2012</v>
      </c>
      <c r="E3" s="22">
        <f>SUMIF(donnees!A:A,calcul!A3,donnees!D:D)/12</f>
        <v>60</v>
      </c>
      <c r="F3" s="19">
        <f>SUMIF(donnees!A:A,calcul!A3,donnees!E:E)/12</f>
        <v>34547.166666666664</v>
      </c>
    </row>
    <row r="4" spans="1:6" x14ac:dyDescent="0.35">
      <c r="A4">
        <v>2013</v>
      </c>
      <c r="B4">
        <f t="shared" si="0"/>
        <v>2013</v>
      </c>
      <c r="E4" s="22">
        <f>SUMIF(donnees!A:A,calcul!A4,donnees!D:D)/12</f>
        <v>61.583333333333336</v>
      </c>
      <c r="F4" s="19">
        <f>SUMIF(donnees!A:A,calcul!A4,donnees!E:E)/12</f>
        <v>29448.5</v>
      </c>
    </row>
    <row r="5" spans="1:6" x14ac:dyDescent="0.35">
      <c r="A5">
        <v>2014</v>
      </c>
      <c r="B5">
        <f t="shared" si="0"/>
        <v>2014</v>
      </c>
      <c r="E5" s="22">
        <f>SUMIF(donnees!A:A,calcul!A5,donnees!D:D)/12</f>
        <v>47.25</v>
      </c>
      <c r="F5" s="19">
        <f>SUMIF(donnees!A:A,calcul!A5,donnees!E:E)/12</f>
        <v>25595.25</v>
      </c>
    </row>
    <row r="6" spans="1:6" x14ac:dyDescent="0.35">
      <c r="A6">
        <v>2015</v>
      </c>
      <c r="B6">
        <f t="shared" si="0"/>
        <v>2015</v>
      </c>
      <c r="E6" s="22">
        <f>SUMIF(donnees!A:A,calcul!A6,donnees!D:D)/1000/12</f>
        <v>28.865750000000002</v>
      </c>
      <c r="F6" s="19">
        <f>SUMIF(donnees!A:A,calcul!A6,donnees!E:E)/12</f>
        <v>29740.476666666666</v>
      </c>
    </row>
    <row r="7" spans="1:6" x14ac:dyDescent="0.35">
      <c r="A7">
        <v>2016</v>
      </c>
      <c r="B7">
        <f t="shared" si="0"/>
        <v>2016</v>
      </c>
      <c r="E7" s="22">
        <f>SUMIF(donnees!A:A,calcul!A7,donnees!D:D)/1000/12</f>
        <v>92.136250000000004</v>
      </c>
      <c r="F7" s="19">
        <f>SUMIF(donnees!A:A,calcul!A7,donnees!E:E)/12</f>
        <v>54288.460833333338</v>
      </c>
    </row>
    <row r="8" spans="1:6" x14ac:dyDescent="0.35">
      <c r="A8">
        <v>2017</v>
      </c>
      <c r="B8" s="24">
        <f t="shared" si="0"/>
        <v>2017</v>
      </c>
      <c r="C8" t="s">
        <v>17</v>
      </c>
      <c r="D8" s="13">
        <v>1</v>
      </c>
      <c r="E8" s="23">
        <f>SUMIFS(donnees!D$1:D$150,donnees!$A$1:$A$150,$A8,donnees!$B$1:$B$150,$D8)/1000</f>
        <v>74.962999999999994</v>
      </c>
      <c r="F8" s="20">
        <f>SUMIFS(donnees!E$1:E$150,donnees!$A$1:$A$150,$A8,donnees!$B$1:$B$150,$D8)</f>
        <v>48068.020000000004</v>
      </c>
    </row>
    <row r="9" spans="1:6" x14ac:dyDescent="0.35">
      <c r="A9">
        <v>2017</v>
      </c>
      <c r="B9" s="24"/>
      <c r="C9" t="s">
        <v>18</v>
      </c>
      <c r="D9" s="13">
        <v>2</v>
      </c>
      <c r="E9" s="23">
        <f>SUMIFS(donnees!D$1:D$150,donnees!$A$1:$A$150,$A9,donnees!$B$1:$B$150,$D9)/1000</f>
        <v>0</v>
      </c>
      <c r="F9" s="20">
        <f>SUMIFS(donnees!E$1:E$150,donnees!$A$1:$A$150,$A9,donnees!$B$1:$B$150,$D9)</f>
        <v>0</v>
      </c>
    </row>
    <row r="10" spans="1:6" x14ac:dyDescent="0.35">
      <c r="A10">
        <v>2017</v>
      </c>
      <c r="B10" s="24"/>
      <c r="C10" t="s">
        <v>19</v>
      </c>
      <c r="D10" s="13">
        <v>3</v>
      </c>
      <c r="E10" s="23">
        <f>SUMIFS(donnees!D$1:D$150,donnees!$A$1:$A$150,$A10,donnees!$B$1:$B$150,$D10)/1000</f>
        <v>0</v>
      </c>
      <c r="F10" s="20">
        <f>SUMIFS(donnees!E$1:E$150,donnees!$A$1:$A$150,$A10,donnees!$B$1:$B$150,$D10)</f>
        <v>0</v>
      </c>
    </row>
    <row r="11" spans="1:6" x14ac:dyDescent="0.35">
      <c r="A11">
        <v>2017</v>
      </c>
      <c r="B11" s="24"/>
      <c r="C11" t="s">
        <v>20</v>
      </c>
      <c r="D11" s="13">
        <v>4</v>
      </c>
      <c r="E11" s="23">
        <f>SUMIFS(donnees!D$1:D$150,donnees!$A$1:$A$150,$A11,donnees!$B$1:$B$150,$D11)/1000</f>
        <v>40.701000000000001</v>
      </c>
      <c r="F11" s="20">
        <f>SUMIFS(donnees!E$1:E$150,donnees!$A$1:$A$150,$A11,donnees!$B$1:$B$150,$D11)</f>
        <v>25670.5</v>
      </c>
    </row>
    <row r="12" spans="1:6" x14ac:dyDescent="0.35">
      <c r="A12">
        <v>2017</v>
      </c>
      <c r="B12" s="24"/>
      <c r="C12" t="s">
        <v>14</v>
      </c>
      <c r="D12" s="13">
        <v>5</v>
      </c>
      <c r="E12" s="23">
        <f>SUMIFS(donnees!D$1:D$150,donnees!$A$1:$A$150,$A12,donnees!$B$1:$B$150,$D12)/1000</f>
        <v>5.1219999999999999</v>
      </c>
      <c r="F12" s="20">
        <f>SUMIFS(donnees!E$1:E$150,donnees!$A$1:$A$150,$A12,donnees!$B$1:$B$150,$D12)</f>
        <v>1792.7</v>
      </c>
    </row>
    <row r="13" spans="1:6" x14ac:dyDescent="0.35">
      <c r="A13">
        <v>2017</v>
      </c>
      <c r="B13" s="24"/>
      <c r="C13" t="s">
        <v>21</v>
      </c>
      <c r="D13" s="13">
        <v>6</v>
      </c>
      <c r="E13" s="23">
        <f>SUMIFS(donnees!D$1:D$150,donnees!$A$1:$A$150,$A13,donnees!$B$1:$B$150,$D13)/1000</f>
        <v>0</v>
      </c>
      <c r="F13" s="20">
        <f>SUMIFS(donnees!E$1:E$150,donnees!$A$1:$A$150,$A13,donnees!$B$1:$B$150,$D13)</f>
        <v>0</v>
      </c>
    </row>
    <row r="14" spans="1:6" x14ac:dyDescent="0.35">
      <c r="A14">
        <v>2017</v>
      </c>
      <c r="B14" s="24"/>
      <c r="C14" t="s">
        <v>22</v>
      </c>
      <c r="D14" s="13">
        <v>7</v>
      </c>
      <c r="E14" s="23">
        <f>SUMIFS(donnees!D$1:D$150,donnees!$A$1:$A$150,$A14,donnees!$B$1:$B$150,$D14)/1000</f>
        <v>0</v>
      </c>
      <c r="F14" s="20">
        <f>SUMIFS(donnees!E$1:E$150,donnees!$A$1:$A$150,$A14,donnees!$B$1:$B$150,$D14)</f>
        <v>0</v>
      </c>
    </row>
    <row r="15" spans="1:6" x14ac:dyDescent="0.35">
      <c r="A15">
        <v>2017</v>
      </c>
      <c r="B15" s="24"/>
      <c r="C15" t="s">
        <v>23</v>
      </c>
      <c r="D15" s="13">
        <v>8</v>
      </c>
      <c r="E15" s="23">
        <f>SUMIFS(donnees!D$1:D$150,donnees!$A$1:$A$150,$A15,donnees!$B$1:$B$150,$D15)/1000</f>
        <v>24.991</v>
      </c>
      <c r="F15" s="20">
        <f>SUMIFS(donnees!E$1:E$150,donnees!$A$1:$A$150,$A15,donnees!$B$1:$B$150,$D15)</f>
        <v>16244.15</v>
      </c>
    </row>
    <row r="16" spans="1:6" x14ac:dyDescent="0.35">
      <c r="A16">
        <v>2017</v>
      </c>
      <c r="B16" s="24"/>
      <c r="C16" t="s">
        <v>24</v>
      </c>
      <c r="D16" s="13">
        <v>9</v>
      </c>
      <c r="E16" s="23">
        <f>SUMIFS(donnees!D$1:D$150,donnees!$A$1:$A$150,$A16,donnees!$B$1:$B$150,$D16)/1000</f>
        <v>24.994</v>
      </c>
      <c r="F16" s="20">
        <f>SUMIFS(donnees!E$1:E$150,donnees!$A$1:$A$150,$A16,donnees!$B$1:$B$150,$D16)</f>
        <v>16995.919999999998</v>
      </c>
    </row>
    <row r="17" spans="1:6" x14ac:dyDescent="0.35">
      <c r="A17">
        <v>2017</v>
      </c>
      <c r="B17" s="24"/>
      <c r="C17" t="s">
        <v>25</v>
      </c>
      <c r="D17" s="13">
        <v>10</v>
      </c>
      <c r="E17" s="23">
        <f>SUMIFS(donnees!D$1:D$150,donnees!$A$1:$A$150,$A17,donnees!$B$1:$B$150,$D17)/1000</f>
        <v>49.892000000000003</v>
      </c>
      <c r="F17" s="20">
        <f>SUMIFS(donnees!E$1:E$150,donnees!$A$1:$A$150,$A17,donnees!$B$1:$B$150,$D17)</f>
        <v>33926.559999999998</v>
      </c>
    </row>
    <row r="18" spans="1:6" x14ac:dyDescent="0.35">
      <c r="A18">
        <v>2017</v>
      </c>
      <c r="B18" s="24"/>
      <c r="C18" t="s">
        <v>26</v>
      </c>
      <c r="D18" s="13">
        <v>11</v>
      </c>
      <c r="E18" s="23">
        <f>SUMIFS(donnees!D$1:D$150,donnees!$A$1:$A$150,$A18,donnees!$B$1:$B$150,$D18)/1000</f>
        <v>74.66</v>
      </c>
      <c r="F18" s="20">
        <f>SUMIFS(donnees!E$1:E$150,donnees!$A$1:$A$150,$A18,donnees!$B$1:$B$150,$D18)</f>
        <v>48490.080000000002</v>
      </c>
    </row>
    <row r="19" spans="1:6" x14ac:dyDescent="0.35">
      <c r="A19">
        <v>2017</v>
      </c>
      <c r="B19" s="24"/>
      <c r="C19" t="s">
        <v>27</v>
      </c>
      <c r="D19" s="13">
        <v>12</v>
      </c>
      <c r="E19" s="23">
        <f>SUMIFS(donnees!D$1:D$150,donnees!$A$1:$A$150,$A19,donnees!$B$1:$B$150,$D19)/1000</f>
        <v>49.131</v>
      </c>
      <c r="F19" s="20">
        <f>SUMIFS(donnees!E$1:E$150,donnees!$A$1:$A$150,$A19,donnees!$B$1:$B$150,$D19)</f>
        <v>33409.08</v>
      </c>
    </row>
    <row r="20" spans="1:6" x14ac:dyDescent="0.35">
      <c r="A20">
        <v>2018</v>
      </c>
      <c r="E20" s="23">
        <f>SUMIFS(donnees!D$1:D$150,donnees!$A$1:$A$150,$A20,donnees!$B$1:$B$150,$D20)/1000</f>
        <v>0</v>
      </c>
      <c r="F20" s="20">
        <f>SUMIFS(donnees!E$1:E$150,donnees!$A$1:$A$150,$A20,donnees!$B$1:$B$150,$D20)</f>
        <v>0</v>
      </c>
    </row>
    <row r="21" spans="1:6" x14ac:dyDescent="0.35">
      <c r="A21">
        <v>2018</v>
      </c>
      <c r="E21" s="23">
        <f>SUMIFS(donnees!D$1:D$150,donnees!$A$1:$A$150,$A21,donnees!$B$1:$B$150,$D21)/1000</f>
        <v>0</v>
      </c>
      <c r="F21" s="20">
        <f>SUMIFS(donnees!E$1:E$150,donnees!$A$1:$A$150,$A21,donnees!$B$1:$B$150,$D21)</f>
        <v>0</v>
      </c>
    </row>
    <row r="22" spans="1:6" x14ac:dyDescent="0.35">
      <c r="A22">
        <v>2018</v>
      </c>
      <c r="E22" s="23">
        <f>SUMIFS(donnees!D$1:D$150,donnees!$A$1:$A$150,$A22,donnees!$B$1:$B$150,$D22)/1000</f>
        <v>0</v>
      </c>
      <c r="F22" s="20">
        <f>SUMIFS(donnees!E$1:E$150,donnees!$A$1:$A$150,$A22,donnees!$B$1:$B$150,$D22)</f>
        <v>0</v>
      </c>
    </row>
    <row r="23" spans="1:6" x14ac:dyDescent="0.35">
      <c r="A23">
        <v>2018</v>
      </c>
      <c r="E23" s="23">
        <f>SUMIFS(donnees!D$1:D$150,donnees!$A$1:$A$150,$A23,donnees!$B$1:$B$150,$D23)/1000</f>
        <v>0</v>
      </c>
      <c r="F23" s="20">
        <f>SUMIFS(donnees!E$1:E$150,donnees!$A$1:$A$150,$A23,donnees!$B$1:$B$150,$D23)</f>
        <v>0</v>
      </c>
    </row>
    <row r="24" spans="1:6" x14ac:dyDescent="0.35">
      <c r="A24">
        <v>2018</v>
      </c>
      <c r="E24" s="23">
        <f>SUMIFS(donnees!D$1:D$150,donnees!$A$1:$A$150,$A24,donnees!$B$1:$B$150,$D24)/1000</f>
        <v>0</v>
      </c>
      <c r="F24" s="20">
        <f>SUMIFS(donnees!E$1:E$150,donnees!$A$1:$A$150,$A24,donnees!$B$1:$B$150,$D24)</f>
        <v>0</v>
      </c>
    </row>
    <row r="25" spans="1:6" x14ac:dyDescent="0.35">
      <c r="A25">
        <v>2018</v>
      </c>
      <c r="E25" s="23">
        <f>SUMIFS(donnees!D$1:D$150,donnees!$A$1:$A$150,$A25,donnees!$B$1:$B$150,$D25)/1000</f>
        <v>0</v>
      </c>
      <c r="F25" s="20">
        <f>SUMIFS(donnees!E$1:E$150,donnees!$A$1:$A$150,$A25,donnees!$B$1:$B$150,$D25)</f>
        <v>0</v>
      </c>
    </row>
    <row r="26" spans="1:6" x14ac:dyDescent="0.35">
      <c r="A26">
        <v>2018</v>
      </c>
      <c r="E26" s="23">
        <f>SUMIFS(donnees!D$1:D$150,donnees!$A$1:$A$150,$A26,donnees!$B$1:$B$150,$D26)/1000</f>
        <v>0</v>
      </c>
      <c r="F26" s="20">
        <f>SUMIFS(donnees!E$1:E$150,donnees!$A$1:$A$150,$A26,donnees!$B$1:$B$150,$D26)</f>
        <v>0</v>
      </c>
    </row>
    <row r="27" spans="1:6" x14ac:dyDescent="0.35">
      <c r="A27">
        <v>2018</v>
      </c>
      <c r="E27" s="23">
        <f>SUMIFS(donnees!D$1:D$150,donnees!$A$1:$A$150,$A27,donnees!$B$1:$B$150,$D27)/1000</f>
        <v>0</v>
      </c>
      <c r="F27" s="20">
        <f>SUMIFS(donnees!E$1:E$150,donnees!$A$1:$A$150,$A27,donnees!$B$1:$B$150,$D27)</f>
        <v>0</v>
      </c>
    </row>
    <row r="28" spans="1:6" x14ac:dyDescent="0.35">
      <c r="A28">
        <v>2018</v>
      </c>
      <c r="E28" s="23">
        <f>SUMIFS(donnees!D$1:D$150,donnees!$A$1:$A$150,$A28,donnees!$B$1:$B$150,$D28)/1000</f>
        <v>0</v>
      </c>
      <c r="F28" s="20">
        <f>SUMIFS(donnees!E$1:E$150,donnees!$A$1:$A$150,$A28,donnees!$B$1:$B$150,$D28)</f>
        <v>0</v>
      </c>
    </row>
    <row r="29" spans="1:6" x14ac:dyDescent="0.35">
      <c r="A29">
        <v>2018</v>
      </c>
      <c r="E29" s="23">
        <f>SUMIFS(donnees!D$1:D$150,donnees!$A$1:$A$150,$A29,donnees!$B$1:$B$150,$D29)/1000</f>
        <v>0</v>
      </c>
      <c r="F29" s="20">
        <f>SUMIFS(donnees!E$1:E$150,donnees!$A$1:$A$150,$A29,donnees!$B$1:$B$150,$D29)</f>
        <v>0</v>
      </c>
    </row>
    <row r="30" spans="1:6" x14ac:dyDescent="0.35">
      <c r="A30">
        <v>2018</v>
      </c>
      <c r="E30" s="23">
        <f>SUMIFS(donnees!D$1:D$150,donnees!$A$1:$A$150,$A30,donnees!$B$1:$B$150,$D30)/1000</f>
        <v>0</v>
      </c>
      <c r="F30" s="20">
        <f>SUMIFS(donnees!E$1:E$150,donnees!$A$1:$A$150,$A30,donnees!$B$1:$B$150,$D30)</f>
        <v>0</v>
      </c>
    </row>
  </sheetData>
  <mergeCells count="1">
    <mergeCell ref="B8:B19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topLeftCell="A3" workbookViewId="0">
      <selection activeCell="B5" sqref="B5"/>
    </sheetView>
  </sheetViews>
  <sheetFormatPr defaultRowHeight="14.5" x14ac:dyDescent="0.35"/>
  <cols>
    <col min="1" max="1" width="16.6328125" customWidth="1"/>
    <col min="5" max="6" width="9.81640625" bestFit="1" customWidth="1"/>
  </cols>
  <sheetData>
    <row r="1" spans="1:6" x14ac:dyDescent="0.35">
      <c r="A1" t="s">
        <v>15</v>
      </c>
      <c r="C1">
        <v>2017</v>
      </c>
    </row>
    <row r="2" spans="1:6" x14ac:dyDescent="0.35">
      <c r="A2" t="s">
        <v>16</v>
      </c>
      <c r="C2">
        <v>2011</v>
      </c>
    </row>
    <row r="4" spans="1:6" x14ac:dyDescent="0.35">
      <c r="A4" t="s">
        <v>29</v>
      </c>
      <c r="C4" t="s">
        <v>30</v>
      </c>
      <c r="D4" t="s">
        <v>31</v>
      </c>
      <c r="E4" t="s">
        <v>32</v>
      </c>
      <c r="F4" t="s">
        <v>33</v>
      </c>
    </row>
    <row r="5" spans="1:6" x14ac:dyDescent="0.35">
      <c r="A5">
        <v>2011</v>
      </c>
      <c r="C5" s="21">
        <v>62.916666666666664</v>
      </c>
      <c r="D5" s="21"/>
      <c r="E5" s="19">
        <v>38538.833333333336</v>
      </c>
      <c r="F5" s="19"/>
    </row>
    <row r="6" spans="1:6" x14ac:dyDescent="0.35">
      <c r="A6">
        <v>2012</v>
      </c>
      <c r="C6" s="21">
        <v>60</v>
      </c>
      <c r="D6" s="21"/>
      <c r="E6" s="19">
        <v>34547.166666666664</v>
      </c>
      <c r="F6" s="19"/>
    </row>
    <row r="7" spans="1:6" x14ac:dyDescent="0.35">
      <c r="A7">
        <v>2013</v>
      </c>
      <c r="C7" s="21">
        <v>61.583333333333336</v>
      </c>
      <c r="D7" s="21"/>
      <c r="E7" s="19">
        <v>29448.5</v>
      </c>
      <c r="F7" s="19"/>
    </row>
    <row r="8" spans="1:6" x14ac:dyDescent="0.35">
      <c r="A8">
        <v>2014</v>
      </c>
      <c r="C8" s="21">
        <v>47.25</v>
      </c>
      <c r="D8" s="21"/>
      <c r="E8" s="19">
        <v>25595.25</v>
      </c>
      <c r="F8" s="19"/>
    </row>
    <row r="9" spans="1:6" x14ac:dyDescent="0.35">
      <c r="A9">
        <v>2015</v>
      </c>
      <c r="C9" s="21">
        <v>28.865750000000002</v>
      </c>
      <c r="D9" s="21"/>
      <c r="E9" s="19">
        <v>29740.476666666666</v>
      </c>
      <c r="F9" s="19"/>
    </row>
    <row r="10" spans="1:6" x14ac:dyDescent="0.35">
      <c r="A10">
        <v>2016</v>
      </c>
      <c r="C10" s="21">
        <v>92.136250000000004</v>
      </c>
      <c r="D10" s="21"/>
      <c r="E10" s="19">
        <v>54288.460833333338</v>
      </c>
      <c r="F10" s="19"/>
    </row>
    <row r="11" spans="1:6" x14ac:dyDescent="0.35">
      <c r="A11" s="24">
        <v>2017</v>
      </c>
      <c r="B11" t="s">
        <v>17</v>
      </c>
      <c r="C11" s="21"/>
      <c r="D11" s="21">
        <v>74.962999999999994</v>
      </c>
      <c r="E11" s="19"/>
      <c r="F11" s="19">
        <v>48068.020000000004</v>
      </c>
    </row>
    <row r="12" spans="1:6" x14ac:dyDescent="0.35">
      <c r="A12" s="24"/>
      <c r="B12" t="s">
        <v>18</v>
      </c>
      <c r="C12" s="21"/>
      <c r="D12" s="21">
        <v>0</v>
      </c>
      <c r="E12" s="19"/>
      <c r="F12" s="19">
        <v>0</v>
      </c>
    </row>
    <row r="13" spans="1:6" x14ac:dyDescent="0.35">
      <c r="A13" s="24"/>
      <c r="B13" t="s">
        <v>19</v>
      </c>
      <c r="C13" s="21"/>
      <c r="D13" s="21">
        <v>0</v>
      </c>
      <c r="E13" s="19"/>
      <c r="F13" s="19">
        <v>0</v>
      </c>
    </row>
    <row r="14" spans="1:6" x14ac:dyDescent="0.35">
      <c r="A14" s="24"/>
      <c r="B14" t="s">
        <v>20</v>
      </c>
      <c r="C14" s="21"/>
      <c r="D14" s="21">
        <v>40.701000000000001</v>
      </c>
      <c r="E14" s="19"/>
      <c r="F14" s="19">
        <v>25670.5</v>
      </c>
    </row>
    <row r="15" spans="1:6" x14ac:dyDescent="0.35">
      <c r="A15" s="24"/>
      <c r="B15" t="s">
        <v>14</v>
      </c>
      <c r="C15" s="21"/>
      <c r="D15" s="21">
        <v>5.1219999999999999</v>
      </c>
      <c r="E15" s="19"/>
      <c r="F15" s="19">
        <v>1792.7</v>
      </c>
    </row>
    <row r="16" spans="1:6" x14ac:dyDescent="0.35">
      <c r="A16" s="24"/>
      <c r="B16" t="s">
        <v>21</v>
      </c>
      <c r="C16" s="21"/>
      <c r="D16" s="21">
        <v>0</v>
      </c>
      <c r="E16" s="19"/>
      <c r="F16" s="19">
        <v>0</v>
      </c>
    </row>
    <row r="17" spans="1:6" x14ac:dyDescent="0.35">
      <c r="A17" s="24"/>
      <c r="B17" t="s">
        <v>22</v>
      </c>
      <c r="C17" s="21"/>
      <c r="D17" s="21">
        <v>0</v>
      </c>
      <c r="E17" s="19"/>
      <c r="F17" s="19">
        <v>0</v>
      </c>
    </row>
    <row r="18" spans="1:6" x14ac:dyDescent="0.35">
      <c r="A18" s="24"/>
      <c r="B18" t="s">
        <v>23</v>
      </c>
      <c r="C18" s="21"/>
      <c r="D18" s="21">
        <v>24.991</v>
      </c>
      <c r="E18" s="19"/>
      <c r="F18" s="19">
        <v>16244.15</v>
      </c>
    </row>
    <row r="19" spans="1:6" x14ac:dyDescent="0.35">
      <c r="A19" s="24"/>
      <c r="B19" t="s">
        <v>24</v>
      </c>
      <c r="C19" s="21"/>
      <c r="D19" s="21">
        <v>24.994</v>
      </c>
      <c r="E19" s="19"/>
      <c r="F19" s="19">
        <v>16995.919999999998</v>
      </c>
    </row>
    <row r="20" spans="1:6" x14ac:dyDescent="0.35">
      <c r="A20" s="24"/>
      <c r="B20" t="s">
        <v>25</v>
      </c>
      <c r="C20" s="21"/>
      <c r="D20" s="21">
        <v>49.892000000000003</v>
      </c>
      <c r="E20" s="19"/>
      <c r="F20" s="19">
        <v>33926.559999999998</v>
      </c>
    </row>
    <row r="21" spans="1:6" x14ac:dyDescent="0.35">
      <c r="A21" s="24"/>
      <c r="B21" t="s">
        <v>26</v>
      </c>
      <c r="C21" s="21"/>
      <c r="D21" s="21">
        <v>74.66</v>
      </c>
      <c r="E21" s="19"/>
      <c r="F21" s="19">
        <v>48490.080000000002</v>
      </c>
    </row>
    <row r="22" spans="1:6" x14ac:dyDescent="0.35">
      <c r="A22" s="24"/>
      <c r="B22" t="s">
        <v>27</v>
      </c>
      <c r="C22" s="21"/>
      <c r="D22" s="21">
        <v>49.131</v>
      </c>
      <c r="E22" s="19"/>
      <c r="F22" s="19">
        <v>33409.08</v>
      </c>
    </row>
  </sheetData>
  <mergeCells count="1">
    <mergeCell ref="A11:A22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4" sqref="B4"/>
    </sheetView>
  </sheetViews>
  <sheetFormatPr defaultRowHeight="14.5" x14ac:dyDescent="0.35"/>
  <cols>
    <col min="1" max="1" width="11" customWidth="1"/>
    <col min="2" max="2" width="12.26953125" customWidth="1"/>
  </cols>
  <sheetData>
    <row r="1" spans="1:2" x14ac:dyDescent="0.35">
      <c r="A1" s="9">
        <v>1</v>
      </c>
      <c r="B1" s="9" t="s">
        <v>17</v>
      </c>
    </row>
    <row r="2" spans="1:2" x14ac:dyDescent="0.35">
      <c r="A2" s="9">
        <v>2</v>
      </c>
      <c r="B2" s="9" t="s">
        <v>18</v>
      </c>
    </row>
    <row r="3" spans="1:2" x14ac:dyDescent="0.35">
      <c r="A3" s="9">
        <v>3</v>
      </c>
      <c r="B3" s="9" t="s">
        <v>19</v>
      </c>
    </row>
    <row r="4" spans="1:2" x14ac:dyDescent="0.35">
      <c r="A4" s="9">
        <v>4</v>
      </c>
      <c r="B4" s="9" t="s">
        <v>20</v>
      </c>
    </row>
    <row r="5" spans="1:2" x14ac:dyDescent="0.35">
      <c r="A5" s="9">
        <v>5</v>
      </c>
      <c r="B5" s="9" t="s">
        <v>14</v>
      </c>
    </row>
    <row r="6" spans="1:2" x14ac:dyDescent="0.35">
      <c r="A6" s="9">
        <v>6</v>
      </c>
      <c r="B6" s="9" t="s">
        <v>21</v>
      </c>
    </row>
    <row r="7" spans="1:2" x14ac:dyDescent="0.35">
      <c r="A7" s="9">
        <v>7</v>
      </c>
      <c r="B7" s="9" t="s">
        <v>22</v>
      </c>
    </row>
    <row r="8" spans="1:2" x14ac:dyDescent="0.35">
      <c r="A8" s="9">
        <v>8</v>
      </c>
      <c r="B8" s="9" t="s">
        <v>23</v>
      </c>
    </row>
    <row r="9" spans="1:2" x14ac:dyDescent="0.35">
      <c r="A9" s="9">
        <v>9</v>
      </c>
      <c r="B9" s="9" t="s">
        <v>24</v>
      </c>
    </row>
    <row r="10" spans="1:2" x14ac:dyDescent="0.35">
      <c r="A10" s="9">
        <v>10</v>
      </c>
      <c r="B10" s="9" t="s">
        <v>25</v>
      </c>
    </row>
    <row r="11" spans="1:2" x14ac:dyDescent="0.35">
      <c r="A11" s="9">
        <v>11</v>
      </c>
      <c r="B11" s="9" t="s">
        <v>26</v>
      </c>
    </row>
    <row r="12" spans="1:2" x14ac:dyDescent="0.35">
      <c r="A12" s="9">
        <v>12</v>
      </c>
      <c r="B12" s="9" t="s">
        <v>27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3"/>
  <sheetViews>
    <sheetView topLeftCell="A25" zoomScaleNormal="100" workbookViewId="0">
      <selection activeCell="B78" sqref="B78"/>
    </sheetView>
  </sheetViews>
  <sheetFormatPr defaultColWidth="10.81640625" defaultRowHeight="14.5" x14ac:dyDescent="0.35"/>
  <cols>
    <col min="1" max="1" width="12.26953125" customWidth="1"/>
    <col min="2" max="2" width="13.1796875" customWidth="1"/>
    <col min="3" max="3" width="13.26953125" customWidth="1"/>
  </cols>
  <sheetData>
    <row r="1" spans="1:3" ht="15" customHeight="1" x14ac:dyDescent="0.35">
      <c r="A1" s="15" t="s">
        <v>13</v>
      </c>
      <c r="B1" s="15" t="s">
        <v>11</v>
      </c>
      <c r="C1" s="17" t="s">
        <v>12</v>
      </c>
    </row>
    <row r="2" spans="1:3" ht="26.25" customHeight="1" x14ac:dyDescent="0.35">
      <c r="A2" s="16"/>
      <c r="B2" s="16"/>
      <c r="C2" s="18"/>
    </row>
    <row r="3" spans="1:3" x14ac:dyDescent="0.35">
      <c r="A3" s="6">
        <v>42205</v>
      </c>
      <c r="B3" s="7">
        <v>30644</v>
      </c>
      <c r="C3" s="8">
        <v>13943.02</v>
      </c>
    </row>
    <row r="4" spans="1:3" x14ac:dyDescent="0.35">
      <c r="A4" s="6">
        <v>42205</v>
      </c>
      <c r="B4" s="7">
        <v>23900</v>
      </c>
      <c r="C4" s="8">
        <v>10874.5</v>
      </c>
    </row>
    <row r="5" spans="1:3" x14ac:dyDescent="0.35">
      <c r="A5" s="6">
        <v>42205</v>
      </c>
      <c r="B5" s="7">
        <v>15192</v>
      </c>
      <c r="C5" s="8">
        <v>6912.36</v>
      </c>
    </row>
    <row r="6" spans="1:3" x14ac:dyDescent="0.35">
      <c r="A6" s="6">
        <v>42214</v>
      </c>
      <c r="B6" s="7">
        <v>10133</v>
      </c>
      <c r="C6" s="8">
        <v>4610.51</v>
      </c>
    </row>
    <row r="7" spans="1:3" x14ac:dyDescent="0.35">
      <c r="A7" s="6">
        <v>42240</v>
      </c>
      <c r="B7" s="9">
        <v>26840</v>
      </c>
      <c r="C7" s="10">
        <v>12212.2</v>
      </c>
    </row>
    <row r="8" spans="1:3" x14ac:dyDescent="0.35">
      <c r="A8" s="6">
        <v>42263</v>
      </c>
      <c r="B8" s="9">
        <v>3041</v>
      </c>
      <c r="C8" s="10">
        <v>1383.65</v>
      </c>
    </row>
    <row r="9" spans="1:3" x14ac:dyDescent="0.35">
      <c r="A9" s="6">
        <v>42263</v>
      </c>
      <c r="B9" s="9">
        <v>64840</v>
      </c>
      <c r="C9" s="10">
        <v>29502.2</v>
      </c>
    </row>
    <row r="10" spans="1:3" x14ac:dyDescent="0.35">
      <c r="A10" s="6">
        <v>42265</v>
      </c>
      <c r="B10" s="9">
        <v>18670</v>
      </c>
      <c r="C10" s="10">
        <v>8494.85</v>
      </c>
    </row>
    <row r="11" spans="1:3" x14ac:dyDescent="0.35">
      <c r="A11" s="6">
        <v>42275</v>
      </c>
      <c r="B11" s="9">
        <v>35403</v>
      </c>
      <c r="C11" s="10">
        <v>16108.36</v>
      </c>
    </row>
    <row r="12" spans="1:3" x14ac:dyDescent="0.35">
      <c r="A12" s="6">
        <v>42275</v>
      </c>
      <c r="B12" s="9">
        <v>16666</v>
      </c>
      <c r="C12" s="10">
        <v>7583.03</v>
      </c>
    </row>
    <row r="13" spans="1:3" x14ac:dyDescent="0.35">
      <c r="A13" s="6">
        <v>42275</v>
      </c>
      <c r="B13" s="9">
        <v>5026</v>
      </c>
      <c r="C13" s="10">
        <v>4699.3100000000004</v>
      </c>
    </row>
    <row r="14" spans="1:3" x14ac:dyDescent="0.35">
      <c r="A14" s="6">
        <v>42275</v>
      </c>
      <c r="B14" s="9">
        <v>18078</v>
      </c>
      <c r="C14" s="10">
        <v>8225.49</v>
      </c>
    </row>
    <row r="15" spans="1:3" x14ac:dyDescent="0.35">
      <c r="A15" s="6">
        <v>42275</v>
      </c>
      <c r="B15" s="9">
        <v>-5026</v>
      </c>
      <c r="C15" s="10">
        <v>-4699.3100000000004</v>
      </c>
    </row>
    <row r="16" spans="1:3" x14ac:dyDescent="0.35">
      <c r="A16" s="6">
        <v>42271</v>
      </c>
      <c r="B16" s="9">
        <v>24870</v>
      </c>
      <c r="C16" s="10">
        <v>15543.75</v>
      </c>
    </row>
    <row r="17" spans="1:3" x14ac:dyDescent="0.35">
      <c r="A17" s="6">
        <v>42275</v>
      </c>
      <c r="B17" s="9">
        <v>25043</v>
      </c>
      <c r="C17" s="10">
        <v>15651.87</v>
      </c>
    </row>
    <row r="18" spans="1:3" x14ac:dyDescent="0.35">
      <c r="A18" s="6">
        <v>42290</v>
      </c>
      <c r="B18" s="9">
        <v>4908</v>
      </c>
      <c r="C18" s="10">
        <v>4588.9799999999996</v>
      </c>
    </row>
    <row r="19" spans="1:3" x14ac:dyDescent="0.35">
      <c r="A19" s="6">
        <v>42348</v>
      </c>
      <c r="B19" s="9">
        <v>19401</v>
      </c>
      <c r="C19" s="10">
        <v>8827.4500000000007</v>
      </c>
    </row>
    <row r="20" spans="1:3" x14ac:dyDescent="0.35">
      <c r="A20" s="6">
        <v>42339</v>
      </c>
      <c r="B20" s="9">
        <v>8428</v>
      </c>
      <c r="C20" s="10">
        <v>5267.5</v>
      </c>
    </row>
    <row r="21" spans="1:3" x14ac:dyDescent="0.35">
      <c r="A21" s="6">
        <v>42398</v>
      </c>
      <c r="B21" s="9">
        <v>25277</v>
      </c>
      <c r="C21" s="10">
        <v>8846.9500000000007</v>
      </c>
    </row>
    <row r="22" spans="1:3" x14ac:dyDescent="0.35">
      <c r="A22" s="6">
        <v>42381</v>
      </c>
      <c r="B22" s="9">
        <v>27167</v>
      </c>
      <c r="C22" s="10">
        <v>12360.98</v>
      </c>
    </row>
    <row r="23" spans="1:3" x14ac:dyDescent="0.35">
      <c r="A23" s="6">
        <v>42396</v>
      </c>
      <c r="B23" s="9">
        <v>4481</v>
      </c>
      <c r="C23" s="10">
        <v>2800.62</v>
      </c>
    </row>
    <row r="24" spans="1:3" x14ac:dyDescent="0.35">
      <c r="A24" s="6">
        <v>42396</v>
      </c>
      <c r="B24" s="9">
        <v>1878</v>
      </c>
      <c r="C24" s="10">
        <v>1117.4100000000001</v>
      </c>
    </row>
    <row r="25" spans="1:3" x14ac:dyDescent="0.35">
      <c r="A25" s="6">
        <v>42396</v>
      </c>
      <c r="B25" s="9">
        <v>18404</v>
      </c>
      <c r="C25" s="10">
        <v>11134.42</v>
      </c>
    </row>
    <row r="26" spans="1:3" x14ac:dyDescent="0.35">
      <c r="A26" s="6">
        <v>42381</v>
      </c>
      <c r="B26" s="9">
        <v>23253</v>
      </c>
      <c r="C26" s="10">
        <v>14068.06</v>
      </c>
    </row>
    <row r="27" spans="1:3" x14ac:dyDescent="0.35">
      <c r="A27" s="6">
        <v>42381</v>
      </c>
      <c r="B27" s="9">
        <v>24149</v>
      </c>
      <c r="C27" s="10">
        <v>15093.12</v>
      </c>
    </row>
    <row r="28" spans="1:3" x14ac:dyDescent="0.35">
      <c r="A28" s="6">
        <v>42381</v>
      </c>
      <c r="B28" s="9">
        <v>24229</v>
      </c>
      <c r="C28" s="10">
        <v>15143.12</v>
      </c>
    </row>
    <row r="29" spans="1:3" x14ac:dyDescent="0.35">
      <c r="A29" s="6">
        <v>42425</v>
      </c>
      <c r="B29" s="9">
        <v>50563</v>
      </c>
      <c r="C29" s="10">
        <v>23006.16</v>
      </c>
    </row>
    <row r="30" spans="1:3" x14ac:dyDescent="0.35">
      <c r="A30" s="6">
        <v>42425</v>
      </c>
      <c r="B30" s="9">
        <v>24151</v>
      </c>
      <c r="C30" s="10">
        <v>22460.43</v>
      </c>
    </row>
    <row r="31" spans="1:3" x14ac:dyDescent="0.35">
      <c r="A31" s="6">
        <v>42423</v>
      </c>
      <c r="B31" s="9">
        <v>20446</v>
      </c>
      <c r="C31" s="10">
        <v>13289.9</v>
      </c>
    </row>
    <row r="32" spans="1:3" x14ac:dyDescent="0.35">
      <c r="A32" s="6">
        <v>42423</v>
      </c>
      <c r="B32" s="9">
        <v>23175</v>
      </c>
      <c r="C32" s="10">
        <v>15063.75</v>
      </c>
    </row>
    <row r="33" spans="1:3" x14ac:dyDescent="0.35">
      <c r="A33" s="6">
        <v>42423</v>
      </c>
      <c r="B33" s="9">
        <v>19057</v>
      </c>
      <c r="C33" s="10">
        <v>12387.05</v>
      </c>
    </row>
    <row r="34" spans="1:3" x14ac:dyDescent="0.35">
      <c r="A34" s="6">
        <v>42409</v>
      </c>
      <c r="B34" s="9">
        <v>19964</v>
      </c>
      <c r="C34" s="10">
        <v>12976.6</v>
      </c>
    </row>
    <row r="35" spans="1:3" x14ac:dyDescent="0.35">
      <c r="A35" s="6">
        <v>42409</v>
      </c>
      <c r="B35" s="9">
        <v>22820</v>
      </c>
      <c r="C35" s="10">
        <v>14833</v>
      </c>
    </row>
    <row r="36" spans="1:3" x14ac:dyDescent="0.35">
      <c r="A36" s="6">
        <v>42409</v>
      </c>
      <c r="B36" s="9">
        <v>22855</v>
      </c>
      <c r="C36" s="10">
        <v>14855.75</v>
      </c>
    </row>
    <row r="37" spans="1:3" x14ac:dyDescent="0.35">
      <c r="A37" s="6">
        <v>42409</v>
      </c>
      <c r="B37" s="9">
        <v>23449</v>
      </c>
      <c r="C37" s="10">
        <v>15241.85</v>
      </c>
    </row>
    <row r="38" spans="1:3" x14ac:dyDescent="0.35">
      <c r="A38" s="6">
        <v>42409</v>
      </c>
      <c r="B38" s="9">
        <v>20980</v>
      </c>
      <c r="C38" s="10">
        <v>13637</v>
      </c>
    </row>
    <row r="39" spans="1:3" x14ac:dyDescent="0.35">
      <c r="A39" s="6">
        <v>42409</v>
      </c>
      <c r="B39" s="9">
        <v>24994</v>
      </c>
      <c r="C39" s="10">
        <v>15496.28</v>
      </c>
    </row>
    <row r="40" spans="1:3" x14ac:dyDescent="0.35">
      <c r="A40" s="6">
        <v>42409</v>
      </c>
      <c r="B40" s="9">
        <v>18406</v>
      </c>
      <c r="C40" s="10">
        <v>11503.75</v>
      </c>
    </row>
    <row r="41" spans="1:3" x14ac:dyDescent="0.35">
      <c r="A41" s="6">
        <v>42409</v>
      </c>
      <c r="B41" s="9">
        <v>3414</v>
      </c>
      <c r="C41" s="10">
        <v>2065.4699999999998</v>
      </c>
    </row>
    <row r="42" spans="1:3" x14ac:dyDescent="0.35">
      <c r="A42" s="6">
        <v>42452</v>
      </c>
      <c r="B42" s="9">
        <v>9631</v>
      </c>
      <c r="C42" s="10">
        <v>2407.75</v>
      </c>
    </row>
    <row r="43" spans="1:3" x14ac:dyDescent="0.35">
      <c r="A43" s="6">
        <v>42460</v>
      </c>
      <c r="B43" s="9">
        <v>37172</v>
      </c>
      <c r="C43" s="10">
        <v>16913.259999999998</v>
      </c>
    </row>
    <row r="44" spans="1:3" x14ac:dyDescent="0.35">
      <c r="A44" s="6">
        <v>42460</v>
      </c>
      <c r="B44" s="9">
        <v>13342</v>
      </c>
      <c r="C44" s="10">
        <v>6070.61</v>
      </c>
    </row>
    <row r="45" spans="1:3" x14ac:dyDescent="0.35">
      <c r="A45" s="6">
        <v>42438</v>
      </c>
      <c r="B45" s="9">
        <v>24116</v>
      </c>
      <c r="C45" s="10">
        <v>15675.4</v>
      </c>
    </row>
    <row r="46" spans="1:3" x14ac:dyDescent="0.35">
      <c r="A46" s="6">
        <v>42440</v>
      </c>
      <c r="B46" s="9">
        <v>24389</v>
      </c>
      <c r="C46" s="10">
        <v>15852.85</v>
      </c>
    </row>
    <row r="47" spans="1:3" x14ac:dyDescent="0.35">
      <c r="A47" s="6">
        <v>42440</v>
      </c>
      <c r="B47" s="9">
        <v>23981</v>
      </c>
      <c r="C47" s="10">
        <v>15587.65</v>
      </c>
    </row>
    <row r="48" spans="1:3" x14ac:dyDescent="0.35">
      <c r="A48" s="6">
        <v>42440</v>
      </c>
      <c r="B48" s="9">
        <v>9911</v>
      </c>
      <c r="C48" s="10">
        <v>5451.05</v>
      </c>
    </row>
    <row r="49" spans="1:3" x14ac:dyDescent="0.35">
      <c r="A49" s="6">
        <v>42489</v>
      </c>
      <c r="B49" s="9">
        <v>25382</v>
      </c>
      <c r="C49" s="10">
        <v>8883.7000000000007</v>
      </c>
    </row>
    <row r="50" spans="1:3" x14ac:dyDescent="0.35">
      <c r="A50" s="6">
        <v>42488</v>
      </c>
      <c r="B50" s="9">
        <v>18241</v>
      </c>
      <c r="C50" s="10">
        <v>11856.65</v>
      </c>
    </row>
    <row r="51" spans="1:3" x14ac:dyDescent="0.35">
      <c r="A51" s="6">
        <v>42472</v>
      </c>
      <c r="B51" s="9">
        <v>21023</v>
      </c>
      <c r="C51" s="10">
        <v>11562.65</v>
      </c>
    </row>
    <row r="52" spans="1:3" x14ac:dyDescent="0.35">
      <c r="A52" s="6">
        <v>42471</v>
      </c>
      <c r="B52" s="9">
        <v>22838</v>
      </c>
      <c r="C52" s="10">
        <v>14844.7</v>
      </c>
    </row>
    <row r="53" spans="1:3" x14ac:dyDescent="0.35">
      <c r="A53" s="6">
        <v>42521</v>
      </c>
      <c r="B53" s="9">
        <v>29844</v>
      </c>
      <c r="C53" s="10">
        <v>10445.4</v>
      </c>
    </row>
    <row r="54" spans="1:3" x14ac:dyDescent="0.35">
      <c r="A54" s="6">
        <v>42513</v>
      </c>
      <c r="B54" s="9">
        <v>29867</v>
      </c>
      <c r="C54" s="10">
        <v>13589.48</v>
      </c>
    </row>
    <row r="55" spans="1:3" x14ac:dyDescent="0.35">
      <c r="A55" s="6">
        <v>42537</v>
      </c>
      <c r="B55" s="9">
        <v>27477</v>
      </c>
      <c r="C55" s="10">
        <v>12502.03</v>
      </c>
    </row>
    <row r="56" spans="1:3" x14ac:dyDescent="0.35">
      <c r="A56" s="6">
        <v>42549</v>
      </c>
      <c r="B56" s="9">
        <v>23809</v>
      </c>
      <c r="C56" s="10">
        <v>14404.44</v>
      </c>
    </row>
    <row r="57" spans="1:3" x14ac:dyDescent="0.35">
      <c r="A57" s="6">
        <v>42543</v>
      </c>
      <c r="B57" s="9">
        <v>24896</v>
      </c>
      <c r="C57" s="10">
        <v>15560</v>
      </c>
    </row>
    <row r="58" spans="1:3" x14ac:dyDescent="0.35">
      <c r="A58" s="6">
        <v>42543</v>
      </c>
      <c r="B58" s="9">
        <v>-24896</v>
      </c>
      <c r="C58" s="10">
        <v>-15062.08</v>
      </c>
    </row>
    <row r="59" spans="1:3" x14ac:dyDescent="0.35">
      <c r="A59" s="6">
        <v>42543</v>
      </c>
      <c r="B59" s="9">
        <v>24896</v>
      </c>
      <c r="C59" s="10">
        <v>15062.08</v>
      </c>
    </row>
    <row r="60" spans="1:3" x14ac:dyDescent="0.35">
      <c r="A60" s="6">
        <v>42527</v>
      </c>
      <c r="B60" s="9">
        <v>24330</v>
      </c>
      <c r="C60" s="10">
        <v>15206.25</v>
      </c>
    </row>
    <row r="61" spans="1:3" x14ac:dyDescent="0.35">
      <c r="A61" s="6">
        <v>42524</v>
      </c>
      <c r="B61" s="9">
        <v>24463</v>
      </c>
      <c r="C61" s="10">
        <v>14800.11</v>
      </c>
    </row>
    <row r="62" spans="1:3" x14ac:dyDescent="0.35">
      <c r="A62" s="6">
        <v>42559</v>
      </c>
      <c r="B62" s="9">
        <v>23674</v>
      </c>
      <c r="C62" s="10">
        <v>14796.25</v>
      </c>
    </row>
    <row r="63" spans="1:3" x14ac:dyDescent="0.35">
      <c r="A63" s="6">
        <v>42635</v>
      </c>
      <c r="B63" s="9">
        <v>19598</v>
      </c>
      <c r="C63" s="9">
        <v>19598</v>
      </c>
    </row>
    <row r="64" spans="1:3" x14ac:dyDescent="0.35">
      <c r="A64" s="6">
        <v>42643</v>
      </c>
      <c r="B64" s="9">
        <v>24005</v>
      </c>
      <c r="C64" s="9">
        <v>24005</v>
      </c>
    </row>
    <row r="65" spans="1:3" x14ac:dyDescent="0.35">
      <c r="A65" s="6">
        <v>42635</v>
      </c>
      <c r="B65" s="9">
        <v>18399</v>
      </c>
      <c r="C65" s="9">
        <v>18399</v>
      </c>
    </row>
    <row r="66" spans="1:3" x14ac:dyDescent="0.35">
      <c r="A66" s="6">
        <v>42635</v>
      </c>
      <c r="B66" s="9">
        <v>6491</v>
      </c>
      <c r="C66" s="9">
        <v>6491</v>
      </c>
    </row>
    <row r="67" spans="1:3" x14ac:dyDescent="0.35">
      <c r="A67" s="6">
        <v>42667</v>
      </c>
      <c r="B67" s="9">
        <v>24898</v>
      </c>
      <c r="C67" s="10">
        <v>15561.25</v>
      </c>
    </row>
    <row r="68" spans="1:3" x14ac:dyDescent="0.35">
      <c r="A68" s="6">
        <v>42704</v>
      </c>
      <c r="B68" s="9">
        <v>14652</v>
      </c>
      <c r="C68" s="10">
        <v>6666.66</v>
      </c>
    </row>
    <row r="69" spans="1:3" x14ac:dyDescent="0.35">
      <c r="A69" s="6">
        <v>42704</v>
      </c>
      <c r="B69" s="9">
        <v>43467</v>
      </c>
      <c r="C69" s="10">
        <v>19777.48</v>
      </c>
    </row>
    <row r="70" spans="1:3" x14ac:dyDescent="0.35">
      <c r="A70" s="6">
        <v>42697</v>
      </c>
      <c r="B70" s="9">
        <v>22387</v>
      </c>
      <c r="C70" s="10">
        <v>13991.87</v>
      </c>
    </row>
    <row r="71" spans="1:3" x14ac:dyDescent="0.35">
      <c r="A71" s="6">
        <v>42697</v>
      </c>
      <c r="B71" s="9">
        <v>2287</v>
      </c>
      <c r="C71" s="10">
        <v>1360.76</v>
      </c>
    </row>
    <row r="72" spans="1:3" x14ac:dyDescent="0.35">
      <c r="A72" s="6">
        <v>42734</v>
      </c>
      <c r="B72" s="9">
        <v>18153</v>
      </c>
      <c r="C72" s="10">
        <v>8259.61</v>
      </c>
    </row>
    <row r="73" spans="1:3" x14ac:dyDescent="0.35">
      <c r="A73" s="6">
        <v>42734</v>
      </c>
      <c r="B73" s="9">
        <v>29800</v>
      </c>
      <c r="C73" s="10">
        <v>13559</v>
      </c>
    </row>
    <row r="74" spans="1:3" x14ac:dyDescent="0.35">
      <c r="A74" s="6">
        <v>42755</v>
      </c>
      <c r="B74" s="9">
        <v>9250</v>
      </c>
      <c r="C74" s="10">
        <v>5920</v>
      </c>
    </row>
    <row r="75" spans="1:3" x14ac:dyDescent="0.35">
      <c r="A75" s="6">
        <v>42755</v>
      </c>
      <c r="B75" s="9">
        <v>15688</v>
      </c>
      <c r="C75" s="10">
        <v>9883.44</v>
      </c>
    </row>
    <row r="76" spans="1:3" x14ac:dyDescent="0.35">
      <c r="A76" s="6">
        <v>42755</v>
      </c>
      <c r="B76" s="9">
        <v>25167</v>
      </c>
      <c r="C76" s="10">
        <v>16106.88</v>
      </c>
    </row>
    <row r="77" spans="1:3" x14ac:dyDescent="0.35">
      <c r="A77" s="6">
        <v>42753</v>
      </c>
      <c r="B77" s="9">
        <v>24858</v>
      </c>
      <c r="C77" s="10">
        <v>16157.7</v>
      </c>
    </row>
    <row r="78" spans="1:3" x14ac:dyDescent="0.35">
      <c r="A78" s="6">
        <v>42836</v>
      </c>
      <c r="B78" s="9">
        <v>15703</v>
      </c>
      <c r="C78" s="10">
        <v>9421.7999999999993</v>
      </c>
    </row>
    <row r="79" spans="1:3" x14ac:dyDescent="0.35">
      <c r="A79" s="6">
        <v>42835</v>
      </c>
      <c r="B79" s="9">
        <v>24998</v>
      </c>
      <c r="C79" s="10">
        <v>16248.7</v>
      </c>
    </row>
    <row r="80" spans="1:3" x14ac:dyDescent="0.35">
      <c r="A80" s="6">
        <v>42859</v>
      </c>
      <c r="B80" s="9">
        <v>5122</v>
      </c>
      <c r="C80" s="10">
        <v>1792.7</v>
      </c>
    </row>
    <row r="81" spans="1:3" x14ac:dyDescent="0.35">
      <c r="A81" s="6">
        <v>42949</v>
      </c>
      <c r="B81" s="9">
        <v>24991</v>
      </c>
      <c r="C81" s="10">
        <v>16244.15</v>
      </c>
    </row>
    <row r="82" spans="1:3" x14ac:dyDescent="0.35">
      <c r="A82" s="6">
        <v>43003</v>
      </c>
      <c r="B82" s="9">
        <v>24994</v>
      </c>
      <c r="C82" s="10">
        <v>16995.919999999998</v>
      </c>
    </row>
    <row r="83" spans="1:3" x14ac:dyDescent="0.35">
      <c r="A83" s="6">
        <v>43035</v>
      </c>
      <c r="B83" s="9">
        <v>-24914</v>
      </c>
      <c r="C83" s="10">
        <v>-16941.52</v>
      </c>
    </row>
    <row r="84" spans="1:3" x14ac:dyDescent="0.35">
      <c r="A84" s="6">
        <v>43021</v>
      </c>
      <c r="B84" s="9">
        <v>24978</v>
      </c>
      <c r="C84" s="10">
        <v>16985.04</v>
      </c>
    </row>
    <row r="85" spans="1:3" x14ac:dyDescent="0.35">
      <c r="A85" s="6">
        <v>43032</v>
      </c>
      <c r="B85" s="9">
        <v>24914</v>
      </c>
      <c r="C85" s="10">
        <v>16941.52</v>
      </c>
    </row>
    <row r="86" spans="1:3" x14ac:dyDescent="0.35">
      <c r="A86" s="6">
        <v>43035</v>
      </c>
      <c r="B86" s="9">
        <v>24914</v>
      </c>
      <c r="C86" s="10">
        <v>16941.52</v>
      </c>
    </row>
    <row r="87" spans="1:3" x14ac:dyDescent="0.35">
      <c r="A87" s="6">
        <v>43069</v>
      </c>
      <c r="B87" s="9">
        <v>6866</v>
      </c>
      <c r="C87" s="10">
        <v>4668.88</v>
      </c>
    </row>
    <row r="88" spans="1:3" x14ac:dyDescent="0.35">
      <c r="A88" s="6">
        <v>43069</v>
      </c>
      <c r="B88" s="9">
        <v>8510</v>
      </c>
      <c r="C88" s="10">
        <v>5361.3</v>
      </c>
    </row>
    <row r="89" spans="1:3" x14ac:dyDescent="0.35">
      <c r="A89" s="6">
        <v>43069</v>
      </c>
      <c r="B89" s="9">
        <v>9281</v>
      </c>
      <c r="C89" s="10">
        <v>5707.81</v>
      </c>
    </row>
    <row r="90" spans="1:3" x14ac:dyDescent="0.35">
      <c r="A90" s="6">
        <v>43069</v>
      </c>
      <c r="B90" s="9">
        <v>24999</v>
      </c>
      <c r="C90" s="10">
        <v>15749.37</v>
      </c>
    </row>
    <row r="91" spans="1:3" x14ac:dyDescent="0.35">
      <c r="A91" s="6">
        <v>43069</v>
      </c>
      <c r="B91" s="9">
        <v>25004</v>
      </c>
      <c r="C91" s="10">
        <v>17002.72</v>
      </c>
    </row>
    <row r="92" spans="1:3" x14ac:dyDescent="0.35">
      <c r="A92" s="6">
        <v>43073</v>
      </c>
      <c r="B92" s="9">
        <v>24148</v>
      </c>
      <c r="C92" s="10">
        <v>16420.64</v>
      </c>
    </row>
    <row r="93" spans="1:3" x14ac:dyDescent="0.35">
      <c r="A93" s="6">
        <v>43088</v>
      </c>
      <c r="B93" s="9">
        <v>24983</v>
      </c>
      <c r="C93" s="10">
        <v>16988.439999999999</v>
      </c>
    </row>
  </sheetData>
  <mergeCells count="3">
    <mergeCell ref="A1:A2"/>
    <mergeCell ref="B1:B2"/>
    <mergeCell ref="C1:C2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donnees</vt:lpstr>
      <vt:lpstr>calcul</vt:lpstr>
      <vt:lpstr>graphique</vt:lpstr>
      <vt:lpstr>reference mois</vt:lpstr>
      <vt:lpstr>plus necessaire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2018-01-28T15:47:06Z</dcterms:created>
  <dcterms:modified xsi:type="dcterms:W3CDTF">2018-01-28T15:47:14Z</dcterms:modified>
</cp:coreProperties>
</file>