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ourda\Desktop\"/>
    </mc:Choice>
  </mc:AlternateContent>
  <bookViews>
    <workbookView xWindow="0" yWindow="0" windowWidth="28800" windowHeight="1213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1" l="1"/>
  <c r="G25" i="1"/>
  <c r="G24" i="1"/>
  <c r="G23" i="1"/>
  <c r="G22" i="1"/>
  <c r="G21" i="1"/>
  <c r="E26" i="1"/>
  <c r="E25" i="1"/>
  <c r="F13" i="1"/>
  <c r="E24" i="1"/>
  <c r="E23" i="1"/>
  <c r="E22" i="1"/>
  <c r="E21" i="1"/>
  <c r="F11" i="1"/>
  <c r="F9" i="1"/>
  <c r="F8" i="1"/>
  <c r="F7" i="1"/>
  <c r="F26" i="1"/>
  <c r="E14" i="1"/>
  <c r="C12" i="1"/>
  <c r="A12" i="1"/>
  <c r="C10" i="1"/>
  <c r="A10" i="1"/>
  <c r="E8" i="1"/>
  <c r="D8" i="1"/>
  <c r="B9" i="1" s="1"/>
  <c r="D9" i="1" s="1"/>
  <c r="B8" i="1"/>
  <c r="F21" i="1"/>
  <c r="F25" i="1"/>
  <c r="F24" i="1"/>
  <c r="F23" i="1"/>
  <c r="F22" i="1"/>
  <c r="B10" i="1" l="1"/>
  <c r="D10" i="1" s="1"/>
  <c r="E10" i="1"/>
  <c r="E9" i="1"/>
  <c r="C25" i="1"/>
  <c r="C24" i="1"/>
  <c r="C22" i="1"/>
  <c r="C21" i="1"/>
  <c r="B21" i="1"/>
  <c r="B11" i="1" l="1"/>
  <c r="D11" i="1" s="1"/>
  <c r="E11" i="1"/>
  <c r="D21" i="1"/>
  <c r="B22" i="1" s="1"/>
  <c r="D22" i="1" s="1"/>
  <c r="B23" i="1" s="1"/>
  <c r="D23" i="1" s="1"/>
  <c r="B24" i="1" s="1"/>
  <c r="D24" i="1" s="1"/>
  <c r="B25" i="1" s="1"/>
  <c r="D25" i="1" s="1"/>
  <c r="B12" i="1" l="1"/>
  <c r="D12" i="1" s="1"/>
  <c r="E12" i="1"/>
  <c r="E5" i="1"/>
  <c r="B5" i="1"/>
  <c r="D5" i="1" s="1"/>
  <c r="E6" i="1" s="1"/>
  <c r="B13" i="1" l="1"/>
  <c r="D13" i="1" s="1"/>
  <c r="E13" i="1"/>
  <c r="B6" i="1"/>
  <c r="D6" i="1" s="1"/>
  <c r="E7" i="1" s="1"/>
  <c r="B7" i="1" l="1"/>
  <c r="D7" i="1" s="1"/>
</calcChain>
</file>

<file path=xl/sharedStrings.xml><?xml version="1.0" encoding="utf-8"?>
<sst xmlns="http://schemas.openxmlformats.org/spreadsheetml/2006/main" count="18" uniqueCount="14">
  <si>
    <t>CAPITAL</t>
  </si>
  <si>
    <t>INTÉRÊTS</t>
  </si>
  <si>
    <t>FIN</t>
  </si>
  <si>
    <t>DÉBUT</t>
  </si>
  <si>
    <t>PAIEMENTS</t>
  </si>
  <si>
    <t>CÉDULE MENSUELLE</t>
  </si>
  <si>
    <t>Taux d'intérêts :</t>
  </si>
  <si>
    <t>EXEMPLE DE CALCUL ADÉQUAT DE LA DÉPENSE D'INTÉRÊTS</t>
  </si>
  <si>
    <t>BON</t>
  </si>
  <si>
    <t>TOTAL:</t>
  </si>
  <si>
    <t>FONCTION</t>
  </si>
  <si>
    <t>PERSONNALISÉE</t>
  </si>
  <si>
    <t>MONTANT</t>
  </si>
  <si>
    <t>ÉCART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</si>
</sst>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4" fontId="0" fillId="0" borderId="0" xfId="0" applyNumberFormat="1"/>
    <xf numFmtId="9" fontId="0" fillId="0" borderId="0" xfId="0" applyNumberFormat="1"/>
    <xf numFmtId="2" fontId="0" fillId="0" borderId="0" xfId="0" applyNumberFormat="1"/>
    <xf numFmtId="0" fontId="0" fillId="0" borderId="0" xfId="0" quotePrefix="1"/>
    <xf numFmtId="0" fontId="1" fillId="0" borderId="3" xfId="0" applyFont="1" applyBorder="1"/>
    <xf numFmtId="0" fontId="1" fillId="0" borderId="4" xfId="0" applyFont="1" applyBorder="1"/>
    <xf numFmtId="14" fontId="1" fillId="0" borderId="3" xfId="0" applyNumberFormat="1" applyFont="1" applyBorder="1"/>
    <xf numFmtId="14" fontId="1" fillId="0" borderId="5" xfId="0" applyNumberFormat="1" applyFont="1" applyBorder="1"/>
    <xf numFmtId="0" fontId="1" fillId="0" borderId="6" xfId="0" applyFont="1" applyBorder="1"/>
    <xf numFmtId="0" fontId="2" fillId="0" borderId="0" xfId="0" applyFont="1"/>
    <xf numFmtId="0" fontId="1" fillId="0" borderId="0" xfId="0" applyFont="1" applyAlignment="1">
      <alignment horizontal="right"/>
    </xf>
    <xf numFmtId="9" fontId="1" fillId="0" borderId="0" xfId="0" applyNumberFormat="1" applyFon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/>
    <xf numFmtId="14" fontId="0" fillId="0" borderId="0" xfId="0" applyNumberFormat="1"/>
    <xf numFmtId="2" fontId="0" fillId="0" borderId="0" xfId="0" applyNumberFormat="1"/>
    <xf numFmtId="2" fontId="0" fillId="2" borderId="0" xfId="0" applyNumberFormat="1" applyFill="1"/>
    <xf numFmtId="2" fontId="1" fillId="2" borderId="0" xfId="0" applyNumberFormat="1" applyFont="1" applyFill="1"/>
    <xf numFmtId="0" fontId="1" fillId="2" borderId="0" xfId="0" applyFont="1" applyFill="1"/>
    <xf numFmtId="0" fontId="0" fillId="0" borderId="0" xfId="0" applyFill="1"/>
    <xf numFmtId="2" fontId="0" fillId="0" borderId="0" xfId="0" applyNumberFormat="1" applyFill="1"/>
    <xf numFmtId="0" fontId="1" fillId="0" borderId="0" xfId="0" applyFont="1" applyFill="1"/>
    <xf numFmtId="0" fontId="0" fillId="0" borderId="0" xfId="0" applyFill="1" applyAlignment="1">
      <alignment horizontal="center"/>
    </xf>
    <xf numFmtId="2" fontId="1" fillId="0" borderId="0" xfId="0" applyNumberFormat="1" applyFont="1"/>
    <xf numFmtId="2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7"/>
  <sheetViews>
    <sheetView tabSelected="1" workbookViewId="0">
      <selection activeCell="F13" sqref="F13"/>
    </sheetView>
  </sheetViews>
  <sheetFormatPr baseColWidth="10" defaultRowHeight="15" x14ac:dyDescent="0.25"/>
  <cols>
    <col min="6" max="6" width="15.28515625" bestFit="1" customWidth="1"/>
    <col min="7" max="7" width="11.42578125" style="22"/>
  </cols>
  <sheetData>
    <row r="1" spans="1:11" x14ac:dyDescent="0.25">
      <c r="I1" s="11" t="s">
        <v>6</v>
      </c>
      <c r="J1" s="12">
        <v>0.1</v>
      </c>
    </row>
    <row r="2" spans="1:11" ht="15.75" thickBot="1" x14ac:dyDescent="0.3">
      <c r="A2" s="10" t="s">
        <v>7</v>
      </c>
      <c r="E2" s="2"/>
    </row>
    <row r="3" spans="1:11" x14ac:dyDescent="0.25">
      <c r="B3" s="13" t="s">
        <v>3</v>
      </c>
      <c r="C3" s="13" t="s">
        <v>0</v>
      </c>
      <c r="D3" s="13" t="s">
        <v>2</v>
      </c>
      <c r="E3" s="13" t="s">
        <v>1</v>
      </c>
      <c r="I3" s="14" t="s">
        <v>4</v>
      </c>
      <c r="J3" s="15"/>
    </row>
    <row r="4" spans="1:11" x14ac:dyDescent="0.25">
      <c r="A4" s="1">
        <v>43101</v>
      </c>
      <c r="D4">
        <v>10000</v>
      </c>
      <c r="I4" s="5"/>
      <c r="J4" s="6"/>
    </row>
    <row r="5" spans="1:11" x14ac:dyDescent="0.25">
      <c r="A5" s="1">
        <v>43110</v>
      </c>
      <c r="B5">
        <f>D4</f>
        <v>10000</v>
      </c>
      <c r="C5">
        <v>-3000</v>
      </c>
      <c r="D5">
        <f>B5+C5</f>
        <v>7000</v>
      </c>
      <c r="E5" s="3">
        <f>D4*_xlfn.DAYS(A5,A4)/365*$J$1</f>
        <v>24.657534246575345</v>
      </c>
      <c r="I5" s="7">
        <v>43110</v>
      </c>
      <c r="J5" s="6">
        <v>-3000</v>
      </c>
    </row>
    <row r="6" spans="1:11" x14ac:dyDescent="0.25">
      <c r="A6" s="1">
        <v>43120</v>
      </c>
      <c r="B6">
        <f>D5</f>
        <v>7000</v>
      </c>
      <c r="C6">
        <v>-2000</v>
      </c>
      <c r="D6">
        <f>B6+C6</f>
        <v>5000</v>
      </c>
      <c r="E6" s="3">
        <f>D5*_xlfn.DAYS(A6,A5)/365*$J$1</f>
        <v>19.178082191780824</v>
      </c>
      <c r="I6" s="7">
        <v>43120</v>
      </c>
      <c r="J6" s="6">
        <v>-2000</v>
      </c>
      <c r="K6" s="4"/>
    </row>
    <row r="7" spans="1:11" x14ac:dyDescent="0.25">
      <c r="A7" s="1">
        <v>43131</v>
      </c>
      <c r="B7">
        <f>D6</f>
        <v>5000</v>
      </c>
      <c r="C7">
        <v>0</v>
      </c>
      <c r="D7">
        <f>B7+C7</f>
        <v>5000</v>
      </c>
      <c r="E7" s="3">
        <f>D6*_xlfn.DAYS(A7,A6)/365*$J$1</f>
        <v>15.068493150684933</v>
      </c>
      <c r="F7" s="3">
        <f>SUM(E5:E7)</f>
        <v>58.904109589041099</v>
      </c>
      <c r="G7" s="23"/>
      <c r="I7" s="7">
        <v>43205</v>
      </c>
      <c r="J7" s="6">
        <v>-4000</v>
      </c>
    </row>
    <row r="8" spans="1:11" ht="15.75" thickBot="1" x14ac:dyDescent="0.3">
      <c r="A8" s="17">
        <v>43159</v>
      </c>
      <c r="B8" s="16">
        <f t="shared" ref="B8:B13" si="0">D7</f>
        <v>5000</v>
      </c>
      <c r="C8">
        <v>0</v>
      </c>
      <c r="D8" s="16">
        <f t="shared" ref="D8:D13" si="1">B8+C8</f>
        <v>5000</v>
      </c>
      <c r="E8" s="18">
        <f t="shared" ref="E8:E13" si="2">D7*_xlfn.DAYS(A8,A7)/365*$J$1</f>
        <v>38.356164383561648</v>
      </c>
      <c r="F8" s="26">
        <f>E8</f>
        <v>38.356164383561648</v>
      </c>
      <c r="G8" s="24"/>
      <c r="I8" s="8">
        <v>43245</v>
      </c>
      <c r="J8" s="9">
        <v>-500</v>
      </c>
    </row>
    <row r="9" spans="1:11" x14ac:dyDescent="0.25">
      <c r="A9" s="17">
        <v>43190</v>
      </c>
      <c r="B9" s="16">
        <f t="shared" si="0"/>
        <v>5000</v>
      </c>
      <c r="C9">
        <v>0</v>
      </c>
      <c r="D9" s="16">
        <f t="shared" si="1"/>
        <v>5000</v>
      </c>
      <c r="E9" s="18">
        <f t="shared" si="2"/>
        <v>42.465753424657535</v>
      </c>
      <c r="F9" s="18">
        <f>E9</f>
        <v>42.465753424657535</v>
      </c>
    </row>
    <row r="10" spans="1:11" x14ac:dyDescent="0.25">
      <c r="A10" s="17">
        <f>I7</f>
        <v>43205</v>
      </c>
      <c r="B10" s="16">
        <f t="shared" si="0"/>
        <v>5000</v>
      </c>
      <c r="C10">
        <f>J7</f>
        <v>-4000</v>
      </c>
      <c r="D10" s="16">
        <f t="shared" si="1"/>
        <v>1000</v>
      </c>
      <c r="E10" s="18">
        <f t="shared" si="2"/>
        <v>20.547945205479451</v>
      </c>
    </row>
    <row r="11" spans="1:11" s="16" customFormat="1" x14ac:dyDescent="0.25">
      <c r="A11" s="17">
        <v>43220</v>
      </c>
      <c r="B11" s="16">
        <f t="shared" si="0"/>
        <v>1000</v>
      </c>
      <c r="C11" s="16">
        <v>0</v>
      </c>
      <c r="D11" s="16">
        <f t="shared" si="1"/>
        <v>1000</v>
      </c>
      <c r="E11" s="18">
        <f t="shared" si="2"/>
        <v>4.10958904109589</v>
      </c>
      <c r="F11" s="18">
        <f>SUM(E10:E11)</f>
        <v>24.657534246575342</v>
      </c>
      <c r="G11" s="22"/>
    </row>
    <row r="12" spans="1:11" s="16" customFormat="1" x14ac:dyDescent="0.25">
      <c r="A12" s="17">
        <f>I8</f>
        <v>43245</v>
      </c>
      <c r="B12" s="16">
        <f t="shared" si="0"/>
        <v>1000</v>
      </c>
      <c r="C12" s="16">
        <f>J8</f>
        <v>-500</v>
      </c>
      <c r="D12" s="16">
        <f t="shared" si="1"/>
        <v>500</v>
      </c>
      <c r="E12" s="18">
        <f t="shared" si="2"/>
        <v>6.8493150684931514</v>
      </c>
      <c r="G12" s="22"/>
    </row>
    <row r="13" spans="1:11" s="16" customFormat="1" x14ac:dyDescent="0.25">
      <c r="A13" s="17">
        <v>43251</v>
      </c>
      <c r="B13" s="16">
        <f t="shared" si="0"/>
        <v>500</v>
      </c>
      <c r="D13" s="16">
        <f t="shared" si="1"/>
        <v>500</v>
      </c>
      <c r="E13" s="18">
        <f t="shared" si="2"/>
        <v>0.82191780821917826</v>
      </c>
      <c r="F13" s="18">
        <f>SUM(E12:E13)</f>
        <v>7.6712328767123292</v>
      </c>
      <c r="G13" s="22"/>
    </row>
    <row r="14" spans="1:11" s="16" customFormat="1" x14ac:dyDescent="0.25">
      <c r="A14" s="17"/>
      <c r="D14" s="21" t="s">
        <v>9</v>
      </c>
      <c r="E14" s="20">
        <f>SUM(E5:E13)</f>
        <v>172.05479452054794</v>
      </c>
      <c r="G14" s="22"/>
    </row>
    <row r="15" spans="1:11" s="16" customFormat="1" x14ac:dyDescent="0.25">
      <c r="A15" s="17"/>
      <c r="G15" s="22"/>
    </row>
    <row r="18" spans="1:8" x14ac:dyDescent="0.25">
      <c r="A18" s="10" t="s">
        <v>5</v>
      </c>
      <c r="E18" s="13" t="s">
        <v>8</v>
      </c>
      <c r="F18" s="13" t="s">
        <v>10</v>
      </c>
      <c r="G18" s="25" t="s">
        <v>13</v>
      </c>
    </row>
    <row r="19" spans="1:8" x14ac:dyDescent="0.25">
      <c r="B19" s="13" t="s">
        <v>3</v>
      </c>
      <c r="C19" s="13" t="s">
        <v>0</v>
      </c>
      <c r="D19" s="13" t="s">
        <v>2</v>
      </c>
      <c r="E19" s="13" t="s">
        <v>12</v>
      </c>
      <c r="F19" s="13" t="s">
        <v>11</v>
      </c>
      <c r="G19" s="25"/>
    </row>
    <row r="20" spans="1:8" x14ac:dyDescent="0.25">
      <c r="A20" s="1">
        <v>43101</v>
      </c>
      <c r="D20">
        <v>10000</v>
      </c>
    </row>
    <row r="21" spans="1:8" x14ac:dyDescent="0.25">
      <c r="A21" s="1">
        <v>43131</v>
      </c>
      <c r="B21">
        <f>D20</f>
        <v>10000</v>
      </c>
      <c r="C21">
        <f>SUM(J5:J6)</f>
        <v>-5000</v>
      </c>
      <c r="D21">
        <f>B21+C21</f>
        <v>5000</v>
      </c>
      <c r="E21" s="27">
        <f>F7</f>
        <v>58.904109589041099</v>
      </c>
      <c r="F21" s="19">
        <f>ircm(A21,B21,$I$5:$J$8,$J$1)</f>
        <v>58.904109589041092</v>
      </c>
      <c r="G21" s="23">
        <f>F21-E21</f>
        <v>0</v>
      </c>
    </row>
    <row r="22" spans="1:8" x14ac:dyDescent="0.25">
      <c r="A22" s="1">
        <v>43159</v>
      </c>
      <c r="B22">
        <f t="shared" ref="B22:B25" si="3">D21</f>
        <v>5000</v>
      </c>
      <c r="C22">
        <f>0</f>
        <v>0</v>
      </c>
      <c r="D22">
        <f t="shared" ref="D22:D25" si="4">B22+C22</f>
        <v>5000</v>
      </c>
      <c r="E22" s="27">
        <f>F8</f>
        <v>38.356164383561648</v>
      </c>
      <c r="F22" s="19">
        <f t="shared" ref="F22:F25" si="5">ircm(A22,D21,$I$5:$J$8,$J$1)</f>
        <v>36.986301369863014</v>
      </c>
      <c r="G22" s="23">
        <f>F22-E22</f>
        <v>-1.3698630136986338</v>
      </c>
    </row>
    <row r="23" spans="1:8" x14ac:dyDescent="0.25">
      <c r="A23" s="1">
        <v>43190</v>
      </c>
      <c r="B23">
        <f t="shared" si="3"/>
        <v>5000</v>
      </c>
      <c r="C23">
        <v>0</v>
      </c>
      <c r="D23">
        <f t="shared" si="4"/>
        <v>5000</v>
      </c>
      <c r="E23" s="27">
        <f>F9</f>
        <v>42.465753424657535</v>
      </c>
      <c r="F23" s="19">
        <f t="shared" si="5"/>
        <v>41.095890410958901</v>
      </c>
      <c r="G23" s="23">
        <f>F23-E23</f>
        <v>-1.3698630136986338</v>
      </c>
    </row>
    <row r="24" spans="1:8" x14ac:dyDescent="0.25">
      <c r="A24" s="1">
        <v>43220</v>
      </c>
      <c r="B24">
        <f t="shared" si="3"/>
        <v>5000</v>
      </c>
      <c r="C24">
        <f>J7</f>
        <v>-4000</v>
      </c>
      <c r="D24">
        <f t="shared" si="4"/>
        <v>1000</v>
      </c>
      <c r="E24" s="27">
        <f>F11</f>
        <v>24.657534246575342</v>
      </c>
      <c r="F24" s="19">
        <f t="shared" si="5"/>
        <v>23.287671232876711</v>
      </c>
      <c r="G24" s="23">
        <f>F24-E24</f>
        <v>-1.3698630136986303</v>
      </c>
    </row>
    <row r="25" spans="1:8" x14ac:dyDescent="0.25">
      <c r="A25" s="1">
        <v>43251</v>
      </c>
      <c r="B25">
        <f t="shared" si="3"/>
        <v>1000</v>
      </c>
      <c r="C25">
        <f>J8</f>
        <v>-500</v>
      </c>
      <c r="D25">
        <f t="shared" si="4"/>
        <v>500</v>
      </c>
      <c r="E25" s="27">
        <f>F13</f>
        <v>7.6712328767123292</v>
      </c>
      <c r="F25" s="19">
        <f t="shared" si="5"/>
        <v>6.5753424657534243</v>
      </c>
      <c r="G25" s="23">
        <f>F25-E25</f>
        <v>-1.0958904109589049</v>
      </c>
    </row>
    <row r="26" spans="1:8" x14ac:dyDescent="0.25">
      <c r="D26" s="21" t="s">
        <v>9</v>
      </c>
      <c r="E26" s="20">
        <f>SUM(E21:E25)</f>
        <v>172.05479452054797</v>
      </c>
      <c r="F26" s="20">
        <f>SUM(F21:F25)</f>
        <v>166.84931506849315</v>
      </c>
      <c r="G26" s="23">
        <f>F26-E26</f>
        <v>-5.2054794520548171</v>
      </c>
      <c r="H26" s="1"/>
    </row>
    <row r="27" spans="1:8" x14ac:dyDescent="0.25">
      <c r="H27" s="1"/>
    </row>
  </sheetData>
  <mergeCells count="1">
    <mergeCell ref="I3:J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Lassonde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Plourde Anthony</dc:creator>
  <cp:lastModifiedBy>Plourde Anthony</cp:lastModifiedBy>
  <dcterms:created xsi:type="dcterms:W3CDTF">2018-01-23T21:04:31Z</dcterms:created>
  <dcterms:modified xsi:type="dcterms:W3CDTF">2018-01-24T14:57:39Z</dcterms:modified>
</cp:coreProperties>
</file>