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drawings/drawing2.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3.xml" ContentType="application/vnd.openxmlformats-officedocument.drawing+xml"/>
  <Override PartName="/xl/ctrlProps/ctrlProp63.xml" ContentType="application/vnd.ms-excel.controlproperties+xml"/>
  <Override PartName="/xl/drawings/drawing4.xml" ContentType="application/vnd.openxmlformats-officedocument.drawing+xml"/>
  <Override PartName="/xl/ctrlProps/ctrlProp6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codeName="ThisWorkbook" defaultThemeVersion="166925"/>
  <mc:AlternateContent xmlns:mc="http://schemas.openxmlformats.org/markup-compatibility/2006">
    <mc:Choice Requires="x15">
      <x15ac:absPath xmlns:x15ac="http://schemas.microsoft.com/office/spreadsheetml/2010/11/ac" url="C:\Users\Kiki\Desktop\usb\"/>
    </mc:Choice>
  </mc:AlternateContent>
  <xr:revisionPtr revIDLastSave="0" documentId="13_ncr:1_{E616D976-743C-4F5D-B643-87561A4DD7D6}" xr6:coauthVersionLast="45" xr6:coauthVersionMax="45" xr10:uidLastSave="{00000000-0000-0000-0000-000000000000}"/>
  <bookViews>
    <workbookView xWindow="-120" yWindow="-120" windowWidth="25440" windowHeight="15390" tabRatio="611" activeTab="3" xr2:uid="{334A99AD-591B-4F3D-AE77-C5AAB5E1F3DD}"/>
  </bookViews>
  <sheets>
    <sheet name="Config_Fo" sheetId="107" r:id="rId1"/>
    <sheet name="FRE_OPTIONS" sheetId="4" state="hidden" r:id="rId2"/>
    <sheet name="FRE_VARIANTE" sheetId="5" state="hidden" r:id="rId3"/>
    <sheet name="POSTE 1" sheetId="2" r:id="rId4"/>
    <sheet name="FF" sheetId="108" state="hidden" r:id="rId5"/>
  </sheets>
  <definedNames>
    <definedName name="_ct2" hidden="1">{#N/A,#N/A,FALSE,"ST.1";#N/A,#N/A,FALSE,"TO";#N/A,#N/A,FALSE,"SL.1";#N/A,#N/A,FALSE,"CL.1";#N/A,#N/A,FALSE,"EL.1";#N/A,#N/A,FALSE,"EL.2"}</definedName>
    <definedName name="Acoustique">#REF!</definedName>
    <definedName name="annexe" hidden="1">{#N/A,#N/A,FALSE,"ST.1";#N/A,#N/A,FALSE,"TO";#N/A,#N/A,FALSE,"SL.1";#N/A,#N/A,FALSE,"CL.1";#N/A,#N/A,FALSE,"EL.1";#N/A,#N/A,FALSE,"EL.2"}</definedName>
    <definedName name="Annexe1B" hidden="1">{#N/A,#N/A,FALSE,"ST.1";#N/A,#N/A,FALSE,"TO";#N/A,#N/A,FALSE,"SL.1";#N/A,#N/A,FALSE,"CL.1";#N/A,#N/A,FALSE,"EL.1";#N/A,#N/A,FALSE,"EL.2"}</definedName>
    <definedName name="Annexe2B" hidden="1">{#N/A,#N/A,FALSE,"ST.1";#N/A,#N/A,FALSE,"TO";#N/A,#N/A,FALSE,"SL.1";#N/A,#N/A,FALSE,"CL.1";#N/A,#N/A,FALSE,"EL.1";#N/A,#N/A,FALSE,"EL.2"}</definedName>
    <definedName name="Annexe3B" hidden="1">{#N/A,#N/A,FALSE,"ST.1";#N/A,#N/A,FALSE,"TO";#N/A,#N/A,FALSE,"SL.1";#N/A,#N/A,FALSE,"CL.1";#N/A,#N/A,FALSE,"EL.1";#N/A,#N/A,FALSE,"EL.2"}</definedName>
    <definedName name="Annexe4B" hidden="1">{#N/A,#N/A,FALSE,"ST.1";#N/A,#N/A,FALSE,"TO";#N/A,#N/A,FALSE,"SL.1";#N/A,#N/A,FALSE,"CL.1";#N/A,#N/A,FALSE,"EL.1";#N/A,#N/A,FALSE,"EL.2"}</definedName>
    <definedName name="Annexe5" hidden="1">{#N/A,#N/A,FALSE,"ST.1";#N/A,#N/A,FALSE,"TO";#N/A,#N/A,FALSE,"SL.1";#N/A,#N/A,FALSE,"CL.1";#N/A,#N/A,FALSE,"EL.1";#N/A,#N/A,FALSE,"EL.2"}</definedName>
    <definedName name="Annexe6B" hidden="1">{#N/A,#N/A,FALSE,"ST.1";#N/A,#N/A,FALSE,"TO";#N/A,#N/A,FALSE,"SL.1";#N/A,#N/A,FALSE,"CL.1";#N/A,#N/A,FALSE,"EL.1";#N/A,#N/A,FALSE,"EL.2"}</definedName>
    <definedName name="Annexe7B" hidden="1">{#N/A,#N/A,FALSE,"ST.1";#N/A,#N/A,FALSE,"TO";#N/A,#N/A,FALSE,"SL.1";#N/A,#N/A,FALSE,"CL.1";#N/A,#N/A,FALSE,"EL.1";#N/A,#N/A,FALSE,"EL.2"}</definedName>
    <definedName name="Annexe8B" hidden="1">{#N/A,#N/A,FALSE,"ST.1";#N/A,#N/A,FALSE,"TO";#N/A,#N/A,FALSE,"SL.1";#N/A,#N/A,FALSE,"CL.1";#N/A,#N/A,FALSE,"EL.1";#N/A,#N/A,FALSE,"EL.2"}</definedName>
    <definedName name="Autres">#REF!</definedName>
    <definedName name="AZD" hidden="1">{#N/A,#N/A,FALSE,"ST.1";#N/A,#N/A,FALSE,"TO";#N/A,#N/A,FALSE,"SL.1";#N/A,#N/A,FALSE,"CL.1";#N/A,#N/A,FALSE,"EL.1";#N/A,#N/A,FALSE,"EL.2"}</definedName>
    <definedName name="Base_Vie">#REF!</definedName>
    <definedName name="BatB5orig" hidden="1">{#N/A,#N/A,FALSE,"ST.1";#N/A,#N/A,FALSE,"TO";#N/A,#N/A,FALSE,"SL.1";#N/A,#N/A,FALSE,"CL.1";#N/A,#N/A,FALSE,"EL.1";#N/A,#N/A,FALSE,"EL.2"}</definedName>
    <definedName name="Cloison_72_36">#REF!</definedName>
    <definedName name="Cloison_72_48__1xBA13__M48__Montant_Simple__Entraxe_0_40m">#REF!</definedName>
    <definedName name="Cloison_72_48__1xBA13__ML48_50__Montant_Double__Entraxe_0_60m">#REF!</definedName>
    <definedName name="Cloison_CLIPPER">#REF!</definedName>
    <definedName name="Cloison_SAB">#REF!</definedName>
    <definedName name="CLOISON_STANDARD">#REF!</definedName>
    <definedName name="Cloisons_BOLMIN">#REF!</definedName>
    <definedName name="Cloisons_modulaires">#REF!</definedName>
    <definedName name="Cloisons_platre">#REF!</definedName>
    <definedName name="DAZD" hidden="1">{#N/A,#N/A,FALSE,"ST.1";#N/A,#N/A,FALSE,"TO";#N/A,#N/A,FALSE,"SL.1";#N/A,#N/A,FALSE,"CL.1";#N/A,#N/A,FALSE,"EL.1";#N/A,#N/A,FALSE,"EL.2"}</definedName>
    <definedName name="DDS" hidden="1">{#N/A,#N/A,FALSE,"ST.1";#N/A,#N/A,FALSE,"TO";#N/A,#N/A,FALSE,"SL.1";#N/A,#N/A,FALSE,"CL.1";#N/A,#N/A,FALSE,"EL.1";#N/A,#N/A,FALSE,"EL.2"}</definedName>
    <definedName name="Déchets">#REF!</definedName>
    <definedName name="Divers">#REF!</definedName>
    <definedName name="Doublages">#REF!</definedName>
    <definedName name="Echafaudages">#REF!</definedName>
    <definedName name="Encadrement_chantier">#REF!</definedName>
    <definedName name="Encadrement_ZO">#REF!</definedName>
    <definedName name="Engin_manutention">#REF!</definedName>
    <definedName name="ENTRAXE">#REF!</definedName>
    <definedName name="ERGG" hidden="1">{#N/A,#N/A,FALSE,"ST.1";#N/A,#N/A,FALSE,"TO";#N/A,#N/A,FALSE,"SL.1";#N/A,#N/A,FALSE,"CL.1";#N/A,#N/A,FALSE,"EL.1";#N/A,#N/A,FALSE,"EL.2"}</definedName>
    <definedName name="ERGR" hidden="1">{#N/A,#N/A,FALSE,"ST.1";#N/A,#N/A,FALSE,"TO";#N/A,#N/A,FALSE,"SL.1";#N/A,#N/A,FALSE,"CL.1";#N/A,#N/A,FALSE,"EL.1";#N/A,#N/A,FALSE,"EL.2"}</definedName>
    <definedName name="Famille">#REF!</definedName>
    <definedName name="Faux_plafond_non_démontable">#REF!</definedName>
    <definedName name="Faux_plafonds_dalles_minerales">#REF!</definedName>
    <definedName name="Faux_plafonds_demontables">#REF!</definedName>
    <definedName name="FDAD" hidden="1">{#N/A,#N/A,FALSE,"ST.1";#N/A,#N/A,FALSE,"TO";#N/A,#N/A,FALSE,"SL.1";#N/A,#N/A,FALSE,"CL.1";#N/A,#N/A,FALSE,"EL.1";#N/A,#N/A,FALSE,"EL.2"}</definedName>
    <definedName name="FER" hidden="1">{#N/A,#N/A,FALSE,"ST.1";#N/A,#N/A,FALSE,"TO";#N/A,#N/A,FALSE,"SL.1";#N/A,#N/A,FALSE,"CL.1";#N/A,#N/A,FALSE,"EL.1";#N/A,#N/A,FALSE,"EL.2"}</definedName>
    <definedName name="Fournitures_Frais_Fixes">#REF!</definedName>
    <definedName name="FRG" hidden="1">{#N/A,#N/A,FALSE,"ST.1";#N/A,#N/A,FALSE,"TO";#N/A,#N/A,FALSE,"SL.1";#N/A,#N/A,FALSE,"CL.1";#N/A,#N/A,FALSE,"EL.1";#N/A,#N/A,FALSE,"EL.2"}</definedName>
    <definedName name="Gaine_de_desenfumage">#REF!</definedName>
    <definedName name="IKK" hidden="1">{#N/A,#N/A,FALSE,"ST.1";#N/A,#N/A,FALSE,"TO";#N/A,#N/A,FALSE,"SL.1";#N/A,#N/A,FALSE,"CL.1";#N/A,#N/A,FALSE,"EL.1";#N/A,#N/A,FALSE,"EL.2"}</definedName>
    <definedName name="Isolation_thermique_par_exterieur">#REF!</definedName>
    <definedName name="Jouées">#REF!</definedName>
    <definedName name="JYJ" hidden="1">{#N/A,#N/A,FALSE,"ST.1";#N/A,#N/A,FALSE,"TO";#N/A,#N/A,FALSE,"SL.1";#N/A,#N/A,FALSE,"CL.1";#N/A,#N/A,FALSE,"EL.1";#N/A,#N/A,FALSE,"EL.2"}</definedName>
    <definedName name="Liste">#REF!</definedName>
    <definedName name="Logistique">#REF!</definedName>
    <definedName name="Main_Oeuvre_Encadrement">#REF!</definedName>
    <definedName name="Menuiseries_interieures">#REF!</definedName>
    <definedName name="MONTANT_SD">#REF!</definedName>
    <definedName name="Peinture_Interieure">#REF!</definedName>
    <definedName name="Plancher_technique">#REF!</definedName>
    <definedName name="Platre_manuel">#REF!</definedName>
    <definedName name="Platrerie">#REF!</definedName>
    <definedName name="PPI_par_plaques_de_plâtre">#REF!</definedName>
    <definedName name="PPI_par_platre_projeté">#REF!</definedName>
    <definedName name="Prorata">#REF!</definedName>
    <definedName name="Revetement_Interieur">#REF!</definedName>
    <definedName name="Soffites">#REF!</definedName>
    <definedName name="Source_Info">#REF!</definedName>
    <definedName name="TGBTN1B" hidden="1">{#N/A,#N/A,FALSE,"ST.1";#N/A,#N/A,FALSE,"TO";#N/A,#N/A,FALSE,"SL.1";#N/A,#N/A,FALSE,"CL.1";#N/A,#N/A,FALSE,"EL.1";#N/A,#N/A,FALSE,"EL.2"}</definedName>
    <definedName name="UKIK" hidden="1">{#N/A,#N/A,FALSE,"ST.1";#N/A,#N/A,FALSE,"TO";#N/A,#N/A,FALSE,"SL.1";#N/A,#N/A,FALSE,"CL.1";#N/A,#N/A,FALSE,"EL.1";#N/A,#N/A,FALSE,"EL.2"}</definedName>
    <definedName name="UKY8K" hidden="1">{#N/A,#N/A,FALSE,"ST.1";#N/A,#N/A,FALSE,"TO";#N/A,#N/A,FALSE,"SL.1";#N/A,#N/A,FALSE,"CL.1";#N/A,#N/A,FALSE,"EL.1";#N/A,#N/A,FALSE,"EL.2"}</definedName>
    <definedName name="Unité_Déchets">#REF!</definedName>
    <definedName name="Unité_Divers">#REF!</definedName>
    <definedName name="Unité_Encadrement">#REF!</definedName>
    <definedName name="Unité_Logistique">#REF!</definedName>
    <definedName name="wrn.MSSA._.CONSOMMATEURS." hidden="1">{#N/A,#N/A,FALSE,"ST.1";#N/A,#N/A,FALSE,"TO";#N/A,#N/A,FALSE,"SL.1";#N/A,#N/A,FALSE,"CL.1";#N/A,#N/A,FALSE,"EL.1";#N/A,#N/A,FALSE,"EL.2"}</definedName>
    <definedName name="_xlnm.Print_Area" localSheetId="4">FF!$A$6:$N$37</definedName>
    <definedName name="_xlnm.Print_Area" localSheetId="3">'POSTE 1'!$A$1:$P$81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2" i="2" l="1"/>
  <c r="M56" i="2" l="1"/>
  <c r="M17" i="2" l="1"/>
  <c r="H6" i="108"/>
  <c r="L10" i="108" l="1"/>
  <c r="N10" i="108" s="1"/>
  <c r="I17" i="2"/>
  <c r="J34" i="108"/>
  <c r="J33" i="108"/>
  <c r="J32" i="108"/>
  <c r="J31" i="108"/>
  <c r="J30" i="108"/>
  <c r="J25" i="108"/>
  <c r="J26" i="108"/>
  <c r="J27" i="108"/>
  <c r="J28" i="108"/>
  <c r="J24" i="108"/>
  <c r="L11" i="108"/>
  <c r="N11" i="108" s="1"/>
  <c r="L12" i="108"/>
  <c r="L13" i="108"/>
  <c r="N13" i="108" s="1"/>
  <c r="L14" i="108"/>
  <c r="N14" i="108" s="1"/>
  <c r="L15" i="108"/>
  <c r="N15" i="108" s="1"/>
  <c r="L16" i="108"/>
  <c r="L17" i="108"/>
  <c r="N17" i="108" s="1"/>
  <c r="L18" i="108"/>
  <c r="N18" i="108" s="1"/>
  <c r="L19" i="108"/>
  <c r="N19" i="108" s="1"/>
  <c r="E24" i="108"/>
  <c r="N31" i="108"/>
  <c r="N32" i="108"/>
  <c r="N33" i="108"/>
  <c r="N34" i="108"/>
  <c r="N30" i="108"/>
  <c r="L25" i="108"/>
  <c r="N25" i="108" s="1"/>
  <c r="L26" i="108"/>
  <c r="N26" i="108" s="1"/>
  <c r="L27" i="108"/>
  <c r="N27" i="108" s="1"/>
  <c r="L28" i="108"/>
  <c r="N28" i="108" s="1"/>
  <c r="L24" i="108"/>
  <c r="N12" i="108"/>
  <c r="N16" i="108"/>
  <c r="N20" i="108" l="1"/>
  <c r="E25" i="108"/>
  <c r="G25" i="108" s="1"/>
  <c r="E26" i="108"/>
  <c r="G26" i="108" s="1"/>
  <c r="E27" i="108"/>
  <c r="G27" i="108" s="1"/>
  <c r="E28" i="108"/>
  <c r="G28" i="108" s="1"/>
  <c r="E29" i="108"/>
  <c r="G29" i="108" s="1"/>
  <c r="E30" i="108"/>
  <c r="G30" i="108" s="1"/>
  <c r="E31" i="108"/>
  <c r="G31" i="108" s="1"/>
  <c r="E32" i="108"/>
  <c r="G32" i="108" s="1"/>
  <c r="E33" i="108"/>
  <c r="G33" i="108" s="1"/>
  <c r="G24" i="108"/>
  <c r="N24" i="108"/>
  <c r="E10" i="108"/>
  <c r="G10" i="108" s="1"/>
  <c r="E12" i="108"/>
  <c r="G12" i="108" s="1"/>
  <c r="E13" i="108"/>
  <c r="G13" i="108" s="1"/>
  <c r="E14" i="108"/>
  <c r="G14" i="108" s="1"/>
  <c r="E15" i="108"/>
  <c r="G15" i="108" s="1"/>
  <c r="E16" i="108"/>
  <c r="G16" i="108" s="1"/>
  <c r="E17" i="108"/>
  <c r="G17" i="108" s="1"/>
  <c r="E18" i="108"/>
  <c r="G18" i="108" s="1"/>
  <c r="E19" i="108"/>
  <c r="G19" i="108" s="1"/>
  <c r="E11" i="108"/>
  <c r="G11" i="108" s="1"/>
  <c r="N35" i="108" l="1"/>
  <c r="G34" i="108"/>
  <c r="G20" i="108"/>
  <c r="N37" i="108" l="1"/>
  <c r="I13" i="2"/>
  <c r="I7" i="2"/>
  <c r="N56" i="2" s="1"/>
  <c r="J7" i="2"/>
  <c r="L13" i="2" s="1"/>
  <c r="L17" i="2" s="1"/>
  <c r="M13" i="2" l="1"/>
  <c r="K17" i="2"/>
  <c r="N13" i="2"/>
  <c r="N17" i="2" s="1"/>
  <c r="J72" i="5" l="1"/>
  <c r="A13" i="5"/>
  <c r="A15" i="5" s="1"/>
  <c r="A17" i="5" s="1"/>
  <c r="A19" i="5" s="1"/>
  <c r="A21" i="5" s="1"/>
  <c r="A23" i="5" s="1"/>
  <c r="A25" i="5" s="1"/>
  <c r="A27" i="5" s="1"/>
  <c r="A29" i="5" s="1"/>
  <c r="A31" i="5" s="1"/>
  <c r="A33" i="5" s="1"/>
  <c r="A35" i="5" s="1"/>
  <c r="A37" i="5" s="1"/>
  <c r="A39" i="5" s="1"/>
  <c r="A41" i="5" s="1"/>
  <c r="A43" i="5" s="1"/>
  <c r="A45" i="5" s="1"/>
  <c r="A47" i="5" s="1"/>
  <c r="A49" i="5" s="1"/>
  <c r="A51" i="5" s="1"/>
  <c r="A53" i="5" s="1"/>
  <c r="A55" i="5" s="1"/>
  <c r="A57" i="5" s="1"/>
  <c r="A59" i="5" s="1"/>
  <c r="A61" i="5" s="1"/>
  <c r="A63" i="5" s="1"/>
  <c r="A65" i="5" s="1"/>
  <c r="A67" i="5" s="1"/>
  <c r="A69" i="5" s="1"/>
  <c r="J72" i="4"/>
  <c r="A13" i="4"/>
  <c r="A15" i="4" s="1"/>
  <c r="A17" i="4" s="1"/>
  <c r="A19" i="4" s="1"/>
  <c r="A21" i="4" s="1"/>
  <c r="A23" i="4" s="1"/>
  <c r="A25" i="4" s="1"/>
  <c r="A27" i="4" s="1"/>
  <c r="A29" i="4" s="1"/>
  <c r="A31" i="4" s="1"/>
  <c r="A33" i="4" s="1"/>
  <c r="A35" i="4" s="1"/>
  <c r="A37" i="4" s="1"/>
  <c r="A39" i="4" s="1"/>
  <c r="A41" i="4" s="1"/>
  <c r="A43" i="4" s="1"/>
  <c r="A45" i="4" s="1"/>
  <c r="A47" i="4" s="1"/>
  <c r="A49" i="4" s="1"/>
  <c r="A51" i="4" s="1"/>
  <c r="A53" i="4" s="1"/>
  <c r="A55" i="4" s="1"/>
  <c r="A57" i="4" s="1"/>
  <c r="A59" i="4" s="1"/>
  <c r="A61" i="4" s="1"/>
  <c r="A63" i="4" s="1"/>
  <c r="A65" i="4" s="1"/>
  <c r="A67" i="4" s="1"/>
  <c r="A69" i="4" s="1"/>
  <c r="D1" i="2"/>
  <c r="L1" i="2" s="1"/>
  <c r="C1" i="2"/>
  <c r="K1" i="2" s="1"/>
  <c r="A1" i="2"/>
  <c r="I1" i="2" s="1"/>
  <c r="N38" i="2"/>
  <c r="J1" i="2"/>
  <c r="O38" i="2" l="1"/>
  <c r="P13" i="2"/>
</calcChain>
</file>

<file path=xl/sharedStrings.xml><?xml version="1.0" encoding="utf-8"?>
<sst xmlns="http://schemas.openxmlformats.org/spreadsheetml/2006/main" count="364" uniqueCount="121">
  <si>
    <t>Second Œuvre Bâtiment</t>
  </si>
  <si>
    <t>3 bis rue de l'Industrie</t>
  </si>
  <si>
    <t>76530 GRAND COURONNE</t>
  </si>
  <si>
    <t>Tel : 02 32 11 53 00</t>
  </si>
  <si>
    <t>Fax : 02 32 11 53 01</t>
  </si>
  <si>
    <t>Quantité</t>
  </si>
  <si>
    <t>Unité</t>
  </si>
  <si>
    <t>Main d'œuvre</t>
  </si>
  <si>
    <t>T.H.M.</t>
  </si>
  <si>
    <t>Prix de revient</t>
  </si>
  <si>
    <t>Prix de vente</t>
  </si>
  <si>
    <t>Descriptif Général</t>
  </si>
  <si>
    <t>Fourniture</t>
  </si>
  <si>
    <t>Prix unitaire</t>
  </si>
  <si>
    <t>N° DEVIS</t>
  </si>
  <si>
    <t>INTITULE DES TRAVAUX</t>
  </si>
  <si>
    <t>VISUEL POSTE</t>
  </si>
  <si>
    <t>N° POSTE</t>
  </si>
  <si>
    <t>Item DPGF</t>
  </si>
  <si>
    <t>Intitulé</t>
  </si>
  <si>
    <t>Nb Heures</t>
  </si>
  <si>
    <t>Sous-traitance</t>
  </si>
  <si>
    <t>Montant Total H.T.</t>
  </si>
  <si>
    <t>Prorata</t>
  </si>
  <si>
    <t>Frais Fixes</t>
  </si>
  <si>
    <t>Oui/Non</t>
  </si>
  <si>
    <t>Tx Prorata</t>
  </si>
  <si>
    <t>Montant FF</t>
  </si>
  <si>
    <t>Coef 
CM1A</t>
  </si>
  <si>
    <t>Item</t>
  </si>
  <si>
    <t>EXTRAIT CCTP</t>
  </si>
  <si>
    <t>LOCALISATION TRAVAUX</t>
  </si>
  <si>
    <t>QUANTITES</t>
  </si>
  <si>
    <t>QUANTITE</t>
  </si>
  <si>
    <t>UNITE</t>
  </si>
  <si>
    <t>MAIN D'ŒUVRE</t>
  </si>
  <si>
    <t>HORAIRE JOURNALIER</t>
  </si>
  <si>
    <t>RENDEMENT JOUR</t>
  </si>
  <si>
    <t>RENDEMENT HORAIRE</t>
  </si>
  <si>
    <t>NB Hrs</t>
  </si>
  <si>
    <t>FOURNITURE</t>
  </si>
  <si>
    <t>LIBELLE</t>
  </si>
  <si>
    <t>QTITE 
UNITE D'OUVRAGE</t>
  </si>
  <si>
    <t>PRIX UNITAIRE</t>
  </si>
  <si>
    <t>PRIX A L'UNITE FINI</t>
  </si>
  <si>
    <t>PRIX TOTAL</t>
  </si>
  <si>
    <t>FOURNISSEUR</t>
  </si>
  <si>
    <t>TOTAL</t>
  </si>
  <si>
    <r>
      <rPr>
        <b/>
        <sz val="10"/>
        <color rgb="FFFF0000"/>
        <rFont val="Arial"/>
        <family val="2"/>
      </rPr>
      <t xml:space="preserve">Coef </t>
    </r>
    <r>
      <rPr>
        <sz val="10"/>
        <rFont val="Arial"/>
        <family val="2"/>
      </rPr>
      <t xml:space="preserve">
CM1A</t>
    </r>
  </si>
  <si>
    <r>
      <rPr>
        <b/>
        <i/>
        <sz val="10"/>
        <color rgb="FF0070C0"/>
        <rFont val="Arial"/>
        <family val="2"/>
      </rPr>
      <t>Rendement Jr/Ho</t>
    </r>
    <r>
      <rPr>
        <sz val="10"/>
        <rFont val="Arial"/>
        <family val="2"/>
      </rPr>
      <t xml:space="preserve">
Rendement un</t>
    </r>
  </si>
  <si>
    <t>Non</t>
  </si>
  <si>
    <t>Insérer l'extrait concerné</t>
  </si>
  <si>
    <t>TYPE OUVRAGE</t>
  </si>
  <si>
    <t>OBSERVATIONS COMPLEMENTAIRES</t>
  </si>
  <si>
    <t>FAMILLE</t>
  </si>
  <si>
    <t>ACTIVITE</t>
  </si>
  <si>
    <t>ACTIVITE CONCERNEE</t>
  </si>
  <si>
    <t>Platrerie</t>
  </si>
  <si>
    <t>Cloisons_platre</t>
  </si>
  <si>
    <t>m²</t>
  </si>
  <si>
    <t>Encadrement_ZO</t>
  </si>
  <si>
    <t>Responsable_Etudes</t>
  </si>
  <si>
    <t>TYPE DE FRAIS</t>
  </si>
  <si>
    <t>NOMBRE</t>
  </si>
  <si>
    <t>Taux horaire</t>
  </si>
  <si>
    <t>CONFIGURATEUR SYSTÈME FOURNITURES</t>
  </si>
  <si>
    <t>FRAIS FIXES</t>
  </si>
  <si>
    <t>DECHETS</t>
  </si>
  <si>
    <t>DIVERS</t>
  </si>
  <si>
    <t>MONTANT TOTAL MAIN D'ŒUVRE</t>
  </si>
  <si>
    <t>MONTANT TOTAL LOGISTIQUE</t>
  </si>
  <si>
    <t>MONTANT TOTAL DECHETS</t>
  </si>
  <si>
    <t>MONTANT TOTAL DIVERS</t>
  </si>
  <si>
    <t>MONTANT BIBLIOTHEQUE</t>
  </si>
  <si>
    <t>MONTANT MANUEL</t>
  </si>
  <si>
    <t>Zone libre</t>
  </si>
  <si>
    <t>MONTANT TOTAL FRAIS FIXES</t>
  </si>
  <si>
    <t>LOGISTIQUE/ENGIN DE CHANTIER</t>
  </si>
  <si>
    <t>REX KAEFER WANNER</t>
  </si>
  <si>
    <t>CLOISON_STANDARD</t>
  </si>
  <si>
    <t>OUVRAGE</t>
  </si>
  <si>
    <t>(Saisie Automatique)</t>
  </si>
  <si>
    <t>(Saisie Manuel)</t>
  </si>
  <si>
    <t>TYPE</t>
  </si>
  <si>
    <t>Cloison_72_36</t>
  </si>
  <si>
    <t>COMPLEXE</t>
  </si>
  <si>
    <t>DESCRIPTIF COMPLEMENTAIRE</t>
  </si>
  <si>
    <t>Cloison_72_36__1xBA18__Montant_Simple__Entraxe_0,40m</t>
  </si>
  <si>
    <t>Cloison_72_36__1xBA18HD__Montant_Simple__Entraxe_0,40m</t>
  </si>
  <si>
    <t>CLOISONS</t>
  </si>
  <si>
    <t>Vis</t>
  </si>
  <si>
    <t>Bandes</t>
  </si>
  <si>
    <t>Enduit</t>
  </si>
  <si>
    <t>Panolène 45 mm</t>
  </si>
  <si>
    <t>Rails R 36</t>
  </si>
  <si>
    <t>Montants M 36</t>
  </si>
  <si>
    <t>ml</t>
  </si>
  <si>
    <t>un</t>
  </si>
  <si>
    <t>kg</t>
  </si>
  <si>
    <t>Plaque de platre BA13</t>
  </si>
  <si>
    <t>Plaque de platre BA14</t>
  </si>
  <si>
    <t>Plaque de platre BA18</t>
  </si>
  <si>
    <t>Rails r72</t>
  </si>
  <si>
    <t>montants m72</t>
  </si>
  <si>
    <t>vis4,2x13</t>
  </si>
  <si>
    <t>Plaque de platre BA15</t>
  </si>
  <si>
    <t>Plaque de platre BA16</t>
  </si>
  <si>
    <t>Plaque de platre BA17</t>
  </si>
  <si>
    <t>Rails R 32</t>
  </si>
  <si>
    <t>Rails R 33</t>
  </si>
  <si>
    <t>Rails R 34</t>
  </si>
  <si>
    <t>Rails R 35</t>
  </si>
  <si>
    <t>m131</t>
  </si>
  <si>
    <t>m132</t>
  </si>
  <si>
    <t>m133</t>
  </si>
  <si>
    <t>m134</t>
  </si>
  <si>
    <t>m135</t>
  </si>
  <si>
    <t>Rails r73</t>
  </si>
  <si>
    <t>Rails r74</t>
  </si>
  <si>
    <t>Rails r75</t>
  </si>
  <si>
    <t>Rails r76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</si>
</sst>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0.00&quot;un/Jr/Ho&quot;"/>
    <numFmt numFmtId="165" formatCode="0.00&quot;h/un&quot;"/>
    <numFmt numFmtId="166" formatCode="0.00&quot; h&quot;"/>
    <numFmt numFmtId="167" formatCode="0.00&quot;€/h&quot;"/>
    <numFmt numFmtId="168" formatCode="#,##0.00\ &quot;€&quot;"/>
    <numFmt numFmtId="169" formatCode="&quot;POSTE&quot;\ 0"/>
    <numFmt numFmtId="170" formatCode="0.00&quot; hrs&quot;"/>
    <numFmt numFmtId="171" formatCode="_-* #,##0.00\ [$€]_-;\-* #,##0.00\ [$€]_-;_-* &quot;-&quot;??\ [$€]_-;_-@_-"/>
    <numFmt numFmtId="172" formatCode="#,##0.000\ &quot;€&quot;"/>
    <numFmt numFmtId="173" formatCode="#,##0.00\ &quot;€&quot;&quot;/un&quot;"/>
    <numFmt numFmtId="176" formatCode="0.00&quot; h/Jr&quot;"/>
    <numFmt numFmtId="177" formatCode="0.00&quot;m²&quot;"/>
    <numFmt numFmtId="178" formatCode="0.00&quot;ml&quot;"/>
    <numFmt numFmtId="179" formatCode="0&quot;u&quot;"/>
    <numFmt numFmtId="180" formatCode="0.00&quot;kg&quot;"/>
  </numFmts>
  <fonts count="47"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theme="1"/>
      <name val="Arial Black"/>
      <family val="2"/>
    </font>
    <font>
      <b/>
      <sz val="11"/>
      <color theme="1"/>
      <name val="Arial Black"/>
      <family val="2"/>
    </font>
    <font>
      <b/>
      <sz val="10"/>
      <name val="Arial"/>
      <family val="2"/>
    </font>
    <font>
      <i/>
      <sz val="18"/>
      <color theme="1"/>
      <name val="Calibri"/>
      <family val="2"/>
      <scheme val="minor"/>
    </font>
    <font>
      <i/>
      <sz val="14"/>
      <color theme="1"/>
      <name val="Calibri"/>
      <family val="2"/>
      <scheme val="minor"/>
    </font>
    <font>
      <b/>
      <i/>
      <sz val="11"/>
      <name val="Arial"/>
      <family val="2"/>
    </font>
    <font>
      <sz val="11"/>
      <color rgb="FF000000"/>
      <name val="Calibri"/>
      <family val="2"/>
    </font>
    <font>
      <b/>
      <i/>
      <sz val="11"/>
      <color rgb="FF0070C0"/>
      <name val="Calibri"/>
      <family val="2"/>
      <scheme val="minor"/>
    </font>
    <font>
      <i/>
      <sz val="11"/>
      <color theme="1"/>
      <name val="Calibri"/>
      <family val="2"/>
      <scheme val="minor"/>
    </font>
    <font>
      <b/>
      <sz val="11"/>
      <color rgb="FFFF0000"/>
      <name val="Calibri"/>
      <family val="2"/>
      <scheme val="minor"/>
    </font>
    <font>
      <b/>
      <sz val="14"/>
      <color rgb="FF0070C0"/>
      <name val="Calibri"/>
      <family val="2"/>
      <scheme val="minor"/>
    </font>
    <font>
      <b/>
      <i/>
      <sz val="14"/>
      <color rgb="FF0070C0"/>
      <name val="Calibri"/>
      <family val="2"/>
      <scheme val="minor"/>
    </font>
    <font>
      <sz val="11"/>
      <color rgb="FF0070C0"/>
      <name val="Calibri"/>
      <family val="2"/>
      <scheme val="minor"/>
    </font>
    <font>
      <b/>
      <sz val="12"/>
      <color rgb="FF0070C0"/>
      <name val="Calibri"/>
      <family val="2"/>
      <scheme val="minor"/>
    </font>
    <font>
      <i/>
      <sz val="11"/>
      <name val="Calibri"/>
      <family val="2"/>
      <scheme val="minor"/>
    </font>
    <font>
      <b/>
      <sz val="11"/>
      <color theme="1"/>
      <name val="Arial Narrow"/>
      <family val="2"/>
    </font>
    <font>
      <b/>
      <sz val="11"/>
      <name val="Arial Narrow"/>
      <family val="2"/>
    </font>
    <font>
      <sz val="11"/>
      <color theme="1"/>
      <name val="Arial Narrow"/>
      <family val="2"/>
    </font>
    <font>
      <sz val="12"/>
      <name val="Arial Narrow"/>
      <family val="2"/>
    </font>
    <font>
      <b/>
      <sz val="12"/>
      <name val="Arial Narrow"/>
      <family val="2"/>
    </font>
    <font>
      <b/>
      <i/>
      <sz val="12"/>
      <color rgb="FF0070C0"/>
      <name val="Arial Narrow"/>
      <family val="2"/>
    </font>
    <font>
      <b/>
      <sz val="10"/>
      <color rgb="FFFF0000"/>
      <name val="Arial"/>
      <family val="2"/>
    </font>
    <font>
      <b/>
      <i/>
      <sz val="10"/>
      <color rgb="FF0070C0"/>
      <name val="Arial"/>
      <family val="2"/>
    </font>
    <font>
      <b/>
      <sz val="11"/>
      <color rgb="FFFF0000"/>
      <name val="Arial Black"/>
      <family val="2"/>
    </font>
    <font>
      <b/>
      <sz val="12"/>
      <color rgb="FF0000FF"/>
      <name val="Calibri"/>
      <family val="2"/>
    </font>
    <font>
      <b/>
      <sz val="11"/>
      <color rgb="FF0070C0"/>
      <name val="Calibri"/>
      <family val="2"/>
      <scheme val="minor"/>
    </font>
    <font>
      <b/>
      <i/>
      <sz val="12"/>
      <color rgb="FF0070C0"/>
      <name val="Calibri"/>
      <family val="2"/>
      <scheme val="minor"/>
    </font>
    <font>
      <sz val="11"/>
      <name val="Arial Narrow"/>
      <family val="2"/>
    </font>
    <font>
      <b/>
      <sz val="11"/>
      <color rgb="FF0070C0"/>
      <name val="Arial Narrow"/>
      <family val="2"/>
    </font>
    <font>
      <i/>
      <sz val="11"/>
      <name val="Arial Narrow"/>
      <family val="2"/>
    </font>
    <font>
      <b/>
      <sz val="14"/>
      <name val="Arial Narrow"/>
      <family val="2"/>
    </font>
    <font>
      <b/>
      <sz val="14"/>
      <color rgb="FF0070C0"/>
      <name val="Arial Narrow"/>
      <family val="2"/>
    </font>
    <font>
      <sz val="11"/>
      <color theme="0"/>
      <name val="Calibri"/>
      <family val="2"/>
      <scheme val="minor"/>
    </font>
    <font>
      <i/>
      <sz val="11"/>
      <color rgb="FF0070C0"/>
      <name val="Arial Narrow"/>
      <family val="2"/>
    </font>
    <font>
      <i/>
      <sz val="11"/>
      <color rgb="FF0070C0"/>
      <name val="Calibri"/>
      <family val="2"/>
      <scheme val="minor"/>
    </font>
    <font>
      <i/>
      <sz val="11"/>
      <color theme="0"/>
      <name val="Calibri"/>
      <family val="2"/>
      <scheme val="minor"/>
    </font>
    <font>
      <b/>
      <sz val="18"/>
      <color rgb="FF0070C0"/>
      <name val="Calibri"/>
      <family val="2"/>
      <scheme val="minor"/>
    </font>
    <font>
      <sz val="18"/>
      <color theme="1"/>
      <name val="Calibri"/>
      <family val="2"/>
      <scheme val="minor"/>
    </font>
    <font>
      <sz val="14"/>
      <color rgb="FF0070C0"/>
      <name val="Arial Black"/>
      <family val="2"/>
    </font>
    <font>
      <sz val="11"/>
      <color theme="0" tint="-4.9989318521683403E-2"/>
      <name val="Calibri"/>
      <family val="2"/>
      <scheme val="minor"/>
    </font>
    <font>
      <sz val="14"/>
      <color theme="1"/>
      <name val="Calibri"/>
      <family val="2"/>
      <scheme val="minor"/>
    </font>
    <font>
      <b/>
      <sz val="18"/>
      <color theme="1"/>
      <name val="Calibri"/>
      <family val="2"/>
      <scheme val="minor"/>
    </font>
    <font>
      <sz val="8"/>
      <name val="Calibri"/>
      <family val="2"/>
      <scheme val="minor"/>
    </font>
  </fonts>
  <fills count="15">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4" tint="0.59999389629810485"/>
        <bgColor indexed="64"/>
      </patternFill>
    </fill>
    <fill>
      <gradientFill degree="90">
        <stop position="0">
          <color theme="0"/>
        </stop>
        <stop position="1">
          <color theme="4" tint="0.40000610370189521"/>
        </stop>
      </gradientFill>
    </fill>
    <fill>
      <patternFill patternType="solid">
        <fgColor theme="5" tint="0.59999389629810485"/>
        <bgColor indexed="64"/>
      </patternFill>
    </fill>
    <fill>
      <patternFill patternType="solid">
        <fgColor theme="8" tint="0.59999389629810485"/>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5"/>
        <bgColor indexed="64"/>
      </patternFill>
    </fill>
  </fills>
  <borders count="69">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dashDotDot">
        <color auto="1"/>
      </bottom>
      <diagonal/>
    </border>
    <border>
      <left style="thin">
        <color auto="1"/>
      </left>
      <right style="thin">
        <color auto="1"/>
      </right>
      <top style="dashDotDot">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medium">
        <color rgb="FF0070C0"/>
      </bottom>
      <diagonal/>
    </border>
    <border>
      <left/>
      <right/>
      <top style="medium">
        <color rgb="FF0070C0"/>
      </top>
      <bottom/>
      <diagonal/>
    </border>
    <border>
      <left style="dashDotDot">
        <color auto="1"/>
      </left>
      <right style="dashDotDot">
        <color auto="1"/>
      </right>
      <top style="dashDotDot">
        <color auto="1"/>
      </top>
      <bottom style="dashDotDot">
        <color auto="1"/>
      </bottom>
      <diagonal/>
    </border>
    <border>
      <left style="thin">
        <color auto="1"/>
      </left>
      <right style="dashDotDot">
        <color auto="1"/>
      </right>
      <top style="thin">
        <color auto="1"/>
      </top>
      <bottom style="thin">
        <color auto="1"/>
      </bottom>
      <diagonal/>
    </border>
    <border>
      <left style="dashDotDot">
        <color auto="1"/>
      </left>
      <right style="dashDotDot">
        <color auto="1"/>
      </right>
      <top style="thin">
        <color auto="1"/>
      </top>
      <bottom style="thin">
        <color auto="1"/>
      </bottom>
      <diagonal/>
    </border>
    <border>
      <left style="dashDotDot">
        <color auto="1"/>
      </left>
      <right style="thin">
        <color auto="1"/>
      </right>
      <top style="thin">
        <color auto="1"/>
      </top>
      <bottom style="thin">
        <color auto="1"/>
      </bottom>
      <diagonal/>
    </border>
    <border>
      <left style="thin">
        <color auto="1"/>
      </left>
      <right style="dashDotDot">
        <color auto="1"/>
      </right>
      <top/>
      <bottom style="dashDotDot">
        <color auto="1"/>
      </bottom>
      <diagonal/>
    </border>
    <border>
      <left style="dashDotDot">
        <color auto="1"/>
      </left>
      <right style="dashDotDot">
        <color auto="1"/>
      </right>
      <top/>
      <bottom style="dashDotDot">
        <color auto="1"/>
      </bottom>
      <diagonal/>
    </border>
    <border>
      <left style="dashDotDot">
        <color auto="1"/>
      </left>
      <right style="thin">
        <color auto="1"/>
      </right>
      <top/>
      <bottom style="dashDotDot">
        <color auto="1"/>
      </bottom>
      <diagonal/>
    </border>
    <border>
      <left style="thin">
        <color auto="1"/>
      </left>
      <right style="dashDotDot">
        <color auto="1"/>
      </right>
      <top style="dashDotDot">
        <color auto="1"/>
      </top>
      <bottom style="dashDotDot">
        <color auto="1"/>
      </bottom>
      <diagonal/>
    </border>
    <border>
      <left style="dashDotDot">
        <color auto="1"/>
      </left>
      <right style="thin">
        <color auto="1"/>
      </right>
      <top style="dashDotDot">
        <color auto="1"/>
      </top>
      <bottom style="dashDotDot">
        <color auto="1"/>
      </bottom>
      <diagonal/>
    </border>
    <border>
      <left style="thin">
        <color auto="1"/>
      </left>
      <right style="dashDotDot">
        <color auto="1"/>
      </right>
      <top style="dashDotDot">
        <color auto="1"/>
      </top>
      <bottom style="thin">
        <color auto="1"/>
      </bottom>
      <diagonal/>
    </border>
    <border>
      <left style="dashDotDot">
        <color auto="1"/>
      </left>
      <right style="dashDotDot">
        <color auto="1"/>
      </right>
      <top style="dashDotDot">
        <color auto="1"/>
      </top>
      <bottom style="thin">
        <color auto="1"/>
      </bottom>
      <diagonal/>
    </border>
    <border>
      <left style="dashDotDot">
        <color auto="1"/>
      </left>
      <right style="thin">
        <color auto="1"/>
      </right>
      <top style="dashDotDot">
        <color auto="1"/>
      </top>
      <bottom style="thin">
        <color auto="1"/>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dashDotDot">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dashDotDot">
        <color auto="1"/>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style="dashDotDot">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dashDotDot">
        <color auto="1"/>
      </right>
      <top style="medium">
        <color auto="1"/>
      </top>
      <bottom style="medium">
        <color auto="1"/>
      </bottom>
      <diagonal/>
    </border>
    <border>
      <left style="thin">
        <color auto="1"/>
      </left>
      <right style="dashDotDot">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dashDotDot">
        <color auto="1"/>
      </top>
      <bottom style="dashDotDot">
        <color auto="1"/>
      </bottom>
      <diagonal/>
    </border>
    <border>
      <left style="medium">
        <color auto="1"/>
      </left>
      <right style="medium">
        <color auto="1"/>
      </right>
      <top style="dashDotDot">
        <color auto="1"/>
      </top>
      <bottom style="medium">
        <color auto="1"/>
      </bottom>
      <diagonal/>
    </border>
    <border>
      <left style="medium">
        <color auto="1"/>
      </left>
      <right style="medium">
        <color auto="1"/>
      </right>
      <top style="dashDotDot">
        <color auto="1"/>
      </top>
      <bottom/>
      <diagonal/>
    </border>
    <border>
      <left style="medium">
        <color auto="1"/>
      </left>
      <right style="medium">
        <color auto="1"/>
      </right>
      <top/>
      <bottom style="dashDotDot">
        <color auto="1"/>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medium">
        <color auto="1"/>
      </bottom>
      <diagonal/>
    </border>
    <border>
      <left style="medium">
        <color auto="1"/>
      </left>
      <right/>
      <top/>
      <bottom style="dashDotDot">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diagonal/>
    </border>
    <border>
      <left/>
      <right/>
      <top/>
      <bottom style="thin">
        <color auto="1"/>
      </bottom>
      <diagonal/>
    </border>
    <border>
      <left style="dashDotDot">
        <color auto="1"/>
      </left>
      <right style="dashDotDot">
        <color auto="1"/>
      </right>
      <top style="thin">
        <color auto="1"/>
      </top>
      <bottom style="dashDotDot">
        <color indexed="64"/>
      </bottom>
      <diagonal/>
    </border>
    <border>
      <left/>
      <right style="thin">
        <color indexed="64"/>
      </right>
      <top style="thin">
        <color auto="1"/>
      </top>
      <bottom style="dashDotDot">
        <color indexed="64"/>
      </bottom>
      <diagonal/>
    </border>
    <border>
      <left style="thin">
        <color indexed="64"/>
      </left>
      <right style="thin">
        <color indexed="64"/>
      </right>
      <top style="dashDotDot">
        <color indexed="64"/>
      </top>
      <bottom style="dashDotDot">
        <color indexed="64"/>
      </bottom>
      <diagonal/>
    </border>
    <border>
      <left/>
      <right style="thin">
        <color indexed="64"/>
      </right>
      <top style="dashDotDot">
        <color indexed="64"/>
      </top>
      <bottom style="dashDotDot">
        <color indexed="64"/>
      </bottom>
      <diagonal/>
    </border>
    <border>
      <left/>
      <right style="thin">
        <color indexed="64"/>
      </right>
      <top/>
      <bottom style="dashDotDot">
        <color indexed="64"/>
      </bottom>
      <diagonal/>
    </border>
  </borders>
  <cellStyleXfs count="4">
    <xf numFmtId="0" fontId="0" fillId="0" borderId="0"/>
    <xf numFmtId="9" fontId="1" fillId="0" borderId="0" applyFont="0" applyFill="0" applyBorder="0" applyAlignment="0" applyProtection="0"/>
    <xf numFmtId="0" fontId="3" fillId="0" borderId="0"/>
    <xf numFmtId="171" fontId="3" fillId="0" borderId="0" applyFont="0" applyFill="0" applyBorder="0" applyAlignment="0" applyProtection="0"/>
  </cellStyleXfs>
  <cellXfs count="282">
    <xf numFmtId="0" fontId="0" fillId="0" borderId="0" xfId="0"/>
    <xf numFmtId="0" fontId="3" fillId="0" borderId="0" xfId="2"/>
    <xf numFmtId="0" fontId="0" fillId="0" borderId="0" xfId="0" applyAlignment="1">
      <alignment horizontal="center" vertical="center"/>
    </xf>
    <xf numFmtId="0" fontId="3" fillId="0" borderId="0" xfId="2" applyAlignment="1">
      <alignment horizontal="center" vertical="center"/>
    </xf>
    <xf numFmtId="0" fontId="3" fillId="0" borderId="0" xfId="2" applyAlignment="1">
      <alignment vertical="center"/>
    </xf>
    <xf numFmtId="0" fontId="0" fillId="0" borderId="0" xfId="0" applyAlignment="1">
      <alignment vertical="center"/>
    </xf>
    <xf numFmtId="0" fontId="9" fillId="0" borderId="0" xfId="2" applyFont="1"/>
    <xf numFmtId="0" fontId="0" fillId="0" borderId="0" xfId="0" applyFill="1"/>
    <xf numFmtId="0" fontId="0" fillId="0" borderId="0" xfId="0" applyBorder="1"/>
    <xf numFmtId="0" fontId="0" fillId="0" borderId="4" xfId="0" applyBorder="1" applyAlignment="1">
      <alignment horizontal="center" vertical="center"/>
    </xf>
    <xf numFmtId="0" fontId="3" fillId="0" borderId="4" xfId="2" applyFill="1" applyBorder="1" applyAlignment="1">
      <alignment horizontal="center" vertical="center"/>
    </xf>
    <xf numFmtId="0" fontId="0" fillId="0" borderId="5" xfId="0" applyBorder="1"/>
    <xf numFmtId="0" fontId="3" fillId="2" borderId="4" xfId="2" applyFill="1" applyBorder="1" applyAlignment="1">
      <alignment horizontal="center" vertical="center"/>
    </xf>
    <xf numFmtId="0" fontId="3" fillId="3" borderId="10" xfId="2" applyFill="1" applyBorder="1" applyAlignment="1">
      <alignment horizontal="center" vertical="center"/>
    </xf>
    <xf numFmtId="0" fontId="3" fillId="3" borderId="9" xfId="2" applyFill="1" applyBorder="1" applyAlignment="1">
      <alignment horizontal="center" vertical="center"/>
    </xf>
    <xf numFmtId="0" fontId="3" fillId="6" borderId="10" xfId="2" applyFill="1" applyBorder="1" applyAlignment="1">
      <alignment horizontal="center" vertical="center"/>
    </xf>
    <xf numFmtId="0" fontId="3" fillId="6" borderId="9" xfId="2" applyFill="1" applyBorder="1" applyAlignment="1">
      <alignment horizontal="center" vertical="center"/>
    </xf>
    <xf numFmtId="0" fontId="3" fillId="7" borderId="10" xfId="2" applyFill="1" applyBorder="1" applyAlignment="1">
      <alignment horizontal="center" vertical="center"/>
    </xf>
    <xf numFmtId="0" fontId="3" fillId="7" borderId="9" xfId="2" applyFill="1" applyBorder="1" applyAlignment="1">
      <alignment horizontal="center" vertical="center"/>
    </xf>
    <xf numFmtId="0" fontId="4" fillId="8" borderId="4" xfId="0" applyFont="1" applyFill="1" applyBorder="1" applyAlignment="1">
      <alignment horizontal="center" vertical="center"/>
    </xf>
    <xf numFmtId="0" fontId="3" fillId="8" borderId="9" xfId="2" applyFill="1" applyBorder="1" applyAlignment="1">
      <alignment horizontal="center" vertical="center"/>
    </xf>
    <xf numFmtId="0" fontId="0" fillId="8" borderId="7" xfId="0" applyFill="1" applyBorder="1"/>
    <xf numFmtId="0" fontId="0" fillId="0" borderId="0" xfId="0" applyFill="1" applyAlignment="1">
      <alignment horizontal="center"/>
    </xf>
    <xf numFmtId="0" fontId="0" fillId="0" borderId="4" xfId="0" applyBorder="1" applyAlignment="1">
      <alignment horizontal="center"/>
    </xf>
    <xf numFmtId="0" fontId="3" fillId="2" borderId="4" xfId="2" applyFill="1" applyBorder="1" applyAlignment="1">
      <alignment horizontal="center" vertical="center" wrapText="1"/>
    </xf>
    <xf numFmtId="164" fontId="11" fillId="2" borderId="6" xfId="0" applyNumberFormat="1" applyFont="1" applyFill="1" applyBorder="1"/>
    <xf numFmtId="165" fontId="12" fillId="2" borderId="7" xfId="0" applyNumberFormat="1" applyFont="1" applyFill="1" applyBorder="1" applyAlignment="1">
      <alignment horizontal="center"/>
    </xf>
    <xf numFmtId="0" fontId="3" fillId="3" borderId="4" xfId="2" applyFill="1" applyBorder="1" applyAlignment="1">
      <alignment horizontal="center" vertical="center" wrapText="1"/>
    </xf>
    <xf numFmtId="0" fontId="3" fillId="6" borderId="4" xfId="2" applyFill="1" applyBorder="1" applyAlignment="1">
      <alignment horizontal="center" vertical="center" wrapText="1"/>
    </xf>
    <xf numFmtId="0" fontId="13" fillId="2" borderId="6" xfId="0" applyFont="1" applyFill="1" applyBorder="1" applyAlignment="1">
      <alignment horizontal="center"/>
    </xf>
    <xf numFmtId="0" fontId="20" fillId="9" borderId="14" xfId="0" applyFont="1" applyFill="1" applyBorder="1" applyAlignment="1">
      <alignment horizontal="center" vertical="center"/>
    </xf>
    <xf numFmtId="0" fontId="19" fillId="9" borderId="15" xfId="0" applyFont="1" applyFill="1" applyBorder="1" applyAlignment="1">
      <alignment horizontal="center" vertical="center"/>
    </xf>
    <xf numFmtId="0" fontId="19" fillId="9" borderId="15" xfId="0" applyFont="1" applyFill="1" applyBorder="1" applyAlignment="1">
      <alignment horizontal="center" vertical="center" wrapText="1"/>
    </xf>
    <xf numFmtId="0" fontId="19" fillId="9" borderId="16" xfId="0" applyFont="1" applyFill="1" applyBorder="1" applyAlignment="1">
      <alignment horizontal="center" vertical="center"/>
    </xf>
    <xf numFmtId="0" fontId="21" fillId="0" borderId="17" xfId="0" applyFont="1" applyBorder="1" applyAlignment="1">
      <alignment horizontal="center"/>
    </xf>
    <xf numFmtId="0" fontId="21" fillId="0" borderId="18" xfId="0" applyFont="1" applyBorder="1" applyAlignment="1">
      <alignment horizontal="center"/>
    </xf>
    <xf numFmtId="168" fontId="22" fillId="0" borderId="18" xfId="3" applyNumberFormat="1" applyFont="1" applyBorder="1" applyAlignment="1">
      <alignment horizontal="center" vertical="top" wrapText="1"/>
    </xf>
    <xf numFmtId="168" fontId="22" fillId="0" borderId="19" xfId="3" applyNumberFormat="1" applyFont="1" applyBorder="1" applyAlignment="1">
      <alignment horizontal="center" vertical="top" wrapText="1"/>
    </xf>
    <xf numFmtId="0" fontId="21" fillId="0" borderId="20" xfId="0" applyFont="1" applyBorder="1" applyAlignment="1">
      <alignment horizontal="center"/>
    </xf>
    <xf numFmtId="0" fontId="21" fillId="0" borderId="13" xfId="0" applyFont="1" applyBorder="1" applyAlignment="1">
      <alignment horizontal="center"/>
    </xf>
    <xf numFmtId="168" fontId="22" fillId="0" borderId="13" xfId="3" applyNumberFormat="1" applyFont="1" applyBorder="1" applyAlignment="1">
      <alignment horizontal="center" vertical="top" wrapText="1"/>
    </xf>
    <xf numFmtId="168" fontId="22" fillId="0" borderId="21" xfId="3" applyNumberFormat="1" applyFont="1" applyBorder="1" applyAlignment="1">
      <alignment horizontal="center" vertical="top" wrapText="1"/>
    </xf>
    <xf numFmtId="0" fontId="21" fillId="0" borderId="22" xfId="0" applyFont="1" applyBorder="1" applyAlignment="1">
      <alignment horizontal="center"/>
    </xf>
    <xf numFmtId="0" fontId="21" fillId="0" borderId="23" xfId="0" applyFont="1" applyBorder="1" applyAlignment="1">
      <alignment horizontal="center"/>
    </xf>
    <xf numFmtId="168" fontId="22" fillId="0" borderId="23" xfId="3" applyNumberFormat="1" applyFont="1" applyBorder="1" applyAlignment="1">
      <alignment horizontal="center" vertical="top" wrapText="1"/>
    </xf>
    <xf numFmtId="168" fontId="22" fillId="0" borderId="24" xfId="3" applyNumberFormat="1" applyFont="1" applyBorder="1" applyAlignment="1">
      <alignment horizontal="center" vertical="top" wrapText="1"/>
    </xf>
    <xf numFmtId="0" fontId="19" fillId="0" borderId="14" xfId="0" applyFont="1" applyBorder="1" applyAlignment="1">
      <alignment horizontal="center"/>
    </xf>
    <xf numFmtId="168" fontId="23" fillId="0" borderId="15" xfId="3" applyNumberFormat="1" applyFont="1" applyBorder="1" applyAlignment="1">
      <alignment horizontal="center" vertical="top" wrapText="1"/>
    </xf>
    <xf numFmtId="168" fontId="23" fillId="0" borderId="16" xfId="3" applyNumberFormat="1" applyFont="1" applyBorder="1" applyAlignment="1">
      <alignment horizontal="center" vertical="top" wrapText="1"/>
    </xf>
    <xf numFmtId="0" fontId="21" fillId="0" borderId="0" xfId="0" applyFont="1"/>
    <xf numFmtId="0" fontId="21" fillId="0" borderId="0" xfId="0" applyFont="1" applyAlignment="1">
      <alignment horizontal="center"/>
    </xf>
    <xf numFmtId="172" fontId="22" fillId="0" borderId="0" xfId="3" applyNumberFormat="1" applyFont="1" applyBorder="1" applyAlignment="1">
      <alignment horizontal="center" vertical="top" wrapText="1"/>
    </xf>
    <xf numFmtId="168" fontId="24" fillId="0" borderId="0" xfId="3" applyNumberFormat="1" applyFont="1" applyBorder="1" applyAlignment="1">
      <alignment horizontal="center" vertical="top" wrapText="1"/>
    </xf>
    <xf numFmtId="10" fontId="0" fillId="2" borderId="7" xfId="1" applyNumberFormat="1" applyFont="1" applyFill="1" applyBorder="1" applyAlignment="1">
      <alignment horizontal="center"/>
    </xf>
    <xf numFmtId="0" fontId="13" fillId="3" borderId="6" xfId="0" applyFont="1" applyFill="1" applyBorder="1" applyAlignment="1">
      <alignment horizontal="center"/>
    </xf>
    <xf numFmtId="10" fontId="0" fillId="3" borderId="7" xfId="1" applyNumberFormat="1" applyFont="1" applyFill="1" applyBorder="1" applyAlignment="1">
      <alignment horizontal="center"/>
    </xf>
    <xf numFmtId="0" fontId="13" fillId="6" borderId="6" xfId="0" applyFont="1" applyFill="1" applyBorder="1" applyAlignment="1">
      <alignment horizontal="center"/>
    </xf>
    <xf numFmtId="10" fontId="0" fillId="6" borderId="7" xfId="1" applyNumberFormat="1" applyFont="1" applyFill="1" applyBorder="1" applyAlignment="1">
      <alignment horizontal="center"/>
    </xf>
    <xf numFmtId="0" fontId="13" fillId="7" borderId="6" xfId="0" applyFont="1" applyFill="1" applyBorder="1" applyAlignment="1">
      <alignment horizontal="center"/>
    </xf>
    <xf numFmtId="10" fontId="0" fillId="7" borderId="7" xfId="1" applyNumberFormat="1" applyFont="1" applyFill="1" applyBorder="1" applyAlignment="1">
      <alignment horizontal="center"/>
    </xf>
    <xf numFmtId="0" fontId="6" fillId="2" borderId="4" xfId="2" applyFont="1" applyFill="1" applyBorder="1" applyAlignment="1">
      <alignment horizontal="center" vertical="center"/>
    </xf>
    <xf numFmtId="0" fontId="12" fillId="0" borderId="7" xfId="0" applyFont="1" applyBorder="1"/>
    <xf numFmtId="10" fontId="0" fillId="0" borderId="4" xfId="1" applyNumberFormat="1" applyFont="1" applyBorder="1" applyAlignment="1">
      <alignment horizontal="center"/>
    </xf>
    <xf numFmtId="168" fontId="0" fillId="0" borderId="4" xfId="0" applyNumberFormat="1" applyBorder="1" applyAlignment="1">
      <alignment horizontal="center"/>
    </xf>
    <xf numFmtId="0" fontId="27" fillId="2" borderId="28" xfId="0" applyFont="1" applyFill="1" applyBorder="1" applyAlignment="1">
      <alignment horizontal="center"/>
    </xf>
    <xf numFmtId="10" fontId="4" fillId="2" borderId="32" xfId="1" applyNumberFormat="1" applyFont="1" applyFill="1" applyBorder="1" applyAlignment="1">
      <alignment horizontal="center"/>
    </xf>
    <xf numFmtId="0" fontId="27" fillId="3" borderId="28" xfId="0" applyFont="1" applyFill="1" applyBorder="1" applyAlignment="1">
      <alignment horizontal="center"/>
    </xf>
    <xf numFmtId="10" fontId="4" fillId="3" borderId="32" xfId="1" applyNumberFormat="1" applyFont="1" applyFill="1" applyBorder="1" applyAlignment="1">
      <alignment horizontal="center"/>
    </xf>
    <xf numFmtId="0" fontId="27" fillId="6" borderId="28" xfId="0" applyFont="1" applyFill="1" applyBorder="1" applyAlignment="1">
      <alignment horizontal="center"/>
    </xf>
    <xf numFmtId="10" fontId="4" fillId="6" borderId="32" xfId="1" applyNumberFormat="1" applyFont="1" applyFill="1" applyBorder="1" applyAlignment="1">
      <alignment horizontal="center"/>
    </xf>
    <xf numFmtId="0" fontId="27" fillId="7" borderId="28" xfId="0" applyFont="1" applyFill="1" applyBorder="1" applyAlignment="1">
      <alignment horizontal="center"/>
    </xf>
    <xf numFmtId="10" fontId="4" fillId="7" borderId="32" xfId="1" applyNumberFormat="1" applyFont="1" applyFill="1" applyBorder="1" applyAlignment="1">
      <alignment horizontal="center"/>
    </xf>
    <xf numFmtId="168" fontId="0" fillId="0" borderId="0" xfId="0" applyNumberFormat="1" applyFill="1"/>
    <xf numFmtId="0" fontId="19" fillId="9" borderId="34" xfId="0" applyFont="1" applyFill="1" applyBorder="1" applyAlignment="1">
      <alignment horizontal="center" vertical="center" wrapText="1"/>
    </xf>
    <xf numFmtId="0" fontId="20" fillId="9" borderId="34" xfId="0" applyFont="1" applyFill="1" applyBorder="1" applyAlignment="1">
      <alignment horizontal="center" vertical="center"/>
    </xf>
    <xf numFmtId="2" fontId="0" fillId="9" borderId="35" xfId="0" applyNumberFormat="1" applyFill="1" applyBorder="1" applyAlignment="1">
      <alignment horizontal="center"/>
    </xf>
    <xf numFmtId="0" fontId="19" fillId="9" borderId="36" xfId="0" applyFont="1" applyFill="1" applyBorder="1" applyAlignment="1">
      <alignment horizontal="center" vertical="center" wrapText="1"/>
    </xf>
    <xf numFmtId="0" fontId="20" fillId="9" borderId="37" xfId="0" applyFont="1" applyFill="1" applyBorder="1" applyAlignment="1">
      <alignment horizontal="center" vertical="center"/>
    </xf>
    <xf numFmtId="0" fontId="20" fillId="9" borderId="38" xfId="0" applyFont="1" applyFill="1" applyBorder="1" applyAlignment="1">
      <alignment horizontal="center" vertical="center"/>
    </xf>
    <xf numFmtId="0" fontId="20" fillId="9" borderId="39" xfId="0" applyFont="1" applyFill="1" applyBorder="1" applyAlignment="1">
      <alignment horizontal="center" vertical="center"/>
    </xf>
    <xf numFmtId="169" fontId="14" fillId="10" borderId="0" xfId="0" applyNumberFormat="1" applyFont="1" applyFill="1" applyAlignment="1">
      <alignment horizontal="left"/>
    </xf>
    <xf numFmtId="169" fontId="14" fillId="10" borderId="0" xfId="0" applyNumberFormat="1" applyFont="1" applyFill="1"/>
    <xf numFmtId="0" fontId="15" fillId="10" borderId="0" xfId="0" applyNumberFormat="1" applyFont="1" applyFill="1" applyAlignment="1">
      <alignment horizontal="left"/>
    </xf>
    <xf numFmtId="0" fontId="0" fillId="10" borderId="0" xfId="0" applyFill="1"/>
    <xf numFmtId="0" fontId="17" fillId="10" borderId="11" xfId="0" applyFont="1" applyFill="1" applyBorder="1"/>
    <xf numFmtId="0" fontId="0" fillId="10" borderId="11" xfId="0" applyFill="1" applyBorder="1"/>
    <xf numFmtId="49" fontId="15" fillId="10" borderId="0" xfId="0" applyNumberFormat="1" applyFont="1" applyFill="1" applyAlignment="1">
      <alignment horizontal="left"/>
    </xf>
    <xf numFmtId="0" fontId="0" fillId="10" borderId="0" xfId="0" applyFill="1" applyAlignment="1">
      <alignment vertical="top"/>
    </xf>
    <xf numFmtId="0" fontId="17" fillId="10" borderId="0" xfId="0" applyFont="1" applyFill="1" applyBorder="1"/>
    <xf numFmtId="0" fontId="0" fillId="10" borderId="0" xfId="0" applyFill="1" applyBorder="1"/>
    <xf numFmtId="0" fontId="0" fillId="10" borderId="0" xfId="0" applyFill="1" applyBorder="1" applyAlignment="1">
      <alignment vertical="center"/>
    </xf>
    <xf numFmtId="0" fontId="0" fillId="10" borderId="0" xfId="0" applyFill="1" applyAlignment="1">
      <alignment vertical="center"/>
    </xf>
    <xf numFmtId="0" fontId="0" fillId="10" borderId="11" xfId="0" applyNumberFormat="1" applyFill="1" applyBorder="1"/>
    <xf numFmtId="0" fontId="17" fillId="10" borderId="11" xfId="0" applyNumberFormat="1" applyFont="1" applyFill="1" applyBorder="1"/>
    <xf numFmtId="0" fontId="17" fillId="10" borderId="0" xfId="0" applyNumberFormat="1" applyFont="1" applyFill="1" applyBorder="1"/>
    <xf numFmtId="0" fontId="0" fillId="10" borderId="0" xfId="0" applyNumberFormat="1" applyFill="1" applyBorder="1"/>
    <xf numFmtId="0" fontId="17" fillId="10" borderId="0" xfId="0" applyFont="1" applyFill="1"/>
    <xf numFmtId="0" fontId="0" fillId="8" borderId="5" xfId="0" applyFill="1" applyBorder="1" applyAlignment="1">
      <alignment horizontal="center"/>
    </xf>
    <xf numFmtId="0" fontId="0" fillId="0" borderId="0" xfId="0" applyAlignment="1">
      <alignment horizontal="left"/>
    </xf>
    <xf numFmtId="0" fontId="0" fillId="9" borderId="35" xfId="0" applyNumberFormat="1" applyFill="1" applyBorder="1" applyAlignment="1">
      <alignment horizontal="center"/>
    </xf>
    <xf numFmtId="170" fontId="0" fillId="9" borderId="35" xfId="0" applyNumberFormat="1" applyFill="1" applyBorder="1" applyAlignment="1">
      <alignment horizontal="center"/>
    </xf>
    <xf numFmtId="0" fontId="20" fillId="9" borderId="45" xfId="0" applyFont="1" applyFill="1" applyBorder="1" applyAlignment="1">
      <alignment horizontal="center" vertical="center"/>
    </xf>
    <xf numFmtId="0" fontId="20" fillId="9" borderId="46" xfId="0" applyFont="1" applyFill="1" applyBorder="1" applyAlignment="1">
      <alignment horizontal="center" vertical="center"/>
    </xf>
    <xf numFmtId="0" fontId="20" fillId="9" borderId="47" xfId="0" applyFont="1" applyFill="1" applyBorder="1" applyAlignment="1">
      <alignment horizontal="center" vertical="center"/>
    </xf>
    <xf numFmtId="0" fontId="30" fillId="10" borderId="11" xfId="0" applyFont="1" applyFill="1" applyBorder="1"/>
    <xf numFmtId="0" fontId="20" fillId="9" borderId="43" xfId="0" applyFont="1" applyFill="1" applyBorder="1" applyAlignment="1">
      <alignment horizontal="center" vertical="center"/>
    </xf>
    <xf numFmtId="168" fontId="32" fillId="0" borderId="51" xfId="0" applyNumberFormat="1" applyFont="1" applyBorder="1" applyAlignment="1">
      <alignment horizontal="center"/>
    </xf>
    <xf numFmtId="168" fontId="32" fillId="0" borderId="44" xfId="0" applyNumberFormat="1" applyFont="1" applyBorder="1" applyAlignment="1">
      <alignment horizontal="center"/>
    </xf>
    <xf numFmtId="168" fontId="35" fillId="0" borderId="43" xfId="0" applyNumberFormat="1" applyFont="1" applyBorder="1" applyAlignment="1">
      <alignment horizontal="center"/>
    </xf>
    <xf numFmtId="168" fontId="35" fillId="0" borderId="52" xfId="0" applyNumberFormat="1" applyFont="1" applyBorder="1" applyAlignment="1">
      <alignment horizontal="center"/>
    </xf>
    <xf numFmtId="168" fontId="32" fillId="0" borderId="36" xfId="0" applyNumberFormat="1" applyFont="1" applyBorder="1" applyAlignment="1">
      <alignment horizontal="center"/>
    </xf>
    <xf numFmtId="0" fontId="0" fillId="0" borderId="0" xfId="0" applyAlignment="1">
      <alignment horizontal="center"/>
    </xf>
    <xf numFmtId="168" fontId="32" fillId="0" borderId="48" xfId="0" applyNumberFormat="1" applyFont="1" applyBorder="1" applyAlignment="1">
      <alignment horizontal="center"/>
    </xf>
    <xf numFmtId="0" fontId="20" fillId="9" borderId="43" xfId="0" applyFont="1" applyFill="1" applyBorder="1" applyAlignment="1">
      <alignment horizontal="center" vertical="center" wrapText="1"/>
    </xf>
    <xf numFmtId="0" fontId="20" fillId="8" borderId="43" xfId="0" applyFont="1" applyFill="1" applyBorder="1" applyAlignment="1">
      <alignment horizontal="center" vertical="center" wrapText="1"/>
    </xf>
    <xf numFmtId="168" fontId="33" fillId="8" borderId="51" xfId="0" applyNumberFormat="1" applyFont="1" applyFill="1" applyBorder="1" applyAlignment="1">
      <alignment horizontal="center"/>
    </xf>
    <xf numFmtId="168" fontId="33" fillId="8" borderId="44" xfId="0" applyNumberFormat="1" applyFont="1" applyFill="1" applyBorder="1" applyAlignment="1">
      <alignment horizontal="center"/>
    </xf>
    <xf numFmtId="0" fontId="21" fillId="2" borderId="36" xfId="0" applyFont="1" applyFill="1" applyBorder="1" applyAlignment="1">
      <alignment horizontal="center"/>
    </xf>
    <xf numFmtId="0" fontId="31" fillId="2" borderId="36" xfId="0" applyFont="1" applyFill="1" applyBorder="1" applyAlignment="1">
      <alignment horizontal="center"/>
    </xf>
    <xf numFmtId="1" fontId="21" fillId="2" borderId="51" xfId="0" applyNumberFormat="1" applyFont="1" applyFill="1" applyBorder="1" applyAlignment="1">
      <alignment horizontal="center"/>
    </xf>
    <xf numFmtId="0" fontId="21" fillId="2" borderId="51" xfId="0" applyFont="1" applyFill="1" applyBorder="1" applyAlignment="1">
      <alignment horizontal="center"/>
    </xf>
    <xf numFmtId="0" fontId="31" fillId="2" borderId="48" xfId="0" applyFont="1" applyFill="1" applyBorder="1" applyAlignment="1">
      <alignment horizontal="center"/>
    </xf>
    <xf numFmtId="0" fontId="21" fillId="2" borderId="52" xfId="0" applyFont="1" applyFill="1" applyBorder="1" applyAlignment="1">
      <alignment horizontal="center"/>
    </xf>
    <xf numFmtId="0" fontId="31" fillId="2" borderId="49" xfId="0" applyFont="1" applyFill="1" applyBorder="1" applyAlignment="1">
      <alignment horizontal="center"/>
    </xf>
    <xf numFmtId="1" fontId="21" fillId="2" borderId="50" xfId="0" applyNumberFormat="1" applyFont="1" applyFill="1" applyBorder="1" applyAlignment="1">
      <alignment horizontal="center"/>
    </xf>
    <xf numFmtId="168" fontId="33" fillId="2" borderId="51" xfId="0" applyNumberFormat="1" applyFont="1" applyFill="1" applyBorder="1" applyAlignment="1">
      <alignment horizontal="center"/>
    </xf>
    <xf numFmtId="168" fontId="33" fillId="2" borderId="44" xfId="0" applyNumberFormat="1" applyFont="1" applyFill="1" applyBorder="1" applyAlignment="1">
      <alignment horizontal="center"/>
    </xf>
    <xf numFmtId="1" fontId="21" fillId="2" borderId="36" xfId="0" applyNumberFormat="1" applyFont="1" applyFill="1" applyBorder="1" applyAlignment="1">
      <alignment horizontal="center"/>
    </xf>
    <xf numFmtId="0" fontId="21" fillId="2" borderId="48" xfId="0" applyFont="1" applyFill="1" applyBorder="1" applyAlignment="1">
      <alignment horizontal="center"/>
    </xf>
    <xf numFmtId="1" fontId="21" fillId="2" borderId="48" xfId="0" applyNumberFormat="1" applyFont="1" applyFill="1" applyBorder="1" applyAlignment="1">
      <alignment horizontal="center"/>
    </xf>
    <xf numFmtId="0" fontId="21" fillId="2" borderId="49" xfId="0" applyFont="1" applyFill="1" applyBorder="1" applyAlignment="1">
      <alignment horizontal="center"/>
    </xf>
    <xf numFmtId="1" fontId="21" fillId="2" borderId="49" xfId="0" applyNumberFormat="1" applyFont="1" applyFill="1" applyBorder="1" applyAlignment="1">
      <alignment horizontal="center"/>
    </xf>
    <xf numFmtId="168" fontId="33" fillId="9" borderId="36" xfId="0" applyNumberFormat="1" applyFont="1" applyFill="1" applyBorder="1" applyAlignment="1">
      <alignment horizontal="center"/>
    </xf>
    <xf numFmtId="168" fontId="33" fillId="9" borderId="48" xfId="0" applyNumberFormat="1" applyFont="1" applyFill="1" applyBorder="1" applyAlignment="1">
      <alignment horizontal="center"/>
    </xf>
    <xf numFmtId="168" fontId="33" fillId="9" borderId="49" xfId="0" applyNumberFormat="1" applyFont="1" applyFill="1" applyBorder="1" applyAlignment="1">
      <alignment horizontal="center"/>
    </xf>
    <xf numFmtId="168" fontId="33" fillId="1" borderId="48" xfId="0" applyNumberFormat="1" applyFont="1" applyFill="1" applyBorder="1" applyAlignment="1">
      <alignment horizontal="center"/>
    </xf>
    <xf numFmtId="168" fontId="33" fillId="1" borderId="49" xfId="0" applyNumberFormat="1" applyFont="1" applyFill="1" applyBorder="1" applyAlignment="1">
      <alignment horizontal="center"/>
    </xf>
    <xf numFmtId="168" fontId="33" fillId="9" borderId="50" xfId="0" applyNumberFormat="1" applyFont="1" applyFill="1" applyBorder="1" applyAlignment="1">
      <alignment horizontal="center"/>
    </xf>
    <xf numFmtId="168" fontId="33" fillId="9" borderId="51" xfId="0" applyNumberFormat="1" applyFont="1" applyFill="1" applyBorder="1" applyAlignment="1">
      <alignment horizontal="center"/>
    </xf>
    <xf numFmtId="0" fontId="37" fillId="2" borderId="48" xfId="0" applyFont="1" applyFill="1" applyBorder="1" applyAlignment="1">
      <alignment horizontal="center"/>
    </xf>
    <xf numFmtId="0" fontId="37" fillId="2" borderId="49" xfId="0" applyFont="1" applyFill="1" applyBorder="1" applyAlignment="1">
      <alignment horizontal="center"/>
    </xf>
    <xf numFmtId="0" fontId="21" fillId="9" borderId="48" xfId="0" applyFont="1" applyFill="1" applyBorder="1" applyAlignment="1">
      <alignment horizontal="center"/>
    </xf>
    <xf numFmtId="0" fontId="21" fillId="9" borderId="49" xfId="0" applyFont="1" applyFill="1" applyBorder="1" applyAlignment="1">
      <alignment horizontal="center"/>
    </xf>
    <xf numFmtId="0" fontId="37" fillId="2" borderId="51" xfId="0" applyFont="1" applyFill="1" applyBorder="1" applyAlignment="1">
      <alignment horizontal="center"/>
    </xf>
    <xf numFmtId="168" fontId="32" fillId="0" borderId="57" xfId="0" applyNumberFormat="1" applyFont="1" applyBorder="1" applyAlignment="1">
      <alignment horizontal="center"/>
    </xf>
    <xf numFmtId="168" fontId="32" fillId="0" borderId="50" xfId="0" applyNumberFormat="1" applyFont="1" applyBorder="1" applyAlignment="1">
      <alignment horizontal="center"/>
    </xf>
    <xf numFmtId="168" fontId="33" fillId="1" borderId="51" xfId="0" applyNumberFormat="1" applyFont="1" applyFill="1" applyBorder="1" applyAlignment="1">
      <alignment horizontal="center"/>
    </xf>
    <xf numFmtId="0" fontId="21" fillId="0" borderId="54" xfId="0" applyFont="1" applyFill="1" applyBorder="1" applyAlignment="1">
      <alignment horizontal="center"/>
    </xf>
    <xf numFmtId="0" fontId="31" fillId="0" borderId="54" xfId="0" applyFont="1" applyFill="1" applyBorder="1" applyAlignment="1">
      <alignment horizontal="center"/>
    </xf>
    <xf numFmtId="1" fontId="21" fillId="0" borderId="54" xfId="0" applyNumberFormat="1" applyFont="1" applyFill="1" applyBorder="1" applyAlignment="1">
      <alignment horizontal="center"/>
    </xf>
    <xf numFmtId="168" fontId="33" fillId="0" borderId="54" xfId="0" applyNumberFormat="1" applyFont="1" applyFill="1" applyBorder="1" applyAlignment="1">
      <alignment horizontal="center"/>
    </xf>
    <xf numFmtId="168" fontId="32" fillId="0" borderId="54" xfId="0" applyNumberFormat="1" applyFont="1" applyFill="1" applyBorder="1" applyAlignment="1">
      <alignment horizontal="center"/>
    </xf>
    <xf numFmtId="0" fontId="21" fillId="9" borderId="36" xfId="0" applyFont="1" applyFill="1" applyBorder="1" applyAlignment="1">
      <alignment horizontal="center"/>
    </xf>
    <xf numFmtId="0" fontId="38" fillId="10" borderId="0" xfId="0" applyFont="1" applyFill="1" applyAlignment="1">
      <alignment horizontal="center"/>
    </xf>
    <xf numFmtId="0" fontId="39" fillId="0" borderId="0" xfId="0" applyFont="1" applyFill="1" applyAlignment="1">
      <alignment horizontal="center"/>
    </xf>
    <xf numFmtId="0" fontId="18" fillId="10" borderId="0" xfId="0" applyFont="1" applyFill="1" applyAlignment="1">
      <alignment horizontal="center"/>
    </xf>
    <xf numFmtId="0" fontId="40" fillId="10" borderId="0" xfId="0" applyFont="1" applyFill="1" applyBorder="1"/>
    <xf numFmtId="0" fontId="41" fillId="10" borderId="0" xfId="0" applyFont="1" applyFill="1" applyBorder="1"/>
    <xf numFmtId="0" fontId="0" fillId="11" borderId="0" xfId="0" applyFill="1"/>
    <xf numFmtId="0" fontId="12" fillId="0" borderId="0" xfId="0" applyFont="1" applyFill="1" applyBorder="1" applyAlignment="1">
      <alignment vertical="center" wrapText="1"/>
    </xf>
    <xf numFmtId="2" fontId="19" fillId="11" borderId="0" xfId="0" applyNumberFormat="1" applyFont="1" applyFill="1" applyBorder="1" applyAlignment="1">
      <alignment horizontal="center" vertical="center" wrapText="1"/>
    </xf>
    <xf numFmtId="2" fontId="29" fillId="11" borderId="0" xfId="0" applyNumberFormat="1" applyFont="1" applyFill="1" applyBorder="1" applyAlignment="1">
      <alignment horizontal="center" vertical="center"/>
    </xf>
    <xf numFmtId="0" fontId="0" fillId="11" borderId="0" xfId="0" applyFill="1" applyBorder="1" applyAlignment="1">
      <alignment horizontal="center" vertical="center"/>
    </xf>
    <xf numFmtId="2" fontId="0" fillId="11" borderId="0" xfId="0" applyNumberFormat="1" applyFill="1" applyBorder="1" applyAlignment="1">
      <alignment horizontal="center" vertical="center"/>
    </xf>
    <xf numFmtId="170" fontId="0" fillId="11" borderId="0" xfId="0" applyNumberFormat="1" applyFill="1" applyBorder="1" applyAlignment="1">
      <alignment horizontal="center"/>
    </xf>
    <xf numFmtId="2" fontId="29" fillId="2" borderId="40" xfId="0" applyNumberFormat="1" applyFont="1" applyFill="1" applyBorder="1" applyAlignment="1">
      <alignment horizontal="center" vertical="center"/>
    </xf>
    <xf numFmtId="0" fontId="0" fillId="9" borderId="41" xfId="0" applyFill="1" applyBorder="1" applyAlignment="1">
      <alignment horizontal="center" vertical="center"/>
    </xf>
    <xf numFmtId="2" fontId="0" fillId="9" borderId="41" xfId="0" applyNumberFormat="1" applyFill="1" applyBorder="1" applyAlignment="1">
      <alignment horizontal="center" vertical="center"/>
    </xf>
    <xf numFmtId="0" fontId="0" fillId="9" borderId="42" xfId="0" applyFill="1" applyBorder="1" applyAlignment="1">
      <alignment horizontal="center" vertical="center"/>
    </xf>
    <xf numFmtId="2" fontId="36" fillId="10" borderId="0" xfId="0" applyNumberFormat="1" applyFont="1" applyFill="1" applyBorder="1" applyAlignment="1">
      <alignment horizontal="center" vertical="center"/>
    </xf>
    <xf numFmtId="0" fontId="43" fillId="10" borderId="0" xfId="0" applyFont="1" applyFill="1" applyBorder="1" applyAlignment="1">
      <alignment horizontal="center" vertical="center"/>
    </xf>
    <xf numFmtId="176" fontId="19" fillId="9" borderId="35" xfId="0" applyNumberFormat="1" applyFont="1" applyFill="1" applyBorder="1" applyAlignment="1">
      <alignment horizontal="center" vertical="center" wrapText="1"/>
    </xf>
    <xf numFmtId="0" fontId="44" fillId="0" borderId="0" xfId="0" applyFont="1" applyFill="1" applyAlignment="1">
      <alignment horizontal="center"/>
    </xf>
    <xf numFmtId="0" fontId="44" fillId="0" borderId="0" xfId="0" applyFont="1" applyFill="1" applyAlignment="1">
      <alignment horizontal="left"/>
    </xf>
    <xf numFmtId="0" fontId="22" fillId="0" borderId="6" xfId="0" applyFont="1" applyBorder="1" applyAlignment="1">
      <alignment horizontal="center" vertical="top" wrapText="1"/>
    </xf>
    <xf numFmtId="0" fontId="21" fillId="0" borderId="64" xfId="0" applyFont="1" applyBorder="1" applyAlignment="1">
      <alignment horizontal="center" vertical="center"/>
    </xf>
    <xf numFmtId="177" fontId="22" fillId="0" borderId="65" xfId="0" applyNumberFormat="1" applyFont="1" applyBorder="1" applyAlignment="1">
      <alignment horizontal="center" vertical="top" wrapText="1"/>
    </xf>
    <xf numFmtId="0" fontId="22" fillId="0" borderId="66" xfId="0" applyFont="1" applyBorder="1" applyAlignment="1">
      <alignment horizontal="center" vertical="top" wrapText="1"/>
    </xf>
    <xf numFmtId="0" fontId="21" fillId="0" borderId="13" xfId="0" applyFont="1" applyBorder="1" applyAlignment="1">
      <alignment horizontal="center" vertical="center"/>
    </xf>
    <xf numFmtId="178" fontId="22" fillId="0" borderId="67" xfId="0" applyNumberFormat="1" applyFont="1" applyBorder="1" applyAlignment="1">
      <alignment horizontal="center" vertical="top" wrapText="1"/>
    </xf>
    <xf numFmtId="179" fontId="22" fillId="0" borderId="67" xfId="0" applyNumberFormat="1" applyFont="1" applyBorder="1" applyAlignment="1">
      <alignment horizontal="center" vertical="top" wrapText="1"/>
    </xf>
    <xf numFmtId="180" fontId="22" fillId="0" borderId="67" xfId="0" applyNumberFormat="1" applyFont="1" applyBorder="1" applyAlignment="1">
      <alignment horizontal="center" vertical="top" wrapText="1"/>
    </xf>
    <xf numFmtId="177" fontId="22" fillId="0" borderId="67" xfId="0" applyNumberFormat="1" applyFont="1" applyBorder="1" applyAlignment="1">
      <alignment horizontal="center" vertical="top" wrapText="1"/>
    </xf>
    <xf numFmtId="0" fontId="0" fillId="13" borderId="0" xfId="0" applyFill="1"/>
    <xf numFmtId="0" fontId="45" fillId="12" borderId="0" xfId="0" applyFont="1" applyFill="1" applyAlignment="1">
      <alignment horizontal="center"/>
    </xf>
    <xf numFmtId="0" fontId="21" fillId="0" borderId="17" xfId="0" applyFont="1" applyFill="1" applyBorder="1" applyAlignment="1">
      <alignment horizontal="center"/>
    </xf>
    <xf numFmtId="0" fontId="21" fillId="0" borderId="18" xfId="0" applyFont="1" applyFill="1" applyBorder="1" applyAlignment="1">
      <alignment horizontal="center"/>
    </xf>
    <xf numFmtId="0" fontId="21" fillId="0" borderId="20" xfId="0" applyFont="1" applyFill="1" applyBorder="1" applyAlignment="1">
      <alignment horizontal="center"/>
    </xf>
    <xf numFmtId="0" fontId="21" fillId="0" borderId="13" xfId="0" applyFont="1" applyFill="1" applyBorder="1" applyAlignment="1">
      <alignment horizontal="center"/>
    </xf>
    <xf numFmtId="0" fontId="42" fillId="0" borderId="0" xfId="0" applyFont="1" applyAlignment="1">
      <alignment horizontal="left"/>
    </xf>
    <xf numFmtId="168" fontId="4" fillId="8" borderId="5" xfId="0" applyNumberFormat="1" applyFont="1" applyFill="1" applyBorder="1" applyAlignment="1">
      <alignment horizontal="center" vertical="center"/>
    </xf>
    <xf numFmtId="168" fontId="4" fillId="8" borderId="9" xfId="0" applyNumberFormat="1" applyFont="1" applyFill="1" applyBorder="1" applyAlignment="1">
      <alignment horizontal="center" vertical="center"/>
    </xf>
    <xf numFmtId="0" fontId="4" fillId="3" borderId="27" xfId="0" applyFont="1" applyFill="1" applyBorder="1" applyAlignment="1">
      <alignment horizontal="center"/>
    </xf>
    <xf numFmtId="0" fontId="4" fillId="3" borderId="31" xfId="0" applyFont="1" applyFill="1" applyBorder="1" applyAlignment="1">
      <alignment horizontal="center"/>
    </xf>
    <xf numFmtId="0" fontId="4" fillId="3" borderId="29" xfId="0" applyFont="1" applyFill="1" applyBorder="1" applyAlignment="1">
      <alignment horizontal="center"/>
    </xf>
    <xf numFmtId="0" fontId="4" fillId="3" borderId="33" xfId="0" applyFont="1" applyFill="1" applyBorder="1" applyAlignment="1">
      <alignment horizontal="center"/>
    </xf>
    <xf numFmtId="0" fontId="4" fillId="6" borderId="26" xfId="0" applyFont="1" applyFill="1" applyBorder="1" applyAlignment="1">
      <alignment horizontal="center"/>
    </xf>
    <xf numFmtId="0" fontId="4" fillId="6" borderId="30" xfId="0" applyFont="1" applyFill="1" applyBorder="1" applyAlignment="1">
      <alignment horizontal="center"/>
    </xf>
    <xf numFmtId="0" fontId="4" fillId="6" borderId="29" xfId="0" applyFont="1" applyFill="1" applyBorder="1" applyAlignment="1">
      <alignment horizontal="center"/>
    </xf>
    <xf numFmtId="0" fontId="4" fillId="6" borderId="33" xfId="0" applyFont="1" applyFill="1" applyBorder="1" applyAlignment="1">
      <alignment horizontal="center"/>
    </xf>
    <xf numFmtId="0" fontId="4" fillId="7" borderId="26" xfId="0" applyFont="1" applyFill="1" applyBorder="1" applyAlignment="1">
      <alignment horizontal="center"/>
    </xf>
    <xf numFmtId="0" fontId="4" fillId="7" borderId="30" xfId="0" applyFont="1" applyFill="1" applyBorder="1" applyAlignment="1">
      <alignment horizontal="center"/>
    </xf>
    <xf numFmtId="0" fontId="4" fillId="7" borderId="29" xfId="0" applyFont="1" applyFill="1" applyBorder="1" applyAlignment="1">
      <alignment horizontal="center"/>
    </xf>
    <xf numFmtId="0" fontId="4" fillId="7" borderId="33" xfId="0" applyFont="1" applyFill="1" applyBorder="1" applyAlignment="1">
      <alignment horizontal="center"/>
    </xf>
    <xf numFmtId="0" fontId="5" fillId="2" borderId="26" xfId="0" applyFont="1" applyFill="1" applyBorder="1" applyAlignment="1">
      <alignment horizontal="center" vertical="center"/>
    </xf>
    <xf numFmtId="0" fontId="5" fillId="2" borderId="30" xfId="0" applyFont="1" applyFill="1" applyBorder="1" applyAlignment="1">
      <alignment horizontal="center" vertical="center"/>
    </xf>
    <xf numFmtId="166" fontId="4" fillId="2" borderId="27" xfId="0" applyNumberFormat="1" applyFont="1" applyFill="1" applyBorder="1" applyAlignment="1">
      <alignment horizontal="center" vertical="center"/>
    </xf>
    <xf numFmtId="0" fontId="4" fillId="2" borderId="31" xfId="0" applyFont="1" applyFill="1" applyBorder="1" applyAlignment="1">
      <alignment horizontal="center" vertical="center"/>
    </xf>
    <xf numFmtId="0" fontId="0" fillId="2" borderId="27" xfId="0" applyFill="1" applyBorder="1" applyAlignment="1">
      <alignment horizontal="center"/>
    </xf>
    <xf numFmtId="0" fontId="0" fillId="2" borderId="31" xfId="0" applyFill="1" applyBorder="1" applyAlignment="1">
      <alignment horizontal="center"/>
    </xf>
    <xf numFmtId="0" fontId="4" fillId="2" borderId="29" xfId="0" applyFont="1" applyFill="1" applyBorder="1" applyAlignment="1">
      <alignment horizontal="center"/>
    </xf>
    <xf numFmtId="0" fontId="4" fillId="2" borderId="33" xfId="0" applyFont="1" applyFill="1" applyBorder="1" applyAlignment="1">
      <alignment horizontal="center"/>
    </xf>
    <xf numFmtId="0" fontId="5" fillId="3" borderId="26" xfId="0" applyFont="1" applyFill="1" applyBorder="1" applyAlignment="1">
      <alignment horizontal="center" vertical="center"/>
    </xf>
    <xf numFmtId="0" fontId="5" fillId="3" borderId="30" xfId="0" applyFont="1" applyFill="1" applyBorder="1" applyAlignment="1">
      <alignment horizontal="center" vertical="center"/>
    </xf>
    <xf numFmtId="168" fontId="0" fillId="7" borderId="5" xfId="0" applyNumberFormat="1" applyFill="1" applyBorder="1" applyAlignment="1">
      <alignment horizontal="center"/>
    </xf>
    <xf numFmtId="168" fontId="0" fillId="7" borderId="9" xfId="0" applyNumberFormat="1" applyFill="1" applyBorder="1" applyAlignment="1">
      <alignment horizontal="center"/>
    </xf>
    <xf numFmtId="0" fontId="12" fillId="0" borderId="7" xfId="0" applyFont="1" applyBorder="1" applyAlignment="1">
      <alignment horizontal="center"/>
    </xf>
    <xf numFmtId="173" fontId="0" fillId="3" borderId="5" xfId="0" applyNumberFormat="1" applyFill="1" applyBorder="1" applyAlignment="1">
      <alignment horizontal="center" vertical="center"/>
    </xf>
    <xf numFmtId="173" fontId="0" fillId="3" borderId="9" xfId="0" applyNumberFormat="1" applyFill="1" applyBorder="1" applyAlignment="1">
      <alignment horizontal="center" vertical="center"/>
    </xf>
    <xf numFmtId="168" fontId="0" fillId="3" borderId="5" xfId="0" applyNumberFormat="1" applyFill="1" applyBorder="1" applyAlignment="1">
      <alignment horizontal="center"/>
    </xf>
    <xf numFmtId="168" fontId="0" fillId="3" borderId="9" xfId="0" applyNumberFormat="1" applyFill="1" applyBorder="1" applyAlignment="1">
      <alignment horizontal="center"/>
    </xf>
    <xf numFmtId="168" fontId="0" fillId="6" borderId="5" xfId="0" applyNumberFormat="1" applyFill="1" applyBorder="1" applyAlignment="1">
      <alignment horizontal="center"/>
    </xf>
    <xf numFmtId="168" fontId="0" fillId="6" borderId="9" xfId="0" applyNumberFormat="1" applyFill="1" applyBorder="1" applyAlignment="1">
      <alignment horizontal="center"/>
    </xf>
    <xf numFmtId="0" fontId="0" fillId="0" borderId="5"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xf>
    <xf numFmtId="0" fontId="0" fillId="0" borderId="9" xfId="0" applyBorder="1" applyAlignment="1">
      <alignment horizontal="center"/>
    </xf>
    <xf numFmtId="166" fontId="2" fillId="2" borderId="6" xfId="0" applyNumberFormat="1" applyFont="1" applyFill="1" applyBorder="1" applyAlignment="1">
      <alignment horizontal="center" vertical="center"/>
    </xf>
    <xf numFmtId="166" fontId="2" fillId="2" borderId="7" xfId="0" applyNumberFormat="1" applyFont="1" applyFill="1" applyBorder="1" applyAlignment="1">
      <alignment horizontal="center" vertical="center"/>
    </xf>
    <xf numFmtId="167" fontId="0" fillId="2" borderId="5" xfId="0" applyNumberFormat="1" applyFont="1" applyFill="1" applyBorder="1" applyAlignment="1">
      <alignment horizontal="center" vertical="center"/>
    </xf>
    <xf numFmtId="167" fontId="0" fillId="2" borderId="9" xfId="0" applyNumberFormat="1" applyFont="1" applyFill="1" applyBorder="1" applyAlignment="1">
      <alignment horizontal="center" vertical="center"/>
    </xf>
    <xf numFmtId="168" fontId="0" fillId="2" borderId="5" xfId="0" applyNumberFormat="1" applyFill="1" applyBorder="1" applyAlignment="1">
      <alignment horizontal="center" vertical="center"/>
    </xf>
    <xf numFmtId="168" fontId="0" fillId="2" borderId="9" xfId="0" applyNumberFormat="1" applyFill="1" applyBorder="1" applyAlignment="1">
      <alignment horizontal="center" vertical="center"/>
    </xf>
    <xf numFmtId="168" fontId="2" fillId="2" borderId="5" xfId="0" applyNumberFormat="1" applyFont="1" applyFill="1" applyBorder="1" applyAlignment="1">
      <alignment horizontal="center" vertical="center"/>
    </xf>
    <xf numFmtId="168" fontId="2" fillId="2" borderId="9" xfId="0" applyNumberFormat="1" applyFont="1" applyFill="1" applyBorder="1" applyAlignment="1">
      <alignment horizontal="center" vertical="center"/>
    </xf>
    <xf numFmtId="0" fontId="0" fillId="0" borderId="8" xfId="0" applyBorder="1" applyAlignment="1">
      <alignment horizontal="center" vertical="center"/>
    </xf>
    <xf numFmtId="0" fontId="0" fillId="0" borderId="8" xfId="0" applyBorder="1" applyAlignment="1">
      <alignment horizontal="center"/>
    </xf>
    <xf numFmtId="0" fontId="4" fillId="4" borderId="5"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3" fillId="0" borderId="1" xfId="2" applyFill="1" applyBorder="1" applyAlignment="1">
      <alignment horizontal="center" vertical="center"/>
    </xf>
    <xf numFmtId="0" fontId="3" fillId="0" borderId="2" xfId="2" applyFill="1" applyBorder="1" applyAlignment="1">
      <alignment horizontal="center" vertical="center"/>
    </xf>
    <xf numFmtId="0" fontId="3" fillId="0" borderId="3" xfId="2" applyFill="1" applyBorder="1" applyAlignment="1">
      <alignment horizontal="center" vertical="center"/>
    </xf>
    <xf numFmtId="0" fontId="4" fillId="0" borderId="0" xfId="0" applyFont="1" applyAlignment="1">
      <alignment horizontal="center" vertical="center"/>
    </xf>
    <xf numFmtId="0" fontId="7" fillId="5" borderId="0" xfId="0" applyFont="1" applyFill="1" applyAlignment="1">
      <alignment horizontal="center" vertical="center"/>
    </xf>
    <xf numFmtId="0" fontId="8" fillId="5" borderId="0" xfId="0" applyFont="1" applyFill="1" applyAlignment="1">
      <alignment horizontal="center" vertical="center" wrapText="1"/>
    </xf>
    <xf numFmtId="0" fontId="4" fillId="0" borderId="4"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3"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0" fontId="4" fillId="6" borderId="3" xfId="0" applyFont="1" applyFill="1" applyBorder="1" applyAlignment="1">
      <alignment horizontal="center" vertical="center"/>
    </xf>
    <xf numFmtId="0" fontId="4" fillId="7" borderId="1" xfId="0" applyFont="1" applyFill="1" applyBorder="1" applyAlignment="1">
      <alignment horizontal="center" vertical="center"/>
    </xf>
    <xf numFmtId="0" fontId="4" fillId="7" borderId="2" xfId="0" applyFont="1" applyFill="1" applyBorder="1" applyAlignment="1">
      <alignment horizontal="center" vertical="center"/>
    </xf>
    <xf numFmtId="0" fontId="4" fillId="7" borderId="3" xfId="0" applyFont="1" applyFill="1" applyBorder="1" applyAlignment="1">
      <alignment horizontal="center" vertical="center"/>
    </xf>
    <xf numFmtId="0" fontId="0" fillId="2" borderId="53" xfId="0" applyFill="1" applyBorder="1" applyAlignment="1">
      <alignment horizontal="center"/>
    </xf>
    <xf numFmtId="0" fontId="0" fillId="2" borderId="55" xfId="0" applyFill="1" applyBorder="1" applyAlignment="1">
      <alignment horizontal="center"/>
    </xf>
    <xf numFmtId="0" fontId="12" fillId="2" borderId="62"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20" fillId="9" borderId="62" xfId="0" applyFont="1" applyFill="1" applyBorder="1" applyAlignment="1">
      <alignment horizontal="center" vertical="center"/>
    </xf>
    <xf numFmtId="0" fontId="20" fillId="9" borderId="0" xfId="0" applyFont="1" applyFill="1" applyBorder="1" applyAlignment="1">
      <alignment horizontal="center" vertical="center"/>
    </xf>
    <xf numFmtId="0" fontId="20" fillId="9" borderId="60" xfId="0" applyFont="1" applyFill="1" applyBorder="1" applyAlignment="1">
      <alignment horizontal="center" vertical="center"/>
    </xf>
    <xf numFmtId="0" fontId="20" fillId="9" borderId="61" xfId="0" applyFont="1" applyFill="1" applyBorder="1" applyAlignment="1">
      <alignment horizontal="center" vertical="center"/>
    </xf>
    <xf numFmtId="0" fontId="0" fillId="2" borderId="58" xfId="0" applyFill="1" applyBorder="1" applyAlignment="1">
      <alignment horizontal="center"/>
    </xf>
    <xf numFmtId="0" fontId="0" fillId="2" borderId="59" xfId="0" applyFill="1" applyBorder="1" applyAlignment="1">
      <alignment horizontal="center"/>
    </xf>
    <xf numFmtId="0" fontId="20" fillId="9" borderId="53" xfId="0" applyFont="1" applyFill="1" applyBorder="1" applyAlignment="1">
      <alignment horizontal="center" vertical="center"/>
    </xf>
    <xf numFmtId="0" fontId="20" fillId="9" borderId="55" xfId="0" applyFont="1" applyFill="1" applyBorder="1" applyAlignment="1">
      <alignment horizontal="center" vertical="center"/>
    </xf>
    <xf numFmtId="0" fontId="30" fillId="0" borderId="63" xfId="0" applyFont="1" applyBorder="1" applyAlignment="1">
      <alignment horizontal="center"/>
    </xf>
    <xf numFmtId="169" fontId="16" fillId="10" borderId="0" xfId="0" applyNumberFormat="1" applyFont="1" applyFill="1" applyAlignment="1">
      <alignment horizontal="center"/>
    </xf>
    <xf numFmtId="0" fontId="18" fillId="2" borderId="12"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34" fillId="9" borderId="53" xfId="0" applyFont="1" applyFill="1" applyBorder="1" applyAlignment="1">
      <alignment horizontal="center" vertical="center"/>
    </xf>
    <xf numFmtId="0" fontId="34" fillId="9" borderId="54" xfId="0" applyFont="1" applyFill="1" applyBorder="1" applyAlignment="1">
      <alignment horizontal="center" vertical="center"/>
    </xf>
    <xf numFmtId="0" fontId="34" fillId="9" borderId="55" xfId="0" applyFont="1" applyFill="1" applyBorder="1" applyAlignment="1">
      <alignment horizontal="center" vertical="center"/>
    </xf>
    <xf numFmtId="0" fontId="34" fillId="9" borderId="56" xfId="0" applyFont="1" applyFill="1" applyBorder="1" applyAlignment="1">
      <alignment horizontal="center" vertical="center"/>
    </xf>
    <xf numFmtId="0" fontId="34" fillId="9" borderId="25" xfId="0" applyFont="1" applyFill="1" applyBorder="1" applyAlignment="1">
      <alignment horizontal="center" vertical="center"/>
    </xf>
    <xf numFmtId="177" fontId="22" fillId="0" borderId="68" xfId="0" applyNumberFormat="1" applyFont="1" applyBorder="1" applyAlignment="1">
      <alignment horizontal="center" vertical="top" wrapText="1"/>
    </xf>
    <xf numFmtId="0" fontId="0" fillId="14" borderId="0" xfId="0" applyFill="1" applyAlignment="1">
      <alignment horizontal="left"/>
    </xf>
    <xf numFmtId="0" fontId="30" fillId="14" borderId="2" xfId="0" applyFont="1" applyFill="1" applyBorder="1" applyAlignment="1">
      <alignment horizontal="left"/>
    </xf>
  </cellXfs>
  <cellStyles count="4">
    <cellStyle name="Euro" xfId="3" xr:uid="{0ED87241-FCAB-4A7E-A68E-6C1E00422152}"/>
    <cellStyle name="Normal" xfId="0" builtinId="0"/>
    <cellStyle name="Normal 3" xfId="2" xr:uid="{7078A9A9-59A0-41E8-8DF9-CA92FFD66340}"/>
    <cellStyle name="Pourcentage" xfId="1" builtinId="5"/>
  </cellStyles>
  <dxfs count="2">
    <dxf>
      <font>
        <color rgb="FF0070C0"/>
      </font>
      <fill>
        <patternFill>
          <bgColor theme="7" tint="0.79998168889431442"/>
        </patternFill>
      </fill>
      <border>
        <left style="dashDotDot">
          <color auto="1"/>
        </left>
        <right style="dashDotDot">
          <color auto="1"/>
        </right>
        <top style="dashDotDot">
          <color auto="1"/>
        </top>
        <bottom style="dashDotDot">
          <color auto="1"/>
        </bottom>
        <vertical/>
        <horizontal/>
      </border>
    </dxf>
    <dxf>
      <font>
        <color theme="1"/>
      </font>
      <fill>
        <patternFill>
          <bgColor theme="6" tint="0.39994506668294322"/>
        </patternFill>
      </fill>
      <border>
        <left style="dashDotDot">
          <color auto="1"/>
        </left>
        <right style="dashDotDot">
          <color auto="1"/>
        </right>
        <top style="dashDotDot">
          <color auto="1"/>
        </top>
        <bottom style="dashDotDot">
          <color auto="1"/>
        </bottom>
        <vertical/>
        <horizontal/>
      </border>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2</xdr:row>
      <xdr:rowOff>19050</xdr:rowOff>
    </xdr:from>
    <xdr:to>
      <xdr:col>0</xdr:col>
      <xdr:colOff>752475</xdr:colOff>
      <xdr:row>6</xdr:row>
      <xdr:rowOff>146799</xdr:rowOff>
    </xdr:to>
    <xdr:pic>
      <xdr:nvPicPr>
        <xdr:cNvPr id="2" name="Imag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504825"/>
          <a:ext cx="742950" cy="937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66675</xdr:colOff>
      <xdr:row>0</xdr:row>
      <xdr:rowOff>0</xdr:rowOff>
    </xdr:from>
    <xdr:to>
      <xdr:col>3</xdr:col>
      <xdr:colOff>737110</xdr:colOff>
      <xdr:row>1</xdr:row>
      <xdr:rowOff>179293</xdr:rowOff>
    </xdr:to>
    <xdr:pic>
      <xdr:nvPicPr>
        <xdr:cNvPr id="3" name="Imag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675" y="0"/>
          <a:ext cx="2956435" cy="474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21</xdr:col>
      <xdr:colOff>67235</xdr:colOff>
      <xdr:row>0</xdr:row>
      <xdr:rowOff>23232</xdr:rowOff>
    </xdr:from>
    <xdr:ext cx="5717460" cy="581025"/>
    <xdr:sp macro="" textlink="">
      <xdr:nvSpPr>
        <xdr:cNvPr id="4" name="Rectangle 3">
          <a:extLst>
            <a:ext uri="{FF2B5EF4-FFF2-40B4-BE49-F238E27FC236}">
              <a16:creationId xmlns:a16="http://schemas.microsoft.com/office/drawing/2014/main" id="{00000000-0008-0000-0500-000004000000}"/>
            </a:ext>
          </a:extLst>
        </xdr:cNvPr>
        <xdr:cNvSpPr/>
      </xdr:nvSpPr>
      <xdr:spPr>
        <a:xfrm>
          <a:off x="15063302" y="23232"/>
          <a:ext cx="5717460" cy="581025"/>
        </a:xfrm>
        <a:prstGeom prst="rect">
          <a:avLst/>
        </a:prstGeom>
      </xdr:spPr>
      <xdr:style>
        <a:lnRef idx="1">
          <a:schemeClr val="accent6"/>
        </a:lnRef>
        <a:fillRef idx="2">
          <a:schemeClr val="accent6"/>
        </a:fillRef>
        <a:effectRef idx="1">
          <a:schemeClr val="accent6"/>
        </a:effectRef>
        <a:fontRef idx="minor">
          <a:schemeClr val="dk1"/>
        </a:fontRef>
      </xdr:style>
      <xdr:txBody>
        <a:bodyPr wrap="square" lIns="91440" tIns="45720" rIns="91440" bIns="45720">
          <a:noAutofit/>
        </a:bodyPr>
        <a:lstStyle/>
        <a:p>
          <a:pPr algn="r"/>
          <a:r>
            <a:rPr lang="fr-FR" sz="3200" b="0" i="1" cap="none" spc="0">
              <a:ln w="0"/>
              <a:solidFill>
                <a:schemeClr val="tx1"/>
              </a:solidFill>
              <a:effectLst>
                <a:outerShdw blurRad="38100" dist="19050" dir="2700000" algn="tl" rotWithShape="0">
                  <a:schemeClr val="dk1">
                    <a:alpha val="40000"/>
                  </a:schemeClr>
                </a:outerShdw>
              </a:effectLst>
            </a:rPr>
            <a:t>Fiche</a:t>
          </a:r>
          <a:r>
            <a:rPr lang="fr-FR" sz="3200" b="0" i="1" cap="none" spc="0" baseline="0">
              <a:ln w="0"/>
              <a:solidFill>
                <a:schemeClr val="tx1"/>
              </a:solidFill>
              <a:effectLst>
                <a:outerShdw blurRad="38100" dist="19050" dir="2700000" algn="tl" rotWithShape="0">
                  <a:schemeClr val="dk1">
                    <a:alpha val="40000"/>
                  </a:schemeClr>
                </a:outerShdw>
              </a:effectLst>
            </a:rPr>
            <a:t> Résumé Etude - OPTIONS</a:t>
          </a:r>
          <a:endParaRPr lang="fr-FR" sz="3200" b="0" i="1" cap="none" spc="0">
            <a:ln w="0"/>
            <a:solidFill>
              <a:schemeClr val="accent1"/>
            </a:solidFill>
            <a:effectLst>
              <a:outerShdw blurRad="38100" dist="19050" dir="2700000" algn="tl" rotWithShape="0">
                <a:schemeClr val="dk1">
                  <a:alpha val="40000"/>
                </a:schemeClr>
              </a:outerShdw>
            </a:effectLst>
          </a:endParaRPr>
        </a:p>
      </xdr:txBody>
    </xdr:sp>
    <xdr:clientData/>
  </xdr:oneCellAnchor>
  <mc:AlternateContent xmlns:mc="http://schemas.openxmlformats.org/markup-compatibility/2006">
    <mc:Choice xmlns:a14="http://schemas.microsoft.com/office/drawing/2010/main" Requires="a14">
      <xdr:twoCellAnchor>
        <xdr:from>
          <xdr:col>30</xdr:col>
          <xdr:colOff>0</xdr:colOff>
          <xdr:row>6</xdr:row>
          <xdr:rowOff>85725</xdr:rowOff>
        </xdr:from>
        <xdr:to>
          <xdr:col>31</xdr:col>
          <xdr:colOff>0</xdr:colOff>
          <xdr:row>7</xdr:row>
          <xdr:rowOff>95250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500-00000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Voir Détails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xdr:row>
          <xdr:rowOff>9525</xdr:rowOff>
        </xdr:from>
        <xdr:to>
          <xdr:col>32</xdr:col>
          <xdr:colOff>9525</xdr:colOff>
          <xdr:row>12</xdr:row>
          <xdr:rowOff>0</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500-00000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12</xdr:row>
          <xdr:rowOff>9525</xdr:rowOff>
        </xdr:from>
        <xdr:to>
          <xdr:col>32</xdr:col>
          <xdr:colOff>9525</xdr:colOff>
          <xdr:row>14</xdr:row>
          <xdr:rowOff>0</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500-000003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14</xdr:row>
          <xdr:rowOff>9525</xdr:rowOff>
        </xdr:from>
        <xdr:to>
          <xdr:col>32</xdr:col>
          <xdr:colOff>9525</xdr:colOff>
          <xdr:row>16</xdr:row>
          <xdr:rowOff>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500-00000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16</xdr:row>
          <xdr:rowOff>9525</xdr:rowOff>
        </xdr:from>
        <xdr:to>
          <xdr:col>32</xdr:col>
          <xdr:colOff>9525</xdr:colOff>
          <xdr:row>18</xdr:row>
          <xdr:rowOff>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500-000005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18</xdr:row>
          <xdr:rowOff>9525</xdr:rowOff>
        </xdr:from>
        <xdr:to>
          <xdr:col>32</xdr:col>
          <xdr:colOff>9525</xdr:colOff>
          <xdr:row>20</xdr:row>
          <xdr:rowOff>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500-000006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20</xdr:row>
          <xdr:rowOff>9525</xdr:rowOff>
        </xdr:from>
        <xdr:to>
          <xdr:col>32</xdr:col>
          <xdr:colOff>9525</xdr:colOff>
          <xdr:row>22</xdr:row>
          <xdr:rowOff>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500-000007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22</xdr:row>
          <xdr:rowOff>9525</xdr:rowOff>
        </xdr:from>
        <xdr:to>
          <xdr:col>32</xdr:col>
          <xdr:colOff>9525</xdr:colOff>
          <xdr:row>24</xdr:row>
          <xdr:rowOff>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500-000008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24</xdr:row>
          <xdr:rowOff>9525</xdr:rowOff>
        </xdr:from>
        <xdr:to>
          <xdr:col>32</xdr:col>
          <xdr:colOff>9525</xdr:colOff>
          <xdr:row>26</xdr:row>
          <xdr:rowOff>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500-000009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26</xdr:row>
          <xdr:rowOff>9525</xdr:rowOff>
        </xdr:from>
        <xdr:to>
          <xdr:col>32</xdr:col>
          <xdr:colOff>9525</xdr:colOff>
          <xdr:row>28</xdr:row>
          <xdr:rowOff>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500-00000A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28</xdr:row>
          <xdr:rowOff>9525</xdr:rowOff>
        </xdr:from>
        <xdr:to>
          <xdr:col>32</xdr:col>
          <xdr:colOff>9525</xdr:colOff>
          <xdr:row>30</xdr:row>
          <xdr:rowOff>0</xdr:rowOff>
        </xdr:to>
        <xdr:sp macro="" textlink="">
          <xdr:nvSpPr>
            <xdr:cNvPr id="4107" name="Button 11" hidden="1">
              <a:extLst>
                <a:ext uri="{63B3BB69-23CF-44E3-9099-C40C66FF867C}">
                  <a14:compatExt spid="_x0000_s4107"/>
                </a:ext>
                <a:ext uri="{FF2B5EF4-FFF2-40B4-BE49-F238E27FC236}">
                  <a16:creationId xmlns:a16="http://schemas.microsoft.com/office/drawing/2014/main" id="{00000000-0008-0000-0500-00000B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30</xdr:row>
          <xdr:rowOff>9525</xdr:rowOff>
        </xdr:from>
        <xdr:to>
          <xdr:col>32</xdr:col>
          <xdr:colOff>9525</xdr:colOff>
          <xdr:row>32</xdr:row>
          <xdr:rowOff>0</xdr:rowOff>
        </xdr:to>
        <xdr:sp macro="" textlink="">
          <xdr:nvSpPr>
            <xdr:cNvPr id="4108" name="Button 12" hidden="1">
              <a:extLst>
                <a:ext uri="{63B3BB69-23CF-44E3-9099-C40C66FF867C}">
                  <a14:compatExt spid="_x0000_s4108"/>
                </a:ext>
                <a:ext uri="{FF2B5EF4-FFF2-40B4-BE49-F238E27FC236}">
                  <a16:creationId xmlns:a16="http://schemas.microsoft.com/office/drawing/2014/main" id="{00000000-0008-0000-0500-00000C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32</xdr:row>
          <xdr:rowOff>9525</xdr:rowOff>
        </xdr:from>
        <xdr:to>
          <xdr:col>32</xdr:col>
          <xdr:colOff>9525</xdr:colOff>
          <xdr:row>34</xdr:row>
          <xdr:rowOff>0</xdr:rowOff>
        </xdr:to>
        <xdr:sp macro="" textlink="">
          <xdr:nvSpPr>
            <xdr:cNvPr id="4109" name="Button 13" hidden="1">
              <a:extLst>
                <a:ext uri="{63B3BB69-23CF-44E3-9099-C40C66FF867C}">
                  <a14:compatExt spid="_x0000_s4109"/>
                </a:ext>
                <a:ext uri="{FF2B5EF4-FFF2-40B4-BE49-F238E27FC236}">
                  <a16:creationId xmlns:a16="http://schemas.microsoft.com/office/drawing/2014/main" id="{00000000-0008-0000-0500-00000D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34</xdr:row>
          <xdr:rowOff>9525</xdr:rowOff>
        </xdr:from>
        <xdr:to>
          <xdr:col>32</xdr:col>
          <xdr:colOff>9525</xdr:colOff>
          <xdr:row>36</xdr:row>
          <xdr:rowOff>0</xdr:rowOff>
        </xdr:to>
        <xdr:sp macro="" textlink="">
          <xdr:nvSpPr>
            <xdr:cNvPr id="4110" name="Button 14" hidden="1">
              <a:extLst>
                <a:ext uri="{63B3BB69-23CF-44E3-9099-C40C66FF867C}">
                  <a14:compatExt spid="_x0000_s4110"/>
                </a:ext>
                <a:ext uri="{FF2B5EF4-FFF2-40B4-BE49-F238E27FC236}">
                  <a16:creationId xmlns:a16="http://schemas.microsoft.com/office/drawing/2014/main" id="{00000000-0008-0000-0500-00000E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36</xdr:row>
          <xdr:rowOff>9525</xdr:rowOff>
        </xdr:from>
        <xdr:to>
          <xdr:col>32</xdr:col>
          <xdr:colOff>9525</xdr:colOff>
          <xdr:row>38</xdr:row>
          <xdr:rowOff>0</xdr:rowOff>
        </xdr:to>
        <xdr:sp macro="" textlink="">
          <xdr:nvSpPr>
            <xdr:cNvPr id="4111" name="Button 15" hidden="1">
              <a:extLst>
                <a:ext uri="{63B3BB69-23CF-44E3-9099-C40C66FF867C}">
                  <a14:compatExt spid="_x0000_s4111"/>
                </a:ext>
                <a:ext uri="{FF2B5EF4-FFF2-40B4-BE49-F238E27FC236}">
                  <a16:creationId xmlns:a16="http://schemas.microsoft.com/office/drawing/2014/main" id="{00000000-0008-0000-0500-00000F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38</xdr:row>
          <xdr:rowOff>9525</xdr:rowOff>
        </xdr:from>
        <xdr:to>
          <xdr:col>32</xdr:col>
          <xdr:colOff>9525</xdr:colOff>
          <xdr:row>40</xdr:row>
          <xdr:rowOff>0</xdr:rowOff>
        </xdr:to>
        <xdr:sp macro="" textlink="">
          <xdr:nvSpPr>
            <xdr:cNvPr id="4112" name="Button 16" hidden="1">
              <a:extLst>
                <a:ext uri="{63B3BB69-23CF-44E3-9099-C40C66FF867C}">
                  <a14:compatExt spid="_x0000_s4112"/>
                </a:ext>
                <a:ext uri="{FF2B5EF4-FFF2-40B4-BE49-F238E27FC236}">
                  <a16:creationId xmlns:a16="http://schemas.microsoft.com/office/drawing/2014/main" id="{00000000-0008-0000-0500-000010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40</xdr:row>
          <xdr:rowOff>9525</xdr:rowOff>
        </xdr:from>
        <xdr:to>
          <xdr:col>32</xdr:col>
          <xdr:colOff>9525</xdr:colOff>
          <xdr:row>42</xdr:row>
          <xdr:rowOff>0</xdr:rowOff>
        </xdr:to>
        <xdr:sp macro="" textlink="">
          <xdr:nvSpPr>
            <xdr:cNvPr id="4113" name="Button 17" hidden="1">
              <a:extLst>
                <a:ext uri="{63B3BB69-23CF-44E3-9099-C40C66FF867C}">
                  <a14:compatExt spid="_x0000_s4113"/>
                </a:ext>
                <a:ext uri="{FF2B5EF4-FFF2-40B4-BE49-F238E27FC236}">
                  <a16:creationId xmlns:a16="http://schemas.microsoft.com/office/drawing/2014/main" id="{00000000-0008-0000-0500-000011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42</xdr:row>
          <xdr:rowOff>9525</xdr:rowOff>
        </xdr:from>
        <xdr:to>
          <xdr:col>32</xdr:col>
          <xdr:colOff>9525</xdr:colOff>
          <xdr:row>44</xdr:row>
          <xdr:rowOff>0</xdr:rowOff>
        </xdr:to>
        <xdr:sp macro="" textlink="">
          <xdr:nvSpPr>
            <xdr:cNvPr id="4114" name="Button 18" hidden="1">
              <a:extLst>
                <a:ext uri="{63B3BB69-23CF-44E3-9099-C40C66FF867C}">
                  <a14:compatExt spid="_x0000_s4114"/>
                </a:ext>
                <a:ext uri="{FF2B5EF4-FFF2-40B4-BE49-F238E27FC236}">
                  <a16:creationId xmlns:a16="http://schemas.microsoft.com/office/drawing/2014/main" id="{00000000-0008-0000-0500-000012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44</xdr:row>
          <xdr:rowOff>9525</xdr:rowOff>
        </xdr:from>
        <xdr:to>
          <xdr:col>32</xdr:col>
          <xdr:colOff>9525</xdr:colOff>
          <xdr:row>46</xdr:row>
          <xdr:rowOff>0</xdr:rowOff>
        </xdr:to>
        <xdr:sp macro="" textlink="">
          <xdr:nvSpPr>
            <xdr:cNvPr id="4115" name="Button 19" hidden="1">
              <a:extLst>
                <a:ext uri="{63B3BB69-23CF-44E3-9099-C40C66FF867C}">
                  <a14:compatExt spid="_x0000_s4115"/>
                </a:ext>
                <a:ext uri="{FF2B5EF4-FFF2-40B4-BE49-F238E27FC236}">
                  <a16:creationId xmlns:a16="http://schemas.microsoft.com/office/drawing/2014/main" id="{00000000-0008-0000-0500-000013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46</xdr:row>
          <xdr:rowOff>9525</xdr:rowOff>
        </xdr:from>
        <xdr:to>
          <xdr:col>32</xdr:col>
          <xdr:colOff>9525</xdr:colOff>
          <xdr:row>48</xdr:row>
          <xdr:rowOff>0</xdr:rowOff>
        </xdr:to>
        <xdr:sp macro="" textlink="">
          <xdr:nvSpPr>
            <xdr:cNvPr id="4116" name="Button 20" hidden="1">
              <a:extLst>
                <a:ext uri="{63B3BB69-23CF-44E3-9099-C40C66FF867C}">
                  <a14:compatExt spid="_x0000_s4116"/>
                </a:ext>
                <a:ext uri="{FF2B5EF4-FFF2-40B4-BE49-F238E27FC236}">
                  <a16:creationId xmlns:a16="http://schemas.microsoft.com/office/drawing/2014/main" id="{00000000-0008-0000-0500-000014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48</xdr:row>
          <xdr:rowOff>9525</xdr:rowOff>
        </xdr:from>
        <xdr:to>
          <xdr:col>32</xdr:col>
          <xdr:colOff>9525</xdr:colOff>
          <xdr:row>50</xdr:row>
          <xdr:rowOff>0</xdr:rowOff>
        </xdr:to>
        <xdr:sp macro="" textlink="">
          <xdr:nvSpPr>
            <xdr:cNvPr id="4117" name="Button 21" hidden="1">
              <a:extLst>
                <a:ext uri="{63B3BB69-23CF-44E3-9099-C40C66FF867C}">
                  <a14:compatExt spid="_x0000_s4117"/>
                </a:ext>
                <a:ext uri="{FF2B5EF4-FFF2-40B4-BE49-F238E27FC236}">
                  <a16:creationId xmlns:a16="http://schemas.microsoft.com/office/drawing/2014/main" id="{00000000-0008-0000-0500-000015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50</xdr:row>
          <xdr:rowOff>9525</xdr:rowOff>
        </xdr:from>
        <xdr:to>
          <xdr:col>32</xdr:col>
          <xdr:colOff>9525</xdr:colOff>
          <xdr:row>52</xdr:row>
          <xdr:rowOff>0</xdr:rowOff>
        </xdr:to>
        <xdr:sp macro="" textlink="">
          <xdr:nvSpPr>
            <xdr:cNvPr id="4118" name="Button 22" hidden="1">
              <a:extLst>
                <a:ext uri="{63B3BB69-23CF-44E3-9099-C40C66FF867C}">
                  <a14:compatExt spid="_x0000_s4118"/>
                </a:ext>
                <a:ext uri="{FF2B5EF4-FFF2-40B4-BE49-F238E27FC236}">
                  <a16:creationId xmlns:a16="http://schemas.microsoft.com/office/drawing/2014/main" id="{00000000-0008-0000-0500-000016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52</xdr:row>
          <xdr:rowOff>9525</xdr:rowOff>
        </xdr:from>
        <xdr:to>
          <xdr:col>32</xdr:col>
          <xdr:colOff>9525</xdr:colOff>
          <xdr:row>54</xdr:row>
          <xdr:rowOff>0</xdr:rowOff>
        </xdr:to>
        <xdr:sp macro="" textlink="">
          <xdr:nvSpPr>
            <xdr:cNvPr id="4119" name="Button 23" hidden="1">
              <a:extLst>
                <a:ext uri="{63B3BB69-23CF-44E3-9099-C40C66FF867C}">
                  <a14:compatExt spid="_x0000_s4119"/>
                </a:ext>
                <a:ext uri="{FF2B5EF4-FFF2-40B4-BE49-F238E27FC236}">
                  <a16:creationId xmlns:a16="http://schemas.microsoft.com/office/drawing/2014/main" id="{00000000-0008-0000-0500-000017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54</xdr:row>
          <xdr:rowOff>9525</xdr:rowOff>
        </xdr:from>
        <xdr:to>
          <xdr:col>32</xdr:col>
          <xdr:colOff>9525</xdr:colOff>
          <xdr:row>56</xdr:row>
          <xdr:rowOff>0</xdr:rowOff>
        </xdr:to>
        <xdr:sp macro="" textlink="">
          <xdr:nvSpPr>
            <xdr:cNvPr id="4120" name="Button 24" hidden="1">
              <a:extLst>
                <a:ext uri="{63B3BB69-23CF-44E3-9099-C40C66FF867C}">
                  <a14:compatExt spid="_x0000_s4120"/>
                </a:ext>
                <a:ext uri="{FF2B5EF4-FFF2-40B4-BE49-F238E27FC236}">
                  <a16:creationId xmlns:a16="http://schemas.microsoft.com/office/drawing/2014/main" id="{00000000-0008-0000-0500-000018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56</xdr:row>
          <xdr:rowOff>9525</xdr:rowOff>
        </xdr:from>
        <xdr:to>
          <xdr:col>32</xdr:col>
          <xdr:colOff>9525</xdr:colOff>
          <xdr:row>58</xdr:row>
          <xdr:rowOff>0</xdr:rowOff>
        </xdr:to>
        <xdr:sp macro="" textlink="">
          <xdr:nvSpPr>
            <xdr:cNvPr id="4121" name="Button 25" hidden="1">
              <a:extLst>
                <a:ext uri="{63B3BB69-23CF-44E3-9099-C40C66FF867C}">
                  <a14:compatExt spid="_x0000_s4121"/>
                </a:ext>
                <a:ext uri="{FF2B5EF4-FFF2-40B4-BE49-F238E27FC236}">
                  <a16:creationId xmlns:a16="http://schemas.microsoft.com/office/drawing/2014/main" id="{00000000-0008-0000-0500-000019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58</xdr:row>
          <xdr:rowOff>9525</xdr:rowOff>
        </xdr:from>
        <xdr:to>
          <xdr:col>32</xdr:col>
          <xdr:colOff>9525</xdr:colOff>
          <xdr:row>60</xdr:row>
          <xdr:rowOff>0</xdr:rowOff>
        </xdr:to>
        <xdr:sp macro="" textlink="">
          <xdr:nvSpPr>
            <xdr:cNvPr id="4122" name="Button 26" hidden="1">
              <a:extLst>
                <a:ext uri="{63B3BB69-23CF-44E3-9099-C40C66FF867C}">
                  <a14:compatExt spid="_x0000_s4122"/>
                </a:ext>
                <a:ext uri="{FF2B5EF4-FFF2-40B4-BE49-F238E27FC236}">
                  <a16:creationId xmlns:a16="http://schemas.microsoft.com/office/drawing/2014/main" id="{00000000-0008-0000-0500-00001A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60</xdr:row>
          <xdr:rowOff>9525</xdr:rowOff>
        </xdr:from>
        <xdr:to>
          <xdr:col>32</xdr:col>
          <xdr:colOff>9525</xdr:colOff>
          <xdr:row>62</xdr:row>
          <xdr:rowOff>0</xdr:rowOff>
        </xdr:to>
        <xdr:sp macro="" textlink="">
          <xdr:nvSpPr>
            <xdr:cNvPr id="4123" name="Button 27" hidden="1">
              <a:extLst>
                <a:ext uri="{63B3BB69-23CF-44E3-9099-C40C66FF867C}">
                  <a14:compatExt spid="_x0000_s4123"/>
                </a:ext>
                <a:ext uri="{FF2B5EF4-FFF2-40B4-BE49-F238E27FC236}">
                  <a16:creationId xmlns:a16="http://schemas.microsoft.com/office/drawing/2014/main" id="{00000000-0008-0000-0500-00001B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62</xdr:row>
          <xdr:rowOff>9525</xdr:rowOff>
        </xdr:from>
        <xdr:to>
          <xdr:col>32</xdr:col>
          <xdr:colOff>9525</xdr:colOff>
          <xdr:row>64</xdr:row>
          <xdr:rowOff>0</xdr:rowOff>
        </xdr:to>
        <xdr:sp macro="" textlink="">
          <xdr:nvSpPr>
            <xdr:cNvPr id="4124" name="Button 28" hidden="1">
              <a:extLst>
                <a:ext uri="{63B3BB69-23CF-44E3-9099-C40C66FF867C}">
                  <a14:compatExt spid="_x0000_s4124"/>
                </a:ext>
                <a:ext uri="{FF2B5EF4-FFF2-40B4-BE49-F238E27FC236}">
                  <a16:creationId xmlns:a16="http://schemas.microsoft.com/office/drawing/2014/main" id="{00000000-0008-0000-0500-00001C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64</xdr:row>
          <xdr:rowOff>9525</xdr:rowOff>
        </xdr:from>
        <xdr:to>
          <xdr:col>32</xdr:col>
          <xdr:colOff>9525</xdr:colOff>
          <xdr:row>66</xdr:row>
          <xdr:rowOff>0</xdr:rowOff>
        </xdr:to>
        <xdr:sp macro="" textlink="">
          <xdr:nvSpPr>
            <xdr:cNvPr id="4125" name="Button 29" hidden="1">
              <a:extLst>
                <a:ext uri="{63B3BB69-23CF-44E3-9099-C40C66FF867C}">
                  <a14:compatExt spid="_x0000_s4125"/>
                </a:ext>
                <a:ext uri="{FF2B5EF4-FFF2-40B4-BE49-F238E27FC236}">
                  <a16:creationId xmlns:a16="http://schemas.microsoft.com/office/drawing/2014/main" id="{00000000-0008-0000-0500-00001D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66</xdr:row>
          <xdr:rowOff>9525</xdr:rowOff>
        </xdr:from>
        <xdr:to>
          <xdr:col>32</xdr:col>
          <xdr:colOff>9525</xdr:colOff>
          <xdr:row>68</xdr:row>
          <xdr:rowOff>0</xdr:rowOff>
        </xdr:to>
        <xdr:sp macro="" textlink="">
          <xdr:nvSpPr>
            <xdr:cNvPr id="4126" name="Button 30" hidden="1">
              <a:extLst>
                <a:ext uri="{63B3BB69-23CF-44E3-9099-C40C66FF867C}">
                  <a14:compatExt spid="_x0000_s4126"/>
                </a:ext>
                <a:ext uri="{FF2B5EF4-FFF2-40B4-BE49-F238E27FC236}">
                  <a16:creationId xmlns:a16="http://schemas.microsoft.com/office/drawing/2014/main" id="{00000000-0008-0000-0500-00001E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68</xdr:row>
          <xdr:rowOff>9525</xdr:rowOff>
        </xdr:from>
        <xdr:to>
          <xdr:col>32</xdr:col>
          <xdr:colOff>9525</xdr:colOff>
          <xdr:row>70</xdr:row>
          <xdr:rowOff>0</xdr:rowOff>
        </xdr:to>
        <xdr:sp macro="" textlink="">
          <xdr:nvSpPr>
            <xdr:cNvPr id="4127" name="Button 31" hidden="1">
              <a:extLst>
                <a:ext uri="{63B3BB69-23CF-44E3-9099-C40C66FF867C}">
                  <a14:compatExt spid="_x0000_s4127"/>
                </a:ext>
                <a:ext uri="{FF2B5EF4-FFF2-40B4-BE49-F238E27FC236}">
                  <a16:creationId xmlns:a16="http://schemas.microsoft.com/office/drawing/2014/main" id="{00000000-0008-0000-0500-00001F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9525</xdr:colOff>
      <xdr:row>2</xdr:row>
      <xdr:rowOff>19050</xdr:rowOff>
    </xdr:from>
    <xdr:to>
      <xdr:col>0</xdr:col>
      <xdr:colOff>752475</xdr:colOff>
      <xdr:row>6</xdr:row>
      <xdr:rowOff>146799</xdr:rowOff>
    </xdr:to>
    <xdr:pic>
      <xdr:nvPicPr>
        <xdr:cNvPr id="2" name="Image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504825"/>
          <a:ext cx="742950" cy="937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66675</xdr:colOff>
      <xdr:row>0</xdr:row>
      <xdr:rowOff>0</xdr:rowOff>
    </xdr:from>
    <xdr:to>
      <xdr:col>3</xdr:col>
      <xdr:colOff>737110</xdr:colOff>
      <xdr:row>1</xdr:row>
      <xdr:rowOff>179293</xdr:rowOff>
    </xdr:to>
    <xdr:pic>
      <xdr:nvPicPr>
        <xdr:cNvPr id="3" name="Imag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675" y="0"/>
          <a:ext cx="2956435" cy="474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21</xdr:col>
      <xdr:colOff>162622</xdr:colOff>
      <xdr:row>0</xdr:row>
      <xdr:rowOff>34848</xdr:rowOff>
    </xdr:from>
    <xdr:ext cx="5575240" cy="581025"/>
    <xdr:sp macro="" textlink="">
      <xdr:nvSpPr>
        <xdr:cNvPr id="4" name="Rectangle 3">
          <a:extLst>
            <a:ext uri="{FF2B5EF4-FFF2-40B4-BE49-F238E27FC236}">
              <a16:creationId xmlns:a16="http://schemas.microsoft.com/office/drawing/2014/main" id="{00000000-0008-0000-0600-000004000000}"/>
            </a:ext>
          </a:extLst>
        </xdr:cNvPr>
        <xdr:cNvSpPr/>
      </xdr:nvSpPr>
      <xdr:spPr>
        <a:xfrm>
          <a:off x="15158689" y="34848"/>
          <a:ext cx="5575240" cy="581025"/>
        </a:xfrm>
        <a:prstGeom prst="rect">
          <a:avLst/>
        </a:prstGeom>
      </xdr:spPr>
      <xdr:style>
        <a:lnRef idx="1">
          <a:schemeClr val="accent4"/>
        </a:lnRef>
        <a:fillRef idx="2">
          <a:schemeClr val="accent4"/>
        </a:fillRef>
        <a:effectRef idx="1">
          <a:schemeClr val="accent4"/>
        </a:effectRef>
        <a:fontRef idx="minor">
          <a:schemeClr val="dk1"/>
        </a:fontRef>
      </xdr:style>
      <xdr:txBody>
        <a:bodyPr wrap="square" lIns="91440" tIns="45720" rIns="91440" bIns="45720">
          <a:noAutofit/>
        </a:bodyPr>
        <a:lstStyle/>
        <a:p>
          <a:pPr algn="r"/>
          <a:r>
            <a:rPr lang="fr-FR" sz="3200" b="0" i="1" cap="none" spc="0">
              <a:ln w="0"/>
              <a:solidFill>
                <a:schemeClr val="tx1"/>
              </a:solidFill>
              <a:effectLst>
                <a:outerShdw blurRad="38100" dist="19050" dir="2700000" algn="tl" rotWithShape="0">
                  <a:schemeClr val="dk1">
                    <a:alpha val="40000"/>
                  </a:schemeClr>
                </a:outerShdw>
              </a:effectLst>
            </a:rPr>
            <a:t>Fiche</a:t>
          </a:r>
          <a:r>
            <a:rPr lang="fr-FR" sz="3200" b="0" i="1" cap="none" spc="0" baseline="0">
              <a:ln w="0"/>
              <a:solidFill>
                <a:schemeClr val="tx1"/>
              </a:solidFill>
              <a:effectLst>
                <a:outerShdw blurRad="38100" dist="19050" dir="2700000" algn="tl" rotWithShape="0">
                  <a:schemeClr val="dk1">
                    <a:alpha val="40000"/>
                  </a:schemeClr>
                </a:outerShdw>
              </a:effectLst>
            </a:rPr>
            <a:t> Résumé Etude - VARIANTE</a:t>
          </a:r>
          <a:endParaRPr lang="fr-FR" sz="3200" b="0" i="1" cap="none" spc="0">
            <a:ln w="0"/>
            <a:solidFill>
              <a:schemeClr val="accent1"/>
            </a:solidFill>
            <a:effectLst>
              <a:outerShdw blurRad="38100" dist="19050" dir="2700000" algn="tl" rotWithShape="0">
                <a:schemeClr val="dk1">
                  <a:alpha val="40000"/>
                </a:schemeClr>
              </a:outerShdw>
            </a:effectLst>
          </a:endParaRPr>
        </a:p>
      </xdr:txBody>
    </xdr:sp>
    <xdr:clientData/>
  </xdr:oneCellAnchor>
  <mc:AlternateContent xmlns:mc="http://schemas.openxmlformats.org/markup-compatibility/2006">
    <mc:Choice xmlns:a14="http://schemas.microsoft.com/office/drawing/2010/main" Requires="a14">
      <xdr:twoCellAnchor>
        <xdr:from>
          <xdr:col>30</xdr:col>
          <xdr:colOff>0</xdr:colOff>
          <xdr:row>6</xdr:row>
          <xdr:rowOff>85725</xdr:rowOff>
        </xdr:from>
        <xdr:to>
          <xdr:col>31</xdr:col>
          <xdr:colOff>0</xdr:colOff>
          <xdr:row>7</xdr:row>
          <xdr:rowOff>95250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600-00000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Voir Détails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10</xdr:row>
          <xdr:rowOff>9525</xdr:rowOff>
        </xdr:from>
        <xdr:to>
          <xdr:col>32</xdr:col>
          <xdr:colOff>9525</xdr:colOff>
          <xdr:row>12</xdr:row>
          <xdr:rowOff>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600-00000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12</xdr:row>
          <xdr:rowOff>9525</xdr:rowOff>
        </xdr:from>
        <xdr:to>
          <xdr:col>32</xdr:col>
          <xdr:colOff>9525</xdr:colOff>
          <xdr:row>14</xdr:row>
          <xdr:rowOff>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6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14</xdr:row>
          <xdr:rowOff>9525</xdr:rowOff>
        </xdr:from>
        <xdr:to>
          <xdr:col>32</xdr:col>
          <xdr:colOff>9525</xdr:colOff>
          <xdr:row>16</xdr:row>
          <xdr:rowOff>0</xdr:rowOff>
        </xdr:to>
        <xdr:sp macro="" textlink="">
          <xdr:nvSpPr>
            <xdr:cNvPr id="5124" name="Button 4" hidden="1">
              <a:extLst>
                <a:ext uri="{63B3BB69-23CF-44E3-9099-C40C66FF867C}">
                  <a14:compatExt spid="_x0000_s5124"/>
                </a:ext>
                <a:ext uri="{FF2B5EF4-FFF2-40B4-BE49-F238E27FC236}">
                  <a16:creationId xmlns:a16="http://schemas.microsoft.com/office/drawing/2014/main" id="{00000000-0008-0000-0600-00000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16</xdr:row>
          <xdr:rowOff>9525</xdr:rowOff>
        </xdr:from>
        <xdr:to>
          <xdr:col>32</xdr:col>
          <xdr:colOff>9525</xdr:colOff>
          <xdr:row>18</xdr:row>
          <xdr:rowOff>0</xdr:rowOff>
        </xdr:to>
        <xdr:sp macro="" textlink="">
          <xdr:nvSpPr>
            <xdr:cNvPr id="5125" name="Button 5" hidden="1">
              <a:extLst>
                <a:ext uri="{63B3BB69-23CF-44E3-9099-C40C66FF867C}">
                  <a14:compatExt spid="_x0000_s5125"/>
                </a:ext>
                <a:ext uri="{FF2B5EF4-FFF2-40B4-BE49-F238E27FC236}">
                  <a16:creationId xmlns:a16="http://schemas.microsoft.com/office/drawing/2014/main" id="{00000000-0008-0000-0600-00000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18</xdr:row>
          <xdr:rowOff>9525</xdr:rowOff>
        </xdr:from>
        <xdr:to>
          <xdr:col>32</xdr:col>
          <xdr:colOff>9525</xdr:colOff>
          <xdr:row>20</xdr:row>
          <xdr:rowOff>0</xdr:rowOff>
        </xdr:to>
        <xdr:sp macro="" textlink="">
          <xdr:nvSpPr>
            <xdr:cNvPr id="5126" name="Button 6" hidden="1">
              <a:extLst>
                <a:ext uri="{63B3BB69-23CF-44E3-9099-C40C66FF867C}">
                  <a14:compatExt spid="_x0000_s5126"/>
                </a:ext>
                <a:ext uri="{FF2B5EF4-FFF2-40B4-BE49-F238E27FC236}">
                  <a16:creationId xmlns:a16="http://schemas.microsoft.com/office/drawing/2014/main" id="{00000000-0008-0000-0600-00000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20</xdr:row>
          <xdr:rowOff>9525</xdr:rowOff>
        </xdr:from>
        <xdr:to>
          <xdr:col>32</xdr:col>
          <xdr:colOff>9525</xdr:colOff>
          <xdr:row>22</xdr:row>
          <xdr:rowOff>0</xdr:rowOff>
        </xdr:to>
        <xdr:sp macro="" textlink="">
          <xdr:nvSpPr>
            <xdr:cNvPr id="5127" name="Button 7" hidden="1">
              <a:extLst>
                <a:ext uri="{63B3BB69-23CF-44E3-9099-C40C66FF867C}">
                  <a14:compatExt spid="_x0000_s5127"/>
                </a:ext>
                <a:ext uri="{FF2B5EF4-FFF2-40B4-BE49-F238E27FC236}">
                  <a16:creationId xmlns:a16="http://schemas.microsoft.com/office/drawing/2014/main" id="{00000000-0008-0000-0600-000007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22</xdr:row>
          <xdr:rowOff>9525</xdr:rowOff>
        </xdr:from>
        <xdr:to>
          <xdr:col>32</xdr:col>
          <xdr:colOff>9525</xdr:colOff>
          <xdr:row>24</xdr:row>
          <xdr:rowOff>0</xdr:rowOff>
        </xdr:to>
        <xdr:sp macro="" textlink="">
          <xdr:nvSpPr>
            <xdr:cNvPr id="5128" name="Button 8" hidden="1">
              <a:extLst>
                <a:ext uri="{63B3BB69-23CF-44E3-9099-C40C66FF867C}">
                  <a14:compatExt spid="_x0000_s5128"/>
                </a:ext>
                <a:ext uri="{FF2B5EF4-FFF2-40B4-BE49-F238E27FC236}">
                  <a16:creationId xmlns:a16="http://schemas.microsoft.com/office/drawing/2014/main" id="{00000000-0008-0000-0600-00000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24</xdr:row>
          <xdr:rowOff>9525</xdr:rowOff>
        </xdr:from>
        <xdr:to>
          <xdr:col>32</xdr:col>
          <xdr:colOff>9525</xdr:colOff>
          <xdr:row>26</xdr:row>
          <xdr:rowOff>0</xdr:rowOff>
        </xdr:to>
        <xdr:sp macro="" textlink="">
          <xdr:nvSpPr>
            <xdr:cNvPr id="5129" name="Button 9" hidden="1">
              <a:extLst>
                <a:ext uri="{63B3BB69-23CF-44E3-9099-C40C66FF867C}">
                  <a14:compatExt spid="_x0000_s5129"/>
                </a:ext>
                <a:ext uri="{FF2B5EF4-FFF2-40B4-BE49-F238E27FC236}">
                  <a16:creationId xmlns:a16="http://schemas.microsoft.com/office/drawing/2014/main" id="{00000000-0008-0000-0600-00000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26</xdr:row>
          <xdr:rowOff>9525</xdr:rowOff>
        </xdr:from>
        <xdr:to>
          <xdr:col>32</xdr:col>
          <xdr:colOff>9525</xdr:colOff>
          <xdr:row>28</xdr:row>
          <xdr:rowOff>0</xdr:rowOff>
        </xdr:to>
        <xdr:sp macro="" textlink="">
          <xdr:nvSpPr>
            <xdr:cNvPr id="5130" name="Button 10" hidden="1">
              <a:extLst>
                <a:ext uri="{63B3BB69-23CF-44E3-9099-C40C66FF867C}">
                  <a14:compatExt spid="_x0000_s5130"/>
                </a:ext>
                <a:ext uri="{FF2B5EF4-FFF2-40B4-BE49-F238E27FC236}">
                  <a16:creationId xmlns:a16="http://schemas.microsoft.com/office/drawing/2014/main" id="{00000000-0008-0000-0600-00000A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28</xdr:row>
          <xdr:rowOff>9525</xdr:rowOff>
        </xdr:from>
        <xdr:to>
          <xdr:col>32</xdr:col>
          <xdr:colOff>9525</xdr:colOff>
          <xdr:row>30</xdr:row>
          <xdr:rowOff>0</xdr:rowOff>
        </xdr:to>
        <xdr:sp macro="" textlink="">
          <xdr:nvSpPr>
            <xdr:cNvPr id="5131" name="Button 11" hidden="1">
              <a:extLst>
                <a:ext uri="{63B3BB69-23CF-44E3-9099-C40C66FF867C}">
                  <a14:compatExt spid="_x0000_s5131"/>
                </a:ext>
                <a:ext uri="{FF2B5EF4-FFF2-40B4-BE49-F238E27FC236}">
                  <a16:creationId xmlns:a16="http://schemas.microsoft.com/office/drawing/2014/main" id="{00000000-0008-0000-0600-00000B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30</xdr:row>
          <xdr:rowOff>9525</xdr:rowOff>
        </xdr:from>
        <xdr:to>
          <xdr:col>32</xdr:col>
          <xdr:colOff>9525</xdr:colOff>
          <xdr:row>32</xdr:row>
          <xdr:rowOff>0</xdr:rowOff>
        </xdr:to>
        <xdr:sp macro="" textlink="">
          <xdr:nvSpPr>
            <xdr:cNvPr id="5132" name="Button 12" hidden="1">
              <a:extLst>
                <a:ext uri="{63B3BB69-23CF-44E3-9099-C40C66FF867C}">
                  <a14:compatExt spid="_x0000_s5132"/>
                </a:ext>
                <a:ext uri="{FF2B5EF4-FFF2-40B4-BE49-F238E27FC236}">
                  <a16:creationId xmlns:a16="http://schemas.microsoft.com/office/drawing/2014/main" id="{00000000-0008-0000-0600-00000C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32</xdr:row>
          <xdr:rowOff>9525</xdr:rowOff>
        </xdr:from>
        <xdr:to>
          <xdr:col>32</xdr:col>
          <xdr:colOff>9525</xdr:colOff>
          <xdr:row>34</xdr:row>
          <xdr:rowOff>0</xdr:rowOff>
        </xdr:to>
        <xdr:sp macro="" textlink="">
          <xdr:nvSpPr>
            <xdr:cNvPr id="5133" name="Button 13" hidden="1">
              <a:extLst>
                <a:ext uri="{63B3BB69-23CF-44E3-9099-C40C66FF867C}">
                  <a14:compatExt spid="_x0000_s5133"/>
                </a:ext>
                <a:ext uri="{FF2B5EF4-FFF2-40B4-BE49-F238E27FC236}">
                  <a16:creationId xmlns:a16="http://schemas.microsoft.com/office/drawing/2014/main" id="{00000000-0008-0000-0600-00000D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34</xdr:row>
          <xdr:rowOff>9525</xdr:rowOff>
        </xdr:from>
        <xdr:to>
          <xdr:col>32</xdr:col>
          <xdr:colOff>9525</xdr:colOff>
          <xdr:row>36</xdr:row>
          <xdr:rowOff>0</xdr:rowOff>
        </xdr:to>
        <xdr:sp macro="" textlink="">
          <xdr:nvSpPr>
            <xdr:cNvPr id="5134" name="Button 14" hidden="1">
              <a:extLst>
                <a:ext uri="{63B3BB69-23CF-44E3-9099-C40C66FF867C}">
                  <a14:compatExt spid="_x0000_s5134"/>
                </a:ext>
                <a:ext uri="{FF2B5EF4-FFF2-40B4-BE49-F238E27FC236}">
                  <a16:creationId xmlns:a16="http://schemas.microsoft.com/office/drawing/2014/main" id="{00000000-0008-0000-0600-00000E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36</xdr:row>
          <xdr:rowOff>9525</xdr:rowOff>
        </xdr:from>
        <xdr:to>
          <xdr:col>32</xdr:col>
          <xdr:colOff>9525</xdr:colOff>
          <xdr:row>38</xdr:row>
          <xdr:rowOff>0</xdr:rowOff>
        </xdr:to>
        <xdr:sp macro="" textlink="">
          <xdr:nvSpPr>
            <xdr:cNvPr id="5135" name="Button 15" hidden="1">
              <a:extLst>
                <a:ext uri="{63B3BB69-23CF-44E3-9099-C40C66FF867C}">
                  <a14:compatExt spid="_x0000_s5135"/>
                </a:ext>
                <a:ext uri="{FF2B5EF4-FFF2-40B4-BE49-F238E27FC236}">
                  <a16:creationId xmlns:a16="http://schemas.microsoft.com/office/drawing/2014/main" id="{00000000-0008-0000-0600-00000F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38</xdr:row>
          <xdr:rowOff>9525</xdr:rowOff>
        </xdr:from>
        <xdr:to>
          <xdr:col>32</xdr:col>
          <xdr:colOff>9525</xdr:colOff>
          <xdr:row>40</xdr:row>
          <xdr:rowOff>0</xdr:rowOff>
        </xdr:to>
        <xdr:sp macro="" textlink="">
          <xdr:nvSpPr>
            <xdr:cNvPr id="5136" name="Button 16" hidden="1">
              <a:extLst>
                <a:ext uri="{63B3BB69-23CF-44E3-9099-C40C66FF867C}">
                  <a14:compatExt spid="_x0000_s5136"/>
                </a:ext>
                <a:ext uri="{FF2B5EF4-FFF2-40B4-BE49-F238E27FC236}">
                  <a16:creationId xmlns:a16="http://schemas.microsoft.com/office/drawing/2014/main" id="{00000000-0008-0000-0600-000010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40</xdr:row>
          <xdr:rowOff>9525</xdr:rowOff>
        </xdr:from>
        <xdr:to>
          <xdr:col>32</xdr:col>
          <xdr:colOff>9525</xdr:colOff>
          <xdr:row>42</xdr:row>
          <xdr:rowOff>0</xdr:rowOff>
        </xdr:to>
        <xdr:sp macro="" textlink="">
          <xdr:nvSpPr>
            <xdr:cNvPr id="5137" name="Button 17" hidden="1">
              <a:extLst>
                <a:ext uri="{63B3BB69-23CF-44E3-9099-C40C66FF867C}">
                  <a14:compatExt spid="_x0000_s5137"/>
                </a:ext>
                <a:ext uri="{FF2B5EF4-FFF2-40B4-BE49-F238E27FC236}">
                  <a16:creationId xmlns:a16="http://schemas.microsoft.com/office/drawing/2014/main" id="{00000000-0008-0000-0600-000011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42</xdr:row>
          <xdr:rowOff>9525</xdr:rowOff>
        </xdr:from>
        <xdr:to>
          <xdr:col>32</xdr:col>
          <xdr:colOff>9525</xdr:colOff>
          <xdr:row>44</xdr:row>
          <xdr:rowOff>0</xdr:rowOff>
        </xdr:to>
        <xdr:sp macro="" textlink="">
          <xdr:nvSpPr>
            <xdr:cNvPr id="5138" name="Button 18" hidden="1">
              <a:extLst>
                <a:ext uri="{63B3BB69-23CF-44E3-9099-C40C66FF867C}">
                  <a14:compatExt spid="_x0000_s5138"/>
                </a:ext>
                <a:ext uri="{FF2B5EF4-FFF2-40B4-BE49-F238E27FC236}">
                  <a16:creationId xmlns:a16="http://schemas.microsoft.com/office/drawing/2014/main" id="{00000000-0008-0000-0600-000012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44</xdr:row>
          <xdr:rowOff>9525</xdr:rowOff>
        </xdr:from>
        <xdr:to>
          <xdr:col>32</xdr:col>
          <xdr:colOff>9525</xdr:colOff>
          <xdr:row>46</xdr:row>
          <xdr:rowOff>0</xdr:rowOff>
        </xdr:to>
        <xdr:sp macro="" textlink="">
          <xdr:nvSpPr>
            <xdr:cNvPr id="5139" name="Button 19" hidden="1">
              <a:extLst>
                <a:ext uri="{63B3BB69-23CF-44E3-9099-C40C66FF867C}">
                  <a14:compatExt spid="_x0000_s5139"/>
                </a:ext>
                <a:ext uri="{FF2B5EF4-FFF2-40B4-BE49-F238E27FC236}">
                  <a16:creationId xmlns:a16="http://schemas.microsoft.com/office/drawing/2014/main" id="{00000000-0008-0000-0600-00001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46</xdr:row>
          <xdr:rowOff>9525</xdr:rowOff>
        </xdr:from>
        <xdr:to>
          <xdr:col>32</xdr:col>
          <xdr:colOff>9525</xdr:colOff>
          <xdr:row>48</xdr:row>
          <xdr:rowOff>0</xdr:rowOff>
        </xdr:to>
        <xdr:sp macro="" textlink="">
          <xdr:nvSpPr>
            <xdr:cNvPr id="5140" name="Button 20" hidden="1">
              <a:extLst>
                <a:ext uri="{63B3BB69-23CF-44E3-9099-C40C66FF867C}">
                  <a14:compatExt spid="_x0000_s5140"/>
                </a:ext>
                <a:ext uri="{FF2B5EF4-FFF2-40B4-BE49-F238E27FC236}">
                  <a16:creationId xmlns:a16="http://schemas.microsoft.com/office/drawing/2014/main" id="{00000000-0008-0000-0600-000014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48</xdr:row>
          <xdr:rowOff>9525</xdr:rowOff>
        </xdr:from>
        <xdr:to>
          <xdr:col>32</xdr:col>
          <xdr:colOff>9525</xdr:colOff>
          <xdr:row>50</xdr:row>
          <xdr:rowOff>0</xdr:rowOff>
        </xdr:to>
        <xdr:sp macro="" textlink="">
          <xdr:nvSpPr>
            <xdr:cNvPr id="5141" name="Button 21" hidden="1">
              <a:extLst>
                <a:ext uri="{63B3BB69-23CF-44E3-9099-C40C66FF867C}">
                  <a14:compatExt spid="_x0000_s5141"/>
                </a:ext>
                <a:ext uri="{FF2B5EF4-FFF2-40B4-BE49-F238E27FC236}">
                  <a16:creationId xmlns:a16="http://schemas.microsoft.com/office/drawing/2014/main" id="{00000000-0008-0000-0600-00001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50</xdr:row>
          <xdr:rowOff>9525</xdr:rowOff>
        </xdr:from>
        <xdr:to>
          <xdr:col>32</xdr:col>
          <xdr:colOff>9525</xdr:colOff>
          <xdr:row>52</xdr:row>
          <xdr:rowOff>0</xdr:rowOff>
        </xdr:to>
        <xdr:sp macro="" textlink="">
          <xdr:nvSpPr>
            <xdr:cNvPr id="5142" name="Button 22" hidden="1">
              <a:extLst>
                <a:ext uri="{63B3BB69-23CF-44E3-9099-C40C66FF867C}">
                  <a14:compatExt spid="_x0000_s5142"/>
                </a:ext>
                <a:ext uri="{FF2B5EF4-FFF2-40B4-BE49-F238E27FC236}">
                  <a16:creationId xmlns:a16="http://schemas.microsoft.com/office/drawing/2014/main" id="{00000000-0008-0000-0600-000016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52</xdr:row>
          <xdr:rowOff>9525</xdr:rowOff>
        </xdr:from>
        <xdr:to>
          <xdr:col>32</xdr:col>
          <xdr:colOff>9525</xdr:colOff>
          <xdr:row>54</xdr:row>
          <xdr:rowOff>0</xdr:rowOff>
        </xdr:to>
        <xdr:sp macro="" textlink="">
          <xdr:nvSpPr>
            <xdr:cNvPr id="5143" name="Button 23" hidden="1">
              <a:extLst>
                <a:ext uri="{63B3BB69-23CF-44E3-9099-C40C66FF867C}">
                  <a14:compatExt spid="_x0000_s5143"/>
                </a:ext>
                <a:ext uri="{FF2B5EF4-FFF2-40B4-BE49-F238E27FC236}">
                  <a16:creationId xmlns:a16="http://schemas.microsoft.com/office/drawing/2014/main" id="{00000000-0008-0000-0600-000017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54</xdr:row>
          <xdr:rowOff>9525</xdr:rowOff>
        </xdr:from>
        <xdr:to>
          <xdr:col>32</xdr:col>
          <xdr:colOff>9525</xdr:colOff>
          <xdr:row>56</xdr:row>
          <xdr:rowOff>0</xdr:rowOff>
        </xdr:to>
        <xdr:sp macro="" textlink="">
          <xdr:nvSpPr>
            <xdr:cNvPr id="5144" name="Button 24" hidden="1">
              <a:extLst>
                <a:ext uri="{63B3BB69-23CF-44E3-9099-C40C66FF867C}">
                  <a14:compatExt spid="_x0000_s5144"/>
                </a:ext>
                <a:ext uri="{FF2B5EF4-FFF2-40B4-BE49-F238E27FC236}">
                  <a16:creationId xmlns:a16="http://schemas.microsoft.com/office/drawing/2014/main" id="{00000000-0008-0000-0600-000018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56</xdr:row>
          <xdr:rowOff>9525</xdr:rowOff>
        </xdr:from>
        <xdr:to>
          <xdr:col>32</xdr:col>
          <xdr:colOff>9525</xdr:colOff>
          <xdr:row>58</xdr:row>
          <xdr:rowOff>0</xdr:rowOff>
        </xdr:to>
        <xdr:sp macro="" textlink="">
          <xdr:nvSpPr>
            <xdr:cNvPr id="5145" name="Button 25" hidden="1">
              <a:extLst>
                <a:ext uri="{63B3BB69-23CF-44E3-9099-C40C66FF867C}">
                  <a14:compatExt spid="_x0000_s5145"/>
                </a:ext>
                <a:ext uri="{FF2B5EF4-FFF2-40B4-BE49-F238E27FC236}">
                  <a16:creationId xmlns:a16="http://schemas.microsoft.com/office/drawing/2014/main" id="{00000000-0008-0000-0600-000019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58</xdr:row>
          <xdr:rowOff>9525</xdr:rowOff>
        </xdr:from>
        <xdr:to>
          <xdr:col>32</xdr:col>
          <xdr:colOff>9525</xdr:colOff>
          <xdr:row>60</xdr:row>
          <xdr:rowOff>0</xdr:rowOff>
        </xdr:to>
        <xdr:sp macro="" textlink="">
          <xdr:nvSpPr>
            <xdr:cNvPr id="5146" name="Button 26" hidden="1">
              <a:extLst>
                <a:ext uri="{63B3BB69-23CF-44E3-9099-C40C66FF867C}">
                  <a14:compatExt spid="_x0000_s5146"/>
                </a:ext>
                <a:ext uri="{FF2B5EF4-FFF2-40B4-BE49-F238E27FC236}">
                  <a16:creationId xmlns:a16="http://schemas.microsoft.com/office/drawing/2014/main" id="{00000000-0008-0000-0600-00001A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60</xdr:row>
          <xdr:rowOff>9525</xdr:rowOff>
        </xdr:from>
        <xdr:to>
          <xdr:col>32</xdr:col>
          <xdr:colOff>9525</xdr:colOff>
          <xdr:row>62</xdr:row>
          <xdr:rowOff>0</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600-00001B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62</xdr:row>
          <xdr:rowOff>9525</xdr:rowOff>
        </xdr:from>
        <xdr:to>
          <xdr:col>32</xdr:col>
          <xdr:colOff>9525</xdr:colOff>
          <xdr:row>64</xdr:row>
          <xdr:rowOff>0</xdr:rowOff>
        </xdr:to>
        <xdr:sp macro="" textlink="">
          <xdr:nvSpPr>
            <xdr:cNvPr id="5148" name="Button 28" hidden="1">
              <a:extLst>
                <a:ext uri="{63B3BB69-23CF-44E3-9099-C40C66FF867C}">
                  <a14:compatExt spid="_x0000_s5148"/>
                </a:ext>
                <a:ext uri="{FF2B5EF4-FFF2-40B4-BE49-F238E27FC236}">
                  <a16:creationId xmlns:a16="http://schemas.microsoft.com/office/drawing/2014/main" id="{00000000-0008-0000-0600-00001C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64</xdr:row>
          <xdr:rowOff>9525</xdr:rowOff>
        </xdr:from>
        <xdr:to>
          <xdr:col>32</xdr:col>
          <xdr:colOff>9525</xdr:colOff>
          <xdr:row>66</xdr:row>
          <xdr:rowOff>0</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600-00001D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66</xdr:row>
          <xdr:rowOff>9525</xdr:rowOff>
        </xdr:from>
        <xdr:to>
          <xdr:col>32</xdr:col>
          <xdr:colOff>9525</xdr:colOff>
          <xdr:row>68</xdr:row>
          <xdr:rowOff>0</xdr:rowOff>
        </xdr:to>
        <xdr:sp macro="" textlink="">
          <xdr:nvSpPr>
            <xdr:cNvPr id="5150" name="Button 30" hidden="1">
              <a:extLst>
                <a:ext uri="{63B3BB69-23CF-44E3-9099-C40C66FF867C}">
                  <a14:compatExt spid="_x0000_s5150"/>
                </a:ext>
                <a:ext uri="{FF2B5EF4-FFF2-40B4-BE49-F238E27FC236}">
                  <a16:creationId xmlns:a16="http://schemas.microsoft.com/office/drawing/2014/main" id="{00000000-0008-0000-0600-00001E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19050</xdr:colOff>
          <xdr:row>68</xdr:row>
          <xdr:rowOff>9525</xdr:rowOff>
        </xdr:from>
        <xdr:to>
          <xdr:col>32</xdr:col>
          <xdr:colOff>9525</xdr:colOff>
          <xdr:row>70</xdr:row>
          <xdr:rowOff>0</xdr:rowOff>
        </xdr:to>
        <xdr:sp macro="" textlink="">
          <xdr:nvSpPr>
            <xdr:cNvPr id="5151" name="Button 31" hidden="1">
              <a:extLst>
                <a:ext uri="{63B3BB69-23CF-44E3-9099-C40C66FF867C}">
                  <a14:compatExt spid="_x0000_s5151"/>
                </a:ext>
                <a:ext uri="{FF2B5EF4-FFF2-40B4-BE49-F238E27FC236}">
                  <a16:creationId xmlns:a16="http://schemas.microsoft.com/office/drawing/2014/main" id="{00000000-0008-0000-0600-00001F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200" b="1" i="0" u="none" strike="noStrike" baseline="0">
                  <a:solidFill>
                    <a:srgbClr val="0000FF"/>
                  </a:solidFill>
                  <a:latin typeface="Calibri"/>
                  <a:cs typeface="Calibri"/>
                </a:rPr>
                <a:t>Visualiser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581025</xdr:colOff>
          <xdr:row>1</xdr:row>
          <xdr:rowOff>66675</xdr:rowOff>
        </xdr:from>
        <xdr:to>
          <xdr:col>7</xdr:col>
          <xdr:colOff>1514475</xdr:colOff>
          <xdr:row>3</xdr:row>
          <xdr:rowOff>85725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8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twoCellAnchor>
    <xdr:from>
      <xdr:col>15</xdr:col>
      <xdr:colOff>670891</xdr:colOff>
      <xdr:row>23</xdr:row>
      <xdr:rowOff>33130</xdr:rowOff>
    </xdr:from>
    <xdr:to>
      <xdr:col>19</xdr:col>
      <xdr:colOff>235324</xdr:colOff>
      <xdr:row>28</xdr:row>
      <xdr:rowOff>89647</xdr:rowOff>
    </xdr:to>
    <xdr:sp macro="" textlink="">
      <xdr:nvSpPr>
        <xdr:cNvPr id="2" name="Légende : flèche courbée 1">
          <a:extLst>
            <a:ext uri="{FF2B5EF4-FFF2-40B4-BE49-F238E27FC236}">
              <a16:creationId xmlns:a16="http://schemas.microsoft.com/office/drawing/2014/main" id="{4E6D7580-8427-4467-A7D4-2B0987BF821A}"/>
            </a:ext>
          </a:extLst>
        </xdr:cNvPr>
        <xdr:cNvSpPr/>
      </xdr:nvSpPr>
      <xdr:spPr>
        <a:xfrm>
          <a:off x="18835626" y="5154218"/>
          <a:ext cx="2612433" cy="1121076"/>
        </a:xfrm>
        <a:prstGeom prst="borderCallout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En</a:t>
          </a:r>
          <a:r>
            <a:rPr lang="fr-FR" sz="1100" baseline="0"/>
            <a:t> fonction de la config inscrite en I22, je souhaiterais que les valeurs indiquées par l'onglet Config_Fo s'inscrivent dans ce tableau</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742950</xdr:colOff>
          <xdr:row>0</xdr:row>
          <xdr:rowOff>57150</xdr:rowOff>
        </xdr:from>
        <xdr:to>
          <xdr:col>6</xdr:col>
          <xdr:colOff>733425</xdr:colOff>
          <xdr:row>2</xdr:row>
          <xdr:rowOff>123825</xdr:rowOff>
        </xdr:to>
        <xdr:sp macro="" textlink="">
          <xdr:nvSpPr>
            <xdr:cNvPr id="113674" name="Button 10" hidden="1">
              <a:extLst>
                <a:ext uri="{63B3BB69-23CF-44E3-9099-C40C66FF867C}">
                  <a14:compatExt spid="_x0000_s113674"/>
                </a:ext>
                <a:ext uri="{FF2B5EF4-FFF2-40B4-BE49-F238E27FC236}">
                  <a16:creationId xmlns:a16="http://schemas.microsoft.com/office/drawing/2014/main" id="{00000000-0008-0000-0900-00000ABC01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Fermer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18" Type="http://schemas.openxmlformats.org/officeDocument/2006/relationships/ctrlProp" Target="../ctrlProps/ctrlProp46.xml"/><Relationship Id="rId26" Type="http://schemas.openxmlformats.org/officeDocument/2006/relationships/ctrlProp" Target="../ctrlProps/ctrlProp54.xml"/><Relationship Id="rId3" Type="http://schemas.openxmlformats.org/officeDocument/2006/relationships/vmlDrawing" Target="../drawings/vmlDrawing2.vml"/><Relationship Id="rId21" Type="http://schemas.openxmlformats.org/officeDocument/2006/relationships/ctrlProp" Target="../ctrlProps/ctrlProp49.xml"/><Relationship Id="rId34" Type="http://schemas.openxmlformats.org/officeDocument/2006/relationships/ctrlProp" Target="../ctrlProps/ctrlProp62.xml"/><Relationship Id="rId7" Type="http://schemas.openxmlformats.org/officeDocument/2006/relationships/ctrlProp" Target="../ctrlProps/ctrlProp35.xml"/><Relationship Id="rId12" Type="http://schemas.openxmlformats.org/officeDocument/2006/relationships/ctrlProp" Target="../ctrlProps/ctrlProp40.xml"/><Relationship Id="rId17" Type="http://schemas.openxmlformats.org/officeDocument/2006/relationships/ctrlProp" Target="../ctrlProps/ctrlProp45.xml"/><Relationship Id="rId25" Type="http://schemas.openxmlformats.org/officeDocument/2006/relationships/ctrlProp" Target="../ctrlProps/ctrlProp53.xml"/><Relationship Id="rId33" Type="http://schemas.openxmlformats.org/officeDocument/2006/relationships/ctrlProp" Target="../ctrlProps/ctrlProp61.xml"/><Relationship Id="rId2" Type="http://schemas.openxmlformats.org/officeDocument/2006/relationships/drawing" Target="../drawings/drawing2.xml"/><Relationship Id="rId16" Type="http://schemas.openxmlformats.org/officeDocument/2006/relationships/ctrlProp" Target="../ctrlProps/ctrlProp44.xml"/><Relationship Id="rId20" Type="http://schemas.openxmlformats.org/officeDocument/2006/relationships/ctrlProp" Target="../ctrlProps/ctrlProp48.xml"/><Relationship Id="rId29" Type="http://schemas.openxmlformats.org/officeDocument/2006/relationships/ctrlProp" Target="../ctrlProps/ctrlProp57.xml"/><Relationship Id="rId1" Type="http://schemas.openxmlformats.org/officeDocument/2006/relationships/printerSettings" Target="../printerSettings/printerSettings2.bin"/><Relationship Id="rId6" Type="http://schemas.openxmlformats.org/officeDocument/2006/relationships/ctrlProp" Target="../ctrlProps/ctrlProp34.xml"/><Relationship Id="rId11" Type="http://schemas.openxmlformats.org/officeDocument/2006/relationships/ctrlProp" Target="../ctrlProps/ctrlProp39.xml"/><Relationship Id="rId24" Type="http://schemas.openxmlformats.org/officeDocument/2006/relationships/ctrlProp" Target="../ctrlProps/ctrlProp52.xml"/><Relationship Id="rId32" Type="http://schemas.openxmlformats.org/officeDocument/2006/relationships/ctrlProp" Target="../ctrlProps/ctrlProp60.xml"/><Relationship Id="rId5" Type="http://schemas.openxmlformats.org/officeDocument/2006/relationships/ctrlProp" Target="../ctrlProps/ctrlProp33.xml"/><Relationship Id="rId15" Type="http://schemas.openxmlformats.org/officeDocument/2006/relationships/ctrlProp" Target="../ctrlProps/ctrlProp43.xml"/><Relationship Id="rId23" Type="http://schemas.openxmlformats.org/officeDocument/2006/relationships/ctrlProp" Target="../ctrlProps/ctrlProp51.xml"/><Relationship Id="rId28" Type="http://schemas.openxmlformats.org/officeDocument/2006/relationships/ctrlProp" Target="../ctrlProps/ctrlProp56.xml"/><Relationship Id="rId10" Type="http://schemas.openxmlformats.org/officeDocument/2006/relationships/ctrlProp" Target="../ctrlProps/ctrlProp38.xml"/><Relationship Id="rId19" Type="http://schemas.openxmlformats.org/officeDocument/2006/relationships/ctrlProp" Target="../ctrlProps/ctrlProp47.xml"/><Relationship Id="rId31" Type="http://schemas.openxmlformats.org/officeDocument/2006/relationships/ctrlProp" Target="../ctrlProps/ctrlProp59.xml"/><Relationship Id="rId4" Type="http://schemas.openxmlformats.org/officeDocument/2006/relationships/ctrlProp" Target="../ctrlProps/ctrlProp32.xml"/><Relationship Id="rId9" Type="http://schemas.openxmlformats.org/officeDocument/2006/relationships/ctrlProp" Target="../ctrlProps/ctrlProp37.xml"/><Relationship Id="rId14" Type="http://schemas.openxmlformats.org/officeDocument/2006/relationships/ctrlProp" Target="../ctrlProps/ctrlProp42.xml"/><Relationship Id="rId22" Type="http://schemas.openxmlformats.org/officeDocument/2006/relationships/ctrlProp" Target="../ctrlProps/ctrlProp50.xml"/><Relationship Id="rId27" Type="http://schemas.openxmlformats.org/officeDocument/2006/relationships/ctrlProp" Target="../ctrlProps/ctrlProp55.xml"/><Relationship Id="rId30" Type="http://schemas.openxmlformats.org/officeDocument/2006/relationships/ctrlProp" Target="../ctrlProps/ctrlProp58.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6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6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867C5-7A9F-4B1E-87D6-9B82E02B08AD}">
  <sheetPr codeName="Feuil5"/>
  <dimension ref="A1:M55"/>
  <sheetViews>
    <sheetView workbookViewId="0">
      <selection activeCell="C7" sqref="C7:G7"/>
    </sheetView>
  </sheetViews>
  <sheetFormatPr baseColWidth="10" defaultRowHeight="15" x14ac:dyDescent="0.25"/>
  <cols>
    <col min="1" max="1" width="60.7109375" bestFit="1" customWidth="1"/>
    <col min="2" max="2" width="6.42578125" bestFit="1" customWidth="1"/>
    <col min="3" max="3" width="54.85546875" bestFit="1" customWidth="1"/>
    <col min="4" max="6" width="57.5703125" bestFit="1" customWidth="1"/>
    <col min="7" max="7" width="53.28515625" bestFit="1" customWidth="1"/>
    <col min="8" max="8" width="14.85546875" bestFit="1" customWidth="1"/>
  </cols>
  <sheetData>
    <row r="1" spans="1:9" ht="22.5" x14ac:dyDescent="0.45">
      <c r="A1" s="189" t="s">
        <v>65</v>
      </c>
      <c r="B1" s="189"/>
      <c r="C1" s="189"/>
      <c r="D1" s="189"/>
    </row>
    <row r="3" spans="1:9" ht="23.25" x14ac:dyDescent="0.35">
      <c r="A3" s="184" t="s">
        <v>89</v>
      </c>
    </row>
    <row r="4" spans="1:9" s="7" customFormat="1" ht="18.75" x14ac:dyDescent="0.3">
      <c r="A4" s="172"/>
      <c r="B4"/>
    </row>
    <row r="5" spans="1:9" s="7" customFormat="1" ht="18.75" x14ac:dyDescent="0.3">
      <c r="A5" s="173" t="s">
        <v>79</v>
      </c>
      <c r="B5" s="173"/>
    </row>
    <row r="6" spans="1:9" s="22" customFormat="1" x14ac:dyDescent="0.25">
      <c r="C6" s="7"/>
      <c r="D6" s="7"/>
    </row>
    <row r="7" spans="1:9" s="22" customFormat="1" x14ac:dyDescent="0.25">
      <c r="A7" s="111"/>
      <c r="B7" s="111"/>
      <c r="C7" s="280" t="s">
        <v>87</v>
      </c>
      <c r="D7" s="280" t="s">
        <v>88</v>
      </c>
      <c r="E7" s="280" t="s">
        <v>88</v>
      </c>
      <c r="F7" s="280" t="s">
        <v>88</v>
      </c>
      <c r="G7" s="280" t="s">
        <v>88</v>
      </c>
      <c r="H7" s="98" t="s">
        <v>88</v>
      </c>
      <c r="I7" s="98" t="s">
        <v>88</v>
      </c>
    </row>
    <row r="8" spans="1:9" s="22" customFormat="1" ht="33" x14ac:dyDescent="0.25">
      <c r="A8" s="30" t="s">
        <v>52</v>
      </c>
      <c r="B8" s="31" t="s">
        <v>34</v>
      </c>
      <c r="C8" s="32" t="s">
        <v>42</v>
      </c>
      <c r="D8" s="32" t="s">
        <v>42</v>
      </c>
      <c r="E8" s="32" t="s">
        <v>42</v>
      </c>
      <c r="F8" s="32" t="s">
        <v>42</v>
      </c>
      <c r="G8" s="32" t="s">
        <v>42</v>
      </c>
    </row>
    <row r="9" spans="1:9" s="22" customFormat="1" ht="16.5" x14ac:dyDescent="0.25">
      <c r="A9" s="174" t="s">
        <v>99</v>
      </c>
      <c r="B9" s="175" t="s">
        <v>59</v>
      </c>
      <c r="C9" s="176">
        <v>1</v>
      </c>
      <c r="D9" s="176"/>
      <c r="E9" s="176"/>
      <c r="F9" s="176"/>
      <c r="G9" s="176"/>
    </row>
    <row r="10" spans="1:9" s="22" customFormat="1" ht="16.5" x14ac:dyDescent="0.25">
      <c r="A10" s="174" t="s">
        <v>100</v>
      </c>
      <c r="B10" s="175" t="s">
        <v>112</v>
      </c>
      <c r="C10" s="279"/>
      <c r="D10" s="279"/>
      <c r="E10" s="279"/>
      <c r="F10" s="279"/>
      <c r="G10" s="279"/>
    </row>
    <row r="11" spans="1:9" s="22" customFormat="1" ht="16.5" x14ac:dyDescent="0.25">
      <c r="A11" s="174" t="s">
        <v>105</v>
      </c>
      <c r="B11" s="175" t="s">
        <v>113</v>
      </c>
      <c r="C11" s="279"/>
      <c r="D11" s="279"/>
      <c r="E11" s="279"/>
      <c r="F11" s="279">
        <v>2</v>
      </c>
      <c r="G11" s="279"/>
    </row>
    <row r="12" spans="1:9" s="22" customFormat="1" ht="16.5" x14ac:dyDescent="0.25">
      <c r="A12" s="174" t="s">
        <v>106</v>
      </c>
      <c r="B12" s="175" t="s">
        <v>114</v>
      </c>
      <c r="C12" s="279"/>
      <c r="D12" s="279"/>
      <c r="E12" s="279">
        <v>3</v>
      </c>
      <c r="F12" s="279"/>
      <c r="G12" s="279">
        <v>1</v>
      </c>
    </row>
    <row r="13" spans="1:9" s="22" customFormat="1" ht="16.5" x14ac:dyDescent="0.25">
      <c r="A13" s="174" t="s">
        <v>107</v>
      </c>
      <c r="B13" s="175" t="s">
        <v>115</v>
      </c>
      <c r="C13" s="279"/>
      <c r="D13" s="279"/>
      <c r="E13" s="279"/>
      <c r="F13" s="279"/>
      <c r="G13" s="279"/>
    </row>
    <row r="14" spans="1:9" s="22" customFormat="1" ht="16.5" x14ac:dyDescent="0.25">
      <c r="A14" s="177" t="s">
        <v>101</v>
      </c>
      <c r="B14" s="175" t="s">
        <v>116</v>
      </c>
      <c r="C14" s="279"/>
      <c r="D14" s="279">
        <v>2</v>
      </c>
      <c r="E14" s="279">
        <v>2</v>
      </c>
      <c r="F14" s="279">
        <v>2</v>
      </c>
      <c r="G14" s="279">
        <v>2</v>
      </c>
    </row>
    <row r="15" spans="1:9" s="22" customFormat="1" ht="16.5" x14ac:dyDescent="0.25">
      <c r="A15" s="177" t="s">
        <v>108</v>
      </c>
      <c r="B15" s="178" t="s">
        <v>96</v>
      </c>
      <c r="C15" s="279"/>
      <c r="D15" s="279"/>
      <c r="E15" s="279"/>
      <c r="F15" s="279"/>
      <c r="G15" s="279"/>
    </row>
    <row r="16" spans="1:9" s="22" customFormat="1" ht="16.5" x14ac:dyDescent="0.25">
      <c r="A16" s="177" t="s">
        <v>109</v>
      </c>
      <c r="B16" s="178" t="s">
        <v>96</v>
      </c>
      <c r="C16" s="279"/>
      <c r="D16" s="279"/>
      <c r="E16" s="279"/>
      <c r="F16" s="279"/>
      <c r="G16" s="279"/>
    </row>
    <row r="17" spans="1:13" s="22" customFormat="1" ht="16.5" x14ac:dyDescent="0.25">
      <c r="A17" s="177" t="s">
        <v>110</v>
      </c>
      <c r="B17" s="178" t="s">
        <v>96</v>
      </c>
      <c r="C17" s="279"/>
      <c r="D17" s="279"/>
      <c r="E17" s="279"/>
      <c r="F17" s="279"/>
      <c r="G17" s="279"/>
    </row>
    <row r="18" spans="1:13" s="22" customFormat="1" ht="16.5" x14ac:dyDescent="0.25">
      <c r="A18" s="177" t="s">
        <v>111</v>
      </c>
      <c r="B18" s="178" t="s">
        <v>96</v>
      </c>
      <c r="C18" s="279"/>
      <c r="D18" s="279"/>
      <c r="E18" s="279"/>
      <c r="F18" s="279"/>
      <c r="G18" s="279"/>
    </row>
    <row r="19" spans="1:13" ht="16.5" x14ac:dyDescent="0.25">
      <c r="A19" s="177" t="s">
        <v>94</v>
      </c>
      <c r="B19" s="178" t="s">
        <v>96</v>
      </c>
      <c r="C19" s="179">
        <v>5</v>
      </c>
      <c r="D19" s="179"/>
      <c r="E19" s="179"/>
      <c r="F19" s="179"/>
      <c r="G19" s="179"/>
      <c r="H19" s="22"/>
      <c r="I19" s="22"/>
      <c r="J19" s="22"/>
      <c r="K19" s="22"/>
      <c r="L19" s="22"/>
      <c r="M19" s="22"/>
    </row>
    <row r="20" spans="1:13" ht="16.5" x14ac:dyDescent="0.25">
      <c r="A20" s="177" t="s">
        <v>102</v>
      </c>
      <c r="B20" s="178" t="s">
        <v>96</v>
      </c>
      <c r="C20" s="179"/>
      <c r="D20" s="179">
        <v>6</v>
      </c>
      <c r="E20" s="179">
        <v>6</v>
      </c>
      <c r="F20" s="179">
        <v>6</v>
      </c>
      <c r="G20" s="179">
        <v>6</v>
      </c>
      <c r="H20" s="22"/>
      <c r="I20" s="22"/>
      <c r="J20" s="22"/>
      <c r="K20" s="22"/>
      <c r="L20" s="22"/>
      <c r="M20" s="22"/>
    </row>
    <row r="21" spans="1:13" ht="16.5" x14ac:dyDescent="0.25">
      <c r="A21" s="177" t="s">
        <v>117</v>
      </c>
      <c r="B21" s="178" t="s">
        <v>96</v>
      </c>
      <c r="C21" s="179">
        <v>6</v>
      </c>
      <c r="D21" s="179"/>
      <c r="E21" s="179"/>
      <c r="F21" s="179"/>
      <c r="G21" s="179"/>
      <c r="H21" s="22"/>
      <c r="I21" s="22"/>
      <c r="J21" s="22"/>
      <c r="K21" s="22"/>
      <c r="L21" s="22"/>
      <c r="M21" s="22"/>
    </row>
    <row r="22" spans="1:13" ht="16.5" x14ac:dyDescent="0.25">
      <c r="A22" s="177" t="s">
        <v>118</v>
      </c>
      <c r="B22" s="178" t="s">
        <v>96</v>
      </c>
      <c r="C22" s="179"/>
      <c r="D22" s="179"/>
      <c r="E22" s="179">
        <v>8</v>
      </c>
      <c r="F22" s="179"/>
      <c r="G22" s="179">
        <v>10</v>
      </c>
      <c r="H22" s="22"/>
      <c r="I22" s="22"/>
      <c r="J22" s="22"/>
      <c r="K22" s="22"/>
      <c r="L22" s="22"/>
      <c r="M22" s="22"/>
    </row>
    <row r="23" spans="1:13" ht="16.5" x14ac:dyDescent="0.25">
      <c r="A23" s="177" t="s">
        <v>119</v>
      </c>
      <c r="B23" s="178" t="s">
        <v>96</v>
      </c>
      <c r="C23" s="179"/>
      <c r="D23" s="179"/>
      <c r="E23" s="179"/>
      <c r="F23" s="179">
        <v>45</v>
      </c>
      <c r="G23" s="179"/>
      <c r="H23" s="22"/>
      <c r="I23" s="22"/>
      <c r="J23" s="22"/>
      <c r="K23" s="22"/>
      <c r="L23" s="22"/>
      <c r="M23" s="22"/>
    </row>
    <row r="24" spans="1:13" ht="16.5" x14ac:dyDescent="0.25">
      <c r="A24" s="177" t="s">
        <v>120</v>
      </c>
      <c r="B24" s="178" t="s">
        <v>96</v>
      </c>
      <c r="C24" s="179"/>
      <c r="D24" s="179">
        <v>5</v>
      </c>
      <c r="E24" s="179"/>
      <c r="F24" s="179"/>
      <c r="G24" s="179"/>
      <c r="H24" s="22"/>
      <c r="I24" s="22"/>
      <c r="J24" s="22"/>
      <c r="K24" s="22"/>
      <c r="L24" s="22"/>
      <c r="M24" s="22"/>
    </row>
    <row r="25" spans="1:13" ht="16.5" x14ac:dyDescent="0.25">
      <c r="A25" s="177" t="s">
        <v>95</v>
      </c>
      <c r="B25" s="178" t="s">
        <v>96</v>
      </c>
      <c r="C25" s="179">
        <v>9</v>
      </c>
      <c r="D25" s="179"/>
      <c r="E25" s="179"/>
      <c r="F25" s="179"/>
      <c r="G25" s="179"/>
      <c r="H25" s="22"/>
      <c r="I25" s="22"/>
      <c r="J25" s="22"/>
      <c r="K25" s="22"/>
      <c r="L25" s="22"/>
      <c r="M25" s="22"/>
    </row>
    <row r="26" spans="1:13" ht="16.5" x14ac:dyDescent="0.25">
      <c r="A26" s="177" t="s">
        <v>103</v>
      </c>
      <c r="B26" s="178"/>
      <c r="C26" s="179"/>
      <c r="D26" s="179">
        <v>10</v>
      </c>
      <c r="E26" s="179">
        <v>10</v>
      </c>
      <c r="F26" s="179">
        <v>10</v>
      </c>
      <c r="G26" s="179">
        <v>10</v>
      </c>
      <c r="H26" s="22"/>
      <c r="I26" s="22"/>
      <c r="J26" s="22"/>
      <c r="K26" s="22"/>
      <c r="L26" s="22"/>
      <c r="M26" s="22"/>
    </row>
    <row r="27" spans="1:13" ht="16.5" x14ac:dyDescent="0.25">
      <c r="A27" s="177" t="s">
        <v>90</v>
      </c>
      <c r="B27" s="178" t="s">
        <v>97</v>
      </c>
      <c r="C27" s="180">
        <v>13</v>
      </c>
      <c r="D27" s="180"/>
      <c r="E27" s="180"/>
      <c r="F27" s="180"/>
      <c r="G27" s="180"/>
      <c r="H27" s="22"/>
      <c r="I27" s="22"/>
      <c r="J27" s="22"/>
      <c r="K27" s="22"/>
      <c r="L27" s="22"/>
      <c r="M27" s="22"/>
    </row>
    <row r="28" spans="1:13" ht="16.5" x14ac:dyDescent="0.25">
      <c r="A28" s="177" t="s">
        <v>104</v>
      </c>
      <c r="B28" s="178"/>
      <c r="C28" s="180"/>
      <c r="D28" s="180">
        <v>14</v>
      </c>
      <c r="E28" s="180">
        <v>14</v>
      </c>
      <c r="F28" s="180">
        <v>14</v>
      </c>
      <c r="G28" s="180">
        <v>14</v>
      </c>
      <c r="H28" s="22"/>
      <c r="I28" s="22"/>
      <c r="J28" s="22"/>
      <c r="K28" s="22"/>
      <c r="L28" s="22"/>
      <c r="M28" s="22"/>
    </row>
    <row r="29" spans="1:13" ht="16.5" x14ac:dyDescent="0.25">
      <c r="A29" s="177" t="s">
        <v>91</v>
      </c>
      <c r="B29" s="178" t="s">
        <v>96</v>
      </c>
      <c r="C29" s="179">
        <v>17</v>
      </c>
      <c r="D29" s="179">
        <v>18</v>
      </c>
      <c r="E29" s="179">
        <v>18</v>
      </c>
      <c r="F29" s="179">
        <v>18</v>
      </c>
      <c r="G29" s="179">
        <v>18</v>
      </c>
      <c r="H29" s="22"/>
      <c r="I29" s="22"/>
      <c r="J29" s="22"/>
      <c r="K29" s="22"/>
      <c r="L29" s="22"/>
      <c r="M29" s="22"/>
    </row>
    <row r="30" spans="1:13" ht="16.5" x14ac:dyDescent="0.25">
      <c r="A30" s="177" t="s">
        <v>92</v>
      </c>
      <c r="B30" s="178" t="s">
        <v>98</v>
      </c>
      <c r="C30" s="181">
        <v>21</v>
      </c>
      <c r="D30" s="181">
        <v>22</v>
      </c>
      <c r="E30" s="181">
        <v>22</v>
      </c>
      <c r="F30" s="181">
        <v>22</v>
      </c>
      <c r="G30" s="181">
        <v>22</v>
      </c>
      <c r="H30" s="22"/>
      <c r="I30" s="22"/>
      <c r="J30" s="22"/>
      <c r="K30" s="22"/>
      <c r="L30" s="22"/>
      <c r="M30" s="22"/>
    </row>
    <row r="31" spans="1:13" ht="16.5" x14ac:dyDescent="0.25">
      <c r="A31" s="177" t="s">
        <v>93</v>
      </c>
      <c r="B31" s="178" t="s">
        <v>59</v>
      </c>
      <c r="C31" s="182">
        <v>25</v>
      </c>
      <c r="D31" s="182">
        <v>26</v>
      </c>
      <c r="E31" s="182">
        <v>26</v>
      </c>
      <c r="F31" s="182">
        <v>26</v>
      </c>
      <c r="G31" s="182">
        <v>26</v>
      </c>
      <c r="H31" s="22"/>
      <c r="I31" s="22"/>
      <c r="J31" s="22"/>
      <c r="K31" s="22"/>
      <c r="L31" s="22"/>
      <c r="M31" s="22"/>
    </row>
    <row r="32" spans="1:13" x14ac:dyDescent="0.25">
      <c r="C32" s="7"/>
      <c r="D32" s="7"/>
      <c r="G32" s="22"/>
      <c r="H32" s="22"/>
      <c r="I32" s="22"/>
      <c r="J32" s="22"/>
      <c r="K32" s="22"/>
      <c r="L32" s="22"/>
      <c r="M32" s="22"/>
    </row>
    <row r="33" spans="1:13" x14ac:dyDescent="0.25">
      <c r="G33" s="22"/>
      <c r="H33" s="22"/>
      <c r="I33" s="22"/>
      <c r="J33" s="22"/>
      <c r="K33" s="22"/>
      <c r="L33" s="22"/>
      <c r="M33" s="22"/>
    </row>
    <row r="34" spans="1:13" x14ac:dyDescent="0.25">
      <c r="G34" s="22"/>
      <c r="H34" s="22"/>
      <c r="I34" s="22"/>
      <c r="J34" s="22"/>
      <c r="K34" s="22"/>
      <c r="L34" s="22"/>
      <c r="M34" s="22"/>
    </row>
    <row r="35" spans="1:13" x14ac:dyDescent="0.25">
      <c r="G35" s="22"/>
      <c r="H35" s="22"/>
      <c r="I35" s="22"/>
      <c r="J35" s="22"/>
      <c r="K35" s="22"/>
      <c r="L35" s="22"/>
      <c r="M35" s="22"/>
    </row>
    <row r="36" spans="1:13" x14ac:dyDescent="0.25">
      <c r="G36" s="22"/>
      <c r="H36" s="22"/>
      <c r="I36" s="22"/>
      <c r="J36" s="22"/>
      <c r="K36" s="22"/>
      <c r="L36" s="22"/>
      <c r="M36" s="22"/>
    </row>
    <row r="41" spans="1:13" x14ac:dyDescent="0.25">
      <c r="A41" s="98"/>
      <c r="B41" s="98"/>
    </row>
    <row r="42" spans="1:13" x14ac:dyDescent="0.25">
      <c r="A42" s="98"/>
      <c r="B42" s="98"/>
    </row>
    <row r="43" spans="1:13" x14ac:dyDescent="0.25">
      <c r="A43" s="98"/>
      <c r="B43" s="98"/>
    </row>
    <row r="44" spans="1:13" x14ac:dyDescent="0.25">
      <c r="A44" s="98"/>
      <c r="B44" s="98"/>
    </row>
    <row r="45" spans="1:13" x14ac:dyDescent="0.25">
      <c r="A45" s="98"/>
      <c r="B45" s="98"/>
    </row>
    <row r="46" spans="1:13" x14ac:dyDescent="0.25">
      <c r="A46" s="98"/>
      <c r="B46" s="98"/>
    </row>
    <row r="47" spans="1:13" x14ac:dyDescent="0.25">
      <c r="A47" s="98"/>
      <c r="B47" s="98"/>
    </row>
    <row r="48" spans="1:13" x14ac:dyDescent="0.25">
      <c r="A48" s="98"/>
      <c r="B48" s="98"/>
    </row>
    <row r="49" spans="1:2" x14ac:dyDescent="0.25">
      <c r="A49" s="98"/>
      <c r="B49" s="98"/>
    </row>
    <row r="50" spans="1:2" x14ac:dyDescent="0.25">
      <c r="A50" s="98"/>
      <c r="B50" s="98"/>
    </row>
    <row r="51" spans="1:2" x14ac:dyDescent="0.25">
      <c r="A51" s="98"/>
      <c r="B51" s="98"/>
    </row>
    <row r="52" spans="1:2" x14ac:dyDescent="0.25">
      <c r="A52" s="98"/>
      <c r="B52" s="98"/>
    </row>
    <row r="53" spans="1:2" x14ac:dyDescent="0.25">
      <c r="A53" s="98"/>
      <c r="B53" s="98"/>
    </row>
    <row r="54" spans="1:2" x14ac:dyDescent="0.25">
      <c r="A54" s="98"/>
      <c r="B54" s="98"/>
    </row>
    <row r="55" spans="1:2" x14ac:dyDescent="0.25">
      <c r="A55" s="98"/>
      <c r="B55" s="98"/>
    </row>
  </sheetData>
  <mergeCells count="1">
    <mergeCell ref="A1:D1"/>
  </mergeCells>
  <phoneticPr fontId="4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E7B1-2EDA-4CFE-8AAC-B5BB43298E61}">
  <sheetPr codeName="Feuil103"/>
  <dimension ref="A1:AF73"/>
  <sheetViews>
    <sheetView zoomScale="82" zoomScaleNormal="82" workbookViewId="0">
      <selection activeCell="AC11" sqref="AC11:AE70"/>
    </sheetView>
  </sheetViews>
  <sheetFormatPr baseColWidth="10" defaultRowHeight="15" x14ac:dyDescent="0.25"/>
  <cols>
    <col min="1" max="1" width="11.42578125" style="2"/>
    <col min="8" max="8" width="0.5703125" customWidth="1"/>
    <col min="9" max="9" width="17.85546875" bestFit="1" customWidth="1"/>
    <col min="10" max="12" width="14.7109375" customWidth="1"/>
    <col min="13" max="13" width="10.140625" customWidth="1"/>
    <col min="15" max="15" width="0.5703125" customWidth="1"/>
    <col min="16" max="16" width="11" bestFit="1" customWidth="1"/>
    <col min="17" max="17" width="13.140625" bestFit="1" customWidth="1"/>
    <col min="18" max="18" width="9.85546875" bestFit="1" customWidth="1"/>
    <col min="19" max="19" width="11.85546875" bestFit="1" customWidth="1"/>
    <col min="20" max="20" width="0.5703125" customWidth="1"/>
    <col min="21" max="21" width="13.5703125" bestFit="1" customWidth="1"/>
    <col min="22" max="22" width="11.5703125" bestFit="1" customWidth="1"/>
    <col min="23" max="23" width="11.7109375" bestFit="1" customWidth="1"/>
    <col min="24" max="24" width="0.5703125" customWidth="1"/>
    <col min="25" max="25" width="13.5703125" bestFit="1" customWidth="1"/>
    <col min="26" max="26" width="11.5703125" bestFit="1" customWidth="1"/>
    <col min="27" max="27" width="11.7109375" bestFit="1" customWidth="1"/>
    <col min="28" max="28" width="0.5703125" customWidth="1"/>
    <col min="30" max="30" width="0.5703125" style="7" customWidth="1"/>
    <col min="31" max="31" width="14.140625" bestFit="1" customWidth="1"/>
  </cols>
  <sheetData>
    <row r="1" spans="1:32" ht="23.25" x14ac:dyDescent="0.25">
      <c r="A1" s="3"/>
      <c r="B1" s="1"/>
      <c r="E1" s="242" t="s">
        <v>14</v>
      </c>
      <c r="F1" s="242"/>
      <c r="G1" s="242"/>
      <c r="H1" s="243"/>
      <c r="I1" s="243"/>
      <c r="J1" s="243"/>
      <c r="K1" s="243"/>
      <c r="L1" s="243"/>
      <c r="M1" s="243"/>
      <c r="N1" s="243"/>
    </row>
    <row r="2" spans="1:32" x14ac:dyDescent="0.25">
      <c r="A2" s="3"/>
      <c r="B2" s="1"/>
      <c r="E2" s="242" t="s">
        <v>15</v>
      </c>
      <c r="F2" s="242"/>
      <c r="G2" s="242"/>
      <c r="H2" s="244"/>
      <c r="I2" s="244"/>
      <c r="J2" s="244"/>
      <c r="K2" s="244"/>
      <c r="L2" s="244"/>
      <c r="M2" s="244"/>
      <c r="N2" s="244"/>
      <c r="O2" s="244"/>
      <c r="P2" s="244"/>
      <c r="Q2" s="244"/>
    </row>
    <row r="3" spans="1:32" x14ac:dyDescent="0.25">
      <c r="A3" s="3"/>
      <c r="B3" s="6" t="s">
        <v>0</v>
      </c>
      <c r="E3" s="242"/>
      <c r="F3" s="242"/>
      <c r="G3" s="242"/>
      <c r="H3" s="244"/>
      <c r="I3" s="244"/>
      <c r="J3" s="244"/>
      <c r="K3" s="244"/>
      <c r="L3" s="244"/>
      <c r="M3" s="244"/>
      <c r="N3" s="244"/>
      <c r="O3" s="244"/>
      <c r="P3" s="244"/>
      <c r="Q3" s="244"/>
    </row>
    <row r="4" spans="1:32" x14ac:dyDescent="0.25">
      <c r="A4" s="3"/>
      <c r="B4" s="4" t="s">
        <v>1</v>
      </c>
      <c r="C4" s="5"/>
    </row>
    <row r="5" spans="1:32" ht="18.75" customHeight="1" x14ac:dyDescent="0.25">
      <c r="A5" s="3"/>
      <c r="B5" s="4" t="s">
        <v>2</v>
      </c>
      <c r="C5" s="5"/>
      <c r="AC5" s="23" t="s">
        <v>26</v>
      </c>
      <c r="AE5" s="23" t="s">
        <v>27</v>
      </c>
    </row>
    <row r="6" spans="1:32" x14ac:dyDescent="0.25">
      <c r="A6" s="3"/>
      <c r="B6" s="4" t="s">
        <v>3</v>
      </c>
      <c r="C6" s="5"/>
      <c r="AC6" s="62"/>
      <c r="AD6" s="22"/>
      <c r="AE6" s="63"/>
    </row>
    <row r="7" spans="1:32" x14ac:dyDescent="0.25">
      <c r="A7" s="3"/>
      <c r="B7" s="4" t="s">
        <v>4</v>
      </c>
      <c r="C7" s="5"/>
    </row>
    <row r="8" spans="1:32" x14ac:dyDescent="0.25">
      <c r="B8" s="5"/>
      <c r="C8" s="5"/>
    </row>
    <row r="9" spans="1:32" ht="37.5" customHeight="1" x14ac:dyDescent="0.25">
      <c r="A9" s="245" t="s">
        <v>11</v>
      </c>
      <c r="B9" s="245"/>
      <c r="C9" s="245"/>
      <c r="D9" s="245"/>
      <c r="E9" s="245"/>
      <c r="F9" s="245"/>
      <c r="G9" s="245"/>
      <c r="I9" s="246" t="s">
        <v>7</v>
      </c>
      <c r="J9" s="247"/>
      <c r="K9" s="247"/>
      <c r="L9" s="247"/>
      <c r="M9" s="247"/>
      <c r="N9" s="248"/>
      <c r="P9" s="249" t="s">
        <v>12</v>
      </c>
      <c r="Q9" s="250"/>
      <c r="R9" s="250"/>
      <c r="S9" s="251"/>
      <c r="U9" s="252" t="s">
        <v>21</v>
      </c>
      <c r="V9" s="253"/>
      <c r="W9" s="254"/>
      <c r="Y9" s="255" t="s">
        <v>22</v>
      </c>
      <c r="Z9" s="256"/>
      <c r="AA9" s="257"/>
      <c r="AC9" s="19" t="s">
        <v>23</v>
      </c>
      <c r="AE9" s="19" t="s">
        <v>24</v>
      </c>
      <c r="AF9" s="237" t="s">
        <v>16</v>
      </c>
    </row>
    <row r="10" spans="1:32" ht="29.25" customHeight="1" x14ac:dyDescent="0.25">
      <c r="A10" s="9" t="s">
        <v>17</v>
      </c>
      <c r="B10" s="10" t="s">
        <v>18</v>
      </c>
      <c r="C10" s="239" t="s">
        <v>19</v>
      </c>
      <c r="D10" s="240"/>
      <c r="E10" s="241"/>
      <c r="F10" s="10" t="s">
        <v>5</v>
      </c>
      <c r="G10" s="10" t="s">
        <v>6</v>
      </c>
      <c r="I10" s="24" t="s">
        <v>49</v>
      </c>
      <c r="J10" s="60" t="s">
        <v>20</v>
      </c>
      <c r="K10" s="12" t="s">
        <v>8</v>
      </c>
      <c r="L10" s="12" t="s">
        <v>9</v>
      </c>
      <c r="M10" s="24" t="s">
        <v>48</v>
      </c>
      <c r="N10" s="12" t="s">
        <v>10</v>
      </c>
      <c r="P10" s="13" t="s">
        <v>13</v>
      </c>
      <c r="Q10" s="13" t="s">
        <v>9</v>
      </c>
      <c r="R10" s="27" t="s">
        <v>28</v>
      </c>
      <c r="S10" s="14" t="s">
        <v>10</v>
      </c>
      <c r="U10" s="15" t="s">
        <v>9</v>
      </c>
      <c r="V10" s="28" t="s">
        <v>28</v>
      </c>
      <c r="W10" s="16" t="s">
        <v>10</v>
      </c>
      <c r="Y10" s="17" t="s">
        <v>9</v>
      </c>
      <c r="Z10" s="17" t="s">
        <v>28</v>
      </c>
      <c r="AA10" s="18" t="s">
        <v>10</v>
      </c>
      <c r="AC10" s="20" t="s">
        <v>25</v>
      </c>
      <c r="AE10" s="20" t="s">
        <v>25</v>
      </c>
      <c r="AF10" s="238"/>
    </row>
    <row r="11" spans="1:32" x14ac:dyDescent="0.25">
      <c r="A11" s="223">
        <v>1</v>
      </c>
      <c r="B11" s="225"/>
      <c r="C11" s="225"/>
      <c r="D11" s="225"/>
      <c r="E11" s="225"/>
      <c r="F11" s="11"/>
      <c r="G11" s="11"/>
      <c r="I11" s="25">
        <v>12</v>
      </c>
      <c r="J11" s="227">
        <v>52</v>
      </c>
      <c r="K11" s="229">
        <v>33</v>
      </c>
      <c r="L11" s="231">
        <v>50000</v>
      </c>
      <c r="M11" s="29">
        <v>1.25</v>
      </c>
      <c r="N11" s="233">
        <v>55000</v>
      </c>
      <c r="P11" s="217">
        <v>50</v>
      </c>
      <c r="Q11" s="219"/>
      <c r="R11" s="54">
        <v>1.25</v>
      </c>
      <c r="S11" s="219"/>
      <c r="U11" s="221"/>
      <c r="V11" s="56">
        <v>1.25</v>
      </c>
      <c r="W11" s="221"/>
      <c r="Y11" s="214"/>
      <c r="Z11" s="58">
        <v>1.25</v>
      </c>
      <c r="AA11" s="214"/>
      <c r="AC11" s="97" t="s">
        <v>50</v>
      </c>
      <c r="AE11" s="97" t="s">
        <v>50</v>
      </c>
    </row>
    <row r="12" spans="1:32" x14ac:dyDescent="0.25">
      <c r="A12" s="235"/>
      <c r="B12" s="236"/>
      <c r="C12" s="216"/>
      <c r="D12" s="216"/>
      <c r="E12" s="216"/>
      <c r="F12" s="61"/>
      <c r="G12" s="61"/>
      <c r="I12" s="26">
        <v>0.5</v>
      </c>
      <c r="J12" s="228"/>
      <c r="K12" s="230"/>
      <c r="L12" s="232"/>
      <c r="M12" s="53">
        <v>0.5</v>
      </c>
      <c r="N12" s="234"/>
      <c r="P12" s="218"/>
      <c r="Q12" s="220"/>
      <c r="R12" s="55">
        <v>0.5</v>
      </c>
      <c r="S12" s="220"/>
      <c r="U12" s="222"/>
      <c r="V12" s="57">
        <v>0.5</v>
      </c>
      <c r="W12" s="222"/>
      <c r="Y12" s="215"/>
      <c r="Z12" s="59">
        <v>0.5</v>
      </c>
      <c r="AA12" s="215"/>
      <c r="AC12" s="21"/>
      <c r="AE12" s="21"/>
    </row>
    <row r="13" spans="1:32" x14ac:dyDescent="0.25">
      <c r="A13" s="223">
        <f>A11+1</f>
        <v>2</v>
      </c>
      <c r="B13" s="225"/>
      <c r="C13" s="225"/>
      <c r="D13" s="225"/>
      <c r="E13" s="225"/>
      <c r="F13" s="11"/>
      <c r="G13" s="11"/>
      <c r="I13" s="25">
        <v>12</v>
      </c>
      <c r="J13" s="227">
        <v>52</v>
      </c>
      <c r="K13" s="229">
        <v>33</v>
      </c>
      <c r="L13" s="231">
        <v>50000</v>
      </c>
      <c r="M13" s="29">
        <v>1.25</v>
      </c>
      <c r="N13" s="233">
        <v>55000</v>
      </c>
      <c r="P13" s="217">
        <v>50</v>
      </c>
      <c r="Q13" s="219"/>
      <c r="R13" s="54">
        <v>1.25</v>
      </c>
      <c r="S13" s="219"/>
      <c r="U13" s="221"/>
      <c r="V13" s="56">
        <v>1.25</v>
      </c>
      <c r="W13" s="221"/>
      <c r="Y13" s="214"/>
      <c r="Z13" s="58">
        <v>1.25</v>
      </c>
      <c r="AA13" s="214"/>
      <c r="AC13" s="97" t="s">
        <v>50</v>
      </c>
      <c r="AE13" s="97" t="s">
        <v>50</v>
      </c>
    </row>
    <row r="14" spans="1:32" x14ac:dyDescent="0.25">
      <c r="A14" s="224"/>
      <c r="B14" s="226"/>
      <c r="C14" s="216"/>
      <c r="D14" s="216"/>
      <c r="E14" s="216"/>
      <c r="F14" s="61"/>
      <c r="G14" s="61"/>
      <c r="I14" s="26">
        <v>0.5</v>
      </c>
      <c r="J14" s="228"/>
      <c r="K14" s="230"/>
      <c r="L14" s="232"/>
      <c r="M14" s="53">
        <v>0.5</v>
      </c>
      <c r="N14" s="234"/>
      <c r="P14" s="218"/>
      <c r="Q14" s="220"/>
      <c r="R14" s="55">
        <v>0.5</v>
      </c>
      <c r="S14" s="220"/>
      <c r="U14" s="222"/>
      <c r="V14" s="57">
        <v>0.5</v>
      </c>
      <c r="W14" s="222"/>
      <c r="Y14" s="215"/>
      <c r="Z14" s="59">
        <v>0.5</v>
      </c>
      <c r="AA14" s="215"/>
      <c r="AC14" s="21"/>
      <c r="AE14" s="21"/>
    </row>
    <row r="15" spans="1:32" x14ac:dyDescent="0.25">
      <c r="A15" s="223">
        <f t="shared" ref="A15" si="0">A13+1</f>
        <v>3</v>
      </c>
      <c r="B15" s="225"/>
      <c r="C15" s="225"/>
      <c r="D15" s="225"/>
      <c r="E15" s="225"/>
      <c r="F15" s="11"/>
      <c r="G15" s="11"/>
      <c r="I15" s="25">
        <v>12</v>
      </c>
      <c r="J15" s="227">
        <v>52</v>
      </c>
      <c r="K15" s="229">
        <v>33</v>
      </c>
      <c r="L15" s="231">
        <v>50000</v>
      </c>
      <c r="M15" s="29">
        <v>1.25</v>
      </c>
      <c r="N15" s="233">
        <v>55000</v>
      </c>
      <c r="P15" s="217">
        <v>50</v>
      </c>
      <c r="Q15" s="219"/>
      <c r="R15" s="54">
        <v>1.25</v>
      </c>
      <c r="S15" s="219"/>
      <c r="U15" s="221"/>
      <c r="V15" s="56">
        <v>1.25</v>
      </c>
      <c r="W15" s="221"/>
      <c r="Y15" s="214"/>
      <c r="Z15" s="58">
        <v>1.25</v>
      </c>
      <c r="AA15" s="214"/>
      <c r="AC15" s="97" t="s">
        <v>50</v>
      </c>
      <c r="AE15" s="97" t="s">
        <v>50</v>
      </c>
    </row>
    <row r="16" spans="1:32" x14ac:dyDescent="0.25">
      <c r="A16" s="235"/>
      <c r="B16" s="236"/>
      <c r="C16" s="216"/>
      <c r="D16" s="216"/>
      <c r="E16" s="216"/>
      <c r="F16" s="61"/>
      <c r="G16" s="61"/>
      <c r="I16" s="26">
        <v>0.5</v>
      </c>
      <c r="J16" s="228"/>
      <c r="K16" s="230"/>
      <c r="L16" s="232"/>
      <c r="M16" s="53">
        <v>0.5</v>
      </c>
      <c r="N16" s="234"/>
      <c r="P16" s="218"/>
      <c r="Q16" s="220"/>
      <c r="R16" s="55">
        <v>0.5</v>
      </c>
      <c r="S16" s="220"/>
      <c r="U16" s="222"/>
      <c r="V16" s="57">
        <v>0.5</v>
      </c>
      <c r="W16" s="222"/>
      <c r="Y16" s="215"/>
      <c r="Z16" s="59">
        <v>0.5</v>
      </c>
      <c r="AA16" s="215"/>
      <c r="AC16" s="21"/>
      <c r="AE16" s="21"/>
    </row>
    <row r="17" spans="1:31" x14ac:dyDescent="0.25">
      <c r="A17" s="223">
        <f t="shared" ref="A17" si="1">A15+1</f>
        <v>4</v>
      </c>
      <c r="B17" s="225"/>
      <c r="C17" s="225"/>
      <c r="D17" s="225"/>
      <c r="E17" s="225"/>
      <c r="F17" s="11"/>
      <c r="G17" s="11"/>
      <c r="I17" s="25">
        <v>12</v>
      </c>
      <c r="J17" s="227">
        <v>52</v>
      </c>
      <c r="K17" s="229">
        <v>33</v>
      </c>
      <c r="L17" s="231">
        <v>50000</v>
      </c>
      <c r="M17" s="29">
        <v>1.25</v>
      </c>
      <c r="N17" s="233">
        <v>55000</v>
      </c>
      <c r="P17" s="217">
        <v>50</v>
      </c>
      <c r="Q17" s="219"/>
      <c r="R17" s="54">
        <v>1.25</v>
      </c>
      <c r="S17" s="219"/>
      <c r="U17" s="221"/>
      <c r="V17" s="56">
        <v>1.25</v>
      </c>
      <c r="W17" s="221"/>
      <c r="Y17" s="214"/>
      <c r="Z17" s="58">
        <v>1.25</v>
      </c>
      <c r="AA17" s="214"/>
      <c r="AC17" s="97" t="s">
        <v>50</v>
      </c>
      <c r="AE17" s="97" t="s">
        <v>50</v>
      </c>
    </row>
    <row r="18" spans="1:31" x14ac:dyDescent="0.25">
      <c r="A18" s="235"/>
      <c r="B18" s="236"/>
      <c r="C18" s="216"/>
      <c r="D18" s="216"/>
      <c r="E18" s="216"/>
      <c r="F18" s="61"/>
      <c r="G18" s="61"/>
      <c r="I18" s="26">
        <v>0.5</v>
      </c>
      <c r="J18" s="228"/>
      <c r="K18" s="230"/>
      <c r="L18" s="232"/>
      <c r="M18" s="53">
        <v>0.5</v>
      </c>
      <c r="N18" s="234"/>
      <c r="P18" s="218"/>
      <c r="Q18" s="220"/>
      <c r="R18" s="55">
        <v>0.5</v>
      </c>
      <c r="S18" s="220"/>
      <c r="U18" s="222"/>
      <c r="V18" s="57">
        <v>0.5</v>
      </c>
      <c r="W18" s="222"/>
      <c r="Y18" s="215"/>
      <c r="Z18" s="59">
        <v>0.5</v>
      </c>
      <c r="AA18" s="215"/>
      <c r="AC18" s="21"/>
      <c r="AE18" s="21"/>
    </row>
    <row r="19" spans="1:31" x14ac:dyDescent="0.25">
      <c r="A19" s="223">
        <f t="shared" ref="A19" si="2">A17+1</f>
        <v>5</v>
      </c>
      <c r="B19" s="225"/>
      <c r="C19" s="225"/>
      <c r="D19" s="225"/>
      <c r="E19" s="225"/>
      <c r="F19" s="11"/>
      <c r="G19" s="11"/>
      <c r="I19" s="25">
        <v>12</v>
      </c>
      <c r="J19" s="227">
        <v>52</v>
      </c>
      <c r="K19" s="229">
        <v>33</v>
      </c>
      <c r="L19" s="231">
        <v>50000</v>
      </c>
      <c r="M19" s="29">
        <v>1.25</v>
      </c>
      <c r="N19" s="233">
        <v>55000</v>
      </c>
      <c r="P19" s="217">
        <v>50</v>
      </c>
      <c r="Q19" s="219"/>
      <c r="R19" s="54">
        <v>1.25</v>
      </c>
      <c r="S19" s="219"/>
      <c r="U19" s="221"/>
      <c r="V19" s="56">
        <v>1.25</v>
      </c>
      <c r="W19" s="221"/>
      <c r="Y19" s="214"/>
      <c r="Z19" s="58">
        <v>1.25</v>
      </c>
      <c r="AA19" s="214"/>
      <c r="AC19" s="97" t="s">
        <v>50</v>
      </c>
      <c r="AE19" s="97" t="s">
        <v>50</v>
      </c>
    </row>
    <row r="20" spans="1:31" x14ac:dyDescent="0.25">
      <c r="A20" s="235"/>
      <c r="B20" s="236"/>
      <c r="C20" s="216"/>
      <c r="D20" s="216"/>
      <c r="E20" s="216"/>
      <c r="F20" s="61"/>
      <c r="G20" s="61"/>
      <c r="I20" s="26">
        <v>0.5</v>
      </c>
      <c r="J20" s="228"/>
      <c r="K20" s="230"/>
      <c r="L20" s="232"/>
      <c r="M20" s="53">
        <v>0.5</v>
      </c>
      <c r="N20" s="234"/>
      <c r="P20" s="218"/>
      <c r="Q20" s="220"/>
      <c r="R20" s="55">
        <v>0.5</v>
      </c>
      <c r="S20" s="220"/>
      <c r="U20" s="222"/>
      <c r="V20" s="57">
        <v>0.5</v>
      </c>
      <c r="W20" s="222"/>
      <c r="Y20" s="215"/>
      <c r="Z20" s="59">
        <v>0.5</v>
      </c>
      <c r="AA20" s="215"/>
      <c r="AC20" s="21"/>
      <c r="AE20" s="21"/>
    </row>
    <row r="21" spans="1:31" x14ac:dyDescent="0.25">
      <c r="A21" s="223">
        <f t="shared" ref="A21" si="3">A19+1</f>
        <v>6</v>
      </c>
      <c r="B21" s="225"/>
      <c r="C21" s="225"/>
      <c r="D21" s="225"/>
      <c r="E21" s="225"/>
      <c r="F21" s="11"/>
      <c r="G21" s="11"/>
      <c r="I21" s="25">
        <v>12</v>
      </c>
      <c r="J21" s="227">
        <v>52</v>
      </c>
      <c r="K21" s="229">
        <v>33</v>
      </c>
      <c r="L21" s="231">
        <v>50000</v>
      </c>
      <c r="M21" s="29">
        <v>1.25</v>
      </c>
      <c r="N21" s="233">
        <v>55000</v>
      </c>
      <c r="P21" s="217">
        <v>50</v>
      </c>
      <c r="Q21" s="219"/>
      <c r="R21" s="54">
        <v>1.25</v>
      </c>
      <c r="S21" s="219"/>
      <c r="U21" s="221"/>
      <c r="V21" s="56">
        <v>1.25</v>
      </c>
      <c r="W21" s="221"/>
      <c r="Y21" s="214"/>
      <c r="Z21" s="58">
        <v>1.25</v>
      </c>
      <c r="AA21" s="214"/>
      <c r="AC21" s="97" t="s">
        <v>50</v>
      </c>
      <c r="AE21" s="97" t="s">
        <v>50</v>
      </c>
    </row>
    <row r="22" spans="1:31" x14ac:dyDescent="0.25">
      <c r="A22" s="235"/>
      <c r="B22" s="236"/>
      <c r="C22" s="216"/>
      <c r="D22" s="216"/>
      <c r="E22" s="216"/>
      <c r="F22" s="61"/>
      <c r="G22" s="61"/>
      <c r="I22" s="26">
        <v>0.5</v>
      </c>
      <c r="J22" s="228"/>
      <c r="K22" s="230"/>
      <c r="L22" s="232"/>
      <c r="M22" s="53">
        <v>0.5</v>
      </c>
      <c r="N22" s="234"/>
      <c r="P22" s="218"/>
      <c r="Q22" s="220"/>
      <c r="R22" s="55">
        <v>0.5</v>
      </c>
      <c r="S22" s="220"/>
      <c r="U22" s="222"/>
      <c r="V22" s="57">
        <v>0.5</v>
      </c>
      <c r="W22" s="222"/>
      <c r="Y22" s="215"/>
      <c r="Z22" s="59">
        <v>0.5</v>
      </c>
      <c r="AA22" s="215"/>
      <c r="AC22" s="21"/>
      <c r="AE22" s="21"/>
    </row>
    <row r="23" spans="1:31" x14ac:dyDescent="0.25">
      <c r="A23" s="223">
        <f t="shared" ref="A23" si="4">A21+1</f>
        <v>7</v>
      </c>
      <c r="B23" s="225"/>
      <c r="C23" s="225"/>
      <c r="D23" s="225"/>
      <c r="E23" s="225"/>
      <c r="F23" s="11"/>
      <c r="G23" s="11"/>
      <c r="I23" s="25">
        <v>12</v>
      </c>
      <c r="J23" s="227">
        <v>52</v>
      </c>
      <c r="K23" s="229">
        <v>33</v>
      </c>
      <c r="L23" s="231">
        <v>50000</v>
      </c>
      <c r="M23" s="29">
        <v>1.25</v>
      </c>
      <c r="N23" s="233">
        <v>55000</v>
      </c>
      <c r="P23" s="217">
        <v>50</v>
      </c>
      <c r="Q23" s="219"/>
      <c r="R23" s="54">
        <v>1.25</v>
      </c>
      <c r="S23" s="219"/>
      <c r="U23" s="221"/>
      <c r="V23" s="56">
        <v>1.25</v>
      </c>
      <c r="W23" s="221"/>
      <c r="Y23" s="214"/>
      <c r="Z23" s="58">
        <v>1.25</v>
      </c>
      <c r="AA23" s="214"/>
      <c r="AC23" s="97" t="s">
        <v>50</v>
      </c>
      <c r="AE23" s="97" t="s">
        <v>50</v>
      </c>
    </row>
    <row r="24" spans="1:31" x14ac:dyDescent="0.25">
      <c r="A24" s="235"/>
      <c r="B24" s="236"/>
      <c r="C24" s="216"/>
      <c r="D24" s="216"/>
      <c r="E24" s="216"/>
      <c r="F24" s="61"/>
      <c r="G24" s="61"/>
      <c r="I24" s="26">
        <v>0.5</v>
      </c>
      <c r="J24" s="228"/>
      <c r="K24" s="230"/>
      <c r="L24" s="232"/>
      <c r="M24" s="53">
        <v>0.5</v>
      </c>
      <c r="N24" s="234"/>
      <c r="P24" s="218"/>
      <c r="Q24" s="220"/>
      <c r="R24" s="55">
        <v>0.5</v>
      </c>
      <c r="S24" s="220"/>
      <c r="U24" s="222"/>
      <c r="V24" s="57">
        <v>0.5</v>
      </c>
      <c r="W24" s="222"/>
      <c r="Y24" s="215"/>
      <c r="Z24" s="59">
        <v>0.5</v>
      </c>
      <c r="AA24" s="215"/>
      <c r="AC24" s="21"/>
      <c r="AE24" s="21"/>
    </row>
    <row r="25" spans="1:31" x14ac:dyDescent="0.25">
      <c r="A25" s="223">
        <f t="shared" ref="A25" si="5">A23+1</f>
        <v>8</v>
      </c>
      <c r="B25" s="225"/>
      <c r="C25" s="225"/>
      <c r="D25" s="225"/>
      <c r="E25" s="225"/>
      <c r="F25" s="11"/>
      <c r="G25" s="11"/>
      <c r="I25" s="25">
        <v>12</v>
      </c>
      <c r="J25" s="227">
        <v>52</v>
      </c>
      <c r="K25" s="229">
        <v>33</v>
      </c>
      <c r="L25" s="231">
        <v>50000</v>
      </c>
      <c r="M25" s="29">
        <v>1.25</v>
      </c>
      <c r="N25" s="233">
        <v>55000</v>
      </c>
      <c r="P25" s="217">
        <v>50</v>
      </c>
      <c r="Q25" s="219"/>
      <c r="R25" s="54">
        <v>1.25</v>
      </c>
      <c r="S25" s="219"/>
      <c r="U25" s="221"/>
      <c r="V25" s="56">
        <v>1.25</v>
      </c>
      <c r="W25" s="221"/>
      <c r="Y25" s="214"/>
      <c r="Z25" s="58">
        <v>1.25</v>
      </c>
      <c r="AA25" s="214"/>
      <c r="AC25" s="97" t="s">
        <v>50</v>
      </c>
      <c r="AE25" s="97" t="s">
        <v>50</v>
      </c>
    </row>
    <row r="26" spans="1:31" x14ac:dyDescent="0.25">
      <c r="A26" s="235"/>
      <c r="B26" s="236"/>
      <c r="C26" s="216"/>
      <c r="D26" s="216"/>
      <c r="E26" s="216"/>
      <c r="F26" s="61"/>
      <c r="G26" s="61"/>
      <c r="I26" s="26">
        <v>0.5</v>
      </c>
      <c r="J26" s="228"/>
      <c r="K26" s="230"/>
      <c r="L26" s="232"/>
      <c r="M26" s="53">
        <v>0.5</v>
      </c>
      <c r="N26" s="234"/>
      <c r="P26" s="218"/>
      <c r="Q26" s="220"/>
      <c r="R26" s="55">
        <v>0.5</v>
      </c>
      <c r="S26" s="220"/>
      <c r="U26" s="222"/>
      <c r="V26" s="57">
        <v>0.5</v>
      </c>
      <c r="W26" s="222"/>
      <c r="Y26" s="215"/>
      <c r="Z26" s="59">
        <v>0.5</v>
      </c>
      <c r="AA26" s="215"/>
      <c r="AC26" s="21"/>
      <c r="AE26" s="21"/>
    </row>
    <row r="27" spans="1:31" x14ac:dyDescent="0.25">
      <c r="A27" s="223">
        <f t="shared" ref="A27" si="6">A25+1</f>
        <v>9</v>
      </c>
      <c r="B27" s="225"/>
      <c r="C27" s="225"/>
      <c r="D27" s="225"/>
      <c r="E27" s="225"/>
      <c r="F27" s="11"/>
      <c r="G27" s="11"/>
      <c r="I27" s="25">
        <v>12</v>
      </c>
      <c r="J27" s="227">
        <v>52</v>
      </c>
      <c r="K27" s="229">
        <v>33</v>
      </c>
      <c r="L27" s="231">
        <v>50000</v>
      </c>
      <c r="M27" s="29">
        <v>1.25</v>
      </c>
      <c r="N27" s="233">
        <v>55000</v>
      </c>
      <c r="P27" s="217">
        <v>50</v>
      </c>
      <c r="Q27" s="219"/>
      <c r="R27" s="54">
        <v>1.25</v>
      </c>
      <c r="S27" s="219"/>
      <c r="U27" s="221"/>
      <c r="V27" s="56">
        <v>1.25</v>
      </c>
      <c r="W27" s="221"/>
      <c r="Y27" s="214"/>
      <c r="Z27" s="58">
        <v>1.25</v>
      </c>
      <c r="AA27" s="214"/>
      <c r="AC27" s="97" t="s">
        <v>50</v>
      </c>
      <c r="AE27" s="97" t="s">
        <v>50</v>
      </c>
    </row>
    <row r="28" spans="1:31" x14ac:dyDescent="0.25">
      <c r="A28" s="235"/>
      <c r="B28" s="236"/>
      <c r="C28" s="216"/>
      <c r="D28" s="216"/>
      <c r="E28" s="216"/>
      <c r="F28" s="61"/>
      <c r="G28" s="61"/>
      <c r="I28" s="26">
        <v>0.5</v>
      </c>
      <c r="J28" s="228"/>
      <c r="K28" s="230"/>
      <c r="L28" s="232"/>
      <c r="M28" s="53">
        <v>0.5</v>
      </c>
      <c r="N28" s="234"/>
      <c r="P28" s="218"/>
      <c r="Q28" s="220"/>
      <c r="R28" s="55">
        <v>0.5</v>
      </c>
      <c r="S28" s="220"/>
      <c r="U28" s="222"/>
      <c r="V28" s="57">
        <v>0.5</v>
      </c>
      <c r="W28" s="222"/>
      <c r="Y28" s="215"/>
      <c r="Z28" s="59">
        <v>0.5</v>
      </c>
      <c r="AA28" s="215"/>
      <c r="AC28" s="21"/>
      <c r="AE28" s="21"/>
    </row>
    <row r="29" spans="1:31" x14ac:dyDescent="0.25">
      <c r="A29" s="223">
        <f t="shared" ref="A29" si="7">A27+1</f>
        <v>10</v>
      </c>
      <c r="B29" s="225"/>
      <c r="C29" s="225"/>
      <c r="D29" s="225"/>
      <c r="E29" s="225"/>
      <c r="F29" s="11"/>
      <c r="G29" s="11"/>
      <c r="I29" s="25">
        <v>12</v>
      </c>
      <c r="J29" s="227">
        <v>52</v>
      </c>
      <c r="K29" s="229">
        <v>33</v>
      </c>
      <c r="L29" s="231">
        <v>50000</v>
      </c>
      <c r="M29" s="29">
        <v>1.25</v>
      </c>
      <c r="N29" s="233">
        <v>55000</v>
      </c>
      <c r="P29" s="217">
        <v>50</v>
      </c>
      <c r="Q29" s="219"/>
      <c r="R29" s="54">
        <v>1.25</v>
      </c>
      <c r="S29" s="219"/>
      <c r="U29" s="221"/>
      <c r="V29" s="56">
        <v>1.25</v>
      </c>
      <c r="W29" s="221"/>
      <c r="Y29" s="214"/>
      <c r="Z29" s="58">
        <v>1.25</v>
      </c>
      <c r="AA29" s="214"/>
      <c r="AC29" s="97" t="s">
        <v>50</v>
      </c>
      <c r="AE29" s="97" t="s">
        <v>50</v>
      </c>
    </row>
    <row r="30" spans="1:31" x14ac:dyDescent="0.25">
      <c r="A30" s="235"/>
      <c r="B30" s="236"/>
      <c r="C30" s="216"/>
      <c r="D30" s="216"/>
      <c r="E30" s="216"/>
      <c r="F30" s="61"/>
      <c r="G30" s="61"/>
      <c r="I30" s="26">
        <v>0.5</v>
      </c>
      <c r="J30" s="228"/>
      <c r="K30" s="230"/>
      <c r="L30" s="232"/>
      <c r="M30" s="53">
        <v>0.5</v>
      </c>
      <c r="N30" s="234"/>
      <c r="P30" s="218"/>
      <c r="Q30" s="220"/>
      <c r="R30" s="55">
        <v>0.5</v>
      </c>
      <c r="S30" s="220"/>
      <c r="U30" s="222"/>
      <c r="V30" s="57">
        <v>0.5</v>
      </c>
      <c r="W30" s="222"/>
      <c r="Y30" s="215"/>
      <c r="Z30" s="59">
        <v>0.5</v>
      </c>
      <c r="AA30" s="215"/>
      <c r="AC30" s="21"/>
      <c r="AE30" s="21"/>
    </row>
    <row r="31" spans="1:31" x14ac:dyDescent="0.25">
      <c r="A31" s="223">
        <f t="shared" ref="A31" si="8">A29+1</f>
        <v>11</v>
      </c>
      <c r="B31" s="225"/>
      <c r="C31" s="225"/>
      <c r="D31" s="225"/>
      <c r="E31" s="225"/>
      <c r="F31" s="11"/>
      <c r="G31" s="11"/>
      <c r="I31" s="25">
        <v>12</v>
      </c>
      <c r="J31" s="227">
        <v>52</v>
      </c>
      <c r="K31" s="229">
        <v>33</v>
      </c>
      <c r="L31" s="231">
        <v>50000</v>
      </c>
      <c r="M31" s="29">
        <v>1.25</v>
      </c>
      <c r="N31" s="233">
        <v>55000</v>
      </c>
      <c r="P31" s="217">
        <v>50</v>
      </c>
      <c r="Q31" s="219"/>
      <c r="R31" s="54">
        <v>1.25</v>
      </c>
      <c r="S31" s="219"/>
      <c r="U31" s="221"/>
      <c r="V31" s="56">
        <v>1.25</v>
      </c>
      <c r="W31" s="221"/>
      <c r="Y31" s="214"/>
      <c r="Z31" s="58">
        <v>1.25</v>
      </c>
      <c r="AA31" s="214"/>
      <c r="AC31" s="97" t="s">
        <v>50</v>
      </c>
      <c r="AE31" s="97" t="s">
        <v>50</v>
      </c>
    </row>
    <row r="32" spans="1:31" x14ac:dyDescent="0.25">
      <c r="A32" s="235"/>
      <c r="B32" s="236"/>
      <c r="C32" s="216"/>
      <c r="D32" s="216"/>
      <c r="E32" s="216"/>
      <c r="F32" s="61"/>
      <c r="G32" s="61"/>
      <c r="I32" s="26">
        <v>0.5</v>
      </c>
      <c r="J32" s="228"/>
      <c r="K32" s="230"/>
      <c r="L32" s="232"/>
      <c r="M32" s="53">
        <v>0.5</v>
      </c>
      <c r="N32" s="234"/>
      <c r="P32" s="218"/>
      <c r="Q32" s="220"/>
      <c r="R32" s="55">
        <v>0.5</v>
      </c>
      <c r="S32" s="220"/>
      <c r="U32" s="222"/>
      <c r="V32" s="57">
        <v>0.5</v>
      </c>
      <c r="W32" s="222"/>
      <c r="Y32" s="215"/>
      <c r="Z32" s="59">
        <v>0.5</v>
      </c>
      <c r="AA32" s="215"/>
      <c r="AC32" s="21"/>
      <c r="AE32" s="21"/>
    </row>
    <row r="33" spans="1:31" x14ac:dyDescent="0.25">
      <c r="A33" s="223">
        <f t="shared" ref="A33" si="9">A31+1</f>
        <v>12</v>
      </c>
      <c r="B33" s="225"/>
      <c r="C33" s="225"/>
      <c r="D33" s="225"/>
      <c r="E33" s="225"/>
      <c r="F33" s="11"/>
      <c r="G33" s="11"/>
      <c r="I33" s="25">
        <v>12</v>
      </c>
      <c r="J33" s="227">
        <v>52</v>
      </c>
      <c r="K33" s="229">
        <v>33</v>
      </c>
      <c r="L33" s="231">
        <v>50000</v>
      </c>
      <c r="M33" s="29">
        <v>1.25</v>
      </c>
      <c r="N33" s="233">
        <v>55000</v>
      </c>
      <c r="P33" s="217">
        <v>50</v>
      </c>
      <c r="Q33" s="219"/>
      <c r="R33" s="54">
        <v>1.25</v>
      </c>
      <c r="S33" s="219"/>
      <c r="U33" s="221"/>
      <c r="V33" s="56">
        <v>1.25</v>
      </c>
      <c r="W33" s="221"/>
      <c r="Y33" s="214"/>
      <c r="Z33" s="58">
        <v>1.25</v>
      </c>
      <c r="AA33" s="214"/>
      <c r="AC33" s="97" t="s">
        <v>50</v>
      </c>
      <c r="AE33" s="97" t="s">
        <v>50</v>
      </c>
    </row>
    <row r="34" spans="1:31" x14ac:dyDescent="0.25">
      <c r="A34" s="235"/>
      <c r="B34" s="236"/>
      <c r="C34" s="216"/>
      <c r="D34" s="216"/>
      <c r="E34" s="216"/>
      <c r="F34" s="61"/>
      <c r="G34" s="61"/>
      <c r="I34" s="26">
        <v>0.5</v>
      </c>
      <c r="J34" s="228"/>
      <c r="K34" s="230"/>
      <c r="L34" s="232"/>
      <c r="M34" s="53">
        <v>0.5</v>
      </c>
      <c r="N34" s="234"/>
      <c r="P34" s="218"/>
      <c r="Q34" s="220"/>
      <c r="R34" s="55">
        <v>0.5</v>
      </c>
      <c r="S34" s="220"/>
      <c r="U34" s="222"/>
      <c r="V34" s="57">
        <v>0.5</v>
      </c>
      <c r="W34" s="222"/>
      <c r="Y34" s="215"/>
      <c r="Z34" s="59">
        <v>0.5</v>
      </c>
      <c r="AA34" s="215"/>
      <c r="AC34" s="21"/>
      <c r="AE34" s="21"/>
    </row>
    <row r="35" spans="1:31" x14ac:dyDescent="0.25">
      <c r="A35" s="223">
        <f t="shared" ref="A35" si="10">A33+1</f>
        <v>13</v>
      </c>
      <c r="B35" s="225"/>
      <c r="C35" s="225"/>
      <c r="D35" s="225"/>
      <c r="E35" s="225"/>
      <c r="F35" s="11"/>
      <c r="G35" s="11"/>
      <c r="I35" s="25">
        <v>12</v>
      </c>
      <c r="J35" s="227">
        <v>52</v>
      </c>
      <c r="K35" s="229">
        <v>33</v>
      </c>
      <c r="L35" s="231">
        <v>50000</v>
      </c>
      <c r="M35" s="29">
        <v>1.25</v>
      </c>
      <c r="N35" s="233">
        <v>55000</v>
      </c>
      <c r="P35" s="217">
        <v>50</v>
      </c>
      <c r="Q35" s="219"/>
      <c r="R35" s="54">
        <v>1.25</v>
      </c>
      <c r="S35" s="219"/>
      <c r="U35" s="221"/>
      <c r="V35" s="56">
        <v>1.25</v>
      </c>
      <c r="W35" s="221"/>
      <c r="Y35" s="214"/>
      <c r="Z35" s="58">
        <v>1.25</v>
      </c>
      <c r="AA35" s="214"/>
      <c r="AC35" s="97" t="s">
        <v>50</v>
      </c>
      <c r="AE35" s="97" t="s">
        <v>50</v>
      </c>
    </row>
    <row r="36" spans="1:31" x14ac:dyDescent="0.25">
      <c r="A36" s="235"/>
      <c r="B36" s="236"/>
      <c r="C36" s="216"/>
      <c r="D36" s="216"/>
      <c r="E36" s="216"/>
      <c r="F36" s="61"/>
      <c r="G36" s="61"/>
      <c r="I36" s="26">
        <v>0.5</v>
      </c>
      <c r="J36" s="228"/>
      <c r="K36" s="230"/>
      <c r="L36" s="232"/>
      <c r="M36" s="53">
        <v>0.5</v>
      </c>
      <c r="N36" s="234"/>
      <c r="P36" s="218"/>
      <c r="Q36" s="220"/>
      <c r="R36" s="55">
        <v>0.5</v>
      </c>
      <c r="S36" s="220"/>
      <c r="U36" s="222"/>
      <c r="V36" s="57">
        <v>0.5</v>
      </c>
      <c r="W36" s="222"/>
      <c r="Y36" s="215"/>
      <c r="Z36" s="59">
        <v>0.5</v>
      </c>
      <c r="AA36" s="215"/>
      <c r="AC36" s="21"/>
      <c r="AE36" s="21"/>
    </row>
    <row r="37" spans="1:31" x14ac:dyDescent="0.25">
      <c r="A37" s="223">
        <f t="shared" ref="A37" si="11">A35+1</f>
        <v>14</v>
      </c>
      <c r="B37" s="225"/>
      <c r="C37" s="225"/>
      <c r="D37" s="225"/>
      <c r="E37" s="225"/>
      <c r="F37" s="11"/>
      <c r="G37" s="11"/>
      <c r="I37" s="25">
        <v>12</v>
      </c>
      <c r="J37" s="227">
        <v>52</v>
      </c>
      <c r="K37" s="229">
        <v>33</v>
      </c>
      <c r="L37" s="231">
        <v>50000</v>
      </c>
      <c r="M37" s="29">
        <v>1.25</v>
      </c>
      <c r="N37" s="233">
        <v>55000</v>
      </c>
      <c r="P37" s="217">
        <v>50</v>
      </c>
      <c r="Q37" s="219"/>
      <c r="R37" s="54">
        <v>1.25</v>
      </c>
      <c r="S37" s="219"/>
      <c r="U37" s="221"/>
      <c r="V37" s="56">
        <v>1.25</v>
      </c>
      <c r="W37" s="221"/>
      <c r="Y37" s="214"/>
      <c r="Z37" s="58">
        <v>1.25</v>
      </c>
      <c r="AA37" s="214"/>
      <c r="AC37" s="97" t="s">
        <v>50</v>
      </c>
      <c r="AE37" s="97" t="s">
        <v>50</v>
      </c>
    </row>
    <row r="38" spans="1:31" x14ac:dyDescent="0.25">
      <c r="A38" s="235"/>
      <c r="B38" s="236"/>
      <c r="C38" s="216"/>
      <c r="D38" s="216"/>
      <c r="E38" s="216"/>
      <c r="F38" s="61"/>
      <c r="G38" s="61"/>
      <c r="I38" s="26">
        <v>0.5</v>
      </c>
      <c r="J38" s="228"/>
      <c r="K38" s="230"/>
      <c r="L38" s="232"/>
      <c r="M38" s="53">
        <v>0.5</v>
      </c>
      <c r="N38" s="234"/>
      <c r="P38" s="218"/>
      <c r="Q38" s="220"/>
      <c r="R38" s="55">
        <v>0.5</v>
      </c>
      <c r="S38" s="220"/>
      <c r="U38" s="222"/>
      <c r="V38" s="57">
        <v>0.5</v>
      </c>
      <c r="W38" s="222"/>
      <c r="Y38" s="215"/>
      <c r="Z38" s="59">
        <v>0.5</v>
      </c>
      <c r="AA38" s="215"/>
      <c r="AC38" s="21"/>
      <c r="AE38" s="21"/>
    </row>
    <row r="39" spans="1:31" x14ac:dyDescent="0.25">
      <c r="A39" s="223">
        <f t="shared" ref="A39" si="12">A37+1</f>
        <v>15</v>
      </c>
      <c r="B39" s="225"/>
      <c r="C39" s="225"/>
      <c r="D39" s="225"/>
      <c r="E39" s="225"/>
      <c r="F39" s="11"/>
      <c r="G39" s="11"/>
      <c r="I39" s="25">
        <v>12</v>
      </c>
      <c r="J39" s="227">
        <v>52</v>
      </c>
      <c r="K39" s="229">
        <v>33</v>
      </c>
      <c r="L39" s="231">
        <v>50000</v>
      </c>
      <c r="M39" s="29">
        <v>1.25</v>
      </c>
      <c r="N39" s="233">
        <v>55000</v>
      </c>
      <c r="P39" s="217">
        <v>50</v>
      </c>
      <c r="Q39" s="219"/>
      <c r="R39" s="54">
        <v>1.25</v>
      </c>
      <c r="S39" s="219"/>
      <c r="U39" s="221"/>
      <c r="V39" s="56">
        <v>1.25</v>
      </c>
      <c r="W39" s="221"/>
      <c r="Y39" s="214"/>
      <c r="Z39" s="58">
        <v>1.25</v>
      </c>
      <c r="AA39" s="214"/>
      <c r="AC39" s="97" t="s">
        <v>50</v>
      </c>
      <c r="AE39" s="97" t="s">
        <v>50</v>
      </c>
    </row>
    <row r="40" spans="1:31" x14ac:dyDescent="0.25">
      <c r="A40" s="235"/>
      <c r="B40" s="236"/>
      <c r="C40" s="216"/>
      <c r="D40" s="216"/>
      <c r="E40" s="216"/>
      <c r="F40" s="61"/>
      <c r="G40" s="61"/>
      <c r="I40" s="26">
        <v>0.5</v>
      </c>
      <c r="J40" s="228"/>
      <c r="K40" s="230"/>
      <c r="L40" s="232"/>
      <c r="M40" s="53">
        <v>0.5</v>
      </c>
      <c r="N40" s="234"/>
      <c r="P40" s="218"/>
      <c r="Q40" s="220"/>
      <c r="R40" s="55">
        <v>0.5</v>
      </c>
      <c r="S40" s="220"/>
      <c r="U40" s="222"/>
      <c r="V40" s="57">
        <v>0.5</v>
      </c>
      <c r="W40" s="222"/>
      <c r="Y40" s="215"/>
      <c r="Z40" s="59">
        <v>0.5</v>
      </c>
      <c r="AA40" s="215"/>
      <c r="AC40" s="21"/>
      <c r="AE40" s="21"/>
    </row>
    <row r="41" spans="1:31" x14ac:dyDescent="0.25">
      <c r="A41" s="223">
        <f t="shared" ref="A41" si="13">A39+1</f>
        <v>16</v>
      </c>
      <c r="B41" s="225"/>
      <c r="C41" s="225"/>
      <c r="D41" s="225"/>
      <c r="E41" s="225"/>
      <c r="F41" s="11"/>
      <c r="G41" s="11"/>
      <c r="I41" s="25">
        <v>12</v>
      </c>
      <c r="J41" s="227">
        <v>52</v>
      </c>
      <c r="K41" s="229">
        <v>33</v>
      </c>
      <c r="L41" s="231">
        <v>50000</v>
      </c>
      <c r="M41" s="29">
        <v>1.25</v>
      </c>
      <c r="N41" s="233">
        <v>55000</v>
      </c>
      <c r="P41" s="217">
        <v>50</v>
      </c>
      <c r="Q41" s="219"/>
      <c r="R41" s="54">
        <v>1.25</v>
      </c>
      <c r="S41" s="219"/>
      <c r="U41" s="221"/>
      <c r="V41" s="56">
        <v>1.25</v>
      </c>
      <c r="W41" s="221"/>
      <c r="Y41" s="214"/>
      <c r="Z41" s="58">
        <v>1.25</v>
      </c>
      <c r="AA41" s="214"/>
      <c r="AC41" s="97" t="s">
        <v>50</v>
      </c>
      <c r="AE41" s="97" t="s">
        <v>50</v>
      </c>
    </row>
    <row r="42" spans="1:31" x14ac:dyDescent="0.25">
      <c r="A42" s="235"/>
      <c r="B42" s="236"/>
      <c r="C42" s="216"/>
      <c r="D42" s="216"/>
      <c r="E42" s="216"/>
      <c r="F42" s="61"/>
      <c r="G42" s="61"/>
      <c r="I42" s="26">
        <v>0.5</v>
      </c>
      <c r="J42" s="228"/>
      <c r="K42" s="230"/>
      <c r="L42" s="232"/>
      <c r="M42" s="53">
        <v>0.5</v>
      </c>
      <c r="N42" s="234"/>
      <c r="P42" s="218"/>
      <c r="Q42" s="220"/>
      <c r="R42" s="55">
        <v>0.5</v>
      </c>
      <c r="S42" s="220"/>
      <c r="U42" s="222"/>
      <c r="V42" s="57">
        <v>0.5</v>
      </c>
      <c r="W42" s="222"/>
      <c r="Y42" s="215"/>
      <c r="Z42" s="59">
        <v>0.5</v>
      </c>
      <c r="AA42" s="215"/>
      <c r="AC42" s="21"/>
      <c r="AE42" s="21"/>
    </row>
    <row r="43" spans="1:31" x14ac:dyDescent="0.25">
      <c r="A43" s="223">
        <f t="shared" ref="A43" si="14">A41+1</f>
        <v>17</v>
      </c>
      <c r="B43" s="225"/>
      <c r="C43" s="225"/>
      <c r="D43" s="225"/>
      <c r="E43" s="225"/>
      <c r="F43" s="11"/>
      <c r="G43" s="11"/>
      <c r="I43" s="25">
        <v>12</v>
      </c>
      <c r="J43" s="227">
        <v>52</v>
      </c>
      <c r="K43" s="229">
        <v>33</v>
      </c>
      <c r="L43" s="231">
        <v>50000</v>
      </c>
      <c r="M43" s="29">
        <v>1.25</v>
      </c>
      <c r="N43" s="233">
        <v>55000</v>
      </c>
      <c r="P43" s="217">
        <v>50</v>
      </c>
      <c r="Q43" s="219"/>
      <c r="R43" s="54">
        <v>1.25</v>
      </c>
      <c r="S43" s="219"/>
      <c r="U43" s="221"/>
      <c r="V43" s="56">
        <v>1.25</v>
      </c>
      <c r="W43" s="221"/>
      <c r="Y43" s="214"/>
      <c r="Z43" s="58">
        <v>1.25</v>
      </c>
      <c r="AA43" s="214"/>
      <c r="AC43" s="97" t="s">
        <v>50</v>
      </c>
      <c r="AE43" s="97" t="s">
        <v>50</v>
      </c>
    </row>
    <row r="44" spans="1:31" x14ac:dyDescent="0.25">
      <c r="A44" s="235"/>
      <c r="B44" s="236"/>
      <c r="C44" s="216"/>
      <c r="D44" s="216"/>
      <c r="E44" s="216"/>
      <c r="F44" s="61"/>
      <c r="G44" s="61"/>
      <c r="I44" s="26">
        <v>0.5</v>
      </c>
      <c r="J44" s="228"/>
      <c r="K44" s="230"/>
      <c r="L44" s="232"/>
      <c r="M44" s="53">
        <v>0.5</v>
      </c>
      <c r="N44" s="234"/>
      <c r="P44" s="218"/>
      <c r="Q44" s="220"/>
      <c r="R44" s="55">
        <v>0.5</v>
      </c>
      <c r="S44" s="220"/>
      <c r="U44" s="222"/>
      <c r="V44" s="57">
        <v>0.5</v>
      </c>
      <c r="W44" s="222"/>
      <c r="Y44" s="215"/>
      <c r="Z44" s="59">
        <v>0.5</v>
      </c>
      <c r="AA44" s="215"/>
      <c r="AC44" s="21"/>
      <c r="AE44" s="21"/>
    </row>
    <row r="45" spans="1:31" x14ac:dyDescent="0.25">
      <c r="A45" s="223">
        <f t="shared" ref="A45" si="15">A43+1</f>
        <v>18</v>
      </c>
      <c r="B45" s="225"/>
      <c r="C45" s="225"/>
      <c r="D45" s="225"/>
      <c r="E45" s="225"/>
      <c r="F45" s="11"/>
      <c r="G45" s="11"/>
      <c r="I45" s="25">
        <v>12</v>
      </c>
      <c r="J45" s="227">
        <v>52</v>
      </c>
      <c r="K45" s="229">
        <v>33</v>
      </c>
      <c r="L45" s="231">
        <v>50000</v>
      </c>
      <c r="M45" s="29">
        <v>1.25</v>
      </c>
      <c r="N45" s="233">
        <v>55000</v>
      </c>
      <c r="P45" s="217">
        <v>50</v>
      </c>
      <c r="Q45" s="219"/>
      <c r="R45" s="54">
        <v>1.25</v>
      </c>
      <c r="S45" s="219"/>
      <c r="U45" s="221"/>
      <c r="V45" s="56">
        <v>1.25</v>
      </c>
      <c r="W45" s="221"/>
      <c r="Y45" s="214"/>
      <c r="Z45" s="58">
        <v>1.25</v>
      </c>
      <c r="AA45" s="214"/>
      <c r="AC45" s="97" t="s">
        <v>50</v>
      </c>
      <c r="AE45" s="97" t="s">
        <v>50</v>
      </c>
    </row>
    <row r="46" spans="1:31" x14ac:dyDescent="0.25">
      <c r="A46" s="235"/>
      <c r="B46" s="236"/>
      <c r="C46" s="216"/>
      <c r="D46" s="216"/>
      <c r="E46" s="216"/>
      <c r="F46" s="61"/>
      <c r="G46" s="61"/>
      <c r="I46" s="26">
        <v>0.5</v>
      </c>
      <c r="J46" s="228"/>
      <c r="K46" s="230"/>
      <c r="L46" s="232"/>
      <c r="M46" s="53">
        <v>0.5</v>
      </c>
      <c r="N46" s="234"/>
      <c r="P46" s="218"/>
      <c r="Q46" s="220"/>
      <c r="R46" s="55">
        <v>0.5</v>
      </c>
      <c r="S46" s="220"/>
      <c r="U46" s="222"/>
      <c r="V46" s="57">
        <v>0.5</v>
      </c>
      <c r="W46" s="222"/>
      <c r="Y46" s="215"/>
      <c r="Z46" s="59">
        <v>0.5</v>
      </c>
      <c r="AA46" s="215"/>
      <c r="AC46" s="21"/>
      <c r="AE46" s="21"/>
    </row>
    <row r="47" spans="1:31" x14ac:dyDescent="0.25">
      <c r="A47" s="223">
        <f t="shared" ref="A47" si="16">A45+1</f>
        <v>19</v>
      </c>
      <c r="B47" s="225"/>
      <c r="C47" s="225"/>
      <c r="D47" s="225"/>
      <c r="E47" s="225"/>
      <c r="F47" s="11"/>
      <c r="G47" s="11"/>
      <c r="I47" s="25">
        <v>12</v>
      </c>
      <c r="J47" s="227">
        <v>52</v>
      </c>
      <c r="K47" s="229">
        <v>33</v>
      </c>
      <c r="L47" s="231">
        <v>50000</v>
      </c>
      <c r="M47" s="29">
        <v>1.25</v>
      </c>
      <c r="N47" s="233">
        <v>55000</v>
      </c>
      <c r="P47" s="217">
        <v>50</v>
      </c>
      <c r="Q47" s="219"/>
      <c r="R47" s="54">
        <v>1.25</v>
      </c>
      <c r="S47" s="219"/>
      <c r="U47" s="221"/>
      <c r="V47" s="56">
        <v>1.25</v>
      </c>
      <c r="W47" s="221"/>
      <c r="Y47" s="214"/>
      <c r="Z47" s="58">
        <v>1.25</v>
      </c>
      <c r="AA47" s="214"/>
      <c r="AC47" s="97" t="s">
        <v>50</v>
      </c>
      <c r="AE47" s="97" t="s">
        <v>50</v>
      </c>
    </row>
    <row r="48" spans="1:31" x14ac:dyDescent="0.25">
      <c r="A48" s="235"/>
      <c r="B48" s="236"/>
      <c r="C48" s="216"/>
      <c r="D48" s="216"/>
      <c r="E48" s="216"/>
      <c r="F48" s="61"/>
      <c r="G48" s="61"/>
      <c r="I48" s="26">
        <v>0.5</v>
      </c>
      <c r="J48" s="228"/>
      <c r="K48" s="230"/>
      <c r="L48" s="232"/>
      <c r="M48" s="53">
        <v>0.5</v>
      </c>
      <c r="N48" s="234"/>
      <c r="P48" s="218"/>
      <c r="Q48" s="220"/>
      <c r="R48" s="55">
        <v>0.5</v>
      </c>
      <c r="S48" s="220"/>
      <c r="U48" s="222"/>
      <c r="V48" s="57">
        <v>0.5</v>
      </c>
      <c r="W48" s="222"/>
      <c r="Y48" s="215"/>
      <c r="Z48" s="59">
        <v>0.5</v>
      </c>
      <c r="AA48" s="215"/>
      <c r="AC48" s="21"/>
      <c r="AE48" s="21"/>
    </row>
    <row r="49" spans="1:31" x14ac:dyDescent="0.25">
      <c r="A49" s="223">
        <f t="shared" ref="A49" si="17">A47+1</f>
        <v>20</v>
      </c>
      <c r="B49" s="225"/>
      <c r="C49" s="225"/>
      <c r="D49" s="225"/>
      <c r="E49" s="225"/>
      <c r="F49" s="11"/>
      <c r="G49" s="11"/>
      <c r="I49" s="25">
        <v>12</v>
      </c>
      <c r="J49" s="227">
        <v>52</v>
      </c>
      <c r="K49" s="229">
        <v>33</v>
      </c>
      <c r="L49" s="231">
        <v>50000</v>
      </c>
      <c r="M49" s="29">
        <v>1.25</v>
      </c>
      <c r="N49" s="233">
        <v>55000</v>
      </c>
      <c r="P49" s="217">
        <v>50</v>
      </c>
      <c r="Q49" s="219"/>
      <c r="R49" s="54">
        <v>1.25</v>
      </c>
      <c r="S49" s="219"/>
      <c r="U49" s="221"/>
      <c r="V49" s="56">
        <v>1.25</v>
      </c>
      <c r="W49" s="221"/>
      <c r="Y49" s="214"/>
      <c r="Z49" s="58">
        <v>1.25</v>
      </c>
      <c r="AA49" s="214"/>
      <c r="AC49" s="97" t="s">
        <v>50</v>
      </c>
      <c r="AE49" s="97" t="s">
        <v>50</v>
      </c>
    </row>
    <row r="50" spans="1:31" x14ac:dyDescent="0.25">
      <c r="A50" s="235"/>
      <c r="B50" s="236"/>
      <c r="C50" s="216"/>
      <c r="D50" s="216"/>
      <c r="E50" s="216"/>
      <c r="F50" s="61"/>
      <c r="G50" s="61"/>
      <c r="I50" s="26">
        <v>0.5</v>
      </c>
      <c r="J50" s="228"/>
      <c r="K50" s="230"/>
      <c r="L50" s="232"/>
      <c r="M50" s="53">
        <v>0.5</v>
      </c>
      <c r="N50" s="234"/>
      <c r="P50" s="218"/>
      <c r="Q50" s="220"/>
      <c r="R50" s="55">
        <v>0.5</v>
      </c>
      <c r="S50" s="220"/>
      <c r="U50" s="222"/>
      <c r="V50" s="57">
        <v>0.5</v>
      </c>
      <c r="W50" s="222"/>
      <c r="Y50" s="215"/>
      <c r="Z50" s="59">
        <v>0.5</v>
      </c>
      <c r="AA50" s="215"/>
      <c r="AC50" s="21"/>
      <c r="AE50" s="21"/>
    </row>
    <row r="51" spans="1:31" ht="14.25" customHeight="1" x14ac:dyDescent="0.25">
      <c r="A51" s="223">
        <f t="shared" ref="A51" si="18">A49+1</f>
        <v>21</v>
      </c>
      <c r="B51" s="225"/>
      <c r="C51" s="225"/>
      <c r="D51" s="225"/>
      <c r="E51" s="225"/>
      <c r="F51" s="11"/>
      <c r="G51" s="11"/>
      <c r="I51" s="25">
        <v>12</v>
      </c>
      <c r="J51" s="227">
        <v>52</v>
      </c>
      <c r="K51" s="229">
        <v>33</v>
      </c>
      <c r="L51" s="231">
        <v>50000</v>
      </c>
      <c r="M51" s="29">
        <v>1.25</v>
      </c>
      <c r="N51" s="233">
        <v>55000</v>
      </c>
      <c r="P51" s="217">
        <v>50</v>
      </c>
      <c r="Q51" s="219"/>
      <c r="R51" s="54">
        <v>1.25</v>
      </c>
      <c r="S51" s="219"/>
      <c r="U51" s="221"/>
      <c r="V51" s="56">
        <v>1.25</v>
      </c>
      <c r="W51" s="221"/>
      <c r="Y51" s="214"/>
      <c r="Z51" s="58">
        <v>1.25</v>
      </c>
      <c r="AA51" s="214"/>
      <c r="AC51" s="97" t="s">
        <v>50</v>
      </c>
      <c r="AE51" s="97" t="s">
        <v>50</v>
      </c>
    </row>
    <row r="52" spans="1:31" ht="14.25" customHeight="1" x14ac:dyDescent="0.25">
      <c r="A52" s="235"/>
      <c r="B52" s="236"/>
      <c r="C52" s="216"/>
      <c r="D52" s="216"/>
      <c r="E52" s="216"/>
      <c r="F52" s="61"/>
      <c r="G52" s="61"/>
      <c r="I52" s="26">
        <v>0.5</v>
      </c>
      <c r="J52" s="228"/>
      <c r="K52" s="230"/>
      <c r="L52" s="232"/>
      <c r="M52" s="53">
        <v>0.5</v>
      </c>
      <c r="N52" s="234"/>
      <c r="P52" s="218"/>
      <c r="Q52" s="220"/>
      <c r="R52" s="55">
        <v>0.5</v>
      </c>
      <c r="S52" s="220"/>
      <c r="U52" s="222"/>
      <c r="V52" s="57">
        <v>0.5</v>
      </c>
      <c r="W52" s="222"/>
      <c r="Y52" s="215"/>
      <c r="Z52" s="59">
        <v>0.5</v>
      </c>
      <c r="AA52" s="215"/>
      <c r="AC52" s="21"/>
      <c r="AE52" s="21"/>
    </row>
    <row r="53" spans="1:31" ht="14.25" customHeight="1" x14ac:dyDescent="0.25">
      <c r="A53" s="223">
        <f t="shared" ref="A53" si="19">A51+1</f>
        <v>22</v>
      </c>
      <c r="B53" s="225"/>
      <c r="C53" s="225"/>
      <c r="D53" s="225"/>
      <c r="E53" s="225"/>
      <c r="F53" s="11"/>
      <c r="G53" s="11"/>
      <c r="I53" s="25">
        <v>12</v>
      </c>
      <c r="J53" s="227">
        <v>52</v>
      </c>
      <c r="K53" s="229">
        <v>33</v>
      </c>
      <c r="L53" s="231">
        <v>50000</v>
      </c>
      <c r="M53" s="29">
        <v>1.25</v>
      </c>
      <c r="N53" s="233">
        <v>55000</v>
      </c>
      <c r="P53" s="217">
        <v>50</v>
      </c>
      <c r="Q53" s="219"/>
      <c r="R53" s="54">
        <v>1.25</v>
      </c>
      <c r="S53" s="219"/>
      <c r="U53" s="221"/>
      <c r="V53" s="56">
        <v>1.25</v>
      </c>
      <c r="W53" s="221"/>
      <c r="Y53" s="214"/>
      <c r="Z53" s="58">
        <v>1.25</v>
      </c>
      <c r="AA53" s="214"/>
      <c r="AC53" s="97" t="s">
        <v>50</v>
      </c>
      <c r="AE53" s="97" t="s">
        <v>50</v>
      </c>
    </row>
    <row r="54" spans="1:31" ht="14.25" customHeight="1" x14ac:dyDescent="0.25">
      <c r="A54" s="235"/>
      <c r="B54" s="236"/>
      <c r="C54" s="216"/>
      <c r="D54" s="216"/>
      <c r="E54" s="216"/>
      <c r="F54" s="61"/>
      <c r="G54" s="61"/>
      <c r="I54" s="26">
        <v>0.5</v>
      </c>
      <c r="J54" s="228"/>
      <c r="K54" s="230"/>
      <c r="L54" s="232"/>
      <c r="M54" s="53">
        <v>0.5</v>
      </c>
      <c r="N54" s="234"/>
      <c r="P54" s="218"/>
      <c r="Q54" s="220"/>
      <c r="R54" s="55">
        <v>0.5</v>
      </c>
      <c r="S54" s="220"/>
      <c r="U54" s="222"/>
      <c r="V54" s="57">
        <v>0.5</v>
      </c>
      <c r="W54" s="222"/>
      <c r="Y54" s="215"/>
      <c r="Z54" s="59">
        <v>0.5</v>
      </c>
      <c r="AA54" s="215"/>
      <c r="AC54" s="21"/>
      <c r="AE54" s="21"/>
    </row>
    <row r="55" spans="1:31" ht="14.25" customHeight="1" x14ac:dyDescent="0.25">
      <c r="A55" s="223">
        <f t="shared" ref="A55" si="20">A53+1</f>
        <v>23</v>
      </c>
      <c r="B55" s="225"/>
      <c r="C55" s="225"/>
      <c r="D55" s="225"/>
      <c r="E55" s="225"/>
      <c r="F55" s="11"/>
      <c r="G55" s="11"/>
      <c r="I55" s="25">
        <v>12</v>
      </c>
      <c r="J55" s="227">
        <v>52</v>
      </c>
      <c r="K55" s="229">
        <v>33</v>
      </c>
      <c r="L55" s="231">
        <v>50000</v>
      </c>
      <c r="M55" s="29">
        <v>1.25</v>
      </c>
      <c r="N55" s="233">
        <v>55000</v>
      </c>
      <c r="P55" s="217">
        <v>50</v>
      </c>
      <c r="Q55" s="219"/>
      <c r="R55" s="54">
        <v>1.25</v>
      </c>
      <c r="S55" s="219"/>
      <c r="U55" s="221"/>
      <c r="V55" s="56">
        <v>1.25</v>
      </c>
      <c r="W55" s="221"/>
      <c r="Y55" s="214"/>
      <c r="Z55" s="58">
        <v>1.25</v>
      </c>
      <c r="AA55" s="214"/>
      <c r="AC55" s="97" t="s">
        <v>50</v>
      </c>
      <c r="AE55" s="97" t="s">
        <v>50</v>
      </c>
    </row>
    <row r="56" spans="1:31" ht="14.25" customHeight="1" x14ac:dyDescent="0.25">
      <c r="A56" s="235"/>
      <c r="B56" s="236"/>
      <c r="C56" s="216"/>
      <c r="D56" s="216"/>
      <c r="E56" s="216"/>
      <c r="F56" s="61"/>
      <c r="G56" s="61"/>
      <c r="I56" s="26">
        <v>0.5</v>
      </c>
      <c r="J56" s="228"/>
      <c r="K56" s="230"/>
      <c r="L56" s="232"/>
      <c r="M56" s="53">
        <v>0.5</v>
      </c>
      <c r="N56" s="234"/>
      <c r="P56" s="218"/>
      <c r="Q56" s="220"/>
      <c r="R56" s="55">
        <v>0.5</v>
      </c>
      <c r="S56" s="220"/>
      <c r="U56" s="222"/>
      <c r="V56" s="57">
        <v>0.5</v>
      </c>
      <c r="W56" s="222"/>
      <c r="Y56" s="215"/>
      <c r="Z56" s="59">
        <v>0.5</v>
      </c>
      <c r="AA56" s="215"/>
      <c r="AC56" s="21"/>
      <c r="AE56" s="21"/>
    </row>
    <row r="57" spans="1:31" ht="14.25" customHeight="1" x14ac:dyDescent="0.25">
      <c r="A57" s="223">
        <f t="shared" ref="A57" si="21">A55+1</f>
        <v>24</v>
      </c>
      <c r="B57" s="225"/>
      <c r="C57" s="225"/>
      <c r="D57" s="225"/>
      <c r="E57" s="225"/>
      <c r="F57" s="11"/>
      <c r="G57" s="11"/>
      <c r="I57" s="25">
        <v>12</v>
      </c>
      <c r="J57" s="227">
        <v>52</v>
      </c>
      <c r="K57" s="229">
        <v>33</v>
      </c>
      <c r="L57" s="231">
        <v>50000</v>
      </c>
      <c r="M57" s="29">
        <v>1.25</v>
      </c>
      <c r="N57" s="233">
        <v>55000</v>
      </c>
      <c r="P57" s="217">
        <v>50</v>
      </c>
      <c r="Q57" s="219"/>
      <c r="R57" s="54">
        <v>1.25</v>
      </c>
      <c r="S57" s="219"/>
      <c r="U57" s="221"/>
      <c r="V57" s="56">
        <v>1.25</v>
      </c>
      <c r="W57" s="221"/>
      <c r="Y57" s="214"/>
      <c r="Z57" s="58">
        <v>1.25</v>
      </c>
      <c r="AA57" s="214"/>
      <c r="AC57" s="97" t="s">
        <v>50</v>
      </c>
      <c r="AE57" s="97" t="s">
        <v>50</v>
      </c>
    </row>
    <row r="58" spans="1:31" ht="14.25" customHeight="1" x14ac:dyDescent="0.25">
      <c r="A58" s="235"/>
      <c r="B58" s="236"/>
      <c r="C58" s="216"/>
      <c r="D58" s="216"/>
      <c r="E58" s="216"/>
      <c r="F58" s="61"/>
      <c r="G58" s="61"/>
      <c r="I58" s="26">
        <v>0.5</v>
      </c>
      <c r="J58" s="228"/>
      <c r="K58" s="230"/>
      <c r="L58" s="232"/>
      <c r="M58" s="53">
        <v>0.5</v>
      </c>
      <c r="N58" s="234"/>
      <c r="P58" s="218"/>
      <c r="Q58" s="220"/>
      <c r="R58" s="55">
        <v>0.5</v>
      </c>
      <c r="S58" s="220"/>
      <c r="U58" s="222"/>
      <c r="V58" s="57">
        <v>0.5</v>
      </c>
      <c r="W58" s="222"/>
      <c r="Y58" s="215"/>
      <c r="Z58" s="59">
        <v>0.5</v>
      </c>
      <c r="AA58" s="215"/>
      <c r="AC58" s="21"/>
      <c r="AE58" s="21"/>
    </row>
    <row r="59" spans="1:31" ht="14.25" customHeight="1" x14ac:dyDescent="0.25">
      <c r="A59" s="223">
        <f t="shared" ref="A59" si="22">A57+1</f>
        <v>25</v>
      </c>
      <c r="B59" s="225"/>
      <c r="C59" s="225"/>
      <c r="D59" s="225"/>
      <c r="E59" s="225"/>
      <c r="F59" s="11"/>
      <c r="G59" s="11"/>
      <c r="I59" s="25">
        <v>12</v>
      </c>
      <c r="J59" s="227">
        <v>52</v>
      </c>
      <c r="K59" s="229">
        <v>33</v>
      </c>
      <c r="L59" s="231">
        <v>50000</v>
      </c>
      <c r="M59" s="29">
        <v>1.25</v>
      </c>
      <c r="N59" s="233">
        <v>55000</v>
      </c>
      <c r="P59" s="217">
        <v>50</v>
      </c>
      <c r="Q59" s="219"/>
      <c r="R59" s="54">
        <v>1.25</v>
      </c>
      <c r="S59" s="219"/>
      <c r="U59" s="221"/>
      <c r="V59" s="56">
        <v>1.25</v>
      </c>
      <c r="W59" s="221"/>
      <c r="Y59" s="214"/>
      <c r="Z59" s="58">
        <v>1.25</v>
      </c>
      <c r="AA59" s="214"/>
      <c r="AC59" s="97" t="s">
        <v>50</v>
      </c>
      <c r="AE59" s="97" t="s">
        <v>50</v>
      </c>
    </row>
    <row r="60" spans="1:31" ht="14.25" customHeight="1" x14ac:dyDescent="0.25">
      <c r="A60" s="235"/>
      <c r="B60" s="236"/>
      <c r="C60" s="216"/>
      <c r="D60" s="216"/>
      <c r="E60" s="216"/>
      <c r="F60" s="61"/>
      <c r="G60" s="61"/>
      <c r="I60" s="26">
        <v>0.5</v>
      </c>
      <c r="J60" s="228"/>
      <c r="K60" s="230"/>
      <c r="L60" s="232"/>
      <c r="M60" s="53">
        <v>0.5</v>
      </c>
      <c r="N60" s="234"/>
      <c r="P60" s="218"/>
      <c r="Q60" s="220"/>
      <c r="R60" s="55">
        <v>0.5</v>
      </c>
      <c r="S60" s="220"/>
      <c r="U60" s="222"/>
      <c r="V60" s="57">
        <v>0.5</v>
      </c>
      <c r="W60" s="222"/>
      <c r="Y60" s="215"/>
      <c r="Z60" s="59">
        <v>0.5</v>
      </c>
      <c r="AA60" s="215"/>
      <c r="AC60" s="21"/>
      <c r="AE60" s="21"/>
    </row>
    <row r="61" spans="1:31" ht="14.25" customHeight="1" x14ac:dyDescent="0.25">
      <c r="A61" s="223">
        <f t="shared" ref="A61" si="23">A59+1</f>
        <v>26</v>
      </c>
      <c r="B61" s="225"/>
      <c r="C61" s="225"/>
      <c r="D61" s="225"/>
      <c r="E61" s="225"/>
      <c r="F61" s="11"/>
      <c r="G61" s="11"/>
      <c r="I61" s="25">
        <v>12</v>
      </c>
      <c r="J61" s="227">
        <v>52</v>
      </c>
      <c r="K61" s="229">
        <v>33</v>
      </c>
      <c r="L61" s="231">
        <v>50000</v>
      </c>
      <c r="M61" s="29">
        <v>1.25</v>
      </c>
      <c r="N61" s="233">
        <v>55000</v>
      </c>
      <c r="P61" s="217">
        <v>50</v>
      </c>
      <c r="Q61" s="219"/>
      <c r="R61" s="54">
        <v>1.25</v>
      </c>
      <c r="S61" s="219"/>
      <c r="U61" s="221"/>
      <c r="V61" s="56">
        <v>1.25</v>
      </c>
      <c r="W61" s="221"/>
      <c r="Y61" s="214"/>
      <c r="Z61" s="58">
        <v>1.25</v>
      </c>
      <c r="AA61" s="214"/>
      <c r="AC61" s="97" t="s">
        <v>50</v>
      </c>
      <c r="AE61" s="97" t="s">
        <v>50</v>
      </c>
    </row>
    <row r="62" spans="1:31" ht="14.25" customHeight="1" x14ac:dyDescent="0.25">
      <c r="A62" s="235"/>
      <c r="B62" s="236"/>
      <c r="C62" s="216"/>
      <c r="D62" s="216"/>
      <c r="E62" s="216"/>
      <c r="F62" s="61"/>
      <c r="G62" s="61"/>
      <c r="I62" s="26">
        <v>0.5</v>
      </c>
      <c r="J62" s="228"/>
      <c r="K62" s="230"/>
      <c r="L62" s="232"/>
      <c r="M62" s="53">
        <v>0.5</v>
      </c>
      <c r="N62" s="234"/>
      <c r="P62" s="218"/>
      <c r="Q62" s="220"/>
      <c r="R62" s="55">
        <v>0.5</v>
      </c>
      <c r="S62" s="220"/>
      <c r="U62" s="222"/>
      <c r="V62" s="57">
        <v>0.5</v>
      </c>
      <c r="W62" s="222"/>
      <c r="Y62" s="215"/>
      <c r="Z62" s="59">
        <v>0.5</v>
      </c>
      <c r="AA62" s="215"/>
      <c r="AC62" s="21"/>
      <c r="AE62" s="21"/>
    </row>
    <row r="63" spans="1:31" ht="14.25" customHeight="1" x14ac:dyDescent="0.25">
      <c r="A63" s="223">
        <f t="shared" ref="A63" si="24">A61+1</f>
        <v>27</v>
      </c>
      <c r="B63" s="225"/>
      <c r="C63" s="225"/>
      <c r="D63" s="225"/>
      <c r="E63" s="225"/>
      <c r="F63" s="11"/>
      <c r="G63" s="11"/>
      <c r="I63" s="25">
        <v>12</v>
      </c>
      <c r="J63" s="227">
        <v>52</v>
      </c>
      <c r="K63" s="229">
        <v>33</v>
      </c>
      <c r="L63" s="231">
        <v>50000</v>
      </c>
      <c r="M63" s="29">
        <v>1.25</v>
      </c>
      <c r="N63" s="233">
        <v>55000</v>
      </c>
      <c r="P63" s="217">
        <v>50</v>
      </c>
      <c r="Q63" s="219"/>
      <c r="R63" s="54">
        <v>1.25</v>
      </c>
      <c r="S63" s="219"/>
      <c r="U63" s="221"/>
      <c r="V63" s="56">
        <v>1.25</v>
      </c>
      <c r="W63" s="221"/>
      <c r="Y63" s="214"/>
      <c r="Z63" s="58">
        <v>1.25</v>
      </c>
      <c r="AA63" s="214"/>
      <c r="AC63" s="97" t="s">
        <v>50</v>
      </c>
      <c r="AE63" s="97" t="s">
        <v>50</v>
      </c>
    </row>
    <row r="64" spans="1:31" ht="14.25" customHeight="1" x14ac:dyDescent="0.25">
      <c r="A64" s="235"/>
      <c r="B64" s="236"/>
      <c r="C64" s="216"/>
      <c r="D64" s="216"/>
      <c r="E64" s="216"/>
      <c r="F64" s="61"/>
      <c r="G64" s="61"/>
      <c r="I64" s="26">
        <v>0.5</v>
      </c>
      <c r="J64" s="228"/>
      <c r="K64" s="230"/>
      <c r="L64" s="232"/>
      <c r="M64" s="53">
        <v>0.5</v>
      </c>
      <c r="N64" s="234"/>
      <c r="P64" s="218"/>
      <c r="Q64" s="220"/>
      <c r="R64" s="55">
        <v>0.5</v>
      </c>
      <c r="S64" s="220"/>
      <c r="U64" s="222"/>
      <c r="V64" s="57">
        <v>0.5</v>
      </c>
      <c r="W64" s="222"/>
      <c r="Y64" s="215"/>
      <c r="Z64" s="59">
        <v>0.5</v>
      </c>
      <c r="AA64" s="215"/>
      <c r="AC64" s="21"/>
      <c r="AE64" s="21"/>
    </row>
    <row r="65" spans="1:31" ht="14.25" customHeight="1" x14ac:dyDescent="0.25">
      <c r="A65" s="223">
        <f t="shared" ref="A65" si="25">A63+1</f>
        <v>28</v>
      </c>
      <c r="B65" s="225"/>
      <c r="C65" s="225"/>
      <c r="D65" s="225"/>
      <c r="E65" s="225"/>
      <c r="F65" s="11"/>
      <c r="G65" s="11"/>
      <c r="I65" s="25">
        <v>12</v>
      </c>
      <c r="J65" s="227">
        <v>52</v>
      </c>
      <c r="K65" s="229">
        <v>33</v>
      </c>
      <c r="L65" s="231">
        <v>50000</v>
      </c>
      <c r="M65" s="29">
        <v>1.25</v>
      </c>
      <c r="N65" s="233">
        <v>55000</v>
      </c>
      <c r="P65" s="217">
        <v>50</v>
      </c>
      <c r="Q65" s="219"/>
      <c r="R65" s="54">
        <v>1.25</v>
      </c>
      <c r="S65" s="219"/>
      <c r="U65" s="221"/>
      <c r="V65" s="56">
        <v>1.25</v>
      </c>
      <c r="W65" s="221"/>
      <c r="Y65" s="214"/>
      <c r="Z65" s="58">
        <v>1.25</v>
      </c>
      <c r="AA65" s="214"/>
      <c r="AC65" s="97" t="s">
        <v>50</v>
      </c>
      <c r="AE65" s="97" t="s">
        <v>50</v>
      </c>
    </row>
    <row r="66" spans="1:31" ht="14.25" customHeight="1" x14ac:dyDescent="0.25">
      <c r="A66" s="235"/>
      <c r="B66" s="236"/>
      <c r="C66" s="216"/>
      <c r="D66" s="216"/>
      <c r="E66" s="216"/>
      <c r="F66" s="61"/>
      <c r="G66" s="61"/>
      <c r="I66" s="26">
        <v>0.5</v>
      </c>
      <c r="J66" s="228"/>
      <c r="K66" s="230"/>
      <c r="L66" s="232"/>
      <c r="M66" s="53">
        <v>0.5</v>
      </c>
      <c r="N66" s="234"/>
      <c r="P66" s="218"/>
      <c r="Q66" s="220"/>
      <c r="R66" s="55">
        <v>0.5</v>
      </c>
      <c r="S66" s="220"/>
      <c r="U66" s="222"/>
      <c r="V66" s="57">
        <v>0.5</v>
      </c>
      <c r="W66" s="222"/>
      <c r="Y66" s="215"/>
      <c r="Z66" s="59">
        <v>0.5</v>
      </c>
      <c r="AA66" s="215"/>
      <c r="AC66" s="21"/>
      <c r="AE66" s="21"/>
    </row>
    <row r="67" spans="1:31" ht="14.25" customHeight="1" x14ac:dyDescent="0.25">
      <c r="A67" s="223">
        <f t="shared" ref="A67" si="26">A65+1</f>
        <v>29</v>
      </c>
      <c r="B67" s="225"/>
      <c r="C67" s="225"/>
      <c r="D67" s="225"/>
      <c r="E67" s="225"/>
      <c r="F67" s="11"/>
      <c r="G67" s="11"/>
      <c r="I67" s="25">
        <v>12</v>
      </c>
      <c r="J67" s="227">
        <v>52</v>
      </c>
      <c r="K67" s="229">
        <v>33</v>
      </c>
      <c r="L67" s="231">
        <v>50000</v>
      </c>
      <c r="M67" s="29">
        <v>1.25</v>
      </c>
      <c r="N67" s="233">
        <v>55000</v>
      </c>
      <c r="P67" s="217">
        <v>50</v>
      </c>
      <c r="Q67" s="219"/>
      <c r="R67" s="54">
        <v>1.25</v>
      </c>
      <c r="S67" s="219"/>
      <c r="U67" s="221"/>
      <c r="V67" s="56">
        <v>1.25</v>
      </c>
      <c r="W67" s="221"/>
      <c r="Y67" s="214"/>
      <c r="Z67" s="58">
        <v>1.25</v>
      </c>
      <c r="AA67" s="214"/>
      <c r="AC67" s="97" t="s">
        <v>50</v>
      </c>
      <c r="AE67" s="97" t="s">
        <v>50</v>
      </c>
    </row>
    <row r="68" spans="1:31" ht="14.25" customHeight="1" x14ac:dyDescent="0.25">
      <c r="A68" s="235"/>
      <c r="B68" s="236"/>
      <c r="C68" s="216"/>
      <c r="D68" s="216"/>
      <c r="E68" s="216"/>
      <c r="F68" s="61"/>
      <c r="G68" s="61"/>
      <c r="I68" s="26">
        <v>0.5</v>
      </c>
      <c r="J68" s="228"/>
      <c r="K68" s="230"/>
      <c r="L68" s="232"/>
      <c r="M68" s="53">
        <v>0.5</v>
      </c>
      <c r="N68" s="234"/>
      <c r="P68" s="218"/>
      <c r="Q68" s="220"/>
      <c r="R68" s="55">
        <v>0.5</v>
      </c>
      <c r="S68" s="220"/>
      <c r="U68" s="222"/>
      <c r="V68" s="57">
        <v>0.5</v>
      </c>
      <c r="W68" s="222"/>
      <c r="Y68" s="215"/>
      <c r="Z68" s="59">
        <v>0.5</v>
      </c>
      <c r="AA68" s="215"/>
      <c r="AC68" s="21"/>
      <c r="AE68" s="21"/>
    </row>
    <row r="69" spans="1:31" ht="14.25" customHeight="1" x14ac:dyDescent="0.25">
      <c r="A69" s="223">
        <f t="shared" ref="A69" si="27">A67+1</f>
        <v>30</v>
      </c>
      <c r="B69" s="225"/>
      <c r="C69" s="225"/>
      <c r="D69" s="225"/>
      <c r="E69" s="225"/>
      <c r="F69" s="11"/>
      <c r="G69" s="11"/>
      <c r="I69" s="25">
        <v>12</v>
      </c>
      <c r="J69" s="227">
        <v>52</v>
      </c>
      <c r="K69" s="229">
        <v>33</v>
      </c>
      <c r="L69" s="231">
        <v>50000</v>
      </c>
      <c r="M69" s="29">
        <v>1.25</v>
      </c>
      <c r="N69" s="233">
        <v>55000</v>
      </c>
      <c r="P69" s="217">
        <v>50</v>
      </c>
      <c r="Q69" s="219"/>
      <c r="R69" s="54">
        <v>1.25</v>
      </c>
      <c r="S69" s="219"/>
      <c r="U69" s="221"/>
      <c r="V69" s="56">
        <v>1.25</v>
      </c>
      <c r="W69" s="221"/>
      <c r="Y69" s="214"/>
      <c r="Z69" s="58">
        <v>1.25</v>
      </c>
      <c r="AA69" s="214"/>
      <c r="AC69" s="97" t="s">
        <v>50</v>
      </c>
      <c r="AE69" s="97" t="s">
        <v>50</v>
      </c>
    </row>
    <row r="70" spans="1:31" ht="14.25" customHeight="1" x14ac:dyDescent="0.25">
      <c r="A70" s="224"/>
      <c r="B70" s="226"/>
      <c r="C70" s="216"/>
      <c r="D70" s="216"/>
      <c r="E70" s="216"/>
      <c r="F70" s="61"/>
      <c r="G70" s="61"/>
      <c r="I70" s="26">
        <v>0.5</v>
      </c>
      <c r="J70" s="228"/>
      <c r="K70" s="230"/>
      <c r="L70" s="232"/>
      <c r="M70" s="53">
        <v>0.5</v>
      </c>
      <c r="N70" s="234"/>
      <c r="P70" s="218"/>
      <c r="Q70" s="220"/>
      <c r="R70" s="55">
        <v>0.5</v>
      </c>
      <c r="S70" s="220"/>
      <c r="U70" s="222"/>
      <c r="V70" s="57">
        <v>0.5</v>
      </c>
      <c r="W70" s="222"/>
      <c r="Y70" s="215"/>
      <c r="Z70" s="59">
        <v>0.5</v>
      </c>
      <c r="AA70" s="215"/>
      <c r="AC70" s="21"/>
      <c r="AE70" s="21"/>
    </row>
    <row r="71" spans="1:31" ht="15.75" thickBot="1" x14ac:dyDescent="0.3"/>
    <row r="72" spans="1:31" ht="18.75" x14ac:dyDescent="0.4">
      <c r="I72" s="204" t="s">
        <v>47</v>
      </c>
      <c r="J72" s="206">
        <f>SUM(J11:J71)</f>
        <v>1560</v>
      </c>
      <c r="K72" s="208"/>
      <c r="L72" s="208"/>
      <c r="M72" s="64">
        <v>1.25</v>
      </c>
      <c r="N72" s="210"/>
      <c r="P72" s="212" t="s">
        <v>47</v>
      </c>
      <c r="Q72" s="192"/>
      <c r="R72" s="66">
        <v>1.25</v>
      </c>
      <c r="S72" s="194"/>
      <c r="U72" s="196"/>
      <c r="V72" s="68">
        <v>1.25</v>
      </c>
      <c r="W72" s="198"/>
      <c r="Y72" s="200"/>
      <c r="Z72" s="70">
        <v>1.25</v>
      </c>
      <c r="AA72" s="202"/>
      <c r="AC72" s="190"/>
      <c r="AD72" s="72"/>
      <c r="AE72" s="190"/>
    </row>
    <row r="73" spans="1:31" ht="19.5" thickBot="1" x14ac:dyDescent="0.45">
      <c r="I73" s="205"/>
      <c r="J73" s="207"/>
      <c r="K73" s="209"/>
      <c r="L73" s="209"/>
      <c r="M73" s="65">
        <v>0.5</v>
      </c>
      <c r="N73" s="211"/>
      <c r="P73" s="213"/>
      <c r="Q73" s="193"/>
      <c r="R73" s="67">
        <v>0.5</v>
      </c>
      <c r="S73" s="195"/>
      <c r="U73" s="197"/>
      <c r="V73" s="69">
        <v>0.5</v>
      </c>
      <c r="W73" s="199"/>
      <c r="Y73" s="201"/>
      <c r="Z73" s="71">
        <v>0.5</v>
      </c>
      <c r="AA73" s="203"/>
      <c r="AC73" s="191"/>
      <c r="AD73" s="72"/>
      <c r="AE73" s="191"/>
    </row>
  </sheetData>
  <mergeCells count="475">
    <mergeCell ref="E1:G1"/>
    <mergeCell ref="H1:N1"/>
    <mergeCell ref="E2:G3"/>
    <mergeCell ref="H2:Q3"/>
    <mergeCell ref="A9:G9"/>
    <mergeCell ref="I9:N9"/>
    <mergeCell ref="P9:S9"/>
    <mergeCell ref="U9:W9"/>
    <mergeCell ref="Y9:AA9"/>
    <mergeCell ref="L13:L14"/>
    <mergeCell ref="N13:N14"/>
    <mergeCell ref="N11:N12"/>
    <mergeCell ref="P11:P12"/>
    <mergeCell ref="AF9:AF10"/>
    <mergeCell ref="C10:E10"/>
    <mergeCell ref="A11:A12"/>
    <mergeCell ref="B11:B12"/>
    <mergeCell ref="C11:E11"/>
    <mergeCell ref="J11:J12"/>
    <mergeCell ref="K11:K12"/>
    <mergeCell ref="L11:L12"/>
    <mergeCell ref="Y11:Y12"/>
    <mergeCell ref="AA11:AA12"/>
    <mergeCell ref="C12:E12"/>
    <mergeCell ref="Q11:Q12"/>
    <mergeCell ref="S11:S12"/>
    <mergeCell ref="U11:U12"/>
    <mergeCell ref="W11:W12"/>
    <mergeCell ref="Y15:Y16"/>
    <mergeCell ref="AA15:AA16"/>
    <mergeCell ref="AA13:AA14"/>
    <mergeCell ref="C14:E14"/>
    <mergeCell ref="A15:A16"/>
    <mergeCell ref="B15:B16"/>
    <mergeCell ref="C15:E15"/>
    <mergeCell ref="J15:J16"/>
    <mergeCell ref="K15:K16"/>
    <mergeCell ref="L15:L16"/>
    <mergeCell ref="N15:N16"/>
    <mergeCell ref="P15:P16"/>
    <mergeCell ref="P13:P14"/>
    <mergeCell ref="Q13:Q14"/>
    <mergeCell ref="S13:S14"/>
    <mergeCell ref="U13:U14"/>
    <mergeCell ref="W13:W14"/>
    <mergeCell ref="Y13:Y14"/>
    <mergeCell ref="C16:E16"/>
    <mergeCell ref="A13:A14"/>
    <mergeCell ref="B13:B14"/>
    <mergeCell ref="C13:E13"/>
    <mergeCell ref="J13:J14"/>
    <mergeCell ref="K13:K14"/>
    <mergeCell ref="U19:U20"/>
    <mergeCell ref="W19:W20"/>
    <mergeCell ref="A17:A18"/>
    <mergeCell ref="B17:B18"/>
    <mergeCell ref="C17:E17"/>
    <mergeCell ref="J17:J18"/>
    <mergeCell ref="K17:K18"/>
    <mergeCell ref="Q15:Q16"/>
    <mergeCell ref="S15:S16"/>
    <mergeCell ref="U15:U16"/>
    <mergeCell ref="W17:W18"/>
    <mergeCell ref="W15:W16"/>
    <mergeCell ref="L21:L22"/>
    <mergeCell ref="N21:N22"/>
    <mergeCell ref="N19:N20"/>
    <mergeCell ref="P19:P20"/>
    <mergeCell ref="Y17:Y18"/>
    <mergeCell ref="AA17:AA18"/>
    <mergeCell ref="C18:E18"/>
    <mergeCell ref="A19:A20"/>
    <mergeCell ref="B19:B20"/>
    <mergeCell ref="C19:E19"/>
    <mergeCell ref="J19:J20"/>
    <mergeCell ref="K19:K20"/>
    <mergeCell ref="L19:L20"/>
    <mergeCell ref="L17:L18"/>
    <mergeCell ref="N17:N18"/>
    <mergeCell ref="P17:P18"/>
    <mergeCell ref="Q17:Q18"/>
    <mergeCell ref="S17:S18"/>
    <mergeCell ref="U17:U18"/>
    <mergeCell ref="Y19:Y20"/>
    <mergeCell ref="AA19:AA20"/>
    <mergeCell ref="C20:E20"/>
    <mergeCell ref="Q19:Q20"/>
    <mergeCell ref="S19:S20"/>
    <mergeCell ref="Y23:Y24"/>
    <mergeCell ref="AA23:AA24"/>
    <mergeCell ref="AA21:AA22"/>
    <mergeCell ref="C22:E22"/>
    <mergeCell ref="A23:A24"/>
    <mergeCell ref="B23:B24"/>
    <mergeCell ref="C23:E23"/>
    <mergeCell ref="J23:J24"/>
    <mergeCell ref="K23:K24"/>
    <mergeCell ref="L23:L24"/>
    <mergeCell ref="N23:N24"/>
    <mergeCell ref="P23:P24"/>
    <mergeCell ref="P21:P22"/>
    <mergeCell ref="Q21:Q22"/>
    <mergeCell ref="S21:S22"/>
    <mergeCell ref="U21:U22"/>
    <mergeCell ref="W21:W22"/>
    <mergeCell ref="Y21:Y22"/>
    <mergeCell ref="C24:E24"/>
    <mergeCell ref="A21:A22"/>
    <mergeCell ref="B21:B22"/>
    <mergeCell ref="C21:E21"/>
    <mergeCell ref="J21:J22"/>
    <mergeCell ref="K21:K22"/>
    <mergeCell ref="U27:U28"/>
    <mergeCell ref="W27:W28"/>
    <mergeCell ref="A25:A26"/>
    <mergeCell ref="B25:B26"/>
    <mergeCell ref="C25:E25"/>
    <mergeCell ref="J25:J26"/>
    <mergeCell ref="K25:K26"/>
    <mergeCell ref="Q23:Q24"/>
    <mergeCell ref="S23:S24"/>
    <mergeCell ref="U23:U24"/>
    <mergeCell ref="W25:W26"/>
    <mergeCell ref="W23:W24"/>
    <mergeCell ref="L29:L30"/>
    <mergeCell ref="N29:N30"/>
    <mergeCell ref="N27:N28"/>
    <mergeCell ref="P27:P28"/>
    <mergeCell ref="Y25:Y26"/>
    <mergeCell ref="AA25:AA26"/>
    <mergeCell ref="C26:E26"/>
    <mergeCell ref="A27:A28"/>
    <mergeCell ref="B27:B28"/>
    <mergeCell ref="C27:E27"/>
    <mergeCell ref="J27:J28"/>
    <mergeCell ref="K27:K28"/>
    <mergeCell ref="L27:L28"/>
    <mergeCell ref="L25:L26"/>
    <mergeCell ref="N25:N26"/>
    <mergeCell ref="P25:P26"/>
    <mergeCell ref="Q25:Q26"/>
    <mergeCell ref="S25:S26"/>
    <mergeCell ref="U25:U26"/>
    <mergeCell ref="Y27:Y28"/>
    <mergeCell ref="AA27:AA28"/>
    <mergeCell ref="C28:E28"/>
    <mergeCell ref="Q27:Q28"/>
    <mergeCell ref="S27:S28"/>
    <mergeCell ref="Y31:Y32"/>
    <mergeCell ref="AA31:AA32"/>
    <mergeCell ref="AA29:AA30"/>
    <mergeCell ref="C30:E30"/>
    <mergeCell ref="A31:A32"/>
    <mergeCell ref="B31:B32"/>
    <mergeCell ref="C31:E31"/>
    <mergeCell ref="J31:J32"/>
    <mergeCell ref="K31:K32"/>
    <mergeCell ref="L31:L32"/>
    <mergeCell ref="N31:N32"/>
    <mergeCell ref="P31:P32"/>
    <mergeCell ref="P29:P30"/>
    <mergeCell ref="Q29:Q30"/>
    <mergeCell ref="S29:S30"/>
    <mergeCell ref="U29:U30"/>
    <mergeCell ref="W29:W30"/>
    <mergeCell ref="Y29:Y30"/>
    <mergeCell ref="C32:E32"/>
    <mergeCell ref="A29:A30"/>
    <mergeCell ref="B29:B30"/>
    <mergeCell ref="C29:E29"/>
    <mergeCell ref="J29:J30"/>
    <mergeCell ref="K29:K30"/>
    <mergeCell ref="U35:U36"/>
    <mergeCell ref="W35:W36"/>
    <mergeCell ref="A33:A34"/>
    <mergeCell ref="B33:B34"/>
    <mergeCell ref="C33:E33"/>
    <mergeCell ref="J33:J34"/>
    <mergeCell ref="K33:K34"/>
    <mergeCell ref="Q31:Q32"/>
    <mergeCell ref="S31:S32"/>
    <mergeCell ref="U31:U32"/>
    <mergeCell ref="W33:W34"/>
    <mergeCell ref="W31:W32"/>
    <mergeCell ref="L37:L38"/>
    <mergeCell ref="N37:N38"/>
    <mergeCell ref="N35:N36"/>
    <mergeCell ref="P35:P36"/>
    <mergeCell ref="Y33:Y34"/>
    <mergeCell ref="AA33:AA34"/>
    <mergeCell ref="C34:E34"/>
    <mergeCell ref="A35:A36"/>
    <mergeCell ref="B35:B36"/>
    <mergeCell ref="C35:E35"/>
    <mergeCell ref="J35:J36"/>
    <mergeCell ref="K35:K36"/>
    <mergeCell ref="L35:L36"/>
    <mergeCell ref="L33:L34"/>
    <mergeCell ref="N33:N34"/>
    <mergeCell ref="P33:P34"/>
    <mergeCell ref="Q33:Q34"/>
    <mergeCell ref="S33:S34"/>
    <mergeCell ref="U33:U34"/>
    <mergeCell ref="Y35:Y36"/>
    <mergeCell ref="AA35:AA36"/>
    <mergeCell ref="C36:E36"/>
    <mergeCell ref="Q35:Q36"/>
    <mergeCell ref="S35:S36"/>
    <mergeCell ref="Y39:Y40"/>
    <mergeCell ref="AA39:AA40"/>
    <mergeCell ref="AA37:AA38"/>
    <mergeCell ref="C38:E38"/>
    <mergeCell ref="A39:A40"/>
    <mergeCell ref="B39:B40"/>
    <mergeCell ref="C39:E39"/>
    <mergeCell ref="J39:J40"/>
    <mergeCell ref="K39:K40"/>
    <mergeCell ref="L39:L40"/>
    <mergeCell ref="N39:N40"/>
    <mergeCell ref="P39:P40"/>
    <mergeCell ref="P37:P38"/>
    <mergeCell ref="Q37:Q38"/>
    <mergeCell ref="S37:S38"/>
    <mergeCell ref="U37:U38"/>
    <mergeCell ref="W37:W38"/>
    <mergeCell ref="Y37:Y38"/>
    <mergeCell ref="C40:E40"/>
    <mergeCell ref="A37:A38"/>
    <mergeCell ref="B37:B38"/>
    <mergeCell ref="C37:E37"/>
    <mergeCell ref="J37:J38"/>
    <mergeCell ref="K37:K38"/>
    <mergeCell ref="U43:U44"/>
    <mergeCell ref="W43:W44"/>
    <mergeCell ref="A41:A42"/>
    <mergeCell ref="B41:B42"/>
    <mergeCell ref="C41:E41"/>
    <mergeCell ref="J41:J42"/>
    <mergeCell ref="K41:K42"/>
    <mergeCell ref="Q39:Q40"/>
    <mergeCell ref="S39:S40"/>
    <mergeCell ref="U39:U40"/>
    <mergeCell ref="W41:W42"/>
    <mergeCell ref="W39:W40"/>
    <mergeCell ref="L45:L46"/>
    <mergeCell ref="N45:N46"/>
    <mergeCell ref="N43:N44"/>
    <mergeCell ref="P43:P44"/>
    <mergeCell ref="Y41:Y42"/>
    <mergeCell ref="AA41:AA42"/>
    <mergeCell ref="C42:E42"/>
    <mergeCell ref="A43:A44"/>
    <mergeCell ref="B43:B44"/>
    <mergeCell ref="C43:E43"/>
    <mergeCell ref="J43:J44"/>
    <mergeCell ref="K43:K44"/>
    <mergeCell ref="L43:L44"/>
    <mergeCell ref="L41:L42"/>
    <mergeCell ref="N41:N42"/>
    <mergeCell ref="P41:P42"/>
    <mergeCell ref="Q41:Q42"/>
    <mergeCell ref="S41:S42"/>
    <mergeCell ref="U41:U42"/>
    <mergeCell ref="Y43:Y44"/>
    <mergeCell ref="AA43:AA44"/>
    <mergeCell ref="C44:E44"/>
    <mergeCell ref="Q43:Q44"/>
    <mergeCell ref="S43:S44"/>
    <mergeCell ref="Y47:Y48"/>
    <mergeCell ref="AA47:AA48"/>
    <mergeCell ref="AA45:AA46"/>
    <mergeCell ref="C46:E46"/>
    <mergeCell ref="A47:A48"/>
    <mergeCell ref="B47:B48"/>
    <mergeCell ref="C47:E47"/>
    <mergeCell ref="J47:J48"/>
    <mergeCell ref="K47:K48"/>
    <mergeCell ref="L47:L48"/>
    <mergeCell ref="N47:N48"/>
    <mergeCell ref="P47:P48"/>
    <mergeCell ref="P45:P46"/>
    <mergeCell ref="Q45:Q46"/>
    <mergeCell ref="S45:S46"/>
    <mergeCell ref="U45:U46"/>
    <mergeCell ref="W45:W46"/>
    <mergeCell ref="Y45:Y46"/>
    <mergeCell ref="C48:E48"/>
    <mergeCell ref="A45:A46"/>
    <mergeCell ref="B45:B46"/>
    <mergeCell ref="C45:E45"/>
    <mergeCell ref="J45:J46"/>
    <mergeCell ref="K45:K46"/>
    <mergeCell ref="U51:U52"/>
    <mergeCell ref="W51:W52"/>
    <mergeCell ref="A49:A50"/>
    <mergeCell ref="B49:B50"/>
    <mergeCell ref="C49:E49"/>
    <mergeCell ref="J49:J50"/>
    <mergeCell ref="K49:K50"/>
    <mergeCell ref="Q47:Q48"/>
    <mergeCell ref="S47:S48"/>
    <mergeCell ref="U47:U48"/>
    <mergeCell ref="W49:W50"/>
    <mergeCell ref="W47:W48"/>
    <mergeCell ref="L53:L54"/>
    <mergeCell ref="N53:N54"/>
    <mergeCell ref="N51:N52"/>
    <mergeCell ref="P51:P52"/>
    <mergeCell ref="Y49:Y50"/>
    <mergeCell ref="AA49:AA50"/>
    <mergeCell ref="C50:E50"/>
    <mergeCell ref="A51:A52"/>
    <mergeCell ref="B51:B52"/>
    <mergeCell ref="C51:E51"/>
    <mergeCell ref="J51:J52"/>
    <mergeCell ref="K51:K52"/>
    <mergeCell ref="L51:L52"/>
    <mergeCell ref="L49:L50"/>
    <mergeCell ref="N49:N50"/>
    <mergeCell ref="P49:P50"/>
    <mergeCell ref="Q49:Q50"/>
    <mergeCell ref="S49:S50"/>
    <mergeCell ref="U49:U50"/>
    <mergeCell ref="Y51:Y52"/>
    <mergeCell ref="AA51:AA52"/>
    <mergeCell ref="C52:E52"/>
    <mergeCell ref="Q51:Q52"/>
    <mergeCell ref="S51:S52"/>
    <mergeCell ref="Y55:Y56"/>
    <mergeCell ref="AA55:AA56"/>
    <mergeCell ref="AA53:AA54"/>
    <mergeCell ref="C54:E54"/>
    <mergeCell ref="A55:A56"/>
    <mergeCell ref="B55:B56"/>
    <mergeCell ref="C55:E55"/>
    <mergeCell ref="J55:J56"/>
    <mergeCell ref="K55:K56"/>
    <mergeCell ref="L55:L56"/>
    <mergeCell ref="N55:N56"/>
    <mergeCell ref="P55:P56"/>
    <mergeCell ref="P53:P54"/>
    <mergeCell ref="Q53:Q54"/>
    <mergeCell ref="S53:S54"/>
    <mergeCell ref="U53:U54"/>
    <mergeCell ref="W53:W54"/>
    <mergeCell ref="Y53:Y54"/>
    <mergeCell ref="C56:E56"/>
    <mergeCell ref="A53:A54"/>
    <mergeCell ref="B53:B54"/>
    <mergeCell ref="C53:E53"/>
    <mergeCell ref="J53:J54"/>
    <mergeCell ref="K53:K54"/>
    <mergeCell ref="A57:A58"/>
    <mergeCell ref="B57:B58"/>
    <mergeCell ref="C57:E57"/>
    <mergeCell ref="J57:J58"/>
    <mergeCell ref="K57:K58"/>
    <mergeCell ref="Q55:Q56"/>
    <mergeCell ref="S55:S56"/>
    <mergeCell ref="U55:U56"/>
    <mergeCell ref="W57:W58"/>
    <mergeCell ref="W55:W56"/>
    <mergeCell ref="N59:N60"/>
    <mergeCell ref="P59:P60"/>
    <mergeCell ref="Y57:Y58"/>
    <mergeCell ref="AA57:AA58"/>
    <mergeCell ref="C58:E58"/>
    <mergeCell ref="A59:A60"/>
    <mergeCell ref="B59:B60"/>
    <mergeCell ref="C59:E59"/>
    <mergeCell ref="J59:J60"/>
    <mergeCell ref="K59:K60"/>
    <mergeCell ref="L59:L60"/>
    <mergeCell ref="L57:L58"/>
    <mergeCell ref="N57:N58"/>
    <mergeCell ref="P57:P58"/>
    <mergeCell ref="Q57:Q58"/>
    <mergeCell ref="S57:S58"/>
    <mergeCell ref="U57:U58"/>
    <mergeCell ref="Y59:Y60"/>
    <mergeCell ref="AA59:AA60"/>
    <mergeCell ref="C60:E60"/>
    <mergeCell ref="Q59:Q60"/>
    <mergeCell ref="S59:S60"/>
    <mergeCell ref="U59:U60"/>
    <mergeCell ref="W59:W60"/>
    <mergeCell ref="P61:P62"/>
    <mergeCell ref="C64:E64"/>
    <mergeCell ref="A61:A62"/>
    <mergeCell ref="B61:B62"/>
    <mergeCell ref="C61:E61"/>
    <mergeCell ref="J61:J62"/>
    <mergeCell ref="K61:K62"/>
    <mergeCell ref="L61:L62"/>
    <mergeCell ref="N61:N62"/>
    <mergeCell ref="S63:S64"/>
    <mergeCell ref="U63:U64"/>
    <mergeCell ref="W65:W66"/>
    <mergeCell ref="W63:W64"/>
    <mergeCell ref="Y63:Y64"/>
    <mergeCell ref="AA63:AA64"/>
    <mergeCell ref="AA61:AA62"/>
    <mergeCell ref="C62:E62"/>
    <mergeCell ref="Q61:Q62"/>
    <mergeCell ref="S61:S62"/>
    <mergeCell ref="U61:U62"/>
    <mergeCell ref="W61:W62"/>
    <mergeCell ref="Y61:Y62"/>
    <mergeCell ref="Y65:Y66"/>
    <mergeCell ref="AA65:AA66"/>
    <mergeCell ref="C66:E66"/>
    <mergeCell ref="Q65:Q66"/>
    <mergeCell ref="S65:S66"/>
    <mergeCell ref="U65:U66"/>
    <mergeCell ref="C63:E63"/>
    <mergeCell ref="J63:J64"/>
    <mergeCell ref="K63:K64"/>
    <mergeCell ref="L63:L64"/>
    <mergeCell ref="N63:N64"/>
    <mergeCell ref="L65:L66"/>
    <mergeCell ref="N65:N66"/>
    <mergeCell ref="P65:P66"/>
    <mergeCell ref="A65:A66"/>
    <mergeCell ref="B65:B66"/>
    <mergeCell ref="C65:E65"/>
    <mergeCell ref="J65:J66"/>
    <mergeCell ref="K65:K66"/>
    <mergeCell ref="Q63:Q64"/>
    <mergeCell ref="A63:A64"/>
    <mergeCell ref="B63:B64"/>
    <mergeCell ref="P63:P64"/>
    <mergeCell ref="A69:A70"/>
    <mergeCell ref="B69:B70"/>
    <mergeCell ref="C69:E69"/>
    <mergeCell ref="J69:J70"/>
    <mergeCell ref="K69:K70"/>
    <mergeCell ref="L69:L70"/>
    <mergeCell ref="N69:N70"/>
    <mergeCell ref="N67:N68"/>
    <mergeCell ref="P67:P68"/>
    <mergeCell ref="A67:A68"/>
    <mergeCell ref="B67:B68"/>
    <mergeCell ref="C67:E67"/>
    <mergeCell ref="J67:J68"/>
    <mergeCell ref="K67:K68"/>
    <mergeCell ref="L67:L68"/>
    <mergeCell ref="AA69:AA70"/>
    <mergeCell ref="C70:E70"/>
    <mergeCell ref="P69:P70"/>
    <mergeCell ref="Q69:Q70"/>
    <mergeCell ref="S69:S70"/>
    <mergeCell ref="U69:U70"/>
    <mergeCell ref="W69:W70"/>
    <mergeCell ref="Y69:Y70"/>
    <mergeCell ref="Y67:Y68"/>
    <mergeCell ref="AA67:AA68"/>
    <mergeCell ref="C68:E68"/>
    <mergeCell ref="Q67:Q68"/>
    <mergeCell ref="S67:S68"/>
    <mergeCell ref="U67:U68"/>
    <mergeCell ref="W67:W68"/>
    <mergeCell ref="AC72:AC73"/>
    <mergeCell ref="AE72:AE73"/>
    <mergeCell ref="Q72:Q73"/>
    <mergeCell ref="S72:S73"/>
    <mergeCell ref="U72:U73"/>
    <mergeCell ref="W72:W73"/>
    <mergeCell ref="Y72:Y73"/>
    <mergeCell ref="AA72:AA73"/>
    <mergeCell ref="I72:I73"/>
    <mergeCell ref="J72:J73"/>
    <mergeCell ref="K72:K73"/>
    <mergeCell ref="L72:L73"/>
    <mergeCell ref="N72:N73"/>
    <mergeCell ref="P72:P73"/>
  </mergeCells>
  <dataValidations count="2">
    <dataValidation type="list" allowBlank="1" showInputMessage="1" showErrorMessage="1" sqref="AE11 AE13 AE15 AE17 AE19 AE21 AE23 AE25 AE27 AE29 AE31 AE33 AE35 AE37 AE39 AE41 AE43 AE45 AE47 AE49 AE51 AE53 AE55 AE57 AE59 AE61 AE63 AE65 AE67 AE69" xr:uid="{B92185F8-C0FB-40EC-990F-54A503B57B39}">
      <formula1>Liste_Frais_Fixes</formula1>
    </dataValidation>
    <dataValidation type="list" allowBlank="1" showInputMessage="1" showErrorMessage="1" sqref="AC11 AC13 AC15 AC17 AC19 AC21 AC23 AC25 AC27 AC29 AC31 AC33 AC35 AC37 AC39 AC41 AC43 AC45 AC47 AC49 AC51 AC53 AC55 AC57 AC59 AC61 AC63 AC65 AC67 AC69" xr:uid="{DB09F38F-36A1-4775-84C5-00CC627134F2}">
      <formula1>Liste_Prorata</formula1>
    </dataValidation>
  </dataValidations>
  <pageMargins left="0.7" right="0.7" top="0.75" bottom="0.75" header="0.3" footer="0.3"/>
  <pageSetup paperSize="9" scale="3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Details_FF">
                <anchor moveWithCells="1" sizeWithCells="1">
                  <from>
                    <xdr:col>30</xdr:col>
                    <xdr:colOff>0</xdr:colOff>
                    <xdr:row>6</xdr:row>
                    <xdr:rowOff>85725</xdr:rowOff>
                  </from>
                  <to>
                    <xdr:col>31</xdr:col>
                    <xdr:colOff>0</xdr:colOff>
                    <xdr:row>7</xdr:row>
                    <xdr:rowOff>95250</xdr:rowOff>
                  </to>
                </anchor>
              </controlPr>
            </control>
          </mc:Choice>
        </mc:AlternateContent>
        <mc:AlternateContent xmlns:mc="http://schemas.openxmlformats.org/markup-compatibility/2006">
          <mc:Choice Requires="x14">
            <control shapeId="4098" r:id="rId5" name="Button 2">
              <controlPr defaultSize="0" print="0" autoFill="0" autoPict="0" macro="[0]!o_p1">
                <anchor moveWithCells="1" sizeWithCells="1">
                  <from>
                    <xdr:col>31</xdr:col>
                    <xdr:colOff>19050</xdr:colOff>
                    <xdr:row>10</xdr:row>
                    <xdr:rowOff>9525</xdr:rowOff>
                  </from>
                  <to>
                    <xdr:col>32</xdr:col>
                    <xdr:colOff>9525</xdr:colOff>
                    <xdr:row>12</xdr:row>
                    <xdr:rowOff>0</xdr:rowOff>
                  </to>
                </anchor>
              </controlPr>
            </control>
          </mc:Choice>
        </mc:AlternateContent>
        <mc:AlternateContent xmlns:mc="http://schemas.openxmlformats.org/markup-compatibility/2006">
          <mc:Choice Requires="x14">
            <control shapeId="4099" r:id="rId6" name="Button 3">
              <controlPr defaultSize="0" print="0" autoFill="0" autoPict="0" macro="[0]!Visuel">
                <anchor moveWithCells="1" sizeWithCells="1">
                  <from>
                    <xdr:col>31</xdr:col>
                    <xdr:colOff>19050</xdr:colOff>
                    <xdr:row>12</xdr:row>
                    <xdr:rowOff>9525</xdr:rowOff>
                  </from>
                  <to>
                    <xdr:col>32</xdr:col>
                    <xdr:colOff>9525</xdr:colOff>
                    <xdr:row>14</xdr:row>
                    <xdr:rowOff>0</xdr:rowOff>
                  </to>
                </anchor>
              </controlPr>
            </control>
          </mc:Choice>
        </mc:AlternateContent>
        <mc:AlternateContent xmlns:mc="http://schemas.openxmlformats.org/markup-compatibility/2006">
          <mc:Choice Requires="x14">
            <control shapeId="4100" r:id="rId7" name="Button 4">
              <controlPr defaultSize="0" print="0" autoFill="0" autoPict="0" macro="[0]!Visuel">
                <anchor moveWithCells="1" sizeWithCells="1">
                  <from>
                    <xdr:col>31</xdr:col>
                    <xdr:colOff>19050</xdr:colOff>
                    <xdr:row>14</xdr:row>
                    <xdr:rowOff>9525</xdr:rowOff>
                  </from>
                  <to>
                    <xdr:col>32</xdr:col>
                    <xdr:colOff>9525</xdr:colOff>
                    <xdr:row>16</xdr:row>
                    <xdr:rowOff>0</xdr:rowOff>
                  </to>
                </anchor>
              </controlPr>
            </control>
          </mc:Choice>
        </mc:AlternateContent>
        <mc:AlternateContent xmlns:mc="http://schemas.openxmlformats.org/markup-compatibility/2006">
          <mc:Choice Requires="x14">
            <control shapeId="4101" r:id="rId8" name="Button 5">
              <controlPr defaultSize="0" print="0" autoFill="0" autoPict="0" macro="[0]!Visuel">
                <anchor moveWithCells="1" sizeWithCells="1">
                  <from>
                    <xdr:col>31</xdr:col>
                    <xdr:colOff>19050</xdr:colOff>
                    <xdr:row>16</xdr:row>
                    <xdr:rowOff>9525</xdr:rowOff>
                  </from>
                  <to>
                    <xdr:col>32</xdr:col>
                    <xdr:colOff>9525</xdr:colOff>
                    <xdr:row>18</xdr:row>
                    <xdr:rowOff>0</xdr:rowOff>
                  </to>
                </anchor>
              </controlPr>
            </control>
          </mc:Choice>
        </mc:AlternateContent>
        <mc:AlternateContent xmlns:mc="http://schemas.openxmlformats.org/markup-compatibility/2006">
          <mc:Choice Requires="x14">
            <control shapeId="4102" r:id="rId9" name="Button 6">
              <controlPr defaultSize="0" print="0" autoFill="0" autoPict="0" macro="[0]!Visuel">
                <anchor moveWithCells="1" sizeWithCells="1">
                  <from>
                    <xdr:col>31</xdr:col>
                    <xdr:colOff>19050</xdr:colOff>
                    <xdr:row>18</xdr:row>
                    <xdr:rowOff>9525</xdr:rowOff>
                  </from>
                  <to>
                    <xdr:col>32</xdr:col>
                    <xdr:colOff>9525</xdr:colOff>
                    <xdr:row>20</xdr:row>
                    <xdr:rowOff>0</xdr:rowOff>
                  </to>
                </anchor>
              </controlPr>
            </control>
          </mc:Choice>
        </mc:AlternateContent>
        <mc:AlternateContent xmlns:mc="http://schemas.openxmlformats.org/markup-compatibility/2006">
          <mc:Choice Requires="x14">
            <control shapeId="4103" r:id="rId10" name="Button 7">
              <controlPr defaultSize="0" print="0" autoFill="0" autoPict="0" macro="[0]!Visuel">
                <anchor moveWithCells="1" sizeWithCells="1">
                  <from>
                    <xdr:col>31</xdr:col>
                    <xdr:colOff>19050</xdr:colOff>
                    <xdr:row>20</xdr:row>
                    <xdr:rowOff>9525</xdr:rowOff>
                  </from>
                  <to>
                    <xdr:col>32</xdr:col>
                    <xdr:colOff>9525</xdr:colOff>
                    <xdr:row>22</xdr:row>
                    <xdr:rowOff>0</xdr:rowOff>
                  </to>
                </anchor>
              </controlPr>
            </control>
          </mc:Choice>
        </mc:AlternateContent>
        <mc:AlternateContent xmlns:mc="http://schemas.openxmlformats.org/markup-compatibility/2006">
          <mc:Choice Requires="x14">
            <control shapeId="4104" r:id="rId11" name="Button 8">
              <controlPr defaultSize="0" print="0" autoFill="0" autoPict="0" macro="[0]!Visuel">
                <anchor moveWithCells="1" sizeWithCells="1">
                  <from>
                    <xdr:col>31</xdr:col>
                    <xdr:colOff>19050</xdr:colOff>
                    <xdr:row>22</xdr:row>
                    <xdr:rowOff>9525</xdr:rowOff>
                  </from>
                  <to>
                    <xdr:col>32</xdr:col>
                    <xdr:colOff>9525</xdr:colOff>
                    <xdr:row>24</xdr:row>
                    <xdr:rowOff>0</xdr:rowOff>
                  </to>
                </anchor>
              </controlPr>
            </control>
          </mc:Choice>
        </mc:AlternateContent>
        <mc:AlternateContent xmlns:mc="http://schemas.openxmlformats.org/markup-compatibility/2006">
          <mc:Choice Requires="x14">
            <control shapeId="4105" r:id="rId12" name="Button 9">
              <controlPr defaultSize="0" print="0" autoFill="0" autoPict="0" macro="[0]!Visuel">
                <anchor moveWithCells="1" sizeWithCells="1">
                  <from>
                    <xdr:col>31</xdr:col>
                    <xdr:colOff>19050</xdr:colOff>
                    <xdr:row>24</xdr:row>
                    <xdr:rowOff>9525</xdr:rowOff>
                  </from>
                  <to>
                    <xdr:col>32</xdr:col>
                    <xdr:colOff>9525</xdr:colOff>
                    <xdr:row>26</xdr:row>
                    <xdr:rowOff>0</xdr:rowOff>
                  </to>
                </anchor>
              </controlPr>
            </control>
          </mc:Choice>
        </mc:AlternateContent>
        <mc:AlternateContent xmlns:mc="http://schemas.openxmlformats.org/markup-compatibility/2006">
          <mc:Choice Requires="x14">
            <control shapeId="4106" r:id="rId13" name="Button 10">
              <controlPr defaultSize="0" print="0" autoFill="0" autoPict="0" macro="[0]!Visuel">
                <anchor moveWithCells="1" sizeWithCells="1">
                  <from>
                    <xdr:col>31</xdr:col>
                    <xdr:colOff>19050</xdr:colOff>
                    <xdr:row>26</xdr:row>
                    <xdr:rowOff>9525</xdr:rowOff>
                  </from>
                  <to>
                    <xdr:col>32</xdr:col>
                    <xdr:colOff>9525</xdr:colOff>
                    <xdr:row>28</xdr:row>
                    <xdr:rowOff>0</xdr:rowOff>
                  </to>
                </anchor>
              </controlPr>
            </control>
          </mc:Choice>
        </mc:AlternateContent>
        <mc:AlternateContent xmlns:mc="http://schemas.openxmlformats.org/markup-compatibility/2006">
          <mc:Choice Requires="x14">
            <control shapeId="4107" r:id="rId14" name="Button 11">
              <controlPr defaultSize="0" print="0" autoFill="0" autoPict="0" macro="[0]!Visuel">
                <anchor moveWithCells="1" sizeWithCells="1">
                  <from>
                    <xdr:col>31</xdr:col>
                    <xdr:colOff>19050</xdr:colOff>
                    <xdr:row>28</xdr:row>
                    <xdr:rowOff>9525</xdr:rowOff>
                  </from>
                  <to>
                    <xdr:col>32</xdr:col>
                    <xdr:colOff>9525</xdr:colOff>
                    <xdr:row>30</xdr:row>
                    <xdr:rowOff>0</xdr:rowOff>
                  </to>
                </anchor>
              </controlPr>
            </control>
          </mc:Choice>
        </mc:AlternateContent>
        <mc:AlternateContent xmlns:mc="http://schemas.openxmlformats.org/markup-compatibility/2006">
          <mc:Choice Requires="x14">
            <control shapeId="4108" r:id="rId15" name="Button 12">
              <controlPr defaultSize="0" print="0" autoFill="0" autoPict="0" macro="[0]!Visuel">
                <anchor moveWithCells="1" sizeWithCells="1">
                  <from>
                    <xdr:col>31</xdr:col>
                    <xdr:colOff>19050</xdr:colOff>
                    <xdr:row>30</xdr:row>
                    <xdr:rowOff>9525</xdr:rowOff>
                  </from>
                  <to>
                    <xdr:col>32</xdr:col>
                    <xdr:colOff>9525</xdr:colOff>
                    <xdr:row>32</xdr:row>
                    <xdr:rowOff>0</xdr:rowOff>
                  </to>
                </anchor>
              </controlPr>
            </control>
          </mc:Choice>
        </mc:AlternateContent>
        <mc:AlternateContent xmlns:mc="http://schemas.openxmlformats.org/markup-compatibility/2006">
          <mc:Choice Requires="x14">
            <control shapeId="4109" r:id="rId16" name="Button 13">
              <controlPr defaultSize="0" print="0" autoFill="0" autoPict="0" macro="[0]!Visuel">
                <anchor moveWithCells="1" sizeWithCells="1">
                  <from>
                    <xdr:col>31</xdr:col>
                    <xdr:colOff>19050</xdr:colOff>
                    <xdr:row>32</xdr:row>
                    <xdr:rowOff>9525</xdr:rowOff>
                  </from>
                  <to>
                    <xdr:col>32</xdr:col>
                    <xdr:colOff>9525</xdr:colOff>
                    <xdr:row>34</xdr:row>
                    <xdr:rowOff>0</xdr:rowOff>
                  </to>
                </anchor>
              </controlPr>
            </control>
          </mc:Choice>
        </mc:AlternateContent>
        <mc:AlternateContent xmlns:mc="http://schemas.openxmlformats.org/markup-compatibility/2006">
          <mc:Choice Requires="x14">
            <control shapeId="4110" r:id="rId17" name="Button 14">
              <controlPr defaultSize="0" print="0" autoFill="0" autoPict="0" macro="[0]!Visuel">
                <anchor moveWithCells="1" sizeWithCells="1">
                  <from>
                    <xdr:col>31</xdr:col>
                    <xdr:colOff>19050</xdr:colOff>
                    <xdr:row>34</xdr:row>
                    <xdr:rowOff>9525</xdr:rowOff>
                  </from>
                  <to>
                    <xdr:col>32</xdr:col>
                    <xdr:colOff>9525</xdr:colOff>
                    <xdr:row>36</xdr:row>
                    <xdr:rowOff>0</xdr:rowOff>
                  </to>
                </anchor>
              </controlPr>
            </control>
          </mc:Choice>
        </mc:AlternateContent>
        <mc:AlternateContent xmlns:mc="http://schemas.openxmlformats.org/markup-compatibility/2006">
          <mc:Choice Requires="x14">
            <control shapeId="4111" r:id="rId18" name="Button 15">
              <controlPr defaultSize="0" print="0" autoFill="0" autoPict="0" macro="[0]!Visuel">
                <anchor moveWithCells="1" sizeWithCells="1">
                  <from>
                    <xdr:col>31</xdr:col>
                    <xdr:colOff>19050</xdr:colOff>
                    <xdr:row>36</xdr:row>
                    <xdr:rowOff>9525</xdr:rowOff>
                  </from>
                  <to>
                    <xdr:col>32</xdr:col>
                    <xdr:colOff>9525</xdr:colOff>
                    <xdr:row>38</xdr:row>
                    <xdr:rowOff>0</xdr:rowOff>
                  </to>
                </anchor>
              </controlPr>
            </control>
          </mc:Choice>
        </mc:AlternateContent>
        <mc:AlternateContent xmlns:mc="http://schemas.openxmlformats.org/markup-compatibility/2006">
          <mc:Choice Requires="x14">
            <control shapeId="4112" r:id="rId19" name="Button 16">
              <controlPr defaultSize="0" print="0" autoFill="0" autoPict="0" macro="[0]!Visuel">
                <anchor moveWithCells="1" sizeWithCells="1">
                  <from>
                    <xdr:col>31</xdr:col>
                    <xdr:colOff>19050</xdr:colOff>
                    <xdr:row>38</xdr:row>
                    <xdr:rowOff>9525</xdr:rowOff>
                  </from>
                  <to>
                    <xdr:col>32</xdr:col>
                    <xdr:colOff>9525</xdr:colOff>
                    <xdr:row>40</xdr:row>
                    <xdr:rowOff>0</xdr:rowOff>
                  </to>
                </anchor>
              </controlPr>
            </control>
          </mc:Choice>
        </mc:AlternateContent>
        <mc:AlternateContent xmlns:mc="http://schemas.openxmlformats.org/markup-compatibility/2006">
          <mc:Choice Requires="x14">
            <control shapeId="4113" r:id="rId20" name="Button 17">
              <controlPr defaultSize="0" print="0" autoFill="0" autoPict="0" macro="[0]!Visuel">
                <anchor moveWithCells="1" sizeWithCells="1">
                  <from>
                    <xdr:col>31</xdr:col>
                    <xdr:colOff>19050</xdr:colOff>
                    <xdr:row>40</xdr:row>
                    <xdr:rowOff>9525</xdr:rowOff>
                  </from>
                  <to>
                    <xdr:col>32</xdr:col>
                    <xdr:colOff>9525</xdr:colOff>
                    <xdr:row>42</xdr:row>
                    <xdr:rowOff>0</xdr:rowOff>
                  </to>
                </anchor>
              </controlPr>
            </control>
          </mc:Choice>
        </mc:AlternateContent>
        <mc:AlternateContent xmlns:mc="http://schemas.openxmlformats.org/markup-compatibility/2006">
          <mc:Choice Requires="x14">
            <control shapeId="4114" r:id="rId21" name="Button 18">
              <controlPr defaultSize="0" print="0" autoFill="0" autoPict="0" macro="[0]!Visuel">
                <anchor moveWithCells="1" sizeWithCells="1">
                  <from>
                    <xdr:col>31</xdr:col>
                    <xdr:colOff>19050</xdr:colOff>
                    <xdr:row>42</xdr:row>
                    <xdr:rowOff>9525</xdr:rowOff>
                  </from>
                  <to>
                    <xdr:col>32</xdr:col>
                    <xdr:colOff>9525</xdr:colOff>
                    <xdr:row>44</xdr:row>
                    <xdr:rowOff>0</xdr:rowOff>
                  </to>
                </anchor>
              </controlPr>
            </control>
          </mc:Choice>
        </mc:AlternateContent>
        <mc:AlternateContent xmlns:mc="http://schemas.openxmlformats.org/markup-compatibility/2006">
          <mc:Choice Requires="x14">
            <control shapeId="4115" r:id="rId22" name="Button 19">
              <controlPr defaultSize="0" print="0" autoFill="0" autoPict="0" macro="[0]!Visuel">
                <anchor moveWithCells="1" sizeWithCells="1">
                  <from>
                    <xdr:col>31</xdr:col>
                    <xdr:colOff>19050</xdr:colOff>
                    <xdr:row>44</xdr:row>
                    <xdr:rowOff>9525</xdr:rowOff>
                  </from>
                  <to>
                    <xdr:col>32</xdr:col>
                    <xdr:colOff>9525</xdr:colOff>
                    <xdr:row>46</xdr:row>
                    <xdr:rowOff>0</xdr:rowOff>
                  </to>
                </anchor>
              </controlPr>
            </control>
          </mc:Choice>
        </mc:AlternateContent>
        <mc:AlternateContent xmlns:mc="http://schemas.openxmlformats.org/markup-compatibility/2006">
          <mc:Choice Requires="x14">
            <control shapeId="4116" r:id="rId23" name="Button 20">
              <controlPr defaultSize="0" print="0" autoFill="0" autoPict="0" macro="[0]!Visuel">
                <anchor moveWithCells="1" sizeWithCells="1">
                  <from>
                    <xdr:col>31</xdr:col>
                    <xdr:colOff>19050</xdr:colOff>
                    <xdr:row>46</xdr:row>
                    <xdr:rowOff>9525</xdr:rowOff>
                  </from>
                  <to>
                    <xdr:col>32</xdr:col>
                    <xdr:colOff>9525</xdr:colOff>
                    <xdr:row>48</xdr:row>
                    <xdr:rowOff>0</xdr:rowOff>
                  </to>
                </anchor>
              </controlPr>
            </control>
          </mc:Choice>
        </mc:AlternateContent>
        <mc:AlternateContent xmlns:mc="http://schemas.openxmlformats.org/markup-compatibility/2006">
          <mc:Choice Requires="x14">
            <control shapeId="4117" r:id="rId24" name="Button 21">
              <controlPr defaultSize="0" print="0" autoFill="0" autoPict="0" macro="[0]!Visuel">
                <anchor moveWithCells="1" sizeWithCells="1">
                  <from>
                    <xdr:col>31</xdr:col>
                    <xdr:colOff>19050</xdr:colOff>
                    <xdr:row>48</xdr:row>
                    <xdr:rowOff>9525</xdr:rowOff>
                  </from>
                  <to>
                    <xdr:col>32</xdr:col>
                    <xdr:colOff>9525</xdr:colOff>
                    <xdr:row>50</xdr:row>
                    <xdr:rowOff>0</xdr:rowOff>
                  </to>
                </anchor>
              </controlPr>
            </control>
          </mc:Choice>
        </mc:AlternateContent>
        <mc:AlternateContent xmlns:mc="http://schemas.openxmlformats.org/markup-compatibility/2006">
          <mc:Choice Requires="x14">
            <control shapeId="4118" r:id="rId25" name="Button 22">
              <controlPr defaultSize="0" print="0" autoFill="0" autoPict="0" macro="[0]!Visuel">
                <anchor moveWithCells="1" sizeWithCells="1">
                  <from>
                    <xdr:col>31</xdr:col>
                    <xdr:colOff>19050</xdr:colOff>
                    <xdr:row>50</xdr:row>
                    <xdr:rowOff>9525</xdr:rowOff>
                  </from>
                  <to>
                    <xdr:col>32</xdr:col>
                    <xdr:colOff>9525</xdr:colOff>
                    <xdr:row>52</xdr:row>
                    <xdr:rowOff>0</xdr:rowOff>
                  </to>
                </anchor>
              </controlPr>
            </control>
          </mc:Choice>
        </mc:AlternateContent>
        <mc:AlternateContent xmlns:mc="http://schemas.openxmlformats.org/markup-compatibility/2006">
          <mc:Choice Requires="x14">
            <control shapeId="4119" r:id="rId26" name="Button 23">
              <controlPr defaultSize="0" print="0" autoFill="0" autoPict="0" macro="[0]!Visuel">
                <anchor moveWithCells="1" sizeWithCells="1">
                  <from>
                    <xdr:col>31</xdr:col>
                    <xdr:colOff>19050</xdr:colOff>
                    <xdr:row>52</xdr:row>
                    <xdr:rowOff>9525</xdr:rowOff>
                  </from>
                  <to>
                    <xdr:col>32</xdr:col>
                    <xdr:colOff>9525</xdr:colOff>
                    <xdr:row>54</xdr:row>
                    <xdr:rowOff>0</xdr:rowOff>
                  </to>
                </anchor>
              </controlPr>
            </control>
          </mc:Choice>
        </mc:AlternateContent>
        <mc:AlternateContent xmlns:mc="http://schemas.openxmlformats.org/markup-compatibility/2006">
          <mc:Choice Requires="x14">
            <control shapeId="4120" r:id="rId27" name="Button 24">
              <controlPr defaultSize="0" print="0" autoFill="0" autoPict="0" macro="[0]!Visuel">
                <anchor moveWithCells="1" sizeWithCells="1">
                  <from>
                    <xdr:col>31</xdr:col>
                    <xdr:colOff>19050</xdr:colOff>
                    <xdr:row>54</xdr:row>
                    <xdr:rowOff>9525</xdr:rowOff>
                  </from>
                  <to>
                    <xdr:col>32</xdr:col>
                    <xdr:colOff>9525</xdr:colOff>
                    <xdr:row>56</xdr:row>
                    <xdr:rowOff>0</xdr:rowOff>
                  </to>
                </anchor>
              </controlPr>
            </control>
          </mc:Choice>
        </mc:AlternateContent>
        <mc:AlternateContent xmlns:mc="http://schemas.openxmlformats.org/markup-compatibility/2006">
          <mc:Choice Requires="x14">
            <control shapeId="4121" r:id="rId28" name="Button 25">
              <controlPr defaultSize="0" print="0" autoFill="0" autoPict="0" macro="[0]!Visuel">
                <anchor moveWithCells="1" sizeWithCells="1">
                  <from>
                    <xdr:col>31</xdr:col>
                    <xdr:colOff>19050</xdr:colOff>
                    <xdr:row>56</xdr:row>
                    <xdr:rowOff>9525</xdr:rowOff>
                  </from>
                  <to>
                    <xdr:col>32</xdr:col>
                    <xdr:colOff>9525</xdr:colOff>
                    <xdr:row>58</xdr:row>
                    <xdr:rowOff>0</xdr:rowOff>
                  </to>
                </anchor>
              </controlPr>
            </control>
          </mc:Choice>
        </mc:AlternateContent>
        <mc:AlternateContent xmlns:mc="http://schemas.openxmlformats.org/markup-compatibility/2006">
          <mc:Choice Requires="x14">
            <control shapeId="4122" r:id="rId29" name="Button 26">
              <controlPr defaultSize="0" print="0" autoFill="0" autoPict="0" macro="[0]!Visuel">
                <anchor moveWithCells="1" sizeWithCells="1">
                  <from>
                    <xdr:col>31</xdr:col>
                    <xdr:colOff>19050</xdr:colOff>
                    <xdr:row>58</xdr:row>
                    <xdr:rowOff>9525</xdr:rowOff>
                  </from>
                  <to>
                    <xdr:col>32</xdr:col>
                    <xdr:colOff>9525</xdr:colOff>
                    <xdr:row>60</xdr:row>
                    <xdr:rowOff>0</xdr:rowOff>
                  </to>
                </anchor>
              </controlPr>
            </control>
          </mc:Choice>
        </mc:AlternateContent>
        <mc:AlternateContent xmlns:mc="http://schemas.openxmlformats.org/markup-compatibility/2006">
          <mc:Choice Requires="x14">
            <control shapeId="4123" r:id="rId30" name="Button 27">
              <controlPr defaultSize="0" print="0" autoFill="0" autoPict="0" macro="[0]!Visuel">
                <anchor moveWithCells="1" sizeWithCells="1">
                  <from>
                    <xdr:col>31</xdr:col>
                    <xdr:colOff>19050</xdr:colOff>
                    <xdr:row>60</xdr:row>
                    <xdr:rowOff>9525</xdr:rowOff>
                  </from>
                  <to>
                    <xdr:col>32</xdr:col>
                    <xdr:colOff>9525</xdr:colOff>
                    <xdr:row>62</xdr:row>
                    <xdr:rowOff>0</xdr:rowOff>
                  </to>
                </anchor>
              </controlPr>
            </control>
          </mc:Choice>
        </mc:AlternateContent>
        <mc:AlternateContent xmlns:mc="http://schemas.openxmlformats.org/markup-compatibility/2006">
          <mc:Choice Requires="x14">
            <control shapeId="4124" r:id="rId31" name="Button 28">
              <controlPr defaultSize="0" print="0" autoFill="0" autoPict="0" macro="[0]!Visuel">
                <anchor moveWithCells="1" sizeWithCells="1">
                  <from>
                    <xdr:col>31</xdr:col>
                    <xdr:colOff>19050</xdr:colOff>
                    <xdr:row>62</xdr:row>
                    <xdr:rowOff>9525</xdr:rowOff>
                  </from>
                  <to>
                    <xdr:col>32</xdr:col>
                    <xdr:colOff>9525</xdr:colOff>
                    <xdr:row>64</xdr:row>
                    <xdr:rowOff>0</xdr:rowOff>
                  </to>
                </anchor>
              </controlPr>
            </control>
          </mc:Choice>
        </mc:AlternateContent>
        <mc:AlternateContent xmlns:mc="http://schemas.openxmlformats.org/markup-compatibility/2006">
          <mc:Choice Requires="x14">
            <control shapeId="4125" r:id="rId32" name="Button 29">
              <controlPr defaultSize="0" print="0" autoFill="0" autoPict="0" macro="[0]!Visuel">
                <anchor moveWithCells="1" sizeWithCells="1">
                  <from>
                    <xdr:col>31</xdr:col>
                    <xdr:colOff>19050</xdr:colOff>
                    <xdr:row>64</xdr:row>
                    <xdr:rowOff>9525</xdr:rowOff>
                  </from>
                  <to>
                    <xdr:col>32</xdr:col>
                    <xdr:colOff>9525</xdr:colOff>
                    <xdr:row>66</xdr:row>
                    <xdr:rowOff>0</xdr:rowOff>
                  </to>
                </anchor>
              </controlPr>
            </control>
          </mc:Choice>
        </mc:AlternateContent>
        <mc:AlternateContent xmlns:mc="http://schemas.openxmlformats.org/markup-compatibility/2006">
          <mc:Choice Requires="x14">
            <control shapeId="4126" r:id="rId33" name="Button 30">
              <controlPr defaultSize="0" print="0" autoFill="0" autoPict="0" macro="[0]!Visuel">
                <anchor moveWithCells="1" sizeWithCells="1">
                  <from>
                    <xdr:col>31</xdr:col>
                    <xdr:colOff>19050</xdr:colOff>
                    <xdr:row>66</xdr:row>
                    <xdr:rowOff>9525</xdr:rowOff>
                  </from>
                  <to>
                    <xdr:col>32</xdr:col>
                    <xdr:colOff>9525</xdr:colOff>
                    <xdr:row>68</xdr:row>
                    <xdr:rowOff>0</xdr:rowOff>
                  </to>
                </anchor>
              </controlPr>
            </control>
          </mc:Choice>
        </mc:AlternateContent>
        <mc:AlternateContent xmlns:mc="http://schemas.openxmlformats.org/markup-compatibility/2006">
          <mc:Choice Requires="x14">
            <control shapeId="4127" r:id="rId34" name="Button 31">
              <controlPr defaultSize="0" print="0" autoFill="0" autoPict="0" macro="[0]!Visuel">
                <anchor moveWithCells="1" sizeWithCells="1">
                  <from>
                    <xdr:col>31</xdr:col>
                    <xdr:colOff>19050</xdr:colOff>
                    <xdr:row>68</xdr:row>
                    <xdr:rowOff>9525</xdr:rowOff>
                  </from>
                  <to>
                    <xdr:col>32</xdr:col>
                    <xdr:colOff>9525</xdr:colOff>
                    <xdr:row>70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EB6E9-25EB-4E00-8DAA-A0F10320C36A}">
  <sheetPr codeName="Feuil104"/>
  <dimension ref="A1:AF73"/>
  <sheetViews>
    <sheetView zoomScale="82" zoomScaleNormal="82" workbookViewId="0">
      <selection activeCell="K11" sqref="K11:K12"/>
    </sheetView>
  </sheetViews>
  <sheetFormatPr baseColWidth="10" defaultRowHeight="15" x14ac:dyDescent="0.25"/>
  <cols>
    <col min="1" max="1" width="11.42578125" style="2"/>
    <col min="8" max="8" width="0.5703125" customWidth="1"/>
    <col min="9" max="9" width="17.85546875" bestFit="1" customWidth="1"/>
    <col min="10" max="12" width="14.7109375" customWidth="1"/>
    <col min="13" max="13" width="10.140625" customWidth="1"/>
    <col min="15" max="15" width="0.5703125" customWidth="1"/>
    <col min="16" max="16" width="11" bestFit="1" customWidth="1"/>
    <col min="17" max="17" width="13.140625" bestFit="1" customWidth="1"/>
    <col min="18" max="18" width="9.85546875" bestFit="1" customWidth="1"/>
    <col min="19" max="19" width="11.85546875" bestFit="1" customWidth="1"/>
    <col min="20" max="20" width="0.5703125" customWidth="1"/>
    <col min="21" max="21" width="13.5703125" bestFit="1" customWidth="1"/>
    <col min="22" max="22" width="11.5703125" bestFit="1" customWidth="1"/>
    <col min="23" max="23" width="11.7109375" bestFit="1" customWidth="1"/>
    <col min="24" max="24" width="0.5703125" customWidth="1"/>
    <col min="25" max="25" width="13.5703125" bestFit="1" customWidth="1"/>
    <col min="26" max="26" width="11.5703125" bestFit="1" customWidth="1"/>
    <col min="27" max="27" width="11.7109375" bestFit="1" customWidth="1"/>
    <col min="28" max="28" width="0.5703125" customWidth="1"/>
    <col min="30" max="30" width="0.5703125" style="7" customWidth="1"/>
    <col min="31" max="31" width="14.140625" bestFit="1" customWidth="1"/>
  </cols>
  <sheetData>
    <row r="1" spans="1:32" ht="23.25" x14ac:dyDescent="0.25">
      <c r="A1" s="3"/>
      <c r="B1" s="1"/>
      <c r="E1" s="242" t="s">
        <v>14</v>
      </c>
      <c r="F1" s="242"/>
      <c r="G1" s="242"/>
      <c r="H1" s="243"/>
      <c r="I1" s="243"/>
      <c r="J1" s="243"/>
      <c r="K1" s="243"/>
      <c r="L1" s="243"/>
      <c r="M1" s="243"/>
      <c r="N1" s="243"/>
    </row>
    <row r="2" spans="1:32" x14ac:dyDescent="0.25">
      <c r="A2" s="3"/>
      <c r="B2" s="1"/>
      <c r="E2" s="242" t="s">
        <v>15</v>
      </c>
      <c r="F2" s="242"/>
      <c r="G2" s="242"/>
      <c r="H2" s="244"/>
      <c r="I2" s="244"/>
      <c r="J2" s="244"/>
      <c r="K2" s="244"/>
      <c r="L2" s="244"/>
      <c r="M2" s="244"/>
      <c r="N2" s="244"/>
      <c r="O2" s="244"/>
      <c r="P2" s="244"/>
      <c r="Q2" s="244"/>
    </row>
    <row r="3" spans="1:32" x14ac:dyDescent="0.25">
      <c r="A3" s="3"/>
      <c r="B3" s="6" t="s">
        <v>0</v>
      </c>
      <c r="E3" s="242"/>
      <c r="F3" s="242"/>
      <c r="G3" s="242"/>
      <c r="H3" s="244"/>
      <c r="I3" s="244"/>
      <c r="J3" s="244"/>
      <c r="K3" s="244"/>
      <c r="L3" s="244"/>
      <c r="M3" s="244"/>
      <c r="N3" s="244"/>
      <c r="O3" s="244"/>
      <c r="P3" s="244"/>
      <c r="Q3" s="244"/>
    </row>
    <row r="4" spans="1:32" x14ac:dyDescent="0.25">
      <c r="A4" s="3"/>
      <c r="B4" s="4" t="s">
        <v>1</v>
      </c>
      <c r="C4" s="5"/>
    </row>
    <row r="5" spans="1:32" ht="18.75" customHeight="1" x14ac:dyDescent="0.25">
      <c r="A5" s="3"/>
      <c r="B5" s="4" t="s">
        <v>2</v>
      </c>
      <c r="C5" s="5"/>
      <c r="AC5" s="23" t="s">
        <v>26</v>
      </c>
      <c r="AE5" s="23" t="s">
        <v>27</v>
      </c>
    </row>
    <row r="6" spans="1:32" x14ac:dyDescent="0.25">
      <c r="A6" s="3"/>
      <c r="B6" s="4" t="s">
        <v>3</v>
      </c>
      <c r="C6" s="5"/>
      <c r="AC6" s="62"/>
      <c r="AD6" s="22"/>
      <c r="AE6" s="63"/>
    </row>
    <row r="7" spans="1:32" x14ac:dyDescent="0.25">
      <c r="A7" s="3"/>
      <c r="B7" s="4" t="s">
        <v>4</v>
      </c>
      <c r="C7" s="5"/>
    </row>
    <row r="8" spans="1:32" x14ac:dyDescent="0.25">
      <c r="B8" s="5"/>
      <c r="C8" s="5"/>
    </row>
    <row r="9" spans="1:32" ht="37.5" customHeight="1" x14ac:dyDescent="0.25">
      <c r="A9" s="245" t="s">
        <v>11</v>
      </c>
      <c r="B9" s="245"/>
      <c r="C9" s="245"/>
      <c r="D9" s="245"/>
      <c r="E9" s="245"/>
      <c r="F9" s="245"/>
      <c r="G9" s="245"/>
      <c r="I9" s="246" t="s">
        <v>7</v>
      </c>
      <c r="J9" s="247"/>
      <c r="K9" s="247"/>
      <c r="L9" s="247"/>
      <c r="M9" s="247"/>
      <c r="N9" s="248"/>
      <c r="P9" s="249" t="s">
        <v>12</v>
      </c>
      <c r="Q9" s="250"/>
      <c r="R9" s="250"/>
      <c r="S9" s="251"/>
      <c r="U9" s="252" t="s">
        <v>21</v>
      </c>
      <c r="V9" s="253"/>
      <c r="W9" s="254"/>
      <c r="Y9" s="255" t="s">
        <v>22</v>
      </c>
      <c r="Z9" s="256"/>
      <c r="AA9" s="257"/>
      <c r="AC9" s="19" t="s">
        <v>23</v>
      </c>
      <c r="AE9" s="19" t="s">
        <v>24</v>
      </c>
      <c r="AF9" s="237" t="s">
        <v>16</v>
      </c>
    </row>
    <row r="10" spans="1:32" ht="29.25" customHeight="1" x14ac:dyDescent="0.25">
      <c r="A10" s="9" t="s">
        <v>17</v>
      </c>
      <c r="B10" s="10" t="s">
        <v>18</v>
      </c>
      <c r="C10" s="239" t="s">
        <v>19</v>
      </c>
      <c r="D10" s="240"/>
      <c r="E10" s="241"/>
      <c r="F10" s="10" t="s">
        <v>5</v>
      </c>
      <c r="G10" s="10" t="s">
        <v>6</v>
      </c>
      <c r="I10" s="24" t="s">
        <v>49</v>
      </c>
      <c r="J10" s="60" t="s">
        <v>20</v>
      </c>
      <c r="K10" s="12" t="s">
        <v>8</v>
      </c>
      <c r="L10" s="12" t="s">
        <v>9</v>
      </c>
      <c r="M10" s="24" t="s">
        <v>48</v>
      </c>
      <c r="N10" s="12" t="s">
        <v>10</v>
      </c>
      <c r="P10" s="13" t="s">
        <v>13</v>
      </c>
      <c r="Q10" s="13" t="s">
        <v>9</v>
      </c>
      <c r="R10" s="27" t="s">
        <v>28</v>
      </c>
      <c r="S10" s="14" t="s">
        <v>10</v>
      </c>
      <c r="U10" s="15" t="s">
        <v>9</v>
      </c>
      <c r="V10" s="28" t="s">
        <v>28</v>
      </c>
      <c r="W10" s="16" t="s">
        <v>10</v>
      </c>
      <c r="Y10" s="17" t="s">
        <v>9</v>
      </c>
      <c r="Z10" s="17" t="s">
        <v>28</v>
      </c>
      <c r="AA10" s="18" t="s">
        <v>10</v>
      </c>
      <c r="AC10" s="20" t="s">
        <v>25</v>
      </c>
      <c r="AE10" s="20" t="s">
        <v>25</v>
      </c>
      <c r="AF10" s="238"/>
    </row>
    <row r="11" spans="1:32" x14ac:dyDescent="0.25">
      <c r="A11" s="223">
        <v>1</v>
      </c>
      <c r="B11" s="225"/>
      <c r="C11" s="225"/>
      <c r="D11" s="225"/>
      <c r="E11" s="225"/>
      <c r="F11" s="11"/>
      <c r="G11" s="11"/>
      <c r="I11" s="25">
        <v>12</v>
      </c>
      <c r="J11" s="227">
        <v>52</v>
      </c>
      <c r="K11" s="229">
        <v>33</v>
      </c>
      <c r="L11" s="231">
        <v>50000</v>
      </c>
      <c r="M11" s="29">
        <v>1.25</v>
      </c>
      <c r="N11" s="233">
        <v>55000</v>
      </c>
      <c r="P11" s="217">
        <v>50</v>
      </c>
      <c r="Q11" s="219"/>
      <c r="R11" s="54">
        <v>1.25</v>
      </c>
      <c r="S11" s="219"/>
      <c r="U11" s="221"/>
      <c r="V11" s="56">
        <v>1.25</v>
      </c>
      <c r="W11" s="221"/>
      <c r="Y11" s="214"/>
      <c r="Z11" s="58">
        <v>1.25</v>
      </c>
      <c r="AA11" s="214"/>
      <c r="AC11" s="97" t="s">
        <v>50</v>
      </c>
      <c r="AE11" s="97" t="s">
        <v>50</v>
      </c>
    </row>
    <row r="12" spans="1:32" x14ac:dyDescent="0.25">
      <c r="A12" s="235"/>
      <c r="B12" s="236"/>
      <c r="C12" s="216"/>
      <c r="D12" s="216"/>
      <c r="E12" s="216"/>
      <c r="F12" s="61"/>
      <c r="G12" s="61"/>
      <c r="I12" s="26">
        <v>0.5</v>
      </c>
      <c r="J12" s="228"/>
      <c r="K12" s="230"/>
      <c r="L12" s="232"/>
      <c r="M12" s="53">
        <v>0.5</v>
      </c>
      <c r="N12" s="234"/>
      <c r="P12" s="218"/>
      <c r="Q12" s="220"/>
      <c r="R12" s="55">
        <v>0.5</v>
      </c>
      <c r="S12" s="220"/>
      <c r="U12" s="222"/>
      <c r="V12" s="57">
        <v>0.5</v>
      </c>
      <c r="W12" s="222"/>
      <c r="Y12" s="215"/>
      <c r="Z12" s="59">
        <v>0.5</v>
      </c>
      <c r="AA12" s="215"/>
      <c r="AC12" s="21"/>
      <c r="AE12" s="21"/>
    </row>
    <row r="13" spans="1:32" x14ac:dyDescent="0.25">
      <c r="A13" s="223">
        <f>A11+1</f>
        <v>2</v>
      </c>
      <c r="B13" s="225"/>
      <c r="C13" s="225"/>
      <c r="D13" s="225"/>
      <c r="E13" s="225"/>
      <c r="F13" s="11"/>
      <c r="G13" s="11"/>
      <c r="I13" s="25">
        <v>12</v>
      </c>
      <c r="J13" s="227">
        <v>52</v>
      </c>
      <c r="K13" s="229">
        <v>33</v>
      </c>
      <c r="L13" s="231">
        <v>50000</v>
      </c>
      <c r="M13" s="29">
        <v>1.25</v>
      </c>
      <c r="N13" s="233">
        <v>55000</v>
      </c>
      <c r="P13" s="217">
        <v>50</v>
      </c>
      <c r="Q13" s="219"/>
      <c r="R13" s="54">
        <v>1.25</v>
      </c>
      <c r="S13" s="219"/>
      <c r="U13" s="221"/>
      <c r="V13" s="56">
        <v>1.25</v>
      </c>
      <c r="W13" s="221"/>
      <c r="Y13" s="214"/>
      <c r="Z13" s="58">
        <v>1.25</v>
      </c>
      <c r="AA13" s="214"/>
      <c r="AC13" s="97" t="s">
        <v>50</v>
      </c>
      <c r="AE13" s="97" t="s">
        <v>50</v>
      </c>
    </row>
    <row r="14" spans="1:32" x14ac:dyDescent="0.25">
      <c r="A14" s="224"/>
      <c r="B14" s="226"/>
      <c r="C14" s="216"/>
      <c r="D14" s="216"/>
      <c r="E14" s="216"/>
      <c r="F14" s="61"/>
      <c r="G14" s="61"/>
      <c r="I14" s="26">
        <v>0.5</v>
      </c>
      <c r="J14" s="228"/>
      <c r="K14" s="230"/>
      <c r="L14" s="232"/>
      <c r="M14" s="53">
        <v>0.5</v>
      </c>
      <c r="N14" s="234"/>
      <c r="P14" s="218"/>
      <c r="Q14" s="220"/>
      <c r="R14" s="55">
        <v>0.5</v>
      </c>
      <c r="S14" s="220"/>
      <c r="U14" s="222"/>
      <c r="V14" s="57">
        <v>0.5</v>
      </c>
      <c r="W14" s="222"/>
      <c r="Y14" s="215"/>
      <c r="Z14" s="59">
        <v>0.5</v>
      </c>
      <c r="AA14" s="215"/>
      <c r="AC14" s="21"/>
      <c r="AE14" s="21"/>
    </row>
    <row r="15" spans="1:32" x14ac:dyDescent="0.25">
      <c r="A15" s="223">
        <f t="shared" ref="A15" si="0">A13+1</f>
        <v>3</v>
      </c>
      <c r="B15" s="225"/>
      <c r="C15" s="225"/>
      <c r="D15" s="225"/>
      <c r="E15" s="225"/>
      <c r="F15" s="11"/>
      <c r="G15" s="11"/>
      <c r="I15" s="25">
        <v>12</v>
      </c>
      <c r="J15" s="227">
        <v>52</v>
      </c>
      <c r="K15" s="229">
        <v>33</v>
      </c>
      <c r="L15" s="231">
        <v>50000</v>
      </c>
      <c r="M15" s="29">
        <v>1.25</v>
      </c>
      <c r="N15" s="233">
        <v>55000</v>
      </c>
      <c r="P15" s="217">
        <v>50</v>
      </c>
      <c r="Q15" s="219"/>
      <c r="R15" s="54">
        <v>1.25</v>
      </c>
      <c r="S15" s="219"/>
      <c r="U15" s="221"/>
      <c r="V15" s="56">
        <v>1.25</v>
      </c>
      <c r="W15" s="221"/>
      <c r="Y15" s="214"/>
      <c r="Z15" s="58">
        <v>1.25</v>
      </c>
      <c r="AA15" s="214"/>
      <c r="AC15" s="97" t="s">
        <v>50</v>
      </c>
      <c r="AE15" s="97" t="s">
        <v>50</v>
      </c>
    </row>
    <row r="16" spans="1:32" x14ac:dyDescent="0.25">
      <c r="A16" s="235"/>
      <c r="B16" s="236"/>
      <c r="C16" s="216"/>
      <c r="D16" s="216"/>
      <c r="E16" s="216"/>
      <c r="F16" s="61"/>
      <c r="G16" s="61"/>
      <c r="I16" s="26">
        <v>0.5</v>
      </c>
      <c r="J16" s="228"/>
      <c r="K16" s="230"/>
      <c r="L16" s="232"/>
      <c r="M16" s="53">
        <v>0.5</v>
      </c>
      <c r="N16" s="234"/>
      <c r="P16" s="218"/>
      <c r="Q16" s="220"/>
      <c r="R16" s="55">
        <v>0.5</v>
      </c>
      <c r="S16" s="220"/>
      <c r="U16" s="222"/>
      <c r="V16" s="57">
        <v>0.5</v>
      </c>
      <c r="W16" s="222"/>
      <c r="Y16" s="215"/>
      <c r="Z16" s="59">
        <v>0.5</v>
      </c>
      <c r="AA16" s="215"/>
      <c r="AC16" s="21"/>
      <c r="AE16" s="21"/>
    </row>
    <row r="17" spans="1:31" x14ac:dyDescent="0.25">
      <c r="A17" s="223">
        <f t="shared" ref="A17" si="1">A15+1</f>
        <v>4</v>
      </c>
      <c r="B17" s="225"/>
      <c r="C17" s="225"/>
      <c r="D17" s="225"/>
      <c r="E17" s="225"/>
      <c r="F17" s="11"/>
      <c r="G17" s="11"/>
      <c r="I17" s="25">
        <v>12</v>
      </c>
      <c r="J17" s="227">
        <v>52</v>
      </c>
      <c r="K17" s="229">
        <v>33</v>
      </c>
      <c r="L17" s="231">
        <v>50000</v>
      </c>
      <c r="M17" s="29">
        <v>1.25</v>
      </c>
      <c r="N17" s="233">
        <v>55000</v>
      </c>
      <c r="P17" s="217">
        <v>50</v>
      </c>
      <c r="Q17" s="219"/>
      <c r="R17" s="54">
        <v>1.25</v>
      </c>
      <c r="S17" s="219"/>
      <c r="U17" s="221"/>
      <c r="V17" s="56">
        <v>1.25</v>
      </c>
      <c r="W17" s="221"/>
      <c r="Y17" s="214"/>
      <c r="Z17" s="58">
        <v>1.25</v>
      </c>
      <c r="AA17" s="214"/>
      <c r="AC17" s="97" t="s">
        <v>50</v>
      </c>
      <c r="AE17" s="97" t="s">
        <v>50</v>
      </c>
    </row>
    <row r="18" spans="1:31" x14ac:dyDescent="0.25">
      <c r="A18" s="235"/>
      <c r="B18" s="236"/>
      <c r="C18" s="216"/>
      <c r="D18" s="216"/>
      <c r="E18" s="216"/>
      <c r="F18" s="61"/>
      <c r="G18" s="61"/>
      <c r="I18" s="26">
        <v>0.5</v>
      </c>
      <c r="J18" s="228"/>
      <c r="K18" s="230"/>
      <c r="L18" s="232"/>
      <c r="M18" s="53">
        <v>0.5</v>
      </c>
      <c r="N18" s="234"/>
      <c r="P18" s="218"/>
      <c r="Q18" s="220"/>
      <c r="R18" s="55">
        <v>0.5</v>
      </c>
      <c r="S18" s="220"/>
      <c r="U18" s="222"/>
      <c r="V18" s="57">
        <v>0.5</v>
      </c>
      <c r="W18" s="222"/>
      <c r="Y18" s="215"/>
      <c r="Z18" s="59">
        <v>0.5</v>
      </c>
      <c r="AA18" s="215"/>
      <c r="AC18" s="21"/>
      <c r="AE18" s="21"/>
    </row>
    <row r="19" spans="1:31" x14ac:dyDescent="0.25">
      <c r="A19" s="223">
        <f t="shared" ref="A19" si="2">A17+1</f>
        <v>5</v>
      </c>
      <c r="B19" s="225"/>
      <c r="C19" s="225"/>
      <c r="D19" s="225"/>
      <c r="E19" s="225"/>
      <c r="F19" s="11"/>
      <c r="G19" s="11"/>
      <c r="I19" s="25">
        <v>12</v>
      </c>
      <c r="J19" s="227">
        <v>52</v>
      </c>
      <c r="K19" s="229">
        <v>33</v>
      </c>
      <c r="L19" s="231">
        <v>50000</v>
      </c>
      <c r="M19" s="29">
        <v>1.25</v>
      </c>
      <c r="N19" s="233">
        <v>55000</v>
      </c>
      <c r="P19" s="217">
        <v>50</v>
      </c>
      <c r="Q19" s="219"/>
      <c r="R19" s="54">
        <v>1.25</v>
      </c>
      <c r="S19" s="219"/>
      <c r="U19" s="221"/>
      <c r="V19" s="56">
        <v>1.25</v>
      </c>
      <c r="W19" s="221"/>
      <c r="Y19" s="214"/>
      <c r="Z19" s="58">
        <v>1.25</v>
      </c>
      <c r="AA19" s="214"/>
      <c r="AC19" s="97" t="s">
        <v>50</v>
      </c>
      <c r="AE19" s="97" t="s">
        <v>50</v>
      </c>
    </row>
    <row r="20" spans="1:31" x14ac:dyDescent="0.25">
      <c r="A20" s="235"/>
      <c r="B20" s="236"/>
      <c r="C20" s="216"/>
      <c r="D20" s="216"/>
      <c r="E20" s="216"/>
      <c r="F20" s="61"/>
      <c r="G20" s="61"/>
      <c r="I20" s="26">
        <v>0.5</v>
      </c>
      <c r="J20" s="228"/>
      <c r="K20" s="230"/>
      <c r="L20" s="232"/>
      <c r="M20" s="53">
        <v>0.5</v>
      </c>
      <c r="N20" s="234"/>
      <c r="P20" s="218"/>
      <c r="Q20" s="220"/>
      <c r="R20" s="55">
        <v>0.5</v>
      </c>
      <c r="S20" s="220"/>
      <c r="U20" s="222"/>
      <c r="V20" s="57">
        <v>0.5</v>
      </c>
      <c r="W20" s="222"/>
      <c r="Y20" s="215"/>
      <c r="Z20" s="59">
        <v>0.5</v>
      </c>
      <c r="AA20" s="215"/>
      <c r="AC20" s="21"/>
      <c r="AE20" s="21"/>
    </row>
    <row r="21" spans="1:31" x14ac:dyDescent="0.25">
      <c r="A21" s="223">
        <f t="shared" ref="A21" si="3">A19+1</f>
        <v>6</v>
      </c>
      <c r="B21" s="225"/>
      <c r="C21" s="225"/>
      <c r="D21" s="225"/>
      <c r="E21" s="225"/>
      <c r="F21" s="11"/>
      <c r="G21" s="11"/>
      <c r="I21" s="25">
        <v>12</v>
      </c>
      <c r="J21" s="227">
        <v>52</v>
      </c>
      <c r="K21" s="229">
        <v>33</v>
      </c>
      <c r="L21" s="231">
        <v>50000</v>
      </c>
      <c r="M21" s="29">
        <v>1.25</v>
      </c>
      <c r="N21" s="233">
        <v>55000</v>
      </c>
      <c r="P21" s="217">
        <v>50</v>
      </c>
      <c r="Q21" s="219"/>
      <c r="R21" s="54">
        <v>1.25</v>
      </c>
      <c r="S21" s="219"/>
      <c r="U21" s="221"/>
      <c r="V21" s="56">
        <v>1.25</v>
      </c>
      <c r="W21" s="221"/>
      <c r="Y21" s="214"/>
      <c r="Z21" s="58">
        <v>1.25</v>
      </c>
      <c r="AA21" s="214"/>
      <c r="AC21" s="97" t="s">
        <v>50</v>
      </c>
      <c r="AE21" s="97" t="s">
        <v>50</v>
      </c>
    </row>
    <row r="22" spans="1:31" x14ac:dyDescent="0.25">
      <c r="A22" s="235"/>
      <c r="B22" s="236"/>
      <c r="C22" s="216"/>
      <c r="D22" s="216"/>
      <c r="E22" s="216"/>
      <c r="F22" s="61"/>
      <c r="G22" s="61"/>
      <c r="I22" s="26">
        <v>0.5</v>
      </c>
      <c r="J22" s="228"/>
      <c r="K22" s="230"/>
      <c r="L22" s="232"/>
      <c r="M22" s="53">
        <v>0.5</v>
      </c>
      <c r="N22" s="234"/>
      <c r="P22" s="218"/>
      <c r="Q22" s="220"/>
      <c r="R22" s="55">
        <v>0.5</v>
      </c>
      <c r="S22" s="220"/>
      <c r="U22" s="222"/>
      <c r="V22" s="57">
        <v>0.5</v>
      </c>
      <c r="W22" s="222"/>
      <c r="Y22" s="215"/>
      <c r="Z22" s="59">
        <v>0.5</v>
      </c>
      <c r="AA22" s="215"/>
      <c r="AC22" s="21"/>
      <c r="AE22" s="21"/>
    </row>
    <row r="23" spans="1:31" x14ac:dyDescent="0.25">
      <c r="A23" s="223">
        <f t="shared" ref="A23" si="4">A21+1</f>
        <v>7</v>
      </c>
      <c r="B23" s="225"/>
      <c r="C23" s="225"/>
      <c r="D23" s="225"/>
      <c r="E23" s="225"/>
      <c r="F23" s="11"/>
      <c r="G23" s="11"/>
      <c r="I23" s="25">
        <v>12</v>
      </c>
      <c r="J23" s="227">
        <v>52</v>
      </c>
      <c r="K23" s="229">
        <v>33</v>
      </c>
      <c r="L23" s="231">
        <v>50000</v>
      </c>
      <c r="M23" s="29">
        <v>1.25</v>
      </c>
      <c r="N23" s="233">
        <v>55000</v>
      </c>
      <c r="P23" s="217">
        <v>50</v>
      </c>
      <c r="Q23" s="219"/>
      <c r="R23" s="54">
        <v>1.25</v>
      </c>
      <c r="S23" s="219"/>
      <c r="U23" s="221"/>
      <c r="V23" s="56">
        <v>1.25</v>
      </c>
      <c r="W23" s="221"/>
      <c r="Y23" s="214"/>
      <c r="Z23" s="58">
        <v>1.25</v>
      </c>
      <c r="AA23" s="214"/>
      <c r="AC23" s="97" t="s">
        <v>50</v>
      </c>
      <c r="AE23" s="97" t="s">
        <v>50</v>
      </c>
    </row>
    <row r="24" spans="1:31" x14ac:dyDescent="0.25">
      <c r="A24" s="235"/>
      <c r="B24" s="236"/>
      <c r="C24" s="216"/>
      <c r="D24" s="216"/>
      <c r="E24" s="216"/>
      <c r="F24" s="61"/>
      <c r="G24" s="61"/>
      <c r="I24" s="26">
        <v>0.5</v>
      </c>
      <c r="J24" s="228"/>
      <c r="K24" s="230"/>
      <c r="L24" s="232"/>
      <c r="M24" s="53">
        <v>0.5</v>
      </c>
      <c r="N24" s="234"/>
      <c r="P24" s="218"/>
      <c r="Q24" s="220"/>
      <c r="R24" s="55">
        <v>0.5</v>
      </c>
      <c r="S24" s="220"/>
      <c r="U24" s="222"/>
      <c r="V24" s="57">
        <v>0.5</v>
      </c>
      <c r="W24" s="222"/>
      <c r="Y24" s="215"/>
      <c r="Z24" s="59">
        <v>0.5</v>
      </c>
      <c r="AA24" s="215"/>
      <c r="AC24" s="21"/>
      <c r="AE24" s="21"/>
    </row>
    <row r="25" spans="1:31" x14ac:dyDescent="0.25">
      <c r="A25" s="223">
        <f t="shared" ref="A25" si="5">A23+1</f>
        <v>8</v>
      </c>
      <c r="B25" s="225"/>
      <c r="C25" s="225"/>
      <c r="D25" s="225"/>
      <c r="E25" s="225"/>
      <c r="F25" s="11"/>
      <c r="G25" s="11"/>
      <c r="I25" s="25">
        <v>12</v>
      </c>
      <c r="J25" s="227">
        <v>52</v>
      </c>
      <c r="K25" s="229">
        <v>33</v>
      </c>
      <c r="L25" s="231">
        <v>50000</v>
      </c>
      <c r="M25" s="29">
        <v>1.25</v>
      </c>
      <c r="N25" s="233">
        <v>55000</v>
      </c>
      <c r="P25" s="217">
        <v>50</v>
      </c>
      <c r="Q25" s="219"/>
      <c r="R25" s="54">
        <v>1.25</v>
      </c>
      <c r="S25" s="219"/>
      <c r="U25" s="221"/>
      <c r="V25" s="56">
        <v>1.25</v>
      </c>
      <c r="W25" s="221"/>
      <c r="Y25" s="214"/>
      <c r="Z25" s="58">
        <v>1.25</v>
      </c>
      <c r="AA25" s="214"/>
      <c r="AC25" s="97" t="s">
        <v>50</v>
      </c>
      <c r="AE25" s="97" t="s">
        <v>50</v>
      </c>
    </row>
    <row r="26" spans="1:31" x14ac:dyDescent="0.25">
      <c r="A26" s="235"/>
      <c r="B26" s="236"/>
      <c r="C26" s="216"/>
      <c r="D26" s="216"/>
      <c r="E26" s="216"/>
      <c r="F26" s="61"/>
      <c r="G26" s="61"/>
      <c r="I26" s="26">
        <v>0.5</v>
      </c>
      <c r="J26" s="228"/>
      <c r="K26" s="230"/>
      <c r="L26" s="232"/>
      <c r="M26" s="53">
        <v>0.5</v>
      </c>
      <c r="N26" s="234"/>
      <c r="P26" s="218"/>
      <c r="Q26" s="220"/>
      <c r="R26" s="55">
        <v>0.5</v>
      </c>
      <c r="S26" s="220"/>
      <c r="U26" s="222"/>
      <c r="V26" s="57">
        <v>0.5</v>
      </c>
      <c r="W26" s="222"/>
      <c r="Y26" s="215"/>
      <c r="Z26" s="59">
        <v>0.5</v>
      </c>
      <c r="AA26" s="215"/>
      <c r="AC26" s="21"/>
      <c r="AE26" s="21"/>
    </row>
    <row r="27" spans="1:31" x14ac:dyDescent="0.25">
      <c r="A27" s="223">
        <f t="shared" ref="A27" si="6">A25+1</f>
        <v>9</v>
      </c>
      <c r="B27" s="225"/>
      <c r="C27" s="225"/>
      <c r="D27" s="225"/>
      <c r="E27" s="225"/>
      <c r="F27" s="11"/>
      <c r="G27" s="11"/>
      <c r="I27" s="25">
        <v>12</v>
      </c>
      <c r="J27" s="227">
        <v>52</v>
      </c>
      <c r="K27" s="229">
        <v>33</v>
      </c>
      <c r="L27" s="231">
        <v>50000</v>
      </c>
      <c r="M27" s="29">
        <v>1.25</v>
      </c>
      <c r="N27" s="233">
        <v>55000</v>
      </c>
      <c r="P27" s="217">
        <v>50</v>
      </c>
      <c r="Q27" s="219"/>
      <c r="R27" s="54">
        <v>1.25</v>
      </c>
      <c r="S27" s="219"/>
      <c r="U27" s="221"/>
      <c r="V27" s="56">
        <v>1.25</v>
      </c>
      <c r="W27" s="221"/>
      <c r="Y27" s="214"/>
      <c r="Z27" s="58">
        <v>1.25</v>
      </c>
      <c r="AA27" s="214"/>
      <c r="AC27" s="97" t="s">
        <v>50</v>
      </c>
      <c r="AE27" s="97" t="s">
        <v>50</v>
      </c>
    </row>
    <row r="28" spans="1:31" x14ac:dyDescent="0.25">
      <c r="A28" s="235"/>
      <c r="B28" s="236"/>
      <c r="C28" s="216"/>
      <c r="D28" s="216"/>
      <c r="E28" s="216"/>
      <c r="F28" s="61"/>
      <c r="G28" s="61"/>
      <c r="I28" s="26">
        <v>0.5</v>
      </c>
      <c r="J28" s="228"/>
      <c r="K28" s="230"/>
      <c r="L28" s="232"/>
      <c r="M28" s="53">
        <v>0.5</v>
      </c>
      <c r="N28" s="234"/>
      <c r="P28" s="218"/>
      <c r="Q28" s="220"/>
      <c r="R28" s="55">
        <v>0.5</v>
      </c>
      <c r="S28" s="220"/>
      <c r="U28" s="222"/>
      <c r="V28" s="57">
        <v>0.5</v>
      </c>
      <c r="W28" s="222"/>
      <c r="Y28" s="215"/>
      <c r="Z28" s="59">
        <v>0.5</v>
      </c>
      <c r="AA28" s="215"/>
      <c r="AC28" s="21"/>
      <c r="AE28" s="21"/>
    </row>
    <row r="29" spans="1:31" x14ac:dyDescent="0.25">
      <c r="A29" s="223">
        <f t="shared" ref="A29" si="7">A27+1</f>
        <v>10</v>
      </c>
      <c r="B29" s="225"/>
      <c r="C29" s="225"/>
      <c r="D29" s="225"/>
      <c r="E29" s="225"/>
      <c r="F29" s="11"/>
      <c r="G29" s="11"/>
      <c r="I29" s="25">
        <v>12</v>
      </c>
      <c r="J29" s="227">
        <v>52</v>
      </c>
      <c r="K29" s="229">
        <v>33</v>
      </c>
      <c r="L29" s="231">
        <v>50000</v>
      </c>
      <c r="M29" s="29">
        <v>1.25</v>
      </c>
      <c r="N29" s="233">
        <v>55000</v>
      </c>
      <c r="P29" s="217">
        <v>50</v>
      </c>
      <c r="Q29" s="219"/>
      <c r="R29" s="54">
        <v>1.25</v>
      </c>
      <c r="S29" s="219"/>
      <c r="U29" s="221"/>
      <c r="V29" s="56">
        <v>1.25</v>
      </c>
      <c r="W29" s="221"/>
      <c r="Y29" s="214"/>
      <c r="Z29" s="58">
        <v>1.25</v>
      </c>
      <c r="AA29" s="214"/>
      <c r="AC29" s="97" t="s">
        <v>50</v>
      </c>
      <c r="AE29" s="97" t="s">
        <v>50</v>
      </c>
    </row>
    <row r="30" spans="1:31" x14ac:dyDescent="0.25">
      <c r="A30" s="235"/>
      <c r="B30" s="236"/>
      <c r="C30" s="216"/>
      <c r="D30" s="216"/>
      <c r="E30" s="216"/>
      <c r="F30" s="61"/>
      <c r="G30" s="61"/>
      <c r="I30" s="26">
        <v>0.5</v>
      </c>
      <c r="J30" s="228"/>
      <c r="K30" s="230"/>
      <c r="L30" s="232"/>
      <c r="M30" s="53">
        <v>0.5</v>
      </c>
      <c r="N30" s="234"/>
      <c r="P30" s="218"/>
      <c r="Q30" s="220"/>
      <c r="R30" s="55">
        <v>0.5</v>
      </c>
      <c r="S30" s="220"/>
      <c r="U30" s="222"/>
      <c r="V30" s="57">
        <v>0.5</v>
      </c>
      <c r="W30" s="222"/>
      <c r="Y30" s="215"/>
      <c r="Z30" s="59">
        <v>0.5</v>
      </c>
      <c r="AA30" s="215"/>
      <c r="AC30" s="21"/>
      <c r="AE30" s="21"/>
    </row>
    <row r="31" spans="1:31" x14ac:dyDescent="0.25">
      <c r="A31" s="223">
        <f t="shared" ref="A31" si="8">A29+1</f>
        <v>11</v>
      </c>
      <c r="B31" s="225"/>
      <c r="C31" s="225"/>
      <c r="D31" s="225"/>
      <c r="E31" s="225"/>
      <c r="F31" s="11"/>
      <c r="G31" s="11"/>
      <c r="I31" s="25">
        <v>12</v>
      </c>
      <c r="J31" s="227">
        <v>52</v>
      </c>
      <c r="K31" s="229">
        <v>33</v>
      </c>
      <c r="L31" s="231">
        <v>50000</v>
      </c>
      <c r="M31" s="29">
        <v>1.25</v>
      </c>
      <c r="N31" s="233">
        <v>55000</v>
      </c>
      <c r="P31" s="217">
        <v>50</v>
      </c>
      <c r="Q31" s="219"/>
      <c r="R31" s="54">
        <v>1.25</v>
      </c>
      <c r="S31" s="219"/>
      <c r="U31" s="221"/>
      <c r="V31" s="56">
        <v>1.25</v>
      </c>
      <c r="W31" s="221"/>
      <c r="Y31" s="214"/>
      <c r="Z31" s="58">
        <v>1.25</v>
      </c>
      <c r="AA31" s="214"/>
      <c r="AC31" s="97" t="s">
        <v>50</v>
      </c>
      <c r="AE31" s="97" t="s">
        <v>50</v>
      </c>
    </row>
    <row r="32" spans="1:31" x14ac:dyDescent="0.25">
      <c r="A32" s="235"/>
      <c r="B32" s="236"/>
      <c r="C32" s="216"/>
      <c r="D32" s="216"/>
      <c r="E32" s="216"/>
      <c r="F32" s="61"/>
      <c r="G32" s="61"/>
      <c r="I32" s="26">
        <v>0.5</v>
      </c>
      <c r="J32" s="228"/>
      <c r="K32" s="230"/>
      <c r="L32" s="232"/>
      <c r="M32" s="53">
        <v>0.5</v>
      </c>
      <c r="N32" s="234"/>
      <c r="P32" s="218"/>
      <c r="Q32" s="220"/>
      <c r="R32" s="55">
        <v>0.5</v>
      </c>
      <c r="S32" s="220"/>
      <c r="U32" s="222"/>
      <c r="V32" s="57">
        <v>0.5</v>
      </c>
      <c r="W32" s="222"/>
      <c r="Y32" s="215"/>
      <c r="Z32" s="59">
        <v>0.5</v>
      </c>
      <c r="AA32" s="215"/>
      <c r="AC32" s="21"/>
      <c r="AE32" s="21"/>
    </row>
    <row r="33" spans="1:31" x14ac:dyDescent="0.25">
      <c r="A33" s="223">
        <f t="shared" ref="A33" si="9">A31+1</f>
        <v>12</v>
      </c>
      <c r="B33" s="225"/>
      <c r="C33" s="225"/>
      <c r="D33" s="225"/>
      <c r="E33" s="225"/>
      <c r="F33" s="11"/>
      <c r="G33" s="11"/>
      <c r="I33" s="25">
        <v>12</v>
      </c>
      <c r="J33" s="227">
        <v>52</v>
      </c>
      <c r="K33" s="229">
        <v>33</v>
      </c>
      <c r="L33" s="231">
        <v>50000</v>
      </c>
      <c r="M33" s="29">
        <v>1.25</v>
      </c>
      <c r="N33" s="233">
        <v>55000</v>
      </c>
      <c r="P33" s="217">
        <v>50</v>
      </c>
      <c r="Q33" s="219"/>
      <c r="R33" s="54">
        <v>1.25</v>
      </c>
      <c r="S33" s="219"/>
      <c r="U33" s="221"/>
      <c r="V33" s="56">
        <v>1.25</v>
      </c>
      <c r="W33" s="221"/>
      <c r="Y33" s="214"/>
      <c r="Z33" s="58">
        <v>1.25</v>
      </c>
      <c r="AA33" s="214"/>
      <c r="AC33" s="97" t="s">
        <v>50</v>
      </c>
      <c r="AE33" s="97" t="s">
        <v>50</v>
      </c>
    </row>
    <row r="34" spans="1:31" x14ac:dyDescent="0.25">
      <c r="A34" s="235"/>
      <c r="B34" s="236"/>
      <c r="C34" s="216"/>
      <c r="D34" s="216"/>
      <c r="E34" s="216"/>
      <c r="F34" s="61"/>
      <c r="G34" s="61"/>
      <c r="I34" s="26">
        <v>0.5</v>
      </c>
      <c r="J34" s="228"/>
      <c r="K34" s="230"/>
      <c r="L34" s="232"/>
      <c r="M34" s="53">
        <v>0.5</v>
      </c>
      <c r="N34" s="234"/>
      <c r="P34" s="218"/>
      <c r="Q34" s="220"/>
      <c r="R34" s="55">
        <v>0.5</v>
      </c>
      <c r="S34" s="220"/>
      <c r="U34" s="222"/>
      <c r="V34" s="57">
        <v>0.5</v>
      </c>
      <c r="W34" s="222"/>
      <c r="Y34" s="215"/>
      <c r="Z34" s="59">
        <v>0.5</v>
      </c>
      <c r="AA34" s="215"/>
      <c r="AC34" s="21"/>
      <c r="AE34" s="21"/>
    </row>
    <row r="35" spans="1:31" x14ac:dyDescent="0.25">
      <c r="A35" s="223">
        <f t="shared" ref="A35" si="10">A33+1</f>
        <v>13</v>
      </c>
      <c r="B35" s="225"/>
      <c r="C35" s="225"/>
      <c r="D35" s="225"/>
      <c r="E35" s="225"/>
      <c r="F35" s="11"/>
      <c r="G35" s="11"/>
      <c r="I35" s="25">
        <v>12</v>
      </c>
      <c r="J35" s="227">
        <v>52</v>
      </c>
      <c r="K35" s="229">
        <v>33</v>
      </c>
      <c r="L35" s="231">
        <v>50000</v>
      </c>
      <c r="M35" s="29">
        <v>1.25</v>
      </c>
      <c r="N35" s="233">
        <v>55000</v>
      </c>
      <c r="P35" s="217">
        <v>50</v>
      </c>
      <c r="Q35" s="219"/>
      <c r="R35" s="54">
        <v>1.25</v>
      </c>
      <c r="S35" s="219"/>
      <c r="U35" s="221"/>
      <c r="V35" s="56">
        <v>1.25</v>
      </c>
      <c r="W35" s="221"/>
      <c r="Y35" s="214"/>
      <c r="Z35" s="58">
        <v>1.25</v>
      </c>
      <c r="AA35" s="214"/>
      <c r="AC35" s="97" t="s">
        <v>50</v>
      </c>
      <c r="AE35" s="97" t="s">
        <v>50</v>
      </c>
    </row>
    <row r="36" spans="1:31" x14ac:dyDescent="0.25">
      <c r="A36" s="235"/>
      <c r="B36" s="236"/>
      <c r="C36" s="216"/>
      <c r="D36" s="216"/>
      <c r="E36" s="216"/>
      <c r="F36" s="61"/>
      <c r="G36" s="61"/>
      <c r="I36" s="26">
        <v>0.5</v>
      </c>
      <c r="J36" s="228"/>
      <c r="K36" s="230"/>
      <c r="L36" s="232"/>
      <c r="M36" s="53">
        <v>0.5</v>
      </c>
      <c r="N36" s="234"/>
      <c r="P36" s="218"/>
      <c r="Q36" s="220"/>
      <c r="R36" s="55">
        <v>0.5</v>
      </c>
      <c r="S36" s="220"/>
      <c r="U36" s="222"/>
      <c r="V36" s="57">
        <v>0.5</v>
      </c>
      <c r="W36" s="222"/>
      <c r="Y36" s="215"/>
      <c r="Z36" s="59">
        <v>0.5</v>
      </c>
      <c r="AA36" s="215"/>
      <c r="AC36" s="21"/>
      <c r="AE36" s="21"/>
    </row>
    <row r="37" spans="1:31" x14ac:dyDescent="0.25">
      <c r="A37" s="223">
        <f t="shared" ref="A37" si="11">A35+1</f>
        <v>14</v>
      </c>
      <c r="B37" s="225"/>
      <c r="C37" s="225"/>
      <c r="D37" s="225"/>
      <c r="E37" s="225"/>
      <c r="F37" s="11"/>
      <c r="G37" s="11"/>
      <c r="I37" s="25">
        <v>12</v>
      </c>
      <c r="J37" s="227">
        <v>52</v>
      </c>
      <c r="K37" s="229">
        <v>33</v>
      </c>
      <c r="L37" s="231">
        <v>50000</v>
      </c>
      <c r="M37" s="29">
        <v>1.25</v>
      </c>
      <c r="N37" s="233">
        <v>55000</v>
      </c>
      <c r="P37" s="217">
        <v>50</v>
      </c>
      <c r="Q37" s="219"/>
      <c r="R37" s="54">
        <v>1.25</v>
      </c>
      <c r="S37" s="219"/>
      <c r="U37" s="221"/>
      <c r="V37" s="56">
        <v>1.25</v>
      </c>
      <c r="W37" s="221"/>
      <c r="Y37" s="214"/>
      <c r="Z37" s="58">
        <v>1.25</v>
      </c>
      <c r="AA37" s="214"/>
      <c r="AC37" s="97" t="s">
        <v>50</v>
      </c>
      <c r="AE37" s="97" t="s">
        <v>50</v>
      </c>
    </row>
    <row r="38" spans="1:31" x14ac:dyDescent="0.25">
      <c r="A38" s="235"/>
      <c r="B38" s="236"/>
      <c r="C38" s="216"/>
      <c r="D38" s="216"/>
      <c r="E38" s="216"/>
      <c r="F38" s="61"/>
      <c r="G38" s="61"/>
      <c r="I38" s="26">
        <v>0.5</v>
      </c>
      <c r="J38" s="228"/>
      <c r="K38" s="230"/>
      <c r="L38" s="232"/>
      <c r="M38" s="53">
        <v>0.5</v>
      </c>
      <c r="N38" s="234"/>
      <c r="P38" s="218"/>
      <c r="Q38" s="220"/>
      <c r="R38" s="55">
        <v>0.5</v>
      </c>
      <c r="S38" s="220"/>
      <c r="U38" s="222"/>
      <c r="V38" s="57">
        <v>0.5</v>
      </c>
      <c r="W38" s="222"/>
      <c r="Y38" s="215"/>
      <c r="Z38" s="59">
        <v>0.5</v>
      </c>
      <c r="AA38" s="215"/>
      <c r="AC38" s="21"/>
      <c r="AE38" s="21"/>
    </row>
    <row r="39" spans="1:31" x14ac:dyDescent="0.25">
      <c r="A39" s="223">
        <f t="shared" ref="A39" si="12">A37+1</f>
        <v>15</v>
      </c>
      <c r="B39" s="225"/>
      <c r="C39" s="225"/>
      <c r="D39" s="225"/>
      <c r="E39" s="225"/>
      <c r="F39" s="11"/>
      <c r="G39" s="11"/>
      <c r="I39" s="25">
        <v>12</v>
      </c>
      <c r="J39" s="227">
        <v>52</v>
      </c>
      <c r="K39" s="229">
        <v>33</v>
      </c>
      <c r="L39" s="231">
        <v>50000</v>
      </c>
      <c r="M39" s="29">
        <v>1.25</v>
      </c>
      <c r="N39" s="233">
        <v>55000</v>
      </c>
      <c r="P39" s="217">
        <v>50</v>
      </c>
      <c r="Q39" s="219"/>
      <c r="R39" s="54">
        <v>1.25</v>
      </c>
      <c r="S39" s="219"/>
      <c r="U39" s="221"/>
      <c r="V39" s="56">
        <v>1.25</v>
      </c>
      <c r="W39" s="221"/>
      <c r="Y39" s="214"/>
      <c r="Z39" s="58">
        <v>1.25</v>
      </c>
      <c r="AA39" s="214"/>
      <c r="AC39" s="97" t="s">
        <v>50</v>
      </c>
      <c r="AE39" s="97" t="s">
        <v>50</v>
      </c>
    </row>
    <row r="40" spans="1:31" x14ac:dyDescent="0.25">
      <c r="A40" s="235"/>
      <c r="B40" s="236"/>
      <c r="C40" s="216"/>
      <c r="D40" s="216"/>
      <c r="E40" s="216"/>
      <c r="F40" s="61"/>
      <c r="G40" s="61"/>
      <c r="I40" s="26">
        <v>0.5</v>
      </c>
      <c r="J40" s="228"/>
      <c r="K40" s="230"/>
      <c r="L40" s="232"/>
      <c r="M40" s="53">
        <v>0.5</v>
      </c>
      <c r="N40" s="234"/>
      <c r="P40" s="218"/>
      <c r="Q40" s="220"/>
      <c r="R40" s="55">
        <v>0.5</v>
      </c>
      <c r="S40" s="220"/>
      <c r="U40" s="222"/>
      <c r="V40" s="57">
        <v>0.5</v>
      </c>
      <c r="W40" s="222"/>
      <c r="Y40" s="215"/>
      <c r="Z40" s="59">
        <v>0.5</v>
      </c>
      <c r="AA40" s="215"/>
      <c r="AC40" s="21"/>
      <c r="AE40" s="21"/>
    </row>
    <row r="41" spans="1:31" x14ac:dyDescent="0.25">
      <c r="A41" s="223">
        <f t="shared" ref="A41" si="13">A39+1</f>
        <v>16</v>
      </c>
      <c r="B41" s="225"/>
      <c r="C41" s="225"/>
      <c r="D41" s="225"/>
      <c r="E41" s="225"/>
      <c r="F41" s="11"/>
      <c r="G41" s="11"/>
      <c r="I41" s="25">
        <v>12</v>
      </c>
      <c r="J41" s="227">
        <v>52</v>
      </c>
      <c r="K41" s="229">
        <v>33</v>
      </c>
      <c r="L41" s="231">
        <v>50000</v>
      </c>
      <c r="M41" s="29">
        <v>1.25</v>
      </c>
      <c r="N41" s="233">
        <v>55000</v>
      </c>
      <c r="P41" s="217">
        <v>50</v>
      </c>
      <c r="Q41" s="219"/>
      <c r="R41" s="54">
        <v>1.25</v>
      </c>
      <c r="S41" s="219"/>
      <c r="U41" s="221"/>
      <c r="V41" s="56">
        <v>1.25</v>
      </c>
      <c r="W41" s="221"/>
      <c r="Y41" s="214"/>
      <c r="Z41" s="58">
        <v>1.25</v>
      </c>
      <c r="AA41" s="214"/>
      <c r="AC41" s="97" t="s">
        <v>50</v>
      </c>
      <c r="AE41" s="97" t="s">
        <v>50</v>
      </c>
    </row>
    <row r="42" spans="1:31" x14ac:dyDescent="0.25">
      <c r="A42" s="235"/>
      <c r="B42" s="236"/>
      <c r="C42" s="216"/>
      <c r="D42" s="216"/>
      <c r="E42" s="216"/>
      <c r="F42" s="61"/>
      <c r="G42" s="61"/>
      <c r="I42" s="26">
        <v>0.5</v>
      </c>
      <c r="J42" s="228"/>
      <c r="K42" s="230"/>
      <c r="L42" s="232"/>
      <c r="M42" s="53">
        <v>0.5</v>
      </c>
      <c r="N42" s="234"/>
      <c r="P42" s="218"/>
      <c r="Q42" s="220"/>
      <c r="R42" s="55">
        <v>0.5</v>
      </c>
      <c r="S42" s="220"/>
      <c r="U42" s="222"/>
      <c r="V42" s="57">
        <v>0.5</v>
      </c>
      <c r="W42" s="222"/>
      <c r="Y42" s="215"/>
      <c r="Z42" s="59">
        <v>0.5</v>
      </c>
      <c r="AA42" s="215"/>
      <c r="AC42" s="21"/>
      <c r="AE42" s="21"/>
    </row>
    <row r="43" spans="1:31" x14ac:dyDescent="0.25">
      <c r="A43" s="223">
        <f t="shared" ref="A43" si="14">A41+1</f>
        <v>17</v>
      </c>
      <c r="B43" s="225"/>
      <c r="C43" s="225"/>
      <c r="D43" s="225"/>
      <c r="E43" s="225"/>
      <c r="F43" s="11"/>
      <c r="G43" s="11"/>
      <c r="I43" s="25">
        <v>12</v>
      </c>
      <c r="J43" s="227">
        <v>52</v>
      </c>
      <c r="K43" s="229">
        <v>33</v>
      </c>
      <c r="L43" s="231">
        <v>50000</v>
      </c>
      <c r="M43" s="29">
        <v>1.25</v>
      </c>
      <c r="N43" s="233">
        <v>55000</v>
      </c>
      <c r="P43" s="217">
        <v>50</v>
      </c>
      <c r="Q43" s="219"/>
      <c r="R43" s="54">
        <v>1.25</v>
      </c>
      <c r="S43" s="219"/>
      <c r="U43" s="221"/>
      <c r="V43" s="56">
        <v>1.25</v>
      </c>
      <c r="W43" s="221"/>
      <c r="Y43" s="214"/>
      <c r="Z43" s="58">
        <v>1.25</v>
      </c>
      <c r="AA43" s="214"/>
      <c r="AC43" s="97" t="s">
        <v>50</v>
      </c>
      <c r="AE43" s="97" t="s">
        <v>50</v>
      </c>
    </row>
    <row r="44" spans="1:31" x14ac:dyDescent="0.25">
      <c r="A44" s="235"/>
      <c r="B44" s="236"/>
      <c r="C44" s="216"/>
      <c r="D44" s="216"/>
      <c r="E44" s="216"/>
      <c r="F44" s="61"/>
      <c r="G44" s="61"/>
      <c r="I44" s="26">
        <v>0.5</v>
      </c>
      <c r="J44" s="228"/>
      <c r="K44" s="230"/>
      <c r="L44" s="232"/>
      <c r="M44" s="53">
        <v>0.5</v>
      </c>
      <c r="N44" s="234"/>
      <c r="P44" s="218"/>
      <c r="Q44" s="220"/>
      <c r="R44" s="55">
        <v>0.5</v>
      </c>
      <c r="S44" s="220"/>
      <c r="U44" s="222"/>
      <c r="V44" s="57">
        <v>0.5</v>
      </c>
      <c r="W44" s="222"/>
      <c r="Y44" s="215"/>
      <c r="Z44" s="59">
        <v>0.5</v>
      </c>
      <c r="AA44" s="215"/>
      <c r="AC44" s="21"/>
      <c r="AE44" s="21"/>
    </row>
    <row r="45" spans="1:31" x14ac:dyDescent="0.25">
      <c r="A45" s="223">
        <f t="shared" ref="A45" si="15">A43+1</f>
        <v>18</v>
      </c>
      <c r="B45" s="225"/>
      <c r="C45" s="225"/>
      <c r="D45" s="225"/>
      <c r="E45" s="225"/>
      <c r="F45" s="11"/>
      <c r="G45" s="11"/>
      <c r="I45" s="25">
        <v>12</v>
      </c>
      <c r="J45" s="227">
        <v>52</v>
      </c>
      <c r="K45" s="229">
        <v>33</v>
      </c>
      <c r="L45" s="231">
        <v>50000</v>
      </c>
      <c r="M45" s="29">
        <v>1.25</v>
      </c>
      <c r="N45" s="233">
        <v>55000</v>
      </c>
      <c r="P45" s="217">
        <v>50</v>
      </c>
      <c r="Q45" s="219"/>
      <c r="R45" s="54">
        <v>1.25</v>
      </c>
      <c r="S45" s="219"/>
      <c r="U45" s="221"/>
      <c r="V45" s="56">
        <v>1.25</v>
      </c>
      <c r="W45" s="221"/>
      <c r="Y45" s="214"/>
      <c r="Z45" s="58">
        <v>1.25</v>
      </c>
      <c r="AA45" s="214"/>
      <c r="AC45" s="97" t="s">
        <v>50</v>
      </c>
      <c r="AE45" s="97" t="s">
        <v>50</v>
      </c>
    </row>
    <row r="46" spans="1:31" x14ac:dyDescent="0.25">
      <c r="A46" s="235"/>
      <c r="B46" s="236"/>
      <c r="C46" s="216"/>
      <c r="D46" s="216"/>
      <c r="E46" s="216"/>
      <c r="F46" s="61"/>
      <c r="G46" s="61"/>
      <c r="I46" s="26">
        <v>0.5</v>
      </c>
      <c r="J46" s="228"/>
      <c r="K46" s="230"/>
      <c r="L46" s="232"/>
      <c r="M46" s="53">
        <v>0.5</v>
      </c>
      <c r="N46" s="234"/>
      <c r="P46" s="218"/>
      <c r="Q46" s="220"/>
      <c r="R46" s="55">
        <v>0.5</v>
      </c>
      <c r="S46" s="220"/>
      <c r="U46" s="222"/>
      <c r="V46" s="57">
        <v>0.5</v>
      </c>
      <c r="W46" s="222"/>
      <c r="Y46" s="215"/>
      <c r="Z46" s="59">
        <v>0.5</v>
      </c>
      <c r="AA46" s="215"/>
      <c r="AC46" s="21"/>
      <c r="AE46" s="21"/>
    </row>
    <row r="47" spans="1:31" x14ac:dyDescent="0.25">
      <c r="A47" s="223">
        <f t="shared" ref="A47" si="16">A45+1</f>
        <v>19</v>
      </c>
      <c r="B47" s="225"/>
      <c r="C47" s="225"/>
      <c r="D47" s="225"/>
      <c r="E47" s="225"/>
      <c r="F47" s="11"/>
      <c r="G47" s="11"/>
      <c r="I47" s="25">
        <v>12</v>
      </c>
      <c r="J47" s="227">
        <v>52</v>
      </c>
      <c r="K47" s="229">
        <v>33</v>
      </c>
      <c r="L47" s="231">
        <v>50000</v>
      </c>
      <c r="M47" s="29">
        <v>1.25</v>
      </c>
      <c r="N47" s="233">
        <v>55000</v>
      </c>
      <c r="P47" s="217">
        <v>50</v>
      </c>
      <c r="Q47" s="219"/>
      <c r="R47" s="54">
        <v>1.25</v>
      </c>
      <c r="S47" s="219"/>
      <c r="U47" s="221"/>
      <c r="V47" s="56">
        <v>1.25</v>
      </c>
      <c r="W47" s="221"/>
      <c r="Y47" s="214"/>
      <c r="Z47" s="58">
        <v>1.25</v>
      </c>
      <c r="AA47" s="214"/>
      <c r="AC47" s="97" t="s">
        <v>50</v>
      </c>
      <c r="AE47" s="97" t="s">
        <v>50</v>
      </c>
    </row>
    <row r="48" spans="1:31" x14ac:dyDescent="0.25">
      <c r="A48" s="235"/>
      <c r="B48" s="236"/>
      <c r="C48" s="216"/>
      <c r="D48" s="216"/>
      <c r="E48" s="216"/>
      <c r="F48" s="61"/>
      <c r="G48" s="61"/>
      <c r="I48" s="26">
        <v>0.5</v>
      </c>
      <c r="J48" s="228"/>
      <c r="K48" s="230"/>
      <c r="L48" s="232"/>
      <c r="M48" s="53">
        <v>0.5</v>
      </c>
      <c r="N48" s="234"/>
      <c r="P48" s="218"/>
      <c r="Q48" s="220"/>
      <c r="R48" s="55">
        <v>0.5</v>
      </c>
      <c r="S48" s="220"/>
      <c r="U48" s="222"/>
      <c r="V48" s="57">
        <v>0.5</v>
      </c>
      <c r="W48" s="222"/>
      <c r="Y48" s="215"/>
      <c r="Z48" s="59">
        <v>0.5</v>
      </c>
      <c r="AA48" s="215"/>
      <c r="AC48" s="21"/>
      <c r="AE48" s="21"/>
    </row>
    <row r="49" spans="1:31" x14ac:dyDescent="0.25">
      <c r="A49" s="223">
        <f t="shared" ref="A49" si="17">A47+1</f>
        <v>20</v>
      </c>
      <c r="B49" s="225"/>
      <c r="C49" s="225"/>
      <c r="D49" s="225"/>
      <c r="E49" s="225"/>
      <c r="F49" s="11"/>
      <c r="G49" s="11"/>
      <c r="I49" s="25">
        <v>12</v>
      </c>
      <c r="J49" s="227">
        <v>52</v>
      </c>
      <c r="K49" s="229">
        <v>33</v>
      </c>
      <c r="L49" s="231">
        <v>50000</v>
      </c>
      <c r="M49" s="29">
        <v>1.25</v>
      </c>
      <c r="N49" s="233">
        <v>55000</v>
      </c>
      <c r="P49" s="217">
        <v>50</v>
      </c>
      <c r="Q49" s="219"/>
      <c r="R49" s="54">
        <v>1.25</v>
      </c>
      <c r="S49" s="219"/>
      <c r="U49" s="221"/>
      <c r="V49" s="56">
        <v>1.25</v>
      </c>
      <c r="W49" s="221"/>
      <c r="Y49" s="214"/>
      <c r="Z49" s="58">
        <v>1.25</v>
      </c>
      <c r="AA49" s="214"/>
      <c r="AC49" s="97" t="s">
        <v>50</v>
      </c>
      <c r="AE49" s="97" t="s">
        <v>50</v>
      </c>
    </row>
    <row r="50" spans="1:31" x14ac:dyDescent="0.25">
      <c r="A50" s="235"/>
      <c r="B50" s="236"/>
      <c r="C50" s="216"/>
      <c r="D50" s="216"/>
      <c r="E50" s="216"/>
      <c r="F50" s="61"/>
      <c r="G50" s="61"/>
      <c r="I50" s="26">
        <v>0.5</v>
      </c>
      <c r="J50" s="228"/>
      <c r="K50" s="230"/>
      <c r="L50" s="232"/>
      <c r="M50" s="53">
        <v>0.5</v>
      </c>
      <c r="N50" s="234"/>
      <c r="P50" s="218"/>
      <c r="Q50" s="220"/>
      <c r="R50" s="55">
        <v>0.5</v>
      </c>
      <c r="S50" s="220"/>
      <c r="U50" s="222"/>
      <c r="V50" s="57">
        <v>0.5</v>
      </c>
      <c r="W50" s="222"/>
      <c r="Y50" s="215"/>
      <c r="Z50" s="59">
        <v>0.5</v>
      </c>
      <c r="AA50" s="215"/>
      <c r="AC50" s="21"/>
      <c r="AE50" s="21"/>
    </row>
    <row r="51" spans="1:31" x14ac:dyDescent="0.25">
      <c r="A51" s="223">
        <f t="shared" ref="A51" si="18">A49+1</f>
        <v>21</v>
      </c>
      <c r="B51" s="225"/>
      <c r="C51" s="225"/>
      <c r="D51" s="225"/>
      <c r="E51" s="225"/>
      <c r="F51" s="11"/>
      <c r="G51" s="11"/>
      <c r="I51" s="25">
        <v>12</v>
      </c>
      <c r="J51" s="227">
        <v>52</v>
      </c>
      <c r="K51" s="229">
        <v>33</v>
      </c>
      <c r="L51" s="231">
        <v>50000</v>
      </c>
      <c r="M51" s="29">
        <v>1.25</v>
      </c>
      <c r="N51" s="233">
        <v>55000</v>
      </c>
      <c r="P51" s="217">
        <v>50</v>
      </c>
      <c r="Q51" s="219"/>
      <c r="R51" s="54">
        <v>1.25</v>
      </c>
      <c r="S51" s="219"/>
      <c r="U51" s="221"/>
      <c r="V51" s="56">
        <v>1.25</v>
      </c>
      <c r="W51" s="221"/>
      <c r="Y51" s="214"/>
      <c r="Z51" s="58">
        <v>1.25</v>
      </c>
      <c r="AA51" s="214"/>
      <c r="AC51" s="97" t="s">
        <v>50</v>
      </c>
      <c r="AE51" s="97" t="s">
        <v>50</v>
      </c>
    </row>
    <row r="52" spans="1:31" x14ac:dyDescent="0.25">
      <c r="A52" s="235"/>
      <c r="B52" s="236"/>
      <c r="C52" s="216"/>
      <c r="D52" s="216"/>
      <c r="E52" s="216"/>
      <c r="F52" s="61"/>
      <c r="G52" s="61"/>
      <c r="I52" s="26">
        <v>0.5</v>
      </c>
      <c r="J52" s="228"/>
      <c r="K52" s="230"/>
      <c r="L52" s="232"/>
      <c r="M52" s="53">
        <v>0.5</v>
      </c>
      <c r="N52" s="234"/>
      <c r="P52" s="218"/>
      <c r="Q52" s="220"/>
      <c r="R52" s="55">
        <v>0.5</v>
      </c>
      <c r="S52" s="220"/>
      <c r="U52" s="222"/>
      <c r="V52" s="57">
        <v>0.5</v>
      </c>
      <c r="W52" s="222"/>
      <c r="Y52" s="215"/>
      <c r="Z52" s="59">
        <v>0.5</v>
      </c>
      <c r="AA52" s="215"/>
      <c r="AC52" s="21"/>
      <c r="AE52" s="21"/>
    </row>
    <row r="53" spans="1:31" x14ac:dyDescent="0.25">
      <c r="A53" s="223">
        <f t="shared" ref="A53" si="19">A51+1</f>
        <v>22</v>
      </c>
      <c r="B53" s="225"/>
      <c r="C53" s="225"/>
      <c r="D53" s="225"/>
      <c r="E53" s="225"/>
      <c r="F53" s="11"/>
      <c r="G53" s="11"/>
      <c r="I53" s="25">
        <v>12</v>
      </c>
      <c r="J53" s="227">
        <v>52</v>
      </c>
      <c r="K53" s="229">
        <v>33</v>
      </c>
      <c r="L53" s="231">
        <v>50000</v>
      </c>
      <c r="M53" s="29">
        <v>1.25</v>
      </c>
      <c r="N53" s="233">
        <v>55000</v>
      </c>
      <c r="P53" s="217">
        <v>50</v>
      </c>
      <c r="Q53" s="219"/>
      <c r="R53" s="54">
        <v>1.25</v>
      </c>
      <c r="S53" s="219"/>
      <c r="U53" s="221"/>
      <c r="V53" s="56">
        <v>1.25</v>
      </c>
      <c r="W53" s="221"/>
      <c r="Y53" s="214"/>
      <c r="Z53" s="58">
        <v>1.25</v>
      </c>
      <c r="AA53" s="214"/>
      <c r="AC53" s="97" t="s">
        <v>50</v>
      </c>
      <c r="AE53" s="97" t="s">
        <v>50</v>
      </c>
    </row>
    <row r="54" spans="1:31" x14ac:dyDescent="0.25">
      <c r="A54" s="235"/>
      <c r="B54" s="236"/>
      <c r="C54" s="216"/>
      <c r="D54" s="216"/>
      <c r="E54" s="216"/>
      <c r="F54" s="61"/>
      <c r="G54" s="61"/>
      <c r="I54" s="26">
        <v>0.5</v>
      </c>
      <c r="J54" s="228"/>
      <c r="K54" s="230"/>
      <c r="L54" s="232"/>
      <c r="M54" s="53">
        <v>0.5</v>
      </c>
      <c r="N54" s="234"/>
      <c r="P54" s="218"/>
      <c r="Q54" s="220"/>
      <c r="R54" s="55">
        <v>0.5</v>
      </c>
      <c r="S54" s="220"/>
      <c r="U54" s="222"/>
      <c r="V54" s="57">
        <v>0.5</v>
      </c>
      <c r="W54" s="222"/>
      <c r="Y54" s="215"/>
      <c r="Z54" s="59">
        <v>0.5</v>
      </c>
      <c r="AA54" s="215"/>
      <c r="AC54" s="21"/>
      <c r="AE54" s="21"/>
    </row>
    <row r="55" spans="1:31" x14ac:dyDescent="0.25">
      <c r="A55" s="223">
        <f t="shared" ref="A55" si="20">A53+1</f>
        <v>23</v>
      </c>
      <c r="B55" s="225"/>
      <c r="C55" s="225"/>
      <c r="D55" s="225"/>
      <c r="E55" s="225"/>
      <c r="F55" s="11"/>
      <c r="G55" s="11"/>
      <c r="I55" s="25">
        <v>12</v>
      </c>
      <c r="J55" s="227">
        <v>52</v>
      </c>
      <c r="K55" s="229">
        <v>33</v>
      </c>
      <c r="L55" s="231">
        <v>50000</v>
      </c>
      <c r="M55" s="29">
        <v>1.25</v>
      </c>
      <c r="N55" s="233">
        <v>55000</v>
      </c>
      <c r="P55" s="217">
        <v>50</v>
      </c>
      <c r="Q55" s="219"/>
      <c r="R55" s="54">
        <v>1.25</v>
      </c>
      <c r="S55" s="219"/>
      <c r="U55" s="221"/>
      <c r="V55" s="56">
        <v>1.25</v>
      </c>
      <c r="W55" s="221"/>
      <c r="Y55" s="214"/>
      <c r="Z55" s="58">
        <v>1.25</v>
      </c>
      <c r="AA55" s="214"/>
      <c r="AC55" s="97" t="s">
        <v>50</v>
      </c>
      <c r="AE55" s="97" t="s">
        <v>50</v>
      </c>
    </row>
    <row r="56" spans="1:31" x14ac:dyDescent="0.25">
      <c r="A56" s="235"/>
      <c r="B56" s="236"/>
      <c r="C56" s="216"/>
      <c r="D56" s="216"/>
      <c r="E56" s="216"/>
      <c r="F56" s="61"/>
      <c r="G56" s="61"/>
      <c r="I56" s="26">
        <v>0.5</v>
      </c>
      <c r="J56" s="228"/>
      <c r="K56" s="230"/>
      <c r="L56" s="232"/>
      <c r="M56" s="53">
        <v>0.5</v>
      </c>
      <c r="N56" s="234"/>
      <c r="P56" s="218"/>
      <c r="Q56" s="220"/>
      <c r="R56" s="55">
        <v>0.5</v>
      </c>
      <c r="S56" s="220"/>
      <c r="U56" s="222"/>
      <c r="V56" s="57">
        <v>0.5</v>
      </c>
      <c r="W56" s="222"/>
      <c r="Y56" s="215"/>
      <c r="Z56" s="59">
        <v>0.5</v>
      </c>
      <c r="AA56" s="215"/>
      <c r="AC56" s="21"/>
      <c r="AE56" s="21"/>
    </row>
    <row r="57" spans="1:31" x14ac:dyDescent="0.25">
      <c r="A57" s="223">
        <f t="shared" ref="A57" si="21">A55+1</f>
        <v>24</v>
      </c>
      <c r="B57" s="225"/>
      <c r="C57" s="225"/>
      <c r="D57" s="225"/>
      <c r="E57" s="225"/>
      <c r="F57" s="11"/>
      <c r="G57" s="11"/>
      <c r="I57" s="25">
        <v>12</v>
      </c>
      <c r="J57" s="227">
        <v>52</v>
      </c>
      <c r="K57" s="229">
        <v>33</v>
      </c>
      <c r="L57" s="231">
        <v>50000</v>
      </c>
      <c r="M57" s="29">
        <v>1.25</v>
      </c>
      <c r="N57" s="233">
        <v>55000</v>
      </c>
      <c r="P57" s="217">
        <v>50</v>
      </c>
      <c r="Q57" s="219"/>
      <c r="R57" s="54">
        <v>1.25</v>
      </c>
      <c r="S57" s="219"/>
      <c r="U57" s="221"/>
      <c r="V57" s="56">
        <v>1.25</v>
      </c>
      <c r="W57" s="221"/>
      <c r="Y57" s="214"/>
      <c r="Z57" s="58">
        <v>1.25</v>
      </c>
      <c r="AA57" s="214"/>
      <c r="AC57" s="97" t="s">
        <v>50</v>
      </c>
      <c r="AE57" s="97" t="s">
        <v>50</v>
      </c>
    </row>
    <row r="58" spans="1:31" x14ac:dyDescent="0.25">
      <c r="A58" s="235"/>
      <c r="B58" s="236"/>
      <c r="C58" s="216"/>
      <c r="D58" s="216"/>
      <c r="E58" s="216"/>
      <c r="F58" s="61"/>
      <c r="G58" s="61"/>
      <c r="I58" s="26">
        <v>0.5</v>
      </c>
      <c r="J58" s="228"/>
      <c r="K58" s="230"/>
      <c r="L58" s="232"/>
      <c r="M58" s="53">
        <v>0.5</v>
      </c>
      <c r="N58" s="234"/>
      <c r="P58" s="218"/>
      <c r="Q58" s="220"/>
      <c r="R58" s="55">
        <v>0.5</v>
      </c>
      <c r="S58" s="220"/>
      <c r="U58" s="222"/>
      <c r="V58" s="57">
        <v>0.5</v>
      </c>
      <c r="W58" s="222"/>
      <c r="Y58" s="215"/>
      <c r="Z58" s="59">
        <v>0.5</v>
      </c>
      <c r="AA58" s="215"/>
      <c r="AC58" s="21"/>
      <c r="AE58" s="21"/>
    </row>
    <row r="59" spans="1:31" x14ac:dyDescent="0.25">
      <c r="A59" s="223">
        <f t="shared" ref="A59" si="22">A57+1</f>
        <v>25</v>
      </c>
      <c r="B59" s="225"/>
      <c r="C59" s="225"/>
      <c r="D59" s="225"/>
      <c r="E59" s="225"/>
      <c r="F59" s="11"/>
      <c r="G59" s="11"/>
      <c r="I59" s="25">
        <v>12</v>
      </c>
      <c r="J59" s="227">
        <v>52</v>
      </c>
      <c r="K59" s="229">
        <v>33</v>
      </c>
      <c r="L59" s="231">
        <v>50000</v>
      </c>
      <c r="M59" s="29">
        <v>1.25</v>
      </c>
      <c r="N59" s="233">
        <v>55000</v>
      </c>
      <c r="P59" s="217">
        <v>50</v>
      </c>
      <c r="Q59" s="219"/>
      <c r="R59" s="54">
        <v>1.25</v>
      </c>
      <c r="S59" s="219"/>
      <c r="U59" s="221"/>
      <c r="V59" s="56">
        <v>1.25</v>
      </c>
      <c r="W59" s="221"/>
      <c r="Y59" s="214"/>
      <c r="Z59" s="58">
        <v>1.25</v>
      </c>
      <c r="AA59" s="214"/>
      <c r="AC59" s="97" t="s">
        <v>50</v>
      </c>
      <c r="AE59" s="97" t="s">
        <v>50</v>
      </c>
    </row>
    <row r="60" spans="1:31" x14ac:dyDescent="0.25">
      <c r="A60" s="235"/>
      <c r="B60" s="236"/>
      <c r="C60" s="216"/>
      <c r="D60" s="216"/>
      <c r="E60" s="216"/>
      <c r="F60" s="61"/>
      <c r="G60" s="61"/>
      <c r="I60" s="26">
        <v>0.5</v>
      </c>
      <c r="J60" s="228"/>
      <c r="K60" s="230"/>
      <c r="L60" s="232"/>
      <c r="M60" s="53">
        <v>0.5</v>
      </c>
      <c r="N60" s="234"/>
      <c r="P60" s="218"/>
      <c r="Q60" s="220"/>
      <c r="R60" s="55">
        <v>0.5</v>
      </c>
      <c r="S60" s="220"/>
      <c r="U60" s="222"/>
      <c r="V60" s="57">
        <v>0.5</v>
      </c>
      <c r="W60" s="222"/>
      <c r="Y60" s="215"/>
      <c r="Z60" s="59">
        <v>0.5</v>
      </c>
      <c r="AA60" s="215"/>
      <c r="AC60" s="21"/>
      <c r="AE60" s="21"/>
    </row>
    <row r="61" spans="1:31" x14ac:dyDescent="0.25">
      <c r="A61" s="223">
        <f t="shared" ref="A61" si="23">A59+1</f>
        <v>26</v>
      </c>
      <c r="B61" s="225"/>
      <c r="C61" s="225"/>
      <c r="D61" s="225"/>
      <c r="E61" s="225"/>
      <c r="F61" s="11"/>
      <c r="G61" s="11"/>
      <c r="I61" s="25">
        <v>12</v>
      </c>
      <c r="J61" s="227">
        <v>52</v>
      </c>
      <c r="K61" s="229">
        <v>33</v>
      </c>
      <c r="L61" s="231">
        <v>50000</v>
      </c>
      <c r="M61" s="29">
        <v>1.25</v>
      </c>
      <c r="N61" s="233">
        <v>55000</v>
      </c>
      <c r="P61" s="217">
        <v>50</v>
      </c>
      <c r="Q61" s="219"/>
      <c r="R61" s="54">
        <v>1.25</v>
      </c>
      <c r="S61" s="219"/>
      <c r="U61" s="221"/>
      <c r="V61" s="56">
        <v>1.25</v>
      </c>
      <c r="W61" s="221"/>
      <c r="Y61" s="214"/>
      <c r="Z61" s="58">
        <v>1.25</v>
      </c>
      <c r="AA61" s="214"/>
      <c r="AC61" s="97" t="s">
        <v>50</v>
      </c>
      <c r="AE61" s="97" t="s">
        <v>50</v>
      </c>
    </row>
    <row r="62" spans="1:31" x14ac:dyDescent="0.25">
      <c r="A62" s="235"/>
      <c r="B62" s="236"/>
      <c r="C62" s="216"/>
      <c r="D62" s="216"/>
      <c r="E62" s="216"/>
      <c r="F62" s="61"/>
      <c r="G62" s="61"/>
      <c r="I62" s="26">
        <v>0.5</v>
      </c>
      <c r="J62" s="228"/>
      <c r="K62" s="230"/>
      <c r="L62" s="232"/>
      <c r="M62" s="53">
        <v>0.5</v>
      </c>
      <c r="N62" s="234"/>
      <c r="P62" s="218"/>
      <c r="Q62" s="220"/>
      <c r="R62" s="55">
        <v>0.5</v>
      </c>
      <c r="S62" s="220"/>
      <c r="U62" s="222"/>
      <c r="V62" s="57">
        <v>0.5</v>
      </c>
      <c r="W62" s="222"/>
      <c r="Y62" s="215"/>
      <c r="Z62" s="59">
        <v>0.5</v>
      </c>
      <c r="AA62" s="215"/>
      <c r="AC62" s="21"/>
      <c r="AE62" s="21"/>
    </row>
    <row r="63" spans="1:31" x14ac:dyDescent="0.25">
      <c r="A63" s="223">
        <f t="shared" ref="A63" si="24">A61+1</f>
        <v>27</v>
      </c>
      <c r="B63" s="225"/>
      <c r="C63" s="225"/>
      <c r="D63" s="225"/>
      <c r="E63" s="225"/>
      <c r="F63" s="11"/>
      <c r="G63" s="11"/>
      <c r="I63" s="25">
        <v>12</v>
      </c>
      <c r="J63" s="227">
        <v>52</v>
      </c>
      <c r="K63" s="229">
        <v>33</v>
      </c>
      <c r="L63" s="231">
        <v>50000</v>
      </c>
      <c r="M63" s="29">
        <v>1.25</v>
      </c>
      <c r="N63" s="233">
        <v>55000</v>
      </c>
      <c r="P63" s="217">
        <v>50</v>
      </c>
      <c r="Q63" s="219"/>
      <c r="R63" s="54">
        <v>1.25</v>
      </c>
      <c r="S63" s="219"/>
      <c r="U63" s="221"/>
      <c r="V63" s="56">
        <v>1.25</v>
      </c>
      <c r="W63" s="221"/>
      <c r="Y63" s="214"/>
      <c r="Z63" s="58">
        <v>1.25</v>
      </c>
      <c r="AA63" s="214"/>
      <c r="AC63" s="97" t="s">
        <v>50</v>
      </c>
      <c r="AE63" s="97" t="s">
        <v>50</v>
      </c>
    </row>
    <row r="64" spans="1:31" x14ac:dyDescent="0.25">
      <c r="A64" s="235"/>
      <c r="B64" s="236"/>
      <c r="C64" s="216"/>
      <c r="D64" s="216"/>
      <c r="E64" s="216"/>
      <c r="F64" s="61"/>
      <c r="G64" s="61"/>
      <c r="I64" s="26">
        <v>0.5</v>
      </c>
      <c r="J64" s="228"/>
      <c r="K64" s="230"/>
      <c r="L64" s="232"/>
      <c r="M64" s="53">
        <v>0.5</v>
      </c>
      <c r="N64" s="234"/>
      <c r="P64" s="218"/>
      <c r="Q64" s="220"/>
      <c r="R64" s="55">
        <v>0.5</v>
      </c>
      <c r="S64" s="220"/>
      <c r="U64" s="222"/>
      <c r="V64" s="57">
        <v>0.5</v>
      </c>
      <c r="W64" s="222"/>
      <c r="Y64" s="215"/>
      <c r="Z64" s="59">
        <v>0.5</v>
      </c>
      <c r="AA64" s="215"/>
      <c r="AC64" s="21"/>
      <c r="AE64" s="21"/>
    </row>
    <row r="65" spans="1:31" x14ac:dyDescent="0.25">
      <c r="A65" s="223">
        <f t="shared" ref="A65" si="25">A63+1</f>
        <v>28</v>
      </c>
      <c r="B65" s="225"/>
      <c r="C65" s="225"/>
      <c r="D65" s="225"/>
      <c r="E65" s="225"/>
      <c r="F65" s="11"/>
      <c r="G65" s="11"/>
      <c r="I65" s="25">
        <v>12</v>
      </c>
      <c r="J65" s="227">
        <v>52</v>
      </c>
      <c r="K65" s="229">
        <v>33</v>
      </c>
      <c r="L65" s="231">
        <v>50000</v>
      </c>
      <c r="M65" s="29">
        <v>1.25</v>
      </c>
      <c r="N65" s="233">
        <v>55000</v>
      </c>
      <c r="P65" s="217">
        <v>50</v>
      </c>
      <c r="Q65" s="219"/>
      <c r="R65" s="54">
        <v>1.25</v>
      </c>
      <c r="S65" s="219"/>
      <c r="U65" s="221"/>
      <c r="V65" s="56">
        <v>1.25</v>
      </c>
      <c r="W65" s="221"/>
      <c r="Y65" s="214"/>
      <c r="Z65" s="58">
        <v>1.25</v>
      </c>
      <c r="AA65" s="214"/>
      <c r="AC65" s="97" t="s">
        <v>50</v>
      </c>
      <c r="AE65" s="97" t="s">
        <v>50</v>
      </c>
    </row>
    <row r="66" spans="1:31" x14ac:dyDescent="0.25">
      <c r="A66" s="235"/>
      <c r="B66" s="236"/>
      <c r="C66" s="216"/>
      <c r="D66" s="216"/>
      <c r="E66" s="216"/>
      <c r="F66" s="61"/>
      <c r="G66" s="61"/>
      <c r="I66" s="26">
        <v>0.5</v>
      </c>
      <c r="J66" s="228"/>
      <c r="K66" s="230"/>
      <c r="L66" s="232"/>
      <c r="M66" s="53">
        <v>0.5</v>
      </c>
      <c r="N66" s="234"/>
      <c r="P66" s="218"/>
      <c r="Q66" s="220"/>
      <c r="R66" s="55">
        <v>0.5</v>
      </c>
      <c r="S66" s="220"/>
      <c r="U66" s="222"/>
      <c r="V66" s="57">
        <v>0.5</v>
      </c>
      <c r="W66" s="222"/>
      <c r="Y66" s="215"/>
      <c r="Z66" s="59">
        <v>0.5</v>
      </c>
      <c r="AA66" s="215"/>
      <c r="AC66" s="21"/>
      <c r="AE66" s="21"/>
    </row>
    <row r="67" spans="1:31" x14ac:dyDescent="0.25">
      <c r="A67" s="223">
        <f t="shared" ref="A67" si="26">A65+1</f>
        <v>29</v>
      </c>
      <c r="B67" s="225"/>
      <c r="C67" s="225"/>
      <c r="D67" s="225"/>
      <c r="E67" s="225"/>
      <c r="F67" s="11"/>
      <c r="G67" s="11"/>
      <c r="I67" s="25">
        <v>12</v>
      </c>
      <c r="J67" s="227">
        <v>52</v>
      </c>
      <c r="K67" s="229">
        <v>33</v>
      </c>
      <c r="L67" s="231">
        <v>50000</v>
      </c>
      <c r="M67" s="29">
        <v>1.25</v>
      </c>
      <c r="N67" s="233">
        <v>55000</v>
      </c>
      <c r="P67" s="217">
        <v>50</v>
      </c>
      <c r="Q67" s="219"/>
      <c r="R67" s="54">
        <v>1.25</v>
      </c>
      <c r="S67" s="219"/>
      <c r="U67" s="221"/>
      <c r="V67" s="56">
        <v>1.25</v>
      </c>
      <c r="W67" s="221"/>
      <c r="Y67" s="214"/>
      <c r="Z67" s="58">
        <v>1.25</v>
      </c>
      <c r="AA67" s="214"/>
      <c r="AC67" s="97" t="s">
        <v>50</v>
      </c>
      <c r="AE67" s="97" t="s">
        <v>50</v>
      </c>
    </row>
    <row r="68" spans="1:31" x14ac:dyDescent="0.25">
      <c r="A68" s="235"/>
      <c r="B68" s="236"/>
      <c r="C68" s="216"/>
      <c r="D68" s="216"/>
      <c r="E68" s="216"/>
      <c r="F68" s="61"/>
      <c r="G68" s="61"/>
      <c r="I68" s="26">
        <v>0.5</v>
      </c>
      <c r="J68" s="228"/>
      <c r="K68" s="230"/>
      <c r="L68" s="232"/>
      <c r="M68" s="53">
        <v>0.5</v>
      </c>
      <c r="N68" s="234"/>
      <c r="P68" s="218"/>
      <c r="Q68" s="220"/>
      <c r="R68" s="55">
        <v>0.5</v>
      </c>
      <c r="S68" s="220"/>
      <c r="U68" s="222"/>
      <c r="V68" s="57">
        <v>0.5</v>
      </c>
      <c r="W68" s="222"/>
      <c r="Y68" s="215"/>
      <c r="Z68" s="59">
        <v>0.5</v>
      </c>
      <c r="AA68" s="215"/>
      <c r="AC68" s="21"/>
      <c r="AE68" s="21"/>
    </row>
    <row r="69" spans="1:31" x14ac:dyDescent="0.25">
      <c r="A69" s="223">
        <f t="shared" ref="A69" si="27">A67+1</f>
        <v>30</v>
      </c>
      <c r="B69" s="225"/>
      <c r="C69" s="225"/>
      <c r="D69" s="225"/>
      <c r="E69" s="225"/>
      <c r="F69" s="11"/>
      <c r="G69" s="11"/>
      <c r="I69" s="25">
        <v>12</v>
      </c>
      <c r="J69" s="227">
        <v>52</v>
      </c>
      <c r="K69" s="229">
        <v>33</v>
      </c>
      <c r="L69" s="231">
        <v>50000</v>
      </c>
      <c r="M69" s="29">
        <v>1.25</v>
      </c>
      <c r="N69" s="233">
        <v>55000</v>
      </c>
      <c r="P69" s="217">
        <v>50</v>
      </c>
      <c r="Q69" s="219"/>
      <c r="R69" s="54">
        <v>1.25</v>
      </c>
      <c r="S69" s="219"/>
      <c r="U69" s="221"/>
      <c r="V69" s="56">
        <v>1.25</v>
      </c>
      <c r="W69" s="221"/>
      <c r="Y69" s="214"/>
      <c r="Z69" s="58">
        <v>1.25</v>
      </c>
      <c r="AA69" s="214"/>
      <c r="AC69" s="97" t="s">
        <v>50</v>
      </c>
      <c r="AE69" s="97" t="s">
        <v>50</v>
      </c>
    </row>
    <row r="70" spans="1:31" x14ac:dyDescent="0.25">
      <c r="A70" s="235"/>
      <c r="B70" s="236"/>
      <c r="C70" s="216"/>
      <c r="D70" s="216"/>
      <c r="E70" s="216"/>
      <c r="F70" s="61"/>
      <c r="G70" s="61"/>
      <c r="I70" s="26">
        <v>0.5</v>
      </c>
      <c r="J70" s="228"/>
      <c r="K70" s="230"/>
      <c r="L70" s="232"/>
      <c r="M70" s="53">
        <v>0.5</v>
      </c>
      <c r="N70" s="234"/>
      <c r="P70" s="218"/>
      <c r="Q70" s="220"/>
      <c r="R70" s="55">
        <v>0.5</v>
      </c>
      <c r="S70" s="220"/>
      <c r="U70" s="222"/>
      <c r="V70" s="57">
        <v>0.5</v>
      </c>
      <c r="W70" s="222"/>
      <c r="Y70" s="215"/>
      <c r="Z70" s="59">
        <v>0.5</v>
      </c>
      <c r="AA70" s="215"/>
      <c r="AC70" s="21"/>
      <c r="AE70" s="21"/>
    </row>
    <row r="71" spans="1:31" ht="15.75" thickBot="1" x14ac:dyDescent="0.3"/>
    <row r="72" spans="1:31" ht="18.75" x14ac:dyDescent="0.4">
      <c r="I72" s="204" t="s">
        <v>47</v>
      </c>
      <c r="J72" s="206">
        <f>SUM(J11:J71)</f>
        <v>1560</v>
      </c>
      <c r="K72" s="208"/>
      <c r="L72" s="208"/>
      <c r="M72" s="64">
        <v>1.25</v>
      </c>
      <c r="N72" s="210"/>
      <c r="P72" s="212" t="s">
        <v>47</v>
      </c>
      <c r="Q72" s="192"/>
      <c r="R72" s="66">
        <v>1.25</v>
      </c>
      <c r="S72" s="194"/>
      <c r="U72" s="196"/>
      <c r="V72" s="68">
        <v>1.25</v>
      </c>
      <c r="W72" s="198"/>
      <c r="Y72" s="200"/>
      <c r="Z72" s="70">
        <v>1.25</v>
      </c>
      <c r="AA72" s="202"/>
      <c r="AC72" s="190"/>
      <c r="AD72" s="72"/>
      <c r="AE72" s="190"/>
    </row>
    <row r="73" spans="1:31" ht="19.5" thickBot="1" x14ac:dyDescent="0.45">
      <c r="I73" s="205"/>
      <c r="J73" s="207"/>
      <c r="K73" s="209"/>
      <c r="L73" s="209"/>
      <c r="M73" s="65">
        <v>0.5</v>
      </c>
      <c r="N73" s="211"/>
      <c r="P73" s="213"/>
      <c r="Q73" s="193"/>
      <c r="R73" s="67">
        <v>0.5</v>
      </c>
      <c r="S73" s="195"/>
      <c r="U73" s="197"/>
      <c r="V73" s="69">
        <v>0.5</v>
      </c>
      <c r="W73" s="199"/>
      <c r="Y73" s="201"/>
      <c r="Z73" s="71">
        <v>0.5</v>
      </c>
      <c r="AA73" s="203"/>
      <c r="AC73" s="191"/>
      <c r="AD73" s="72"/>
      <c r="AE73" s="191"/>
    </row>
  </sheetData>
  <mergeCells count="475">
    <mergeCell ref="E1:G1"/>
    <mergeCell ref="H1:N1"/>
    <mergeCell ref="E2:G3"/>
    <mergeCell ref="H2:Q3"/>
    <mergeCell ref="A9:G9"/>
    <mergeCell ref="I9:N9"/>
    <mergeCell ref="P9:S9"/>
    <mergeCell ref="U9:W9"/>
    <mergeCell ref="Y9:AA9"/>
    <mergeCell ref="L13:L14"/>
    <mergeCell ref="N13:N14"/>
    <mergeCell ref="N11:N12"/>
    <mergeCell ref="P11:P12"/>
    <mergeCell ref="AF9:AF10"/>
    <mergeCell ref="C10:E10"/>
    <mergeCell ref="A11:A12"/>
    <mergeCell ref="B11:B12"/>
    <mergeCell ref="C11:E11"/>
    <mergeCell ref="J11:J12"/>
    <mergeCell ref="K11:K12"/>
    <mergeCell ref="L11:L12"/>
    <mergeCell ref="Y11:Y12"/>
    <mergeCell ref="AA11:AA12"/>
    <mergeCell ref="C12:E12"/>
    <mergeCell ref="Q11:Q12"/>
    <mergeCell ref="S11:S12"/>
    <mergeCell ref="U11:U12"/>
    <mergeCell ref="W11:W12"/>
    <mergeCell ref="Y15:Y16"/>
    <mergeCell ref="AA15:AA16"/>
    <mergeCell ref="AA13:AA14"/>
    <mergeCell ref="C14:E14"/>
    <mergeCell ref="A15:A16"/>
    <mergeCell ref="B15:B16"/>
    <mergeCell ref="C15:E15"/>
    <mergeCell ref="J15:J16"/>
    <mergeCell ref="K15:K16"/>
    <mergeCell ref="L15:L16"/>
    <mergeCell ref="N15:N16"/>
    <mergeCell ref="P15:P16"/>
    <mergeCell ref="P13:P14"/>
    <mergeCell ref="Q13:Q14"/>
    <mergeCell ref="S13:S14"/>
    <mergeCell ref="U13:U14"/>
    <mergeCell ref="W13:W14"/>
    <mergeCell ref="Y13:Y14"/>
    <mergeCell ref="C16:E16"/>
    <mergeCell ref="A13:A14"/>
    <mergeCell ref="B13:B14"/>
    <mergeCell ref="C13:E13"/>
    <mergeCell ref="J13:J14"/>
    <mergeCell ref="K13:K14"/>
    <mergeCell ref="U19:U20"/>
    <mergeCell ref="W19:W20"/>
    <mergeCell ref="A17:A18"/>
    <mergeCell ref="B17:B18"/>
    <mergeCell ref="C17:E17"/>
    <mergeCell ref="J17:J18"/>
    <mergeCell ref="K17:K18"/>
    <mergeCell ref="Q15:Q16"/>
    <mergeCell ref="S15:S16"/>
    <mergeCell ref="U15:U16"/>
    <mergeCell ref="W17:W18"/>
    <mergeCell ref="W15:W16"/>
    <mergeCell ref="L21:L22"/>
    <mergeCell ref="N21:N22"/>
    <mergeCell ref="N19:N20"/>
    <mergeCell ref="P19:P20"/>
    <mergeCell ref="Y17:Y18"/>
    <mergeCell ref="AA17:AA18"/>
    <mergeCell ref="C18:E18"/>
    <mergeCell ref="A19:A20"/>
    <mergeCell ref="B19:B20"/>
    <mergeCell ref="C19:E19"/>
    <mergeCell ref="J19:J20"/>
    <mergeCell ref="K19:K20"/>
    <mergeCell ref="L19:L20"/>
    <mergeCell ref="L17:L18"/>
    <mergeCell ref="N17:N18"/>
    <mergeCell ref="P17:P18"/>
    <mergeCell ref="Q17:Q18"/>
    <mergeCell ref="S17:S18"/>
    <mergeCell ref="U17:U18"/>
    <mergeCell ref="Y19:Y20"/>
    <mergeCell ref="AA19:AA20"/>
    <mergeCell ref="C20:E20"/>
    <mergeCell ref="Q19:Q20"/>
    <mergeCell ref="S19:S20"/>
    <mergeCell ref="Y23:Y24"/>
    <mergeCell ref="AA23:AA24"/>
    <mergeCell ref="AA21:AA22"/>
    <mergeCell ref="C22:E22"/>
    <mergeCell ref="A23:A24"/>
    <mergeCell ref="B23:B24"/>
    <mergeCell ref="C23:E23"/>
    <mergeCell ref="J23:J24"/>
    <mergeCell ref="K23:K24"/>
    <mergeCell ref="L23:L24"/>
    <mergeCell ref="N23:N24"/>
    <mergeCell ref="P23:P24"/>
    <mergeCell ref="P21:P22"/>
    <mergeCell ref="Q21:Q22"/>
    <mergeCell ref="S21:S22"/>
    <mergeCell ref="U21:U22"/>
    <mergeCell ref="W21:W22"/>
    <mergeCell ref="Y21:Y22"/>
    <mergeCell ref="C24:E24"/>
    <mergeCell ref="A21:A22"/>
    <mergeCell ref="B21:B22"/>
    <mergeCell ref="C21:E21"/>
    <mergeCell ref="J21:J22"/>
    <mergeCell ref="K21:K22"/>
    <mergeCell ref="U27:U28"/>
    <mergeCell ref="W27:W28"/>
    <mergeCell ref="A25:A26"/>
    <mergeCell ref="B25:B26"/>
    <mergeCell ref="C25:E25"/>
    <mergeCell ref="J25:J26"/>
    <mergeCell ref="K25:K26"/>
    <mergeCell ref="Q23:Q24"/>
    <mergeCell ref="S23:S24"/>
    <mergeCell ref="U23:U24"/>
    <mergeCell ref="W25:W26"/>
    <mergeCell ref="W23:W24"/>
    <mergeCell ref="L29:L30"/>
    <mergeCell ref="N29:N30"/>
    <mergeCell ref="N27:N28"/>
    <mergeCell ref="P27:P28"/>
    <mergeCell ref="Y25:Y26"/>
    <mergeCell ref="AA25:AA26"/>
    <mergeCell ref="C26:E26"/>
    <mergeCell ref="A27:A28"/>
    <mergeCell ref="B27:B28"/>
    <mergeCell ref="C27:E27"/>
    <mergeCell ref="J27:J28"/>
    <mergeCell ref="K27:K28"/>
    <mergeCell ref="L27:L28"/>
    <mergeCell ref="L25:L26"/>
    <mergeCell ref="N25:N26"/>
    <mergeCell ref="P25:P26"/>
    <mergeCell ref="Q25:Q26"/>
    <mergeCell ref="S25:S26"/>
    <mergeCell ref="U25:U26"/>
    <mergeCell ref="Y27:Y28"/>
    <mergeCell ref="AA27:AA28"/>
    <mergeCell ref="C28:E28"/>
    <mergeCell ref="Q27:Q28"/>
    <mergeCell ref="S27:S28"/>
    <mergeCell ref="Y31:Y32"/>
    <mergeCell ref="AA31:AA32"/>
    <mergeCell ref="AA29:AA30"/>
    <mergeCell ref="C30:E30"/>
    <mergeCell ref="A31:A32"/>
    <mergeCell ref="B31:B32"/>
    <mergeCell ref="C31:E31"/>
    <mergeCell ref="J31:J32"/>
    <mergeCell ref="K31:K32"/>
    <mergeCell ref="L31:L32"/>
    <mergeCell ref="N31:N32"/>
    <mergeCell ref="P31:P32"/>
    <mergeCell ref="P29:P30"/>
    <mergeCell ref="Q29:Q30"/>
    <mergeCell ref="S29:S30"/>
    <mergeCell ref="U29:U30"/>
    <mergeCell ref="W29:W30"/>
    <mergeCell ref="Y29:Y30"/>
    <mergeCell ref="C32:E32"/>
    <mergeCell ref="A29:A30"/>
    <mergeCell ref="B29:B30"/>
    <mergeCell ref="C29:E29"/>
    <mergeCell ref="J29:J30"/>
    <mergeCell ref="K29:K30"/>
    <mergeCell ref="U35:U36"/>
    <mergeCell ref="W35:W36"/>
    <mergeCell ref="A33:A34"/>
    <mergeCell ref="B33:B34"/>
    <mergeCell ref="C33:E33"/>
    <mergeCell ref="J33:J34"/>
    <mergeCell ref="K33:K34"/>
    <mergeCell ref="Q31:Q32"/>
    <mergeCell ref="S31:S32"/>
    <mergeCell ref="U31:U32"/>
    <mergeCell ref="W33:W34"/>
    <mergeCell ref="W31:W32"/>
    <mergeCell ref="L37:L38"/>
    <mergeCell ref="N37:N38"/>
    <mergeCell ref="N35:N36"/>
    <mergeCell ref="P35:P36"/>
    <mergeCell ref="Y33:Y34"/>
    <mergeCell ref="AA33:AA34"/>
    <mergeCell ref="C34:E34"/>
    <mergeCell ref="A35:A36"/>
    <mergeCell ref="B35:B36"/>
    <mergeCell ref="C35:E35"/>
    <mergeCell ref="J35:J36"/>
    <mergeCell ref="K35:K36"/>
    <mergeCell ref="L35:L36"/>
    <mergeCell ref="L33:L34"/>
    <mergeCell ref="N33:N34"/>
    <mergeCell ref="P33:P34"/>
    <mergeCell ref="Q33:Q34"/>
    <mergeCell ref="S33:S34"/>
    <mergeCell ref="U33:U34"/>
    <mergeCell ref="Y35:Y36"/>
    <mergeCell ref="AA35:AA36"/>
    <mergeCell ref="C36:E36"/>
    <mergeCell ref="Q35:Q36"/>
    <mergeCell ref="S35:S36"/>
    <mergeCell ref="Y39:Y40"/>
    <mergeCell ref="AA39:AA40"/>
    <mergeCell ref="AA37:AA38"/>
    <mergeCell ref="C38:E38"/>
    <mergeCell ref="A39:A40"/>
    <mergeCell ref="B39:B40"/>
    <mergeCell ref="C39:E39"/>
    <mergeCell ref="J39:J40"/>
    <mergeCell ref="K39:K40"/>
    <mergeCell ref="L39:L40"/>
    <mergeCell ref="N39:N40"/>
    <mergeCell ref="P39:P40"/>
    <mergeCell ref="P37:P38"/>
    <mergeCell ref="Q37:Q38"/>
    <mergeCell ref="S37:S38"/>
    <mergeCell ref="U37:U38"/>
    <mergeCell ref="W37:W38"/>
    <mergeCell ref="Y37:Y38"/>
    <mergeCell ref="C40:E40"/>
    <mergeCell ref="A37:A38"/>
    <mergeCell ref="B37:B38"/>
    <mergeCell ref="C37:E37"/>
    <mergeCell ref="J37:J38"/>
    <mergeCell ref="K37:K38"/>
    <mergeCell ref="U43:U44"/>
    <mergeCell ref="W43:W44"/>
    <mergeCell ref="A41:A42"/>
    <mergeCell ref="B41:B42"/>
    <mergeCell ref="C41:E41"/>
    <mergeCell ref="J41:J42"/>
    <mergeCell ref="K41:K42"/>
    <mergeCell ref="Q39:Q40"/>
    <mergeCell ref="S39:S40"/>
    <mergeCell ref="U39:U40"/>
    <mergeCell ref="W41:W42"/>
    <mergeCell ref="W39:W40"/>
    <mergeCell ref="L45:L46"/>
    <mergeCell ref="N45:N46"/>
    <mergeCell ref="N43:N44"/>
    <mergeCell ref="P43:P44"/>
    <mergeCell ref="Y41:Y42"/>
    <mergeCell ref="AA41:AA42"/>
    <mergeCell ref="C42:E42"/>
    <mergeCell ref="A43:A44"/>
    <mergeCell ref="B43:B44"/>
    <mergeCell ref="C43:E43"/>
    <mergeCell ref="J43:J44"/>
    <mergeCell ref="K43:K44"/>
    <mergeCell ref="L43:L44"/>
    <mergeCell ref="L41:L42"/>
    <mergeCell ref="N41:N42"/>
    <mergeCell ref="P41:P42"/>
    <mergeCell ref="Q41:Q42"/>
    <mergeCell ref="S41:S42"/>
    <mergeCell ref="U41:U42"/>
    <mergeCell ref="Y43:Y44"/>
    <mergeCell ref="AA43:AA44"/>
    <mergeCell ref="C44:E44"/>
    <mergeCell ref="Q43:Q44"/>
    <mergeCell ref="S43:S44"/>
    <mergeCell ref="Y47:Y48"/>
    <mergeCell ref="AA47:AA48"/>
    <mergeCell ref="AA45:AA46"/>
    <mergeCell ref="C46:E46"/>
    <mergeCell ref="A47:A48"/>
    <mergeCell ref="B47:B48"/>
    <mergeCell ref="C47:E47"/>
    <mergeCell ref="J47:J48"/>
    <mergeCell ref="K47:K48"/>
    <mergeCell ref="L47:L48"/>
    <mergeCell ref="N47:N48"/>
    <mergeCell ref="P47:P48"/>
    <mergeCell ref="P45:P46"/>
    <mergeCell ref="Q45:Q46"/>
    <mergeCell ref="S45:S46"/>
    <mergeCell ref="U45:U46"/>
    <mergeCell ref="W45:W46"/>
    <mergeCell ref="Y45:Y46"/>
    <mergeCell ref="C48:E48"/>
    <mergeCell ref="A45:A46"/>
    <mergeCell ref="B45:B46"/>
    <mergeCell ref="C45:E45"/>
    <mergeCell ref="J45:J46"/>
    <mergeCell ref="K45:K46"/>
    <mergeCell ref="U51:U52"/>
    <mergeCell ref="W51:W52"/>
    <mergeCell ref="A49:A50"/>
    <mergeCell ref="B49:B50"/>
    <mergeCell ref="C49:E49"/>
    <mergeCell ref="J49:J50"/>
    <mergeCell ref="K49:K50"/>
    <mergeCell ref="Q47:Q48"/>
    <mergeCell ref="S47:S48"/>
    <mergeCell ref="U47:U48"/>
    <mergeCell ref="W49:W50"/>
    <mergeCell ref="W47:W48"/>
    <mergeCell ref="L53:L54"/>
    <mergeCell ref="N53:N54"/>
    <mergeCell ref="N51:N52"/>
    <mergeCell ref="P51:P52"/>
    <mergeCell ref="Y49:Y50"/>
    <mergeCell ref="AA49:AA50"/>
    <mergeCell ref="C50:E50"/>
    <mergeCell ref="A51:A52"/>
    <mergeCell ref="B51:B52"/>
    <mergeCell ref="C51:E51"/>
    <mergeCell ref="J51:J52"/>
    <mergeCell ref="K51:K52"/>
    <mergeCell ref="L51:L52"/>
    <mergeCell ref="L49:L50"/>
    <mergeCell ref="N49:N50"/>
    <mergeCell ref="P49:P50"/>
    <mergeCell ref="Q49:Q50"/>
    <mergeCell ref="S49:S50"/>
    <mergeCell ref="U49:U50"/>
    <mergeCell ref="Y51:Y52"/>
    <mergeCell ref="AA51:AA52"/>
    <mergeCell ref="C52:E52"/>
    <mergeCell ref="Q51:Q52"/>
    <mergeCell ref="S51:S52"/>
    <mergeCell ref="Y55:Y56"/>
    <mergeCell ref="AA55:AA56"/>
    <mergeCell ref="AA53:AA54"/>
    <mergeCell ref="C54:E54"/>
    <mergeCell ref="A55:A56"/>
    <mergeCell ref="B55:B56"/>
    <mergeCell ref="C55:E55"/>
    <mergeCell ref="J55:J56"/>
    <mergeCell ref="K55:K56"/>
    <mergeCell ref="L55:L56"/>
    <mergeCell ref="N55:N56"/>
    <mergeCell ref="P55:P56"/>
    <mergeCell ref="P53:P54"/>
    <mergeCell ref="Q53:Q54"/>
    <mergeCell ref="S53:S54"/>
    <mergeCell ref="U53:U54"/>
    <mergeCell ref="W53:W54"/>
    <mergeCell ref="Y53:Y54"/>
    <mergeCell ref="C56:E56"/>
    <mergeCell ref="A53:A54"/>
    <mergeCell ref="B53:B54"/>
    <mergeCell ref="C53:E53"/>
    <mergeCell ref="J53:J54"/>
    <mergeCell ref="K53:K54"/>
    <mergeCell ref="A57:A58"/>
    <mergeCell ref="B57:B58"/>
    <mergeCell ref="C57:E57"/>
    <mergeCell ref="J57:J58"/>
    <mergeCell ref="K57:K58"/>
    <mergeCell ref="Q55:Q56"/>
    <mergeCell ref="S55:S56"/>
    <mergeCell ref="U55:U56"/>
    <mergeCell ref="W57:W58"/>
    <mergeCell ref="W55:W56"/>
    <mergeCell ref="N59:N60"/>
    <mergeCell ref="P59:P60"/>
    <mergeCell ref="Y57:Y58"/>
    <mergeCell ref="AA57:AA58"/>
    <mergeCell ref="C58:E58"/>
    <mergeCell ref="A59:A60"/>
    <mergeCell ref="B59:B60"/>
    <mergeCell ref="C59:E59"/>
    <mergeCell ref="J59:J60"/>
    <mergeCell ref="K59:K60"/>
    <mergeCell ref="L59:L60"/>
    <mergeCell ref="L57:L58"/>
    <mergeCell ref="N57:N58"/>
    <mergeCell ref="P57:P58"/>
    <mergeCell ref="Q57:Q58"/>
    <mergeCell ref="S57:S58"/>
    <mergeCell ref="U57:U58"/>
    <mergeCell ref="Y59:Y60"/>
    <mergeCell ref="AA59:AA60"/>
    <mergeCell ref="C60:E60"/>
    <mergeCell ref="Q59:Q60"/>
    <mergeCell ref="S59:S60"/>
    <mergeCell ref="U59:U60"/>
    <mergeCell ref="W59:W60"/>
    <mergeCell ref="P61:P62"/>
    <mergeCell ref="C64:E64"/>
    <mergeCell ref="A61:A62"/>
    <mergeCell ref="B61:B62"/>
    <mergeCell ref="C61:E61"/>
    <mergeCell ref="J61:J62"/>
    <mergeCell ref="K61:K62"/>
    <mergeCell ref="L61:L62"/>
    <mergeCell ref="N61:N62"/>
    <mergeCell ref="S63:S64"/>
    <mergeCell ref="U63:U64"/>
    <mergeCell ref="W65:W66"/>
    <mergeCell ref="W63:W64"/>
    <mergeCell ref="Y63:Y64"/>
    <mergeCell ref="AA63:AA64"/>
    <mergeCell ref="AA61:AA62"/>
    <mergeCell ref="C62:E62"/>
    <mergeCell ref="Q61:Q62"/>
    <mergeCell ref="S61:S62"/>
    <mergeCell ref="U61:U62"/>
    <mergeCell ref="W61:W62"/>
    <mergeCell ref="Y61:Y62"/>
    <mergeCell ref="Y65:Y66"/>
    <mergeCell ref="AA65:AA66"/>
    <mergeCell ref="C66:E66"/>
    <mergeCell ref="Q65:Q66"/>
    <mergeCell ref="S65:S66"/>
    <mergeCell ref="U65:U66"/>
    <mergeCell ref="C63:E63"/>
    <mergeCell ref="J63:J64"/>
    <mergeCell ref="K63:K64"/>
    <mergeCell ref="L63:L64"/>
    <mergeCell ref="N63:N64"/>
    <mergeCell ref="L65:L66"/>
    <mergeCell ref="N65:N66"/>
    <mergeCell ref="P65:P66"/>
    <mergeCell ref="A65:A66"/>
    <mergeCell ref="B65:B66"/>
    <mergeCell ref="C65:E65"/>
    <mergeCell ref="J65:J66"/>
    <mergeCell ref="K65:K66"/>
    <mergeCell ref="Q63:Q64"/>
    <mergeCell ref="A63:A64"/>
    <mergeCell ref="B63:B64"/>
    <mergeCell ref="P63:P64"/>
    <mergeCell ref="A69:A70"/>
    <mergeCell ref="B69:B70"/>
    <mergeCell ref="C69:E69"/>
    <mergeCell ref="J69:J70"/>
    <mergeCell ref="K69:K70"/>
    <mergeCell ref="L69:L70"/>
    <mergeCell ref="N69:N70"/>
    <mergeCell ref="N67:N68"/>
    <mergeCell ref="P67:P68"/>
    <mergeCell ref="A67:A68"/>
    <mergeCell ref="B67:B68"/>
    <mergeCell ref="C67:E67"/>
    <mergeCell ref="J67:J68"/>
    <mergeCell ref="K67:K68"/>
    <mergeCell ref="L67:L68"/>
    <mergeCell ref="AA69:AA70"/>
    <mergeCell ref="C70:E70"/>
    <mergeCell ref="P69:P70"/>
    <mergeCell ref="Q69:Q70"/>
    <mergeCell ref="S69:S70"/>
    <mergeCell ref="U69:U70"/>
    <mergeCell ref="W69:W70"/>
    <mergeCell ref="Y69:Y70"/>
    <mergeCell ref="Y67:Y68"/>
    <mergeCell ref="AA67:AA68"/>
    <mergeCell ref="C68:E68"/>
    <mergeCell ref="Q67:Q68"/>
    <mergeCell ref="S67:S68"/>
    <mergeCell ref="U67:U68"/>
    <mergeCell ref="W67:W68"/>
    <mergeCell ref="AC72:AC73"/>
    <mergeCell ref="AE72:AE73"/>
    <mergeCell ref="Q72:Q73"/>
    <mergeCell ref="S72:S73"/>
    <mergeCell ref="U72:U73"/>
    <mergeCell ref="W72:W73"/>
    <mergeCell ref="Y72:Y73"/>
    <mergeCell ref="AA72:AA73"/>
    <mergeCell ref="I72:I73"/>
    <mergeCell ref="J72:J73"/>
    <mergeCell ref="K72:K73"/>
    <mergeCell ref="L72:L73"/>
    <mergeCell ref="N72:N73"/>
    <mergeCell ref="P72:P73"/>
  </mergeCells>
  <dataValidations count="2">
    <dataValidation type="list" allowBlank="1" showInputMessage="1" showErrorMessage="1" sqref="AE11 AE13 AE15 AE17 AE19 AE21 AE23 AE25 AE27 AE29 AE31 AE33 AE35 AE37 AE39 AE41 AE43 AE45 AE47 AE49 AE51 AE53 AE55 AE57 AE59 AE61 AE63 AE65 AE67 AE69" xr:uid="{F42E3A03-A9F1-4E28-AEB4-8488AF022BE9}">
      <formula1>Liste_Frais_Fixes</formula1>
    </dataValidation>
    <dataValidation type="list" allowBlank="1" showInputMessage="1" showErrorMessage="1" sqref="AC11 AC13 AC15 AC17 AC19 AC21 AC23 AC25 AC27 AC29 AC31 AC33 AC35 AC37 AC39 AC41 AC43 AC45 AC47 AC49 AC51 AC53 AC55 AC57 AC59 AC61 AC63 AC65 AC67 AC69" xr:uid="{CEC0D227-740A-47E2-8A13-76B379A49B72}">
      <formula1>Liste_Prorata</formula1>
    </dataValidation>
  </dataValidations>
  <pageMargins left="0.7" right="0.7" top="0.75" bottom="0.75" header="0.3" footer="0.3"/>
  <pageSetup paperSize="9" scale="4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defaultSize="0" print="0" autoFill="0" autoPict="0" macro="[0]!Details_FF">
                <anchor moveWithCells="1" sizeWithCells="1">
                  <from>
                    <xdr:col>30</xdr:col>
                    <xdr:colOff>0</xdr:colOff>
                    <xdr:row>6</xdr:row>
                    <xdr:rowOff>85725</xdr:rowOff>
                  </from>
                  <to>
                    <xdr:col>31</xdr:col>
                    <xdr:colOff>0</xdr:colOff>
                    <xdr:row>7</xdr:row>
                    <xdr:rowOff>95250</xdr:rowOff>
                  </to>
                </anchor>
              </controlPr>
            </control>
          </mc:Choice>
        </mc:AlternateContent>
        <mc:AlternateContent xmlns:mc="http://schemas.openxmlformats.org/markup-compatibility/2006">
          <mc:Choice Requires="x14">
            <control shapeId="5122" r:id="rId5" name="Button 2">
              <controlPr defaultSize="0" print="0" autoFill="0" autoPict="0" macro="[0]!o_p1">
                <anchor moveWithCells="1" sizeWithCells="1">
                  <from>
                    <xdr:col>31</xdr:col>
                    <xdr:colOff>19050</xdr:colOff>
                    <xdr:row>10</xdr:row>
                    <xdr:rowOff>9525</xdr:rowOff>
                  </from>
                  <to>
                    <xdr:col>32</xdr:col>
                    <xdr:colOff>9525</xdr:colOff>
                    <xdr:row>12</xdr:row>
                    <xdr:rowOff>0</xdr:rowOff>
                  </to>
                </anchor>
              </controlPr>
            </control>
          </mc:Choice>
        </mc:AlternateContent>
        <mc:AlternateContent xmlns:mc="http://schemas.openxmlformats.org/markup-compatibility/2006">
          <mc:Choice Requires="x14">
            <control shapeId="5123" r:id="rId6" name="Button 3">
              <controlPr defaultSize="0" print="0" autoFill="0" autoPict="0" macro="[0]!Visuel">
                <anchor moveWithCells="1" sizeWithCells="1">
                  <from>
                    <xdr:col>31</xdr:col>
                    <xdr:colOff>19050</xdr:colOff>
                    <xdr:row>12</xdr:row>
                    <xdr:rowOff>9525</xdr:rowOff>
                  </from>
                  <to>
                    <xdr:col>32</xdr:col>
                    <xdr:colOff>9525</xdr:colOff>
                    <xdr:row>14</xdr:row>
                    <xdr:rowOff>0</xdr:rowOff>
                  </to>
                </anchor>
              </controlPr>
            </control>
          </mc:Choice>
        </mc:AlternateContent>
        <mc:AlternateContent xmlns:mc="http://schemas.openxmlformats.org/markup-compatibility/2006">
          <mc:Choice Requires="x14">
            <control shapeId="5124" r:id="rId7" name="Button 4">
              <controlPr defaultSize="0" print="0" autoFill="0" autoPict="0" macro="[0]!Visuel">
                <anchor moveWithCells="1" sizeWithCells="1">
                  <from>
                    <xdr:col>31</xdr:col>
                    <xdr:colOff>19050</xdr:colOff>
                    <xdr:row>14</xdr:row>
                    <xdr:rowOff>9525</xdr:rowOff>
                  </from>
                  <to>
                    <xdr:col>32</xdr:col>
                    <xdr:colOff>9525</xdr:colOff>
                    <xdr:row>16</xdr:row>
                    <xdr:rowOff>0</xdr:rowOff>
                  </to>
                </anchor>
              </controlPr>
            </control>
          </mc:Choice>
        </mc:AlternateContent>
        <mc:AlternateContent xmlns:mc="http://schemas.openxmlformats.org/markup-compatibility/2006">
          <mc:Choice Requires="x14">
            <control shapeId="5125" r:id="rId8" name="Button 5">
              <controlPr defaultSize="0" print="0" autoFill="0" autoPict="0" macro="[0]!Visuel">
                <anchor moveWithCells="1" sizeWithCells="1">
                  <from>
                    <xdr:col>31</xdr:col>
                    <xdr:colOff>19050</xdr:colOff>
                    <xdr:row>16</xdr:row>
                    <xdr:rowOff>9525</xdr:rowOff>
                  </from>
                  <to>
                    <xdr:col>32</xdr:col>
                    <xdr:colOff>9525</xdr:colOff>
                    <xdr:row>18</xdr:row>
                    <xdr:rowOff>0</xdr:rowOff>
                  </to>
                </anchor>
              </controlPr>
            </control>
          </mc:Choice>
        </mc:AlternateContent>
        <mc:AlternateContent xmlns:mc="http://schemas.openxmlformats.org/markup-compatibility/2006">
          <mc:Choice Requires="x14">
            <control shapeId="5126" r:id="rId9" name="Button 6">
              <controlPr defaultSize="0" print="0" autoFill="0" autoPict="0" macro="[0]!Visuel">
                <anchor moveWithCells="1" sizeWithCells="1">
                  <from>
                    <xdr:col>31</xdr:col>
                    <xdr:colOff>19050</xdr:colOff>
                    <xdr:row>18</xdr:row>
                    <xdr:rowOff>9525</xdr:rowOff>
                  </from>
                  <to>
                    <xdr:col>32</xdr:col>
                    <xdr:colOff>9525</xdr:colOff>
                    <xdr:row>20</xdr:row>
                    <xdr:rowOff>0</xdr:rowOff>
                  </to>
                </anchor>
              </controlPr>
            </control>
          </mc:Choice>
        </mc:AlternateContent>
        <mc:AlternateContent xmlns:mc="http://schemas.openxmlformats.org/markup-compatibility/2006">
          <mc:Choice Requires="x14">
            <control shapeId="5127" r:id="rId10" name="Button 7">
              <controlPr defaultSize="0" print="0" autoFill="0" autoPict="0" macro="[0]!Visuel">
                <anchor moveWithCells="1" sizeWithCells="1">
                  <from>
                    <xdr:col>31</xdr:col>
                    <xdr:colOff>19050</xdr:colOff>
                    <xdr:row>20</xdr:row>
                    <xdr:rowOff>9525</xdr:rowOff>
                  </from>
                  <to>
                    <xdr:col>32</xdr:col>
                    <xdr:colOff>9525</xdr:colOff>
                    <xdr:row>22</xdr:row>
                    <xdr:rowOff>0</xdr:rowOff>
                  </to>
                </anchor>
              </controlPr>
            </control>
          </mc:Choice>
        </mc:AlternateContent>
        <mc:AlternateContent xmlns:mc="http://schemas.openxmlformats.org/markup-compatibility/2006">
          <mc:Choice Requires="x14">
            <control shapeId="5128" r:id="rId11" name="Button 8">
              <controlPr defaultSize="0" print="0" autoFill="0" autoPict="0" macro="[0]!Visuel">
                <anchor moveWithCells="1" sizeWithCells="1">
                  <from>
                    <xdr:col>31</xdr:col>
                    <xdr:colOff>19050</xdr:colOff>
                    <xdr:row>22</xdr:row>
                    <xdr:rowOff>9525</xdr:rowOff>
                  </from>
                  <to>
                    <xdr:col>32</xdr:col>
                    <xdr:colOff>9525</xdr:colOff>
                    <xdr:row>24</xdr:row>
                    <xdr:rowOff>0</xdr:rowOff>
                  </to>
                </anchor>
              </controlPr>
            </control>
          </mc:Choice>
        </mc:AlternateContent>
        <mc:AlternateContent xmlns:mc="http://schemas.openxmlformats.org/markup-compatibility/2006">
          <mc:Choice Requires="x14">
            <control shapeId="5129" r:id="rId12" name="Button 9">
              <controlPr defaultSize="0" print="0" autoFill="0" autoPict="0" macro="[0]!Visuel">
                <anchor moveWithCells="1" sizeWithCells="1">
                  <from>
                    <xdr:col>31</xdr:col>
                    <xdr:colOff>19050</xdr:colOff>
                    <xdr:row>24</xdr:row>
                    <xdr:rowOff>9525</xdr:rowOff>
                  </from>
                  <to>
                    <xdr:col>32</xdr:col>
                    <xdr:colOff>9525</xdr:colOff>
                    <xdr:row>26</xdr:row>
                    <xdr:rowOff>0</xdr:rowOff>
                  </to>
                </anchor>
              </controlPr>
            </control>
          </mc:Choice>
        </mc:AlternateContent>
        <mc:AlternateContent xmlns:mc="http://schemas.openxmlformats.org/markup-compatibility/2006">
          <mc:Choice Requires="x14">
            <control shapeId="5130" r:id="rId13" name="Button 10">
              <controlPr defaultSize="0" print="0" autoFill="0" autoPict="0" macro="[0]!Visuel">
                <anchor moveWithCells="1" sizeWithCells="1">
                  <from>
                    <xdr:col>31</xdr:col>
                    <xdr:colOff>19050</xdr:colOff>
                    <xdr:row>26</xdr:row>
                    <xdr:rowOff>9525</xdr:rowOff>
                  </from>
                  <to>
                    <xdr:col>32</xdr:col>
                    <xdr:colOff>9525</xdr:colOff>
                    <xdr:row>28</xdr:row>
                    <xdr:rowOff>0</xdr:rowOff>
                  </to>
                </anchor>
              </controlPr>
            </control>
          </mc:Choice>
        </mc:AlternateContent>
        <mc:AlternateContent xmlns:mc="http://schemas.openxmlformats.org/markup-compatibility/2006">
          <mc:Choice Requires="x14">
            <control shapeId="5131" r:id="rId14" name="Button 11">
              <controlPr defaultSize="0" print="0" autoFill="0" autoPict="0" macro="[0]!Visuel">
                <anchor moveWithCells="1" sizeWithCells="1">
                  <from>
                    <xdr:col>31</xdr:col>
                    <xdr:colOff>19050</xdr:colOff>
                    <xdr:row>28</xdr:row>
                    <xdr:rowOff>9525</xdr:rowOff>
                  </from>
                  <to>
                    <xdr:col>32</xdr:col>
                    <xdr:colOff>9525</xdr:colOff>
                    <xdr:row>30</xdr:row>
                    <xdr:rowOff>0</xdr:rowOff>
                  </to>
                </anchor>
              </controlPr>
            </control>
          </mc:Choice>
        </mc:AlternateContent>
        <mc:AlternateContent xmlns:mc="http://schemas.openxmlformats.org/markup-compatibility/2006">
          <mc:Choice Requires="x14">
            <control shapeId="5132" r:id="rId15" name="Button 12">
              <controlPr defaultSize="0" print="0" autoFill="0" autoPict="0" macro="[0]!Visuel">
                <anchor moveWithCells="1" sizeWithCells="1">
                  <from>
                    <xdr:col>31</xdr:col>
                    <xdr:colOff>19050</xdr:colOff>
                    <xdr:row>30</xdr:row>
                    <xdr:rowOff>9525</xdr:rowOff>
                  </from>
                  <to>
                    <xdr:col>32</xdr:col>
                    <xdr:colOff>9525</xdr:colOff>
                    <xdr:row>32</xdr:row>
                    <xdr:rowOff>0</xdr:rowOff>
                  </to>
                </anchor>
              </controlPr>
            </control>
          </mc:Choice>
        </mc:AlternateContent>
        <mc:AlternateContent xmlns:mc="http://schemas.openxmlformats.org/markup-compatibility/2006">
          <mc:Choice Requires="x14">
            <control shapeId="5133" r:id="rId16" name="Button 13">
              <controlPr defaultSize="0" print="0" autoFill="0" autoPict="0" macro="[0]!Visuel">
                <anchor moveWithCells="1" sizeWithCells="1">
                  <from>
                    <xdr:col>31</xdr:col>
                    <xdr:colOff>19050</xdr:colOff>
                    <xdr:row>32</xdr:row>
                    <xdr:rowOff>9525</xdr:rowOff>
                  </from>
                  <to>
                    <xdr:col>32</xdr:col>
                    <xdr:colOff>9525</xdr:colOff>
                    <xdr:row>34</xdr:row>
                    <xdr:rowOff>0</xdr:rowOff>
                  </to>
                </anchor>
              </controlPr>
            </control>
          </mc:Choice>
        </mc:AlternateContent>
        <mc:AlternateContent xmlns:mc="http://schemas.openxmlformats.org/markup-compatibility/2006">
          <mc:Choice Requires="x14">
            <control shapeId="5134" r:id="rId17" name="Button 14">
              <controlPr defaultSize="0" print="0" autoFill="0" autoPict="0" macro="[0]!Visuel">
                <anchor moveWithCells="1" sizeWithCells="1">
                  <from>
                    <xdr:col>31</xdr:col>
                    <xdr:colOff>19050</xdr:colOff>
                    <xdr:row>34</xdr:row>
                    <xdr:rowOff>9525</xdr:rowOff>
                  </from>
                  <to>
                    <xdr:col>32</xdr:col>
                    <xdr:colOff>9525</xdr:colOff>
                    <xdr:row>36</xdr:row>
                    <xdr:rowOff>0</xdr:rowOff>
                  </to>
                </anchor>
              </controlPr>
            </control>
          </mc:Choice>
        </mc:AlternateContent>
        <mc:AlternateContent xmlns:mc="http://schemas.openxmlformats.org/markup-compatibility/2006">
          <mc:Choice Requires="x14">
            <control shapeId="5135" r:id="rId18" name="Button 15">
              <controlPr defaultSize="0" print="0" autoFill="0" autoPict="0" macro="[0]!Visuel">
                <anchor moveWithCells="1" sizeWithCells="1">
                  <from>
                    <xdr:col>31</xdr:col>
                    <xdr:colOff>19050</xdr:colOff>
                    <xdr:row>36</xdr:row>
                    <xdr:rowOff>9525</xdr:rowOff>
                  </from>
                  <to>
                    <xdr:col>32</xdr:col>
                    <xdr:colOff>9525</xdr:colOff>
                    <xdr:row>38</xdr:row>
                    <xdr:rowOff>0</xdr:rowOff>
                  </to>
                </anchor>
              </controlPr>
            </control>
          </mc:Choice>
        </mc:AlternateContent>
        <mc:AlternateContent xmlns:mc="http://schemas.openxmlformats.org/markup-compatibility/2006">
          <mc:Choice Requires="x14">
            <control shapeId="5136" r:id="rId19" name="Button 16">
              <controlPr defaultSize="0" print="0" autoFill="0" autoPict="0" macro="[0]!Visuel">
                <anchor moveWithCells="1" sizeWithCells="1">
                  <from>
                    <xdr:col>31</xdr:col>
                    <xdr:colOff>19050</xdr:colOff>
                    <xdr:row>38</xdr:row>
                    <xdr:rowOff>9525</xdr:rowOff>
                  </from>
                  <to>
                    <xdr:col>32</xdr:col>
                    <xdr:colOff>9525</xdr:colOff>
                    <xdr:row>40</xdr:row>
                    <xdr:rowOff>0</xdr:rowOff>
                  </to>
                </anchor>
              </controlPr>
            </control>
          </mc:Choice>
        </mc:AlternateContent>
        <mc:AlternateContent xmlns:mc="http://schemas.openxmlformats.org/markup-compatibility/2006">
          <mc:Choice Requires="x14">
            <control shapeId="5137" r:id="rId20" name="Button 17">
              <controlPr defaultSize="0" print="0" autoFill="0" autoPict="0" macro="[0]!Visuel">
                <anchor moveWithCells="1" sizeWithCells="1">
                  <from>
                    <xdr:col>31</xdr:col>
                    <xdr:colOff>19050</xdr:colOff>
                    <xdr:row>40</xdr:row>
                    <xdr:rowOff>9525</xdr:rowOff>
                  </from>
                  <to>
                    <xdr:col>32</xdr:col>
                    <xdr:colOff>9525</xdr:colOff>
                    <xdr:row>42</xdr:row>
                    <xdr:rowOff>0</xdr:rowOff>
                  </to>
                </anchor>
              </controlPr>
            </control>
          </mc:Choice>
        </mc:AlternateContent>
        <mc:AlternateContent xmlns:mc="http://schemas.openxmlformats.org/markup-compatibility/2006">
          <mc:Choice Requires="x14">
            <control shapeId="5138" r:id="rId21" name="Button 18">
              <controlPr defaultSize="0" print="0" autoFill="0" autoPict="0" macro="[0]!Visuel">
                <anchor moveWithCells="1" sizeWithCells="1">
                  <from>
                    <xdr:col>31</xdr:col>
                    <xdr:colOff>19050</xdr:colOff>
                    <xdr:row>42</xdr:row>
                    <xdr:rowOff>9525</xdr:rowOff>
                  </from>
                  <to>
                    <xdr:col>32</xdr:col>
                    <xdr:colOff>9525</xdr:colOff>
                    <xdr:row>44</xdr:row>
                    <xdr:rowOff>0</xdr:rowOff>
                  </to>
                </anchor>
              </controlPr>
            </control>
          </mc:Choice>
        </mc:AlternateContent>
        <mc:AlternateContent xmlns:mc="http://schemas.openxmlformats.org/markup-compatibility/2006">
          <mc:Choice Requires="x14">
            <control shapeId="5139" r:id="rId22" name="Button 19">
              <controlPr defaultSize="0" print="0" autoFill="0" autoPict="0" macro="[0]!Visuel">
                <anchor moveWithCells="1" sizeWithCells="1">
                  <from>
                    <xdr:col>31</xdr:col>
                    <xdr:colOff>19050</xdr:colOff>
                    <xdr:row>44</xdr:row>
                    <xdr:rowOff>9525</xdr:rowOff>
                  </from>
                  <to>
                    <xdr:col>32</xdr:col>
                    <xdr:colOff>9525</xdr:colOff>
                    <xdr:row>46</xdr:row>
                    <xdr:rowOff>0</xdr:rowOff>
                  </to>
                </anchor>
              </controlPr>
            </control>
          </mc:Choice>
        </mc:AlternateContent>
        <mc:AlternateContent xmlns:mc="http://schemas.openxmlformats.org/markup-compatibility/2006">
          <mc:Choice Requires="x14">
            <control shapeId="5140" r:id="rId23" name="Button 20">
              <controlPr defaultSize="0" print="0" autoFill="0" autoPict="0" macro="[0]!Visuel">
                <anchor moveWithCells="1" sizeWithCells="1">
                  <from>
                    <xdr:col>31</xdr:col>
                    <xdr:colOff>19050</xdr:colOff>
                    <xdr:row>46</xdr:row>
                    <xdr:rowOff>9525</xdr:rowOff>
                  </from>
                  <to>
                    <xdr:col>32</xdr:col>
                    <xdr:colOff>9525</xdr:colOff>
                    <xdr:row>48</xdr:row>
                    <xdr:rowOff>0</xdr:rowOff>
                  </to>
                </anchor>
              </controlPr>
            </control>
          </mc:Choice>
        </mc:AlternateContent>
        <mc:AlternateContent xmlns:mc="http://schemas.openxmlformats.org/markup-compatibility/2006">
          <mc:Choice Requires="x14">
            <control shapeId="5141" r:id="rId24" name="Button 21">
              <controlPr defaultSize="0" print="0" autoFill="0" autoPict="0" macro="[0]!Visuel">
                <anchor moveWithCells="1" sizeWithCells="1">
                  <from>
                    <xdr:col>31</xdr:col>
                    <xdr:colOff>19050</xdr:colOff>
                    <xdr:row>48</xdr:row>
                    <xdr:rowOff>9525</xdr:rowOff>
                  </from>
                  <to>
                    <xdr:col>32</xdr:col>
                    <xdr:colOff>9525</xdr:colOff>
                    <xdr:row>50</xdr:row>
                    <xdr:rowOff>0</xdr:rowOff>
                  </to>
                </anchor>
              </controlPr>
            </control>
          </mc:Choice>
        </mc:AlternateContent>
        <mc:AlternateContent xmlns:mc="http://schemas.openxmlformats.org/markup-compatibility/2006">
          <mc:Choice Requires="x14">
            <control shapeId="5142" r:id="rId25" name="Button 22">
              <controlPr defaultSize="0" print="0" autoFill="0" autoPict="0" macro="[0]!Visuel">
                <anchor moveWithCells="1" sizeWithCells="1">
                  <from>
                    <xdr:col>31</xdr:col>
                    <xdr:colOff>19050</xdr:colOff>
                    <xdr:row>50</xdr:row>
                    <xdr:rowOff>9525</xdr:rowOff>
                  </from>
                  <to>
                    <xdr:col>32</xdr:col>
                    <xdr:colOff>9525</xdr:colOff>
                    <xdr:row>52</xdr:row>
                    <xdr:rowOff>0</xdr:rowOff>
                  </to>
                </anchor>
              </controlPr>
            </control>
          </mc:Choice>
        </mc:AlternateContent>
        <mc:AlternateContent xmlns:mc="http://schemas.openxmlformats.org/markup-compatibility/2006">
          <mc:Choice Requires="x14">
            <control shapeId="5143" r:id="rId26" name="Button 23">
              <controlPr defaultSize="0" print="0" autoFill="0" autoPict="0" macro="[0]!Visuel">
                <anchor moveWithCells="1" sizeWithCells="1">
                  <from>
                    <xdr:col>31</xdr:col>
                    <xdr:colOff>19050</xdr:colOff>
                    <xdr:row>52</xdr:row>
                    <xdr:rowOff>9525</xdr:rowOff>
                  </from>
                  <to>
                    <xdr:col>32</xdr:col>
                    <xdr:colOff>9525</xdr:colOff>
                    <xdr:row>54</xdr:row>
                    <xdr:rowOff>0</xdr:rowOff>
                  </to>
                </anchor>
              </controlPr>
            </control>
          </mc:Choice>
        </mc:AlternateContent>
        <mc:AlternateContent xmlns:mc="http://schemas.openxmlformats.org/markup-compatibility/2006">
          <mc:Choice Requires="x14">
            <control shapeId="5144" r:id="rId27" name="Button 24">
              <controlPr defaultSize="0" print="0" autoFill="0" autoPict="0" macro="[0]!Visuel">
                <anchor moveWithCells="1" sizeWithCells="1">
                  <from>
                    <xdr:col>31</xdr:col>
                    <xdr:colOff>19050</xdr:colOff>
                    <xdr:row>54</xdr:row>
                    <xdr:rowOff>9525</xdr:rowOff>
                  </from>
                  <to>
                    <xdr:col>32</xdr:col>
                    <xdr:colOff>9525</xdr:colOff>
                    <xdr:row>56</xdr:row>
                    <xdr:rowOff>0</xdr:rowOff>
                  </to>
                </anchor>
              </controlPr>
            </control>
          </mc:Choice>
        </mc:AlternateContent>
        <mc:AlternateContent xmlns:mc="http://schemas.openxmlformats.org/markup-compatibility/2006">
          <mc:Choice Requires="x14">
            <control shapeId="5145" r:id="rId28" name="Button 25">
              <controlPr defaultSize="0" print="0" autoFill="0" autoPict="0" macro="[0]!Visuel">
                <anchor moveWithCells="1" sizeWithCells="1">
                  <from>
                    <xdr:col>31</xdr:col>
                    <xdr:colOff>19050</xdr:colOff>
                    <xdr:row>56</xdr:row>
                    <xdr:rowOff>9525</xdr:rowOff>
                  </from>
                  <to>
                    <xdr:col>32</xdr:col>
                    <xdr:colOff>9525</xdr:colOff>
                    <xdr:row>58</xdr:row>
                    <xdr:rowOff>0</xdr:rowOff>
                  </to>
                </anchor>
              </controlPr>
            </control>
          </mc:Choice>
        </mc:AlternateContent>
        <mc:AlternateContent xmlns:mc="http://schemas.openxmlformats.org/markup-compatibility/2006">
          <mc:Choice Requires="x14">
            <control shapeId="5146" r:id="rId29" name="Button 26">
              <controlPr defaultSize="0" print="0" autoFill="0" autoPict="0" macro="[0]!Visuel">
                <anchor moveWithCells="1" sizeWithCells="1">
                  <from>
                    <xdr:col>31</xdr:col>
                    <xdr:colOff>19050</xdr:colOff>
                    <xdr:row>58</xdr:row>
                    <xdr:rowOff>9525</xdr:rowOff>
                  </from>
                  <to>
                    <xdr:col>32</xdr:col>
                    <xdr:colOff>9525</xdr:colOff>
                    <xdr:row>60</xdr:row>
                    <xdr:rowOff>0</xdr:rowOff>
                  </to>
                </anchor>
              </controlPr>
            </control>
          </mc:Choice>
        </mc:AlternateContent>
        <mc:AlternateContent xmlns:mc="http://schemas.openxmlformats.org/markup-compatibility/2006">
          <mc:Choice Requires="x14">
            <control shapeId="5147" r:id="rId30" name="Button 27">
              <controlPr defaultSize="0" print="0" autoFill="0" autoPict="0" macro="[0]!Visuel">
                <anchor moveWithCells="1" sizeWithCells="1">
                  <from>
                    <xdr:col>31</xdr:col>
                    <xdr:colOff>19050</xdr:colOff>
                    <xdr:row>60</xdr:row>
                    <xdr:rowOff>9525</xdr:rowOff>
                  </from>
                  <to>
                    <xdr:col>32</xdr:col>
                    <xdr:colOff>9525</xdr:colOff>
                    <xdr:row>62</xdr:row>
                    <xdr:rowOff>0</xdr:rowOff>
                  </to>
                </anchor>
              </controlPr>
            </control>
          </mc:Choice>
        </mc:AlternateContent>
        <mc:AlternateContent xmlns:mc="http://schemas.openxmlformats.org/markup-compatibility/2006">
          <mc:Choice Requires="x14">
            <control shapeId="5148" r:id="rId31" name="Button 28">
              <controlPr defaultSize="0" print="0" autoFill="0" autoPict="0" macro="[0]!Visuel">
                <anchor moveWithCells="1" sizeWithCells="1">
                  <from>
                    <xdr:col>31</xdr:col>
                    <xdr:colOff>19050</xdr:colOff>
                    <xdr:row>62</xdr:row>
                    <xdr:rowOff>9525</xdr:rowOff>
                  </from>
                  <to>
                    <xdr:col>32</xdr:col>
                    <xdr:colOff>9525</xdr:colOff>
                    <xdr:row>64</xdr:row>
                    <xdr:rowOff>0</xdr:rowOff>
                  </to>
                </anchor>
              </controlPr>
            </control>
          </mc:Choice>
        </mc:AlternateContent>
        <mc:AlternateContent xmlns:mc="http://schemas.openxmlformats.org/markup-compatibility/2006">
          <mc:Choice Requires="x14">
            <control shapeId="5149" r:id="rId32" name="Button 29">
              <controlPr defaultSize="0" print="0" autoFill="0" autoPict="0" macro="[0]!Visuel">
                <anchor moveWithCells="1" sizeWithCells="1">
                  <from>
                    <xdr:col>31</xdr:col>
                    <xdr:colOff>19050</xdr:colOff>
                    <xdr:row>64</xdr:row>
                    <xdr:rowOff>9525</xdr:rowOff>
                  </from>
                  <to>
                    <xdr:col>32</xdr:col>
                    <xdr:colOff>9525</xdr:colOff>
                    <xdr:row>66</xdr:row>
                    <xdr:rowOff>0</xdr:rowOff>
                  </to>
                </anchor>
              </controlPr>
            </control>
          </mc:Choice>
        </mc:AlternateContent>
        <mc:AlternateContent xmlns:mc="http://schemas.openxmlformats.org/markup-compatibility/2006">
          <mc:Choice Requires="x14">
            <control shapeId="5150" r:id="rId33" name="Button 30">
              <controlPr defaultSize="0" print="0" autoFill="0" autoPict="0" macro="[0]!Visuel">
                <anchor moveWithCells="1" sizeWithCells="1">
                  <from>
                    <xdr:col>31</xdr:col>
                    <xdr:colOff>19050</xdr:colOff>
                    <xdr:row>66</xdr:row>
                    <xdr:rowOff>9525</xdr:rowOff>
                  </from>
                  <to>
                    <xdr:col>32</xdr:col>
                    <xdr:colOff>9525</xdr:colOff>
                    <xdr:row>68</xdr:row>
                    <xdr:rowOff>0</xdr:rowOff>
                  </to>
                </anchor>
              </controlPr>
            </control>
          </mc:Choice>
        </mc:AlternateContent>
        <mc:AlternateContent xmlns:mc="http://schemas.openxmlformats.org/markup-compatibility/2006">
          <mc:Choice Requires="x14">
            <control shapeId="5151" r:id="rId34" name="Button 31">
              <controlPr defaultSize="0" print="0" autoFill="0" autoPict="0" macro="[0]!Visuel">
                <anchor moveWithCells="1" sizeWithCells="1">
                  <from>
                    <xdr:col>31</xdr:col>
                    <xdr:colOff>19050</xdr:colOff>
                    <xdr:row>68</xdr:row>
                    <xdr:rowOff>9525</xdr:rowOff>
                  </from>
                  <to>
                    <xdr:col>32</xdr:col>
                    <xdr:colOff>9525</xdr:colOff>
                    <xdr:row>70</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A7419-8A01-4BEC-B985-E50BEDD2BA51}">
  <sheetPr codeName="Feuil2"/>
  <dimension ref="A1:R80"/>
  <sheetViews>
    <sheetView tabSelected="1" topLeftCell="E11" zoomScale="85" zoomScaleNormal="85" workbookViewId="0">
      <selection activeCell="S34" sqref="S34"/>
    </sheetView>
  </sheetViews>
  <sheetFormatPr baseColWidth="10" defaultRowHeight="15" x14ac:dyDescent="0.25"/>
  <cols>
    <col min="1" max="1" width="20.140625" customWidth="1"/>
    <col min="2" max="2" width="21" customWidth="1"/>
    <col min="3" max="3" width="17.85546875" bestFit="1" customWidth="1"/>
    <col min="4" max="4" width="20.5703125" bestFit="1" customWidth="1"/>
    <col min="5" max="5" width="21.140625" customWidth="1"/>
    <col min="7" max="7" width="8.140625" customWidth="1"/>
    <col min="8" max="8" width="23" customWidth="1"/>
    <col min="9" max="9" width="21.7109375" bestFit="1" customWidth="1"/>
    <col min="10" max="10" width="19.85546875" bestFit="1" customWidth="1"/>
    <col min="11" max="11" width="26.85546875" bestFit="1" customWidth="1"/>
    <col min="12" max="12" width="14.140625" bestFit="1" customWidth="1"/>
    <col min="13" max="13" width="21.28515625" bestFit="1" customWidth="1"/>
    <col min="15" max="15" width="14" bestFit="1" customWidth="1"/>
  </cols>
  <sheetData>
    <row r="1" spans="1:18" ht="18.75" x14ac:dyDescent="0.3">
      <c r="A1" s="80" t="e">
        <f>CONCATENATE("POSTE ",#REF!)</f>
        <v>#REF!</v>
      </c>
      <c r="B1" s="81" t="s">
        <v>29</v>
      </c>
      <c r="C1" s="82" t="e">
        <f>#REF!</f>
        <v>#REF!</v>
      </c>
      <c r="D1" s="271" t="e">
        <f>CONCATENATE(#REF!," - ",#REF!)</f>
        <v>#REF!</v>
      </c>
      <c r="E1" s="271"/>
      <c r="F1" s="271"/>
      <c r="G1" s="271"/>
      <c r="H1" s="83"/>
      <c r="I1" s="80" t="e">
        <f>+A1</f>
        <v>#REF!</v>
      </c>
      <c r="J1" s="81" t="str">
        <f>+B1</f>
        <v>Item</v>
      </c>
      <c r="K1" s="86" t="e">
        <f>+C1</f>
        <v>#REF!</v>
      </c>
      <c r="L1" s="271" t="e">
        <f>+D1</f>
        <v>#REF!</v>
      </c>
      <c r="M1" s="271"/>
      <c r="N1" s="271"/>
      <c r="O1" s="271"/>
      <c r="P1" s="271"/>
      <c r="Q1" s="159"/>
      <c r="R1" s="159"/>
    </row>
    <row r="2" spans="1:18" x14ac:dyDescent="0.25">
      <c r="A2" s="83"/>
      <c r="B2" s="83"/>
      <c r="C2" s="83"/>
      <c r="D2" s="83"/>
      <c r="E2" s="83"/>
      <c r="F2" s="83"/>
      <c r="G2" s="83"/>
      <c r="H2" s="83"/>
      <c r="I2" s="83"/>
      <c r="J2" s="83"/>
      <c r="K2" s="83"/>
      <c r="L2" s="83"/>
      <c r="M2" s="83"/>
      <c r="N2" s="83"/>
      <c r="O2" s="83"/>
      <c r="P2" s="83"/>
      <c r="Q2" s="159"/>
      <c r="R2" s="159"/>
    </row>
    <row r="3" spans="1:18" x14ac:dyDescent="0.25">
      <c r="A3" s="83"/>
      <c r="B3" s="83"/>
      <c r="C3" s="83"/>
      <c r="D3" s="83"/>
      <c r="E3" s="83"/>
      <c r="F3" s="83"/>
      <c r="G3" s="83"/>
      <c r="H3" s="83"/>
      <c r="I3" s="83"/>
      <c r="J3" s="83"/>
      <c r="K3" s="83"/>
      <c r="L3" s="83"/>
      <c r="M3" s="83"/>
      <c r="N3" s="83"/>
      <c r="O3" s="83"/>
      <c r="P3" s="83"/>
      <c r="Q3" s="159"/>
      <c r="R3" s="159"/>
    </row>
    <row r="4" spans="1:18" ht="16.5" thickBot="1" x14ac:dyDescent="0.3">
      <c r="A4" s="84" t="s">
        <v>56</v>
      </c>
      <c r="B4" s="85"/>
      <c r="C4" s="85"/>
      <c r="D4" s="85"/>
      <c r="E4" s="85"/>
      <c r="F4" s="85"/>
      <c r="G4" s="85"/>
      <c r="H4" s="85"/>
      <c r="I4" s="84" t="s">
        <v>32</v>
      </c>
      <c r="J4" s="85"/>
      <c r="K4" s="85"/>
      <c r="L4" s="85"/>
      <c r="M4" s="85"/>
      <c r="N4" s="85"/>
      <c r="O4" s="85"/>
      <c r="P4" s="85"/>
      <c r="Q4" s="159"/>
      <c r="R4" s="159"/>
    </row>
    <row r="5" spans="1:18" ht="15" customHeight="1" thickBot="1" x14ac:dyDescent="0.3">
      <c r="A5" s="83"/>
      <c r="B5" s="83"/>
      <c r="C5" s="83"/>
      <c r="D5" s="83"/>
      <c r="E5" s="83"/>
      <c r="F5" s="83"/>
      <c r="G5" s="83"/>
      <c r="H5" s="83"/>
      <c r="I5" s="88"/>
      <c r="J5" s="89"/>
      <c r="K5" s="89"/>
      <c r="L5" s="89"/>
      <c r="M5" s="89"/>
      <c r="N5" s="89"/>
      <c r="O5" s="89"/>
      <c r="P5" s="83"/>
      <c r="Q5" s="159"/>
      <c r="R5" s="159"/>
    </row>
    <row r="6" spans="1:18" ht="17.25" thickBot="1" x14ac:dyDescent="0.3">
      <c r="A6" s="264" t="s">
        <v>54</v>
      </c>
      <c r="B6" s="265"/>
      <c r="C6" s="264" t="s">
        <v>55</v>
      </c>
      <c r="D6" s="265"/>
      <c r="E6" s="268" t="s">
        <v>80</v>
      </c>
      <c r="F6" s="269"/>
      <c r="G6" s="268" t="s">
        <v>83</v>
      </c>
      <c r="H6" s="269"/>
      <c r="I6" s="73" t="s">
        <v>33</v>
      </c>
      <c r="J6" s="74" t="s">
        <v>34</v>
      </c>
      <c r="K6" s="90"/>
      <c r="L6" s="90"/>
      <c r="M6" s="90"/>
      <c r="N6" s="90"/>
      <c r="O6" s="90"/>
      <c r="P6" s="91"/>
      <c r="Q6" s="159"/>
      <c r="R6" s="159"/>
    </row>
    <row r="7" spans="1:18" ht="15.75" thickBot="1" x14ac:dyDescent="0.3">
      <c r="A7" s="266" t="s">
        <v>57</v>
      </c>
      <c r="B7" s="267"/>
      <c r="C7" s="266" t="s">
        <v>58</v>
      </c>
      <c r="D7" s="267"/>
      <c r="E7" s="258" t="s">
        <v>79</v>
      </c>
      <c r="F7" s="259"/>
      <c r="G7" s="258" t="s">
        <v>84</v>
      </c>
      <c r="H7" s="259"/>
      <c r="I7" s="75" t="e">
        <f>+#REF!</f>
        <v>#REF!</v>
      </c>
      <c r="J7" s="99" t="e">
        <f>#REF!</f>
        <v>#REF!</v>
      </c>
      <c r="K7" s="83"/>
      <c r="L7" s="83"/>
      <c r="M7" s="83"/>
      <c r="N7" s="83"/>
      <c r="O7" s="83"/>
      <c r="P7" s="83"/>
      <c r="Q7" s="159"/>
      <c r="R7" s="159"/>
    </row>
    <row r="8" spans="1:18" x14ac:dyDescent="0.25">
      <c r="A8" s="159"/>
      <c r="B8" s="159"/>
      <c r="C8" s="159"/>
      <c r="D8" s="159"/>
      <c r="E8" s="159"/>
      <c r="F8" s="159"/>
      <c r="G8" s="159"/>
      <c r="H8" s="159"/>
      <c r="I8" s="83"/>
      <c r="J8" s="83"/>
      <c r="K8" s="83"/>
      <c r="L8" s="83"/>
      <c r="M8" s="83"/>
      <c r="N8" s="83"/>
      <c r="O8" s="83"/>
      <c r="P8" s="83"/>
      <c r="Q8" s="159"/>
      <c r="R8" s="159"/>
    </row>
    <row r="9" spans="1:18" ht="17.25" thickBot="1" x14ac:dyDescent="0.3">
      <c r="A9" s="262" t="s">
        <v>85</v>
      </c>
      <c r="B9" s="263"/>
      <c r="C9" s="263"/>
      <c r="D9" s="263"/>
      <c r="E9" s="263"/>
      <c r="F9" s="263"/>
      <c r="G9" s="263"/>
      <c r="H9" s="263"/>
      <c r="I9" s="93" t="s">
        <v>35</v>
      </c>
      <c r="J9" s="92"/>
      <c r="K9" s="92"/>
      <c r="L9" s="92"/>
      <c r="M9" s="92"/>
      <c r="N9" s="92"/>
      <c r="O9" s="92"/>
      <c r="P9" s="92"/>
      <c r="Q9" s="159"/>
      <c r="R9" s="159"/>
    </row>
    <row r="10" spans="1:18" ht="15.75" x14ac:dyDescent="0.25">
      <c r="A10" s="260" t="s">
        <v>87</v>
      </c>
      <c r="B10" s="261"/>
      <c r="C10" s="261"/>
      <c r="D10" s="261"/>
      <c r="E10" s="261"/>
      <c r="F10" s="261"/>
      <c r="G10" s="261"/>
      <c r="H10" s="261"/>
      <c r="I10" s="94"/>
      <c r="J10" s="95"/>
      <c r="K10" s="95"/>
      <c r="L10" s="95"/>
      <c r="M10" s="95"/>
      <c r="N10" s="95"/>
      <c r="O10" s="95"/>
      <c r="P10" s="95"/>
      <c r="Q10" s="159"/>
      <c r="R10" s="159"/>
    </row>
    <row r="11" spans="1:18" ht="16.5" thickBot="1" x14ac:dyDescent="0.3">
      <c r="A11" s="159"/>
      <c r="B11" s="159"/>
      <c r="C11" s="159"/>
      <c r="D11" s="159"/>
      <c r="E11" s="159"/>
      <c r="F11" s="159"/>
      <c r="G11" s="159"/>
      <c r="H11" s="159"/>
      <c r="I11" s="94"/>
      <c r="J11" s="95"/>
      <c r="K11" s="95"/>
      <c r="L11" s="95"/>
      <c r="M11" s="95"/>
      <c r="N11" s="95"/>
      <c r="O11" s="95"/>
      <c r="P11" s="83"/>
      <c r="Q11" s="159"/>
      <c r="R11" s="159"/>
    </row>
    <row r="12" spans="1:18" ht="16.5" x14ac:dyDescent="0.25">
      <c r="A12" s="262" t="s">
        <v>86</v>
      </c>
      <c r="B12" s="263"/>
      <c r="C12" s="263"/>
      <c r="D12" s="263"/>
      <c r="E12" s="263"/>
      <c r="F12" s="263"/>
      <c r="G12" s="263"/>
      <c r="H12" s="263"/>
      <c r="I12" s="76" t="s">
        <v>36</v>
      </c>
      <c r="J12" s="91"/>
      <c r="K12" s="77" t="s">
        <v>37</v>
      </c>
      <c r="L12" s="78" t="s">
        <v>34</v>
      </c>
      <c r="M12" s="78" t="s">
        <v>38</v>
      </c>
      <c r="N12" s="79" t="s">
        <v>34</v>
      </c>
      <c r="O12" s="95"/>
      <c r="P12" s="74" t="s">
        <v>39</v>
      </c>
      <c r="Q12" s="159"/>
      <c r="R12" s="159"/>
    </row>
    <row r="13" spans="1:18" ht="17.25" thickBot="1" x14ac:dyDescent="0.3">
      <c r="A13" s="183"/>
      <c r="B13" s="183"/>
      <c r="C13" s="183"/>
      <c r="D13" s="183"/>
      <c r="E13" s="183"/>
      <c r="F13" s="183"/>
      <c r="G13" s="183"/>
      <c r="H13" s="183"/>
      <c r="I13" s="171" t="e">
        <f>#REF!</f>
        <v>#REF!</v>
      </c>
      <c r="J13" s="83"/>
      <c r="K13" s="165">
        <v>12</v>
      </c>
      <c r="L13" s="166" t="e">
        <f>IF(J7="Ensemble","Ens/Jr/Ho",IF(J7="un.","un/Jr/Ho",IF('POSTE 1'!J7="mls","mls/Jr/Ho",IF('POSTE 1'!J7="m²","m²/Jr/Ho",IF('POSTE 1'!J7="m3","m3/Jr/Ho",0)))))</f>
        <v>#REF!</v>
      </c>
      <c r="M13" s="167" t="e">
        <f>$I$13/K13</f>
        <v>#REF!</v>
      </c>
      <c r="N13" s="168" t="e">
        <f>IF(J7="Ensemble","h/Ens.",IF(J7="un.","h/un.",IF(J7="mls","h/ml",IF(J7="m²","h/m²",IF(J7="m3","h/m3",0)))))</f>
        <v>#REF!</v>
      </c>
      <c r="O13" s="95"/>
      <c r="P13" s="100" t="e">
        <f>+M13*I7</f>
        <v>#REF!</v>
      </c>
      <c r="Q13" s="159"/>
      <c r="R13" s="159"/>
    </row>
    <row r="14" spans="1:18" x14ac:dyDescent="0.25">
      <c r="A14" s="183"/>
      <c r="B14" s="183"/>
      <c r="C14" s="183"/>
      <c r="D14" s="183"/>
      <c r="E14" s="183"/>
      <c r="F14" s="183"/>
      <c r="G14" s="183"/>
      <c r="H14" s="183"/>
      <c r="I14" s="83"/>
      <c r="J14" s="83"/>
      <c r="K14" s="83"/>
      <c r="L14" s="83"/>
      <c r="M14" s="83"/>
      <c r="N14" s="83"/>
      <c r="O14" s="95"/>
      <c r="P14" s="83"/>
      <c r="Q14" s="159"/>
      <c r="R14" s="159"/>
    </row>
    <row r="15" spans="1:18" x14ac:dyDescent="0.25">
      <c r="A15" s="183"/>
      <c r="B15" s="183"/>
      <c r="C15" s="183"/>
      <c r="D15" s="183"/>
      <c r="E15" s="183"/>
      <c r="F15" s="183"/>
      <c r="G15" s="183"/>
      <c r="H15" s="183"/>
      <c r="I15" s="83"/>
      <c r="J15" s="83"/>
      <c r="K15" s="83"/>
      <c r="L15" s="83"/>
      <c r="M15" s="83"/>
      <c r="N15" s="83"/>
      <c r="O15" s="83"/>
      <c r="P15" s="83"/>
      <c r="Q15" s="159"/>
      <c r="R15" s="159"/>
    </row>
    <row r="16" spans="1:18" ht="30" customHeight="1" x14ac:dyDescent="0.25">
      <c r="D16" s="83"/>
      <c r="E16" s="83"/>
      <c r="F16" s="83"/>
      <c r="G16" s="83"/>
      <c r="H16" s="83"/>
      <c r="I16" s="160"/>
      <c r="J16" s="158"/>
      <c r="K16" s="161"/>
      <c r="L16" s="162"/>
      <c r="M16" s="163"/>
      <c r="N16" s="162"/>
      <c r="O16" s="158"/>
      <c r="P16" s="164"/>
      <c r="Q16" s="159"/>
      <c r="R16" s="159"/>
    </row>
    <row r="17" spans="1:18" ht="16.5" thickBot="1" x14ac:dyDescent="0.3">
      <c r="A17" s="84" t="s">
        <v>30</v>
      </c>
      <c r="B17" s="85"/>
      <c r="C17" s="85"/>
      <c r="D17" s="85"/>
      <c r="E17" s="85"/>
      <c r="F17" s="85"/>
      <c r="G17" s="85"/>
      <c r="H17" s="85"/>
      <c r="I17" s="155" t="str">
        <f>IF(K13&lt;&gt;0,"Pour information"," ")</f>
        <v>Pour information</v>
      </c>
      <c r="J17" s="154" t="s">
        <v>78</v>
      </c>
      <c r="K17" s="169" t="e">
        <f>I13/M17</f>
        <v>#REF!</v>
      </c>
      <c r="L17" s="170" t="e">
        <f>L13</f>
        <v>#REF!</v>
      </c>
      <c r="M17" s="169" t="e">
        <f>INDEX(#REF!,MATCH(E7,#REF!,0),MATCH(J17,#REF!,0))</f>
        <v>#REF!</v>
      </c>
      <c r="N17" s="170" t="e">
        <f>N13</f>
        <v>#REF!</v>
      </c>
      <c r="O17" s="83"/>
      <c r="P17" s="83"/>
      <c r="Q17" s="159"/>
      <c r="R17" s="159"/>
    </row>
    <row r="18" spans="1:18" ht="15.75" x14ac:dyDescent="0.25">
      <c r="A18" s="272" t="s">
        <v>51</v>
      </c>
      <c r="B18" s="272"/>
      <c r="C18" s="272"/>
      <c r="D18" s="272"/>
      <c r="E18" s="272"/>
      <c r="F18" s="272"/>
      <c r="G18" s="272"/>
      <c r="H18" s="272"/>
      <c r="I18" s="96"/>
      <c r="J18" s="153"/>
      <c r="K18" s="83"/>
      <c r="L18" s="83"/>
      <c r="M18" s="83"/>
      <c r="N18" s="83"/>
      <c r="O18" s="83"/>
      <c r="P18" s="83"/>
      <c r="Q18" s="159"/>
      <c r="R18" s="159"/>
    </row>
    <row r="19" spans="1:18" ht="16.5" thickBot="1" x14ac:dyDescent="0.3">
      <c r="A19" s="273"/>
      <c r="B19" s="273"/>
      <c r="C19" s="273"/>
      <c r="D19" s="273"/>
      <c r="E19" s="273"/>
      <c r="F19" s="273"/>
      <c r="G19" s="273"/>
      <c r="H19" s="273"/>
      <c r="I19" s="84" t="s">
        <v>40</v>
      </c>
      <c r="J19" s="85"/>
      <c r="K19" s="85"/>
      <c r="L19" s="85"/>
      <c r="M19" s="85"/>
      <c r="N19" s="85"/>
      <c r="O19" s="85"/>
      <c r="P19" s="85"/>
      <c r="Q19" s="159"/>
      <c r="R19" s="159"/>
    </row>
    <row r="20" spans="1:18" ht="15.75" x14ac:dyDescent="0.25">
      <c r="A20" s="273"/>
      <c r="B20" s="273"/>
      <c r="C20" s="273"/>
      <c r="D20" s="273"/>
      <c r="E20" s="273"/>
      <c r="F20" s="273"/>
      <c r="G20" s="273"/>
      <c r="H20" s="273"/>
      <c r="I20" s="88"/>
      <c r="J20" s="89"/>
      <c r="K20" s="89"/>
      <c r="L20" s="89"/>
      <c r="M20" s="89"/>
      <c r="N20" s="89"/>
      <c r="O20" s="89"/>
      <c r="P20" s="89"/>
      <c r="Q20" s="159"/>
      <c r="R20" s="159"/>
    </row>
    <row r="21" spans="1:18" ht="15.75" x14ac:dyDescent="0.25">
      <c r="A21" s="273"/>
      <c r="B21" s="273"/>
      <c r="C21" s="273"/>
      <c r="D21" s="273"/>
      <c r="E21" s="273"/>
      <c r="F21" s="273"/>
      <c r="G21" s="273"/>
      <c r="H21" s="273"/>
      <c r="I21" s="270" t="s">
        <v>81</v>
      </c>
      <c r="J21" s="270"/>
      <c r="K21" s="270"/>
      <c r="L21" s="270"/>
      <c r="M21" s="270"/>
      <c r="N21" s="270"/>
      <c r="O21" s="270"/>
      <c r="P21" s="270"/>
      <c r="Q21" s="159"/>
      <c r="R21" s="159"/>
    </row>
    <row r="22" spans="1:18" ht="15.75" x14ac:dyDescent="0.25">
      <c r="A22" s="273"/>
      <c r="B22" s="273"/>
      <c r="C22" s="273"/>
      <c r="D22" s="273"/>
      <c r="E22" s="273"/>
      <c r="F22" s="273"/>
      <c r="G22" s="273"/>
      <c r="H22" s="273"/>
      <c r="I22" s="281" t="str">
        <f>A10</f>
        <v>Cloison_72_36__1xBA18__Montant_Simple__Entraxe_0,40m</v>
      </c>
      <c r="J22" s="281"/>
      <c r="K22" s="281"/>
      <c r="L22" s="281"/>
      <c r="M22" s="281"/>
      <c r="N22" s="281"/>
      <c r="O22" s="281"/>
      <c r="P22" s="281"/>
      <c r="Q22" s="159"/>
      <c r="R22" s="159"/>
    </row>
    <row r="23" spans="1:18" ht="33" x14ac:dyDescent="0.25">
      <c r="A23" s="273"/>
      <c r="B23" s="273"/>
      <c r="C23" s="273"/>
      <c r="D23" s="273"/>
      <c r="E23" s="273"/>
      <c r="F23" s="273"/>
      <c r="G23" s="273"/>
      <c r="H23" s="273"/>
      <c r="I23" s="30" t="s">
        <v>52</v>
      </c>
      <c r="J23" s="31" t="s">
        <v>34</v>
      </c>
      <c r="K23" s="32" t="s">
        <v>42</v>
      </c>
      <c r="L23" s="31" t="s">
        <v>43</v>
      </c>
      <c r="M23" s="32" t="s">
        <v>44</v>
      </c>
      <c r="N23" s="33" t="s">
        <v>45</v>
      </c>
      <c r="O23" s="33" t="s">
        <v>46</v>
      </c>
      <c r="P23" s="159"/>
      <c r="Q23" s="159"/>
    </row>
    <row r="24" spans="1:18" ht="16.5" x14ac:dyDescent="0.3">
      <c r="A24" s="273"/>
      <c r="B24" s="273"/>
      <c r="C24" s="273"/>
      <c r="D24" s="273"/>
      <c r="E24" s="273"/>
      <c r="F24" s="273"/>
      <c r="G24" s="273"/>
      <c r="H24" s="273"/>
      <c r="I24" s="34"/>
      <c r="J24" s="35"/>
      <c r="K24" s="35"/>
      <c r="L24" s="36"/>
      <c r="M24" s="36"/>
      <c r="N24" s="37"/>
      <c r="O24" s="34"/>
      <c r="P24" s="159"/>
      <c r="Q24" s="159"/>
    </row>
    <row r="25" spans="1:18" ht="16.5" x14ac:dyDescent="0.3">
      <c r="A25" s="273"/>
      <c r="B25" s="273"/>
      <c r="C25" s="273"/>
      <c r="D25" s="273"/>
      <c r="E25" s="273"/>
      <c r="F25" s="273"/>
      <c r="G25" s="273"/>
      <c r="H25" s="273"/>
      <c r="I25" s="34"/>
      <c r="J25" s="35"/>
      <c r="K25" s="35"/>
      <c r="L25" s="36"/>
      <c r="M25" s="36"/>
      <c r="N25" s="37"/>
      <c r="O25" s="34"/>
      <c r="P25" s="159"/>
      <c r="Q25" s="159"/>
    </row>
    <row r="26" spans="1:18" ht="16.5" x14ac:dyDescent="0.3">
      <c r="A26" s="273"/>
      <c r="B26" s="273"/>
      <c r="C26" s="273"/>
      <c r="D26" s="273"/>
      <c r="E26" s="273"/>
      <c r="F26" s="273"/>
      <c r="G26" s="273"/>
      <c r="H26" s="273"/>
      <c r="I26" s="34"/>
      <c r="J26" s="35"/>
      <c r="K26" s="35"/>
      <c r="L26" s="36"/>
      <c r="M26" s="36"/>
      <c r="N26" s="37"/>
      <c r="O26" s="34"/>
      <c r="P26" s="159"/>
      <c r="Q26" s="159"/>
    </row>
    <row r="27" spans="1:18" ht="16.5" x14ac:dyDescent="0.3">
      <c r="A27" s="273"/>
      <c r="B27" s="273"/>
      <c r="C27" s="273"/>
      <c r="D27" s="273"/>
      <c r="E27" s="273"/>
      <c r="F27" s="273"/>
      <c r="G27" s="273"/>
      <c r="H27" s="273"/>
      <c r="I27" s="34"/>
      <c r="J27" s="35"/>
      <c r="K27" s="35"/>
      <c r="L27" s="36"/>
      <c r="M27" s="36"/>
      <c r="N27" s="37"/>
      <c r="O27" s="34"/>
      <c r="P27" s="159"/>
      <c r="Q27" s="159"/>
    </row>
    <row r="28" spans="1:18" ht="16.5" x14ac:dyDescent="0.3">
      <c r="A28" s="273"/>
      <c r="B28" s="273"/>
      <c r="C28" s="273"/>
      <c r="D28" s="273"/>
      <c r="E28" s="273"/>
      <c r="F28" s="273"/>
      <c r="G28" s="273"/>
      <c r="H28" s="273"/>
      <c r="I28" s="34"/>
      <c r="J28" s="35"/>
      <c r="K28" s="35"/>
      <c r="L28" s="36"/>
      <c r="M28" s="36"/>
      <c r="N28" s="37"/>
      <c r="O28" s="34"/>
      <c r="P28" s="159"/>
      <c r="Q28" s="159"/>
    </row>
    <row r="29" spans="1:18" ht="16.5" x14ac:dyDescent="0.3">
      <c r="A29" s="273"/>
      <c r="B29" s="273"/>
      <c r="C29" s="273"/>
      <c r="D29" s="273"/>
      <c r="E29" s="273"/>
      <c r="F29" s="273"/>
      <c r="G29" s="273"/>
      <c r="H29" s="273"/>
      <c r="I29" s="34"/>
      <c r="J29" s="35"/>
      <c r="K29" s="35"/>
      <c r="L29" s="36"/>
      <c r="M29" s="36"/>
      <c r="N29" s="37"/>
      <c r="O29" s="34"/>
      <c r="P29" s="159"/>
      <c r="Q29" s="159"/>
    </row>
    <row r="30" spans="1:18" ht="16.5" x14ac:dyDescent="0.3">
      <c r="A30" s="273"/>
      <c r="B30" s="273"/>
      <c r="C30" s="273"/>
      <c r="D30" s="273"/>
      <c r="E30" s="273"/>
      <c r="F30" s="273"/>
      <c r="G30" s="273"/>
      <c r="H30" s="273"/>
      <c r="I30" s="34"/>
      <c r="J30" s="35"/>
      <c r="K30" s="35"/>
      <c r="L30" s="36"/>
      <c r="M30" s="36"/>
      <c r="N30" s="37"/>
      <c r="O30" s="34"/>
      <c r="P30" s="159"/>
      <c r="Q30" s="159"/>
    </row>
    <row r="31" spans="1:18" ht="16.5" x14ac:dyDescent="0.3">
      <c r="A31" s="273"/>
      <c r="B31" s="273"/>
      <c r="C31" s="273"/>
      <c r="D31" s="273"/>
      <c r="E31" s="273"/>
      <c r="F31" s="273"/>
      <c r="G31" s="273"/>
      <c r="H31" s="273"/>
      <c r="I31" s="185"/>
      <c r="J31" s="186"/>
      <c r="K31" s="186"/>
      <c r="L31" s="36"/>
      <c r="M31" s="36"/>
      <c r="N31" s="37"/>
      <c r="O31" s="34"/>
      <c r="P31" s="159"/>
      <c r="Q31" s="159"/>
    </row>
    <row r="32" spans="1:18" ht="16.5" x14ac:dyDescent="0.3">
      <c r="A32" s="273"/>
      <c r="B32" s="273"/>
      <c r="C32" s="273"/>
      <c r="D32" s="273"/>
      <c r="E32" s="273"/>
      <c r="F32" s="273"/>
      <c r="G32" s="273"/>
      <c r="H32" s="273"/>
      <c r="I32" s="185"/>
      <c r="J32" s="186"/>
      <c r="K32" s="186"/>
      <c r="L32" s="36"/>
      <c r="M32" s="36"/>
      <c r="N32" s="37"/>
      <c r="O32" s="34"/>
      <c r="P32" s="159"/>
      <c r="Q32" s="159"/>
    </row>
    <row r="33" spans="1:18" ht="16.5" x14ac:dyDescent="0.3">
      <c r="A33" s="273"/>
      <c r="B33" s="273"/>
      <c r="C33" s="273"/>
      <c r="D33" s="273"/>
      <c r="E33" s="273"/>
      <c r="F33" s="273"/>
      <c r="G33" s="273"/>
      <c r="H33" s="273"/>
      <c r="I33" s="187"/>
      <c r="J33" s="188"/>
      <c r="K33" s="188"/>
      <c r="L33" s="40"/>
      <c r="M33" s="40"/>
      <c r="N33" s="41"/>
      <c r="O33" s="38"/>
      <c r="P33" s="159"/>
      <c r="Q33" s="159"/>
    </row>
    <row r="34" spans="1:18" ht="16.5" x14ac:dyDescent="0.3">
      <c r="A34" s="273"/>
      <c r="B34" s="273"/>
      <c r="C34" s="273"/>
      <c r="D34" s="273"/>
      <c r="E34" s="273"/>
      <c r="F34" s="273"/>
      <c r="G34" s="273"/>
      <c r="H34" s="273"/>
      <c r="I34" s="187"/>
      <c r="J34" s="188"/>
      <c r="K34" s="188"/>
      <c r="L34" s="40"/>
      <c r="M34" s="40"/>
      <c r="N34" s="41"/>
      <c r="O34" s="38"/>
      <c r="P34" s="159"/>
      <c r="Q34" s="159"/>
    </row>
    <row r="35" spans="1:18" ht="16.5" x14ac:dyDescent="0.3">
      <c r="A35" s="273"/>
      <c r="B35" s="273"/>
      <c r="C35" s="273"/>
      <c r="D35" s="273"/>
      <c r="E35" s="273"/>
      <c r="F35" s="273"/>
      <c r="G35" s="273"/>
      <c r="H35" s="273"/>
      <c r="I35" s="187"/>
      <c r="J35" s="188"/>
      <c r="K35" s="188"/>
      <c r="L35" s="40"/>
      <c r="M35" s="40"/>
      <c r="N35" s="41"/>
      <c r="O35" s="38"/>
      <c r="P35" s="159"/>
      <c r="Q35" s="159"/>
    </row>
    <row r="36" spans="1:18" ht="16.5" x14ac:dyDescent="0.3">
      <c r="A36" s="273"/>
      <c r="B36" s="273"/>
      <c r="C36" s="273"/>
      <c r="D36" s="273"/>
      <c r="E36" s="273"/>
      <c r="F36" s="273"/>
      <c r="G36" s="273"/>
      <c r="H36" s="273"/>
      <c r="I36" s="187"/>
      <c r="J36" s="188"/>
      <c r="K36" s="188"/>
      <c r="L36" s="40"/>
      <c r="M36" s="40"/>
      <c r="N36" s="41"/>
      <c r="O36" s="38"/>
      <c r="P36" s="159"/>
      <c r="Q36" s="159"/>
    </row>
    <row r="37" spans="1:18" ht="16.5" x14ac:dyDescent="0.3">
      <c r="A37" s="273"/>
      <c r="B37" s="273"/>
      <c r="C37" s="273"/>
      <c r="D37" s="273"/>
      <c r="E37" s="273"/>
      <c r="F37" s="273"/>
      <c r="G37" s="273"/>
      <c r="H37" s="273"/>
      <c r="I37" s="187"/>
      <c r="J37" s="188"/>
      <c r="K37" s="188"/>
      <c r="L37" s="40"/>
      <c r="M37" s="40"/>
      <c r="N37" s="41"/>
      <c r="O37" s="38"/>
      <c r="P37" s="159"/>
      <c r="Q37" s="159"/>
    </row>
    <row r="38" spans="1:18" ht="15" customHeight="1" x14ac:dyDescent="0.3">
      <c r="A38" s="273"/>
      <c r="B38" s="273"/>
      <c r="C38" s="273"/>
      <c r="D38" s="273"/>
      <c r="E38" s="273"/>
      <c r="F38" s="273"/>
      <c r="G38" s="273"/>
      <c r="H38" s="273"/>
      <c r="M38" s="46" t="s">
        <v>47</v>
      </c>
      <c r="N38" s="47">
        <f>SUM(M24:M37)</f>
        <v>0</v>
      </c>
      <c r="O38" s="48" t="e">
        <f>+N38*$I$7</f>
        <v>#REF!</v>
      </c>
      <c r="Q38" s="159"/>
      <c r="R38" s="159"/>
    </row>
    <row r="39" spans="1:18" x14ac:dyDescent="0.25">
      <c r="A39" s="273"/>
      <c r="B39" s="273"/>
      <c r="C39" s="273"/>
      <c r="D39" s="273"/>
      <c r="E39" s="273"/>
      <c r="F39" s="273"/>
      <c r="G39" s="273"/>
      <c r="H39" s="273"/>
      <c r="I39" s="159"/>
      <c r="J39" s="159"/>
      <c r="K39" s="159"/>
      <c r="L39" s="159"/>
      <c r="M39" s="159"/>
      <c r="N39" s="159"/>
      <c r="O39" s="159"/>
      <c r="P39" s="159"/>
      <c r="Q39" s="159"/>
      <c r="R39" s="159"/>
    </row>
    <row r="40" spans="1:18" ht="15.75" x14ac:dyDescent="0.25">
      <c r="A40" s="273"/>
      <c r="B40" s="273"/>
      <c r="C40" s="273"/>
      <c r="D40" s="273"/>
      <c r="E40" s="273"/>
      <c r="F40" s="273"/>
      <c r="G40" s="273"/>
      <c r="H40" s="273"/>
      <c r="I40" s="270" t="s">
        <v>82</v>
      </c>
      <c r="J40" s="270"/>
      <c r="K40" s="270"/>
      <c r="L40" s="270"/>
      <c r="M40" s="270"/>
      <c r="N40" s="270"/>
      <c r="O40" s="270"/>
      <c r="P40" s="270"/>
      <c r="Q40" s="159"/>
      <c r="R40" s="159"/>
    </row>
    <row r="41" spans="1:18" ht="15" customHeight="1" x14ac:dyDescent="0.25">
      <c r="A41" s="87"/>
      <c r="B41" s="87"/>
      <c r="C41" s="87"/>
      <c r="D41" s="87"/>
      <c r="E41" s="87"/>
      <c r="F41" s="87"/>
      <c r="G41" s="87"/>
      <c r="H41" s="87"/>
      <c r="I41" s="30" t="s">
        <v>52</v>
      </c>
      <c r="J41" s="31" t="s">
        <v>34</v>
      </c>
      <c r="K41" s="32" t="s">
        <v>42</v>
      </c>
      <c r="L41" s="31" t="s">
        <v>43</v>
      </c>
      <c r="M41" s="32" t="s">
        <v>44</v>
      </c>
      <c r="N41" s="33" t="s">
        <v>45</v>
      </c>
      <c r="O41" s="33" t="s">
        <v>46</v>
      </c>
      <c r="P41" s="159"/>
      <c r="Q41" s="159"/>
    </row>
    <row r="42" spans="1:18" ht="17.25" thickBot="1" x14ac:dyDescent="0.35">
      <c r="A42" s="84" t="s">
        <v>31</v>
      </c>
      <c r="B42" s="85"/>
      <c r="C42" s="85"/>
      <c r="D42" s="85"/>
      <c r="E42" s="85"/>
      <c r="F42" s="85"/>
      <c r="G42" s="85"/>
      <c r="H42" s="85"/>
      <c r="I42" s="34"/>
      <c r="J42" s="35"/>
      <c r="K42" s="35"/>
      <c r="L42" s="36"/>
      <c r="M42" s="36"/>
      <c r="N42" s="37"/>
      <c r="O42" s="34"/>
      <c r="P42" s="159"/>
      <c r="Q42" s="159"/>
    </row>
    <row r="43" spans="1:18" ht="16.5" x14ac:dyDescent="0.3">
      <c r="A43" s="272" t="s">
        <v>51</v>
      </c>
      <c r="B43" s="272"/>
      <c r="C43" s="272"/>
      <c r="D43" s="272"/>
      <c r="E43" s="272"/>
      <c r="F43" s="272"/>
      <c r="G43" s="272"/>
      <c r="H43" s="272"/>
      <c r="I43" s="34"/>
      <c r="J43" s="35"/>
      <c r="K43" s="35"/>
      <c r="L43" s="36"/>
      <c r="M43" s="36"/>
      <c r="N43" s="37"/>
      <c r="O43" s="34"/>
      <c r="P43" s="159"/>
      <c r="Q43" s="159"/>
    </row>
    <row r="44" spans="1:18" ht="16.5" x14ac:dyDescent="0.3">
      <c r="A44" s="273"/>
      <c r="B44" s="273"/>
      <c r="C44" s="273"/>
      <c r="D44" s="273"/>
      <c r="E44" s="273"/>
      <c r="F44" s="273"/>
      <c r="G44" s="273"/>
      <c r="H44" s="273"/>
      <c r="I44" s="34"/>
      <c r="J44" s="35"/>
      <c r="K44" s="35"/>
      <c r="L44" s="36"/>
      <c r="M44" s="36"/>
      <c r="N44" s="37"/>
      <c r="O44" s="34"/>
      <c r="P44" s="159"/>
      <c r="Q44" s="159"/>
    </row>
    <row r="45" spans="1:18" s="5" customFormat="1" ht="16.5" x14ac:dyDescent="0.3">
      <c r="A45" s="273"/>
      <c r="B45" s="273"/>
      <c r="C45" s="273"/>
      <c r="D45" s="273"/>
      <c r="E45" s="273"/>
      <c r="F45" s="273"/>
      <c r="G45" s="273"/>
      <c r="H45" s="273"/>
      <c r="I45" s="34"/>
      <c r="J45" s="35"/>
      <c r="K45" s="35"/>
      <c r="L45" s="36"/>
      <c r="M45" s="36"/>
      <c r="N45" s="37"/>
      <c r="O45" s="34"/>
      <c r="P45" s="159"/>
      <c r="Q45" s="159"/>
    </row>
    <row r="46" spans="1:18" ht="16.5" x14ac:dyDescent="0.3">
      <c r="A46" s="273"/>
      <c r="B46" s="273"/>
      <c r="C46" s="273"/>
      <c r="D46" s="273"/>
      <c r="E46" s="273"/>
      <c r="F46" s="273"/>
      <c r="G46" s="273"/>
      <c r="H46" s="273"/>
      <c r="I46" s="34"/>
      <c r="J46" s="35"/>
      <c r="K46" s="35"/>
      <c r="L46" s="36"/>
      <c r="M46" s="36"/>
      <c r="N46" s="37"/>
      <c r="O46" s="34"/>
      <c r="P46" s="159"/>
      <c r="Q46" s="159"/>
    </row>
    <row r="47" spans="1:18" ht="16.5" x14ac:dyDescent="0.3">
      <c r="A47" s="83"/>
      <c r="B47" s="83"/>
      <c r="C47" s="83"/>
      <c r="D47" s="83"/>
      <c r="E47" s="83"/>
      <c r="F47" s="83"/>
      <c r="G47" s="83"/>
      <c r="H47" s="83"/>
      <c r="I47" s="34"/>
      <c r="J47" s="35"/>
      <c r="K47" s="35"/>
      <c r="L47" s="36"/>
      <c r="M47" s="36"/>
      <c r="N47" s="37"/>
      <c r="O47" s="34"/>
      <c r="P47" s="159"/>
      <c r="Q47" s="159"/>
    </row>
    <row r="48" spans="1:18" ht="16.5" x14ac:dyDescent="0.3">
      <c r="I48" s="34"/>
      <c r="J48" s="35"/>
      <c r="K48" s="35"/>
      <c r="L48" s="36"/>
      <c r="M48" s="36"/>
      <c r="N48" s="37"/>
      <c r="O48" s="34"/>
      <c r="P48" s="159"/>
      <c r="Q48" s="159"/>
    </row>
    <row r="49" spans="1:18" ht="16.5" x14ac:dyDescent="0.3">
      <c r="I49" s="34"/>
      <c r="J49" s="35"/>
      <c r="K49" s="35"/>
      <c r="L49" s="36"/>
      <c r="M49" s="36"/>
      <c r="N49" s="37"/>
      <c r="O49" s="34"/>
      <c r="P49" s="159"/>
      <c r="Q49" s="159"/>
    </row>
    <row r="50" spans="1:18" s="5" customFormat="1" ht="16.5" x14ac:dyDescent="0.3">
      <c r="A50"/>
      <c r="B50"/>
      <c r="C50"/>
      <c r="D50"/>
      <c r="E50"/>
      <c r="F50"/>
      <c r="G50"/>
      <c r="H50"/>
      <c r="I50" s="34"/>
      <c r="J50" s="35"/>
      <c r="K50" s="35"/>
      <c r="L50" s="36"/>
      <c r="M50" s="36"/>
      <c r="N50" s="37"/>
      <c r="O50" s="34"/>
      <c r="P50" s="159"/>
      <c r="Q50" s="159"/>
    </row>
    <row r="51" spans="1:18" ht="16.5" x14ac:dyDescent="0.3">
      <c r="I51" s="38"/>
      <c r="J51" s="39"/>
      <c r="K51" s="39"/>
      <c r="L51" s="40"/>
      <c r="M51" s="40"/>
      <c r="N51" s="41"/>
      <c r="O51" s="38"/>
      <c r="P51" s="159"/>
      <c r="Q51" s="159"/>
    </row>
    <row r="52" spans="1:18" ht="16.5" x14ac:dyDescent="0.3">
      <c r="A52" s="5"/>
      <c r="B52" s="5"/>
      <c r="C52" s="5"/>
      <c r="D52" s="5"/>
      <c r="E52" s="5"/>
      <c r="F52" s="5"/>
      <c r="G52" s="5"/>
      <c r="H52" s="5"/>
      <c r="I52" s="38"/>
      <c r="J52" s="39"/>
      <c r="K52" s="39"/>
      <c r="L52" s="40"/>
      <c r="M52" s="40"/>
      <c r="N52" s="41"/>
      <c r="O52" s="38"/>
      <c r="P52" s="159"/>
      <c r="Q52" s="159"/>
    </row>
    <row r="53" spans="1:18" ht="16.5" x14ac:dyDescent="0.3">
      <c r="I53" s="38"/>
      <c r="J53" s="39"/>
      <c r="K53" s="39"/>
      <c r="L53" s="40"/>
      <c r="M53" s="40"/>
      <c r="N53" s="41"/>
      <c r="O53" s="38"/>
      <c r="P53" s="159"/>
      <c r="Q53" s="159"/>
    </row>
    <row r="54" spans="1:18" ht="16.5" x14ac:dyDescent="0.3">
      <c r="I54" s="38"/>
      <c r="J54" s="39"/>
      <c r="K54" s="39"/>
      <c r="L54" s="40"/>
      <c r="M54" s="40"/>
      <c r="N54" s="41"/>
      <c r="O54" s="38"/>
      <c r="P54" s="159"/>
      <c r="Q54" s="159"/>
    </row>
    <row r="55" spans="1:18" s="7" customFormat="1" ht="16.5" x14ac:dyDescent="0.3">
      <c r="A55"/>
      <c r="B55"/>
      <c r="C55"/>
      <c r="D55"/>
      <c r="E55"/>
      <c r="F55"/>
      <c r="G55"/>
      <c r="H55"/>
      <c r="I55" s="42"/>
      <c r="J55" s="43"/>
      <c r="K55" s="43"/>
      <c r="L55" s="44"/>
      <c r="M55" s="44"/>
      <c r="N55" s="45"/>
      <c r="O55" s="42"/>
      <c r="P55" s="159"/>
      <c r="Q55" s="159"/>
    </row>
    <row r="56" spans="1:18" ht="16.5" x14ac:dyDescent="0.3">
      <c r="L56" s="46" t="s">
        <v>47</v>
      </c>
      <c r="M56" s="47">
        <f>SUM(M42:M55)</f>
        <v>0</v>
      </c>
      <c r="N56" s="48" t="e">
        <f>+M56*$I$7</f>
        <v>#REF!</v>
      </c>
      <c r="P56" s="159"/>
      <c r="Q56" s="159"/>
    </row>
    <row r="57" spans="1:18" ht="8.25" customHeight="1" x14ac:dyDescent="0.25">
      <c r="A57" s="7"/>
      <c r="B57" s="7"/>
      <c r="C57" s="7"/>
      <c r="D57" s="7"/>
      <c r="E57" s="7"/>
      <c r="F57" s="7"/>
      <c r="G57" s="7"/>
      <c r="H57" s="7"/>
      <c r="I57" s="159"/>
      <c r="J57" s="159"/>
      <c r="K57" s="159"/>
      <c r="L57" s="159"/>
      <c r="M57" s="159"/>
      <c r="N57" s="159"/>
      <c r="O57" s="159"/>
      <c r="P57" s="159"/>
      <c r="Q57" s="159"/>
      <c r="R57" s="159"/>
    </row>
    <row r="58" spans="1:18" x14ac:dyDescent="0.25">
      <c r="I58" s="159"/>
      <c r="J58" s="159"/>
      <c r="K58" s="159"/>
      <c r="L58" s="159"/>
      <c r="M58" s="159"/>
      <c r="N58" s="159"/>
      <c r="O58" s="159"/>
      <c r="P58" s="159"/>
      <c r="Q58" s="159"/>
      <c r="R58" s="159"/>
    </row>
    <row r="59" spans="1:18" x14ac:dyDescent="0.25">
      <c r="I59" s="159"/>
      <c r="J59" s="159"/>
      <c r="K59" s="159"/>
      <c r="L59" s="159"/>
      <c r="M59" s="159"/>
      <c r="N59" s="159"/>
      <c r="O59" s="159"/>
      <c r="P59" s="159"/>
      <c r="Q59" s="159"/>
      <c r="R59" s="159"/>
    </row>
    <row r="60" spans="1:18" x14ac:dyDescent="0.25">
      <c r="I60" s="159"/>
      <c r="J60" s="159"/>
      <c r="K60" s="159"/>
      <c r="L60" s="159"/>
      <c r="M60" s="159"/>
      <c r="N60" s="159"/>
      <c r="O60" s="159"/>
      <c r="P60" s="159"/>
      <c r="Q60" s="159"/>
      <c r="R60" s="159"/>
    </row>
    <row r="61" spans="1:18" x14ac:dyDescent="0.25">
      <c r="I61" s="159"/>
      <c r="J61" s="159"/>
      <c r="K61" s="159"/>
      <c r="L61" s="159"/>
      <c r="M61" s="159"/>
      <c r="N61" s="159"/>
      <c r="O61" s="159"/>
      <c r="P61" s="159"/>
      <c r="Q61" s="159"/>
      <c r="R61" s="159"/>
    </row>
    <row r="62" spans="1:18" x14ac:dyDescent="0.25">
      <c r="I62" s="159"/>
      <c r="J62" s="159"/>
      <c r="K62" s="159"/>
      <c r="L62" s="159"/>
      <c r="M62" s="159"/>
      <c r="N62" s="159"/>
      <c r="O62" s="159"/>
      <c r="P62" s="159"/>
      <c r="Q62" s="159"/>
      <c r="R62" s="159"/>
    </row>
    <row r="63" spans="1:18" x14ac:dyDescent="0.25">
      <c r="I63" s="159"/>
      <c r="J63" s="159"/>
      <c r="K63" s="159"/>
      <c r="L63" s="159"/>
      <c r="M63" s="159"/>
      <c r="N63" s="159"/>
      <c r="O63" s="159"/>
      <c r="P63" s="159"/>
      <c r="Q63" s="159"/>
      <c r="R63" s="159"/>
    </row>
    <row r="64" spans="1:18" x14ac:dyDescent="0.25">
      <c r="I64" s="159"/>
      <c r="J64" s="159"/>
      <c r="K64" s="159"/>
      <c r="L64" s="159"/>
      <c r="M64" s="159"/>
      <c r="N64" s="159"/>
      <c r="O64" s="159"/>
      <c r="P64" s="159"/>
      <c r="Q64" s="159"/>
      <c r="R64" s="159"/>
    </row>
    <row r="65" spans="1:18" ht="16.5" thickBot="1" x14ac:dyDescent="0.3">
      <c r="A65" s="84" t="s">
        <v>53</v>
      </c>
      <c r="B65" s="85"/>
      <c r="C65" s="85"/>
      <c r="D65" s="85"/>
      <c r="E65" s="85"/>
      <c r="F65" s="85"/>
      <c r="G65" s="85"/>
      <c r="H65" s="85"/>
      <c r="I65" s="159"/>
      <c r="J65" s="159"/>
      <c r="K65" s="159"/>
      <c r="L65" s="159"/>
      <c r="M65" s="159"/>
      <c r="N65" s="159"/>
      <c r="O65" s="159"/>
      <c r="P65" s="159"/>
      <c r="Q65" s="159"/>
      <c r="R65" s="159"/>
    </row>
    <row r="66" spans="1:18" x14ac:dyDescent="0.25">
      <c r="I66" s="159"/>
      <c r="J66" s="159"/>
      <c r="K66" s="159"/>
      <c r="L66" s="159"/>
      <c r="M66" s="159"/>
      <c r="N66" s="159"/>
      <c r="O66" s="159"/>
      <c r="P66" s="159"/>
      <c r="Q66" s="159"/>
      <c r="R66" s="159"/>
    </row>
    <row r="67" spans="1:18" x14ac:dyDescent="0.25">
      <c r="I67" s="159"/>
      <c r="J67" s="159"/>
      <c r="K67" s="159"/>
      <c r="L67" s="159"/>
      <c r="M67" s="159"/>
      <c r="N67" s="159"/>
      <c r="O67" s="159"/>
      <c r="P67" s="159"/>
      <c r="Q67" s="159"/>
      <c r="R67" s="159"/>
    </row>
    <row r="68" spans="1:18" x14ac:dyDescent="0.25">
      <c r="I68" s="159"/>
      <c r="J68" s="159"/>
      <c r="K68" s="159"/>
      <c r="L68" s="159"/>
      <c r="M68" s="159"/>
      <c r="N68" s="159"/>
      <c r="O68" s="159"/>
      <c r="P68" s="159"/>
      <c r="Q68" s="159"/>
      <c r="R68" s="159"/>
    </row>
    <row r="69" spans="1:18" x14ac:dyDescent="0.25">
      <c r="I69" s="159"/>
      <c r="J69" s="159"/>
      <c r="K69" s="159"/>
      <c r="L69" s="159"/>
      <c r="M69" s="159"/>
      <c r="N69" s="159"/>
      <c r="O69" s="159"/>
      <c r="P69" s="159"/>
      <c r="Q69" s="159"/>
      <c r="R69" s="159"/>
    </row>
    <row r="70" spans="1:18" x14ac:dyDescent="0.25">
      <c r="I70" s="159"/>
      <c r="J70" s="159"/>
      <c r="K70" s="159"/>
      <c r="L70" s="159"/>
      <c r="M70" s="159"/>
      <c r="N70" s="159"/>
      <c r="O70" s="159"/>
      <c r="P70" s="159"/>
      <c r="Q70" s="159"/>
      <c r="R70" s="159"/>
    </row>
    <row r="71" spans="1:18" x14ac:dyDescent="0.25">
      <c r="I71" s="159"/>
      <c r="J71" s="159"/>
      <c r="K71" s="159"/>
      <c r="L71" s="159"/>
      <c r="M71" s="159"/>
      <c r="N71" s="159"/>
      <c r="O71" s="159"/>
      <c r="P71" s="159"/>
      <c r="Q71" s="159"/>
      <c r="R71" s="159"/>
    </row>
    <row r="72" spans="1:18" x14ac:dyDescent="0.25">
      <c r="I72" s="159"/>
      <c r="J72" s="159"/>
      <c r="K72" s="159"/>
      <c r="L72" s="159"/>
      <c r="M72" s="159"/>
      <c r="N72" s="159"/>
      <c r="O72" s="159"/>
      <c r="P72" s="159"/>
      <c r="Q72" s="159"/>
      <c r="R72" s="159"/>
    </row>
    <row r="73" spans="1:18" x14ac:dyDescent="0.25">
      <c r="I73" s="159"/>
      <c r="J73" s="159"/>
      <c r="K73" s="159"/>
      <c r="L73" s="159"/>
      <c r="M73" s="159"/>
      <c r="N73" s="159"/>
      <c r="O73" s="159"/>
      <c r="P73" s="159"/>
      <c r="Q73" s="7"/>
      <c r="R73" s="7"/>
    </row>
    <row r="74" spans="1:18" x14ac:dyDescent="0.25">
      <c r="I74" s="159"/>
      <c r="J74" s="159"/>
      <c r="K74" s="159"/>
      <c r="L74" s="159"/>
      <c r="M74" s="159"/>
      <c r="N74" s="159"/>
      <c r="O74" s="159"/>
      <c r="P74" s="159"/>
      <c r="Q74" s="7"/>
      <c r="R74" s="7"/>
    </row>
    <row r="75" spans="1:18" x14ac:dyDescent="0.25">
      <c r="I75" s="7"/>
      <c r="J75" s="7"/>
      <c r="K75" s="7"/>
      <c r="L75" s="7"/>
      <c r="M75" s="7"/>
      <c r="N75" s="7"/>
      <c r="O75" s="7"/>
      <c r="P75" s="7"/>
    </row>
    <row r="76" spans="1:18" x14ac:dyDescent="0.25">
      <c r="I76" s="7"/>
      <c r="J76" s="7"/>
      <c r="K76" s="7"/>
      <c r="L76" s="7"/>
      <c r="M76" s="7"/>
      <c r="N76" s="7"/>
      <c r="O76" s="7"/>
      <c r="P76" s="7"/>
    </row>
    <row r="78" spans="1:18" ht="16.5" x14ac:dyDescent="0.3">
      <c r="A78" s="49"/>
      <c r="B78" s="50"/>
      <c r="C78" s="50"/>
      <c r="D78" s="51"/>
      <c r="E78" s="51"/>
      <c r="F78" s="51"/>
    </row>
    <row r="79" spans="1:18" ht="16.5" x14ac:dyDescent="0.3">
      <c r="A79" s="49"/>
      <c r="B79" s="50"/>
      <c r="C79" s="50"/>
      <c r="D79" s="51"/>
      <c r="E79" s="51"/>
      <c r="F79" s="51"/>
    </row>
    <row r="80" spans="1:18" ht="16.5" x14ac:dyDescent="0.3">
      <c r="A80" s="49"/>
      <c r="B80" s="49"/>
      <c r="C80" s="49"/>
      <c r="D80" s="49"/>
      <c r="E80" s="52"/>
      <c r="F80" s="52"/>
    </row>
  </sheetData>
  <mergeCells count="18">
    <mergeCell ref="A43:H46"/>
    <mergeCell ref="A9:H9"/>
    <mergeCell ref="C7:D7"/>
    <mergeCell ref="I40:P40"/>
    <mergeCell ref="D1:G1"/>
    <mergeCell ref="C6:D6"/>
    <mergeCell ref="L1:P1"/>
    <mergeCell ref="G6:H6"/>
    <mergeCell ref="A18:H40"/>
    <mergeCell ref="G7:H7"/>
    <mergeCell ref="A10:H10"/>
    <mergeCell ref="A12:H12"/>
    <mergeCell ref="I22:P22"/>
    <mergeCell ref="A6:B6"/>
    <mergeCell ref="A7:B7"/>
    <mergeCell ref="E6:F6"/>
    <mergeCell ref="E7:F7"/>
    <mergeCell ref="I21:P21"/>
  </mergeCells>
  <conditionalFormatting sqref="I17 K17:N17">
    <cfRule type="expression" dxfId="1" priority="66">
      <formula>$E$7&lt;&gt;0</formula>
    </cfRule>
  </conditionalFormatting>
  <conditionalFormatting sqref="J17">
    <cfRule type="expression" dxfId="0" priority="68">
      <formula>$E$7&lt;&gt;0</formula>
    </cfRule>
  </conditionalFormatting>
  <dataValidations count="5">
    <dataValidation type="list" allowBlank="1" showInputMessage="1" showErrorMessage="1" errorTitle="ERREUR DE SAISIE" error="Veuillez utiliser le menu déroulant pour la saisie des données." sqref="A7" xr:uid="{555E0884-25DB-40AC-B19E-7DE96B0C6E6A}">
      <formula1>Famille</formula1>
    </dataValidation>
    <dataValidation type="list" allowBlank="1" showInputMessage="1" showErrorMessage="1" errorTitle="ERREUR DE SAISIE" error="Veuillez utiliser le menu déroulant pour la saisie des données." sqref="C7" xr:uid="{BEBC6DBB-F1DD-4902-8610-8275CA96A5C6}">
      <formula1>INDIRECT(A7)</formula1>
    </dataValidation>
    <dataValidation type="list" allowBlank="1" showInputMessage="1" showErrorMessage="1" errorTitle="ERREUR DE SAISIE" error="Veuillez utiliser le menu déroulant pour la saisie des données." sqref="E7" xr:uid="{66EAC51D-6290-45B0-9C7E-25265713FE01}">
      <formula1>INDIRECT($C$7)</formula1>
    </dataValidation>
    <dataValidation type="list" allowBlank="1" showInputMessage="1" showErrorMessage="1" errorTitle="ERREUR DE SAISIE" error="Veuillez utiliser le menu déroulant pour la saisie des données." sqref="G7" xr:uid="{366BC1BC-AC5A-445A-90FD-2151D22911F7}">
      <formula1>INDIRECT($E$7)</formula1>
    </dataValidation>
    <dataValidation type="list" allowBlank="1" showInputMessage="1" showErrorMessage="1" sqref="A10" xr:uid="{F2F04DFC-234C-4F8C-BB36-231C9DB5BC10}">
      <formula1>INDIRECT($G$7)</formula1>
    </dataValidation>
  </dataValidations>
  <pageMargins left="0.7" right="0.7" top="0.75" bottom="0.75" header="0.3" footer="0.3"/>
  <pageSetup paperSize="9" scale="59" orientation="portrait" r:id="rId1"/>
  <colBreaks count="1" manualBreakCount="1">
    <brk id="8"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f_p1">
                <anchor moveWithCells="1" sizeWithCells="1">
                  <from>
                    <xdr:col>7</xdr:col>
                    <xdr:colOff>581025</xdr:colOff>
                    <xdr:row>1</xdr:row>
                    <xdr:rowOff>66675</xdr:rowOff>
                  </from>
                  <to>
                    <xdr:col>7</xdr:col>
                    <xdr:colOff>1514475</xdr:colOff>
                    <xdr:row>3</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C3FEE4D4-F744-4DF8-95AE-2C2CA27ABE7E}">
          <x14:formula1>
            <xm:f>#REF!</xm:f>
          </x14:formula1>
          <xm:sqref>J17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B40E5-913C-4F75-89A7-B6FA4E33B35B}">
  <sheetPr codeName="Feuil6"/>
  <dimension ref="A6:N37"/>
  <sheetViews>
    <sheetView zoomScaleNormal="100" workbookViewId="0">
      <selection activeCell="C5" sqref="C5"/>
    </sheetView>
  </sheetViews>
  <sheetFormatPr baseColWidth="10" defaultRowHeight="15" x14ac:dyDescent="0.25"/>
  <cols>
    <col min="1" max="1" width="23.42578125" bestFit="1" customWidth="1"/>
    <col min="2" max="2" width="31.85546875" customWidth="1"/>
    <col min="3" max="3" width="18.140625" bestFit="1" customWidth="1"/>
    <col min="4" max="4" width="14.140625" bestFit="1" customWidth="1"/>
    <col min="5" max="5" width="19.28515625" bestFit="1" customWidth="1"/>
    <col min="6" max="6" width="13.5703125" customWidth="1"/>
    <col min="8" max="8" width="23.42578125" customWidth="1"/>
    <col min="9" max="9" width="31.85546875" customWidth="1"/>
    <col min="10" max="10" width="18.140625" customWidth="1"/>
    <col min="11" max="11" width="14.140625" customWidth="1"/>
    <col min="12" max="12" width="19.28515625" bestFit="1" customWidth="1"/>
    <col min="13" max="13" width="13.140625" bestFit="1" customWidth="1"/>
  </cols>
  <sheetData>
    <row r="6" spans="1:14" ht="24" thickBot="1" x14ac:dyDescent="0.4">
      <c r="A6" s="156" t="s">
        <v>66</v>
      </c>
      <c r="B6" s="157"/>
      <c r="C6" s="157"/>
      <c r="D6" s="157"/>
      <c r="E6" s="157"/>
      <c r="F6" s="157"/>
      <c r="G6" s="8"/>
      <c r="H6" s="84" t="str">
        <f>A6</f>
        <v>FRAIS FIXES</v>
      </c>
      <c r="I6" s="85"/>
      <c r="J6" s="85"/>
      <c r="K6" s="85"/>
      <c r="L6" s="85"/>
      <c r="M6" s="85"/>
    </row>
    <row r="8" spans="1:14" ht="16.5" thickBot="1" x14ac:dyDescent="0.3">
      <c r="A8" s="104" t="s">
        <v>35</v>
      </c>
      <c r="H8" s="104" t="s">
        <v>67</v>
      </c>
    </row>
    <row r="9" spans="1:14" ht="33.75" thickBot="1" x14ac:dyDescent="0.3">
      <c r="A9" s="105" t="s">
        <v>62</v>
      </c>
      <c r="B9" s="105" t="s">
        <v>41</v>
      </c>
      <c r="C9" s="105" t="s">
        <v>34</v>
      </c>
      <c r="D9" s="105" t="s">
        <v>63</v>
      </c>
      <c r="E9" s="114" t="s">
        <v>73</v>
      </c>
      <c r="F9" s="113" t="s">
        <v>74</v>
      </c>
      <c r="G9" s="105" t="s">
        <v>47</v>
      </c>
      <c r="H9" s="105" t="s">
        <v>62</v>
      </c>
      <c r="I9" s="105" t="s">
        <v>41</v>
      </c>
      <c r="J9" s="105" t="s">
        <v>34</v>
      </c>
      <c r="K9" s="105" t="s">
        <v>63</v>
      </c>
      <c r="L9" s="113" t="s">
        <v>73</v>
      </c>
      <c r="M9" s="113" t="s">
        <v>74</v>
      </c>
      <c r="N9" s="105" t="s">
        <v>47</v>
      </c>
    </row>
    <row r="10" spans="1:14" ht="16.5" x14ac:dyDescent="0.3">
      <c r="A10" s="117" t="s">
        <v>60</v>
      </c>
      <c r="B10" s="118" t="s">
        <v>61</v>
      </c>
      <c r="C10" s="117" t="s">
        <v>64</v>
      </c>
      <c r="D10" s="119">
        <v>1</v>
      </c>
      <c r="E10" s="115" t="e">
        <f>IF(OR(A10=0,B10=0),0,INDEX(#REF!,MATCH(FF!B10,#REF!,0),MATCH(FF!C10,#REF!,0)))</f>
        <v>#REF!</v>
      </c>
      <c r="F10" s="125">
        <v>100</v>
      </c>
      <c r="G10" s="106">
        <f>IF(F10&lt;&gt;0,D10*F10,D10*E10)</f>
        <v>100</v>
      </c>
      <c r="H10" s="117"/>
      <c r="I10" s="118"/>
      <c r="J10" s="117"/>
      <c r="K10" s="127"/>
      <c r="L10" s="132">
        <f>IF(OR(H10=0,I10=0),0,INDEX(#REF!,MATCH(I10,#REF!,0),MATCH(FF!J10,#REF!,0)))</f>
        <v>0</v>
      </c>
      <c r="M10" s="125"/>
      <c r="N10" s="106">
        <f>IF(M10&lt;&gt;0,K10*M10,K10*L10)</f>
        <v>0</v>
      </c>
    </row>
    <row r="11" spans="1:14" ht="16.5" x14ac:dyDescent="0.3">
      <c r="A11" s="120"/>
      <c r="B11" s="121"/>
      <c r="C11" s="128"/>
      <c r="D11" s="119"/>
      <c r="E11" s="115">
        <f>IF(OR(A11=0,B11=0),0,INDEX(#REF!,MATCH(FF!B11,#REF!,0),MATCH(FF!C11,#REF!,0)))</f>
        <v>0</v>
      </c>
      <c r="F11" s="125"/>
      <c r="G11" s="106">
        <f t="shared" ref="G11:G19" si="0">IF(F11&lt;&gt;0,D11*F11,D11*E11)</f>
        <v>0</v>
      </c>
      <c r="H11" s="128"/>
      <c r="I11" s="121"/>
      <c r="J11" s="128"/>
      <c r="K11" s="129"/>
      <c r="L11" s="133">
        <f>IF(OR(H11=0,I11=0),0,INDEX(#REF!,MATCH(I11,#REF!,0),MATCH(FF!J11,#REF!,0)))</f>
        <v>0</v>
      </c>
      <c r="M11" s="125"/>
      <c r="N11" s="106">
        <f t="shared" ref="N11:N19" si="1">IF(M11&lt;&gt;0,K11*M11,K11*L11)</f>
        <v>0</v>
      </c>
    </row>
    <row r="12" spans="1:14" ht="16.5" x14ac:dyDescent="0.3">
      <c r="A12" s="120"/>
      <c r="B12" s="121"/>
      <c r="C12" s="128"/>
      <c r="D12" s="119"/>
      <c r="E12" s="115">
        <f>IF(OR(A12=0,B12=0),0,INDEX(#REF!,MATCH(FF!B12,#REF!,0),MATCH(FF!C12,#REF!,0)))</f>
        <v>0</v>
      </c>
      <c r="F12" s="125"/>
      <c r="G12" s="106">
        <f t="shared" si="0"/>
        <v>0</v>
      </c>
      <c r="H12" s="128"/>
      <c r="I12" s="121"/>
      <c r="J12" s="128"/>
      <c r="K12" s="129"/>
      <c r="L12" s="133">
        <f>IF(OR(H12=0,I12=0),0,INDEX(#REF!,MATCH(I12,#REF!,0),MATCH(FF!J12,#REF!,0)))</f>
        <v>0</v>
      </c>
      <c r="M12" s="125"/>
      <c r="N12" s="106">
        <f t="shared" si="1"/>
        <v>0</v>
      </c>
    </row>
    <row r="13" spans="1:14" ht="16.5" x14ac:dyDescent="0.3">
      <c r="A13" s="120"/>
      <c r="B13" s="121"/>
      <c r="C13" s="128"/>
      <c r="D13" s="119"/>
      <c r="E13" s="115">
        <f>IF(OR(A13=0,B13=0),0,INDEX(#REF!,MATCH(FF!B13,#REF!,0),MATCH(FF!C13,#REF!,0)))</f>
        <v>0</v>
      </c>
      <c r="F13" s="125"/>
      <c r="G13" s="106">
        <f t="shared" si="0"/>
        <v>0</v>
      </c>
      <c r="H13" s="128"/>
      <c r="I13" s="121"/>
      <c r="J13" s="128"/>
      <c r="K13" s="129"/>
      <c r="L13" s="133">
        <f>IF(OR(H13=0,I13=0),0,INDEX(#REF!,MATCH(I13,#REF!,0),MATCH(FF!J13,#REF!,0)))</f>
        <v>0</v>
      </c>
      <c r="M13" s="125"/>
      <c r="N13" s="106">
        <f t="shared" si="1"/>
        <v>0</v>
      </c>
    </row>
    <row r="14" spans="1:14" ht="16.5" x14ac:dyDescent="0.3">
      <c r="A14" s="120"/>
      <c r="B14" s="121"/>
      <c r="C14" s="128"/>
      <c r="D14" s="119"/>
      <c r="E14" s="115">
        <f>IF(OR(A14=0,B14=0),0,INDEX(#REF!,MATCH(FF!B14,#REF!,0),MATCH(FF!C14,#REF!,0)))</f>
        <v>0</v>
      </c>
      <c r="F14" s="125"/>
      <c r="G14" s="106">
        <f t="shared" si="0"/>
        <v>0</v>
      </c>
      <c r="H14" s="128"/>
      <c r="I14" s="121"/>
      <c r="J14" s="128"/>
      <c r="K14" s="129"/>
      <c r="L14" s="133">
        <f>IF(OR(H14=0,I14=0),0,INDEX(#REF!,MATCH(I14,#REF!,0),MATCH(FF!J14,#REF!,0)))</f>
        <v>0</v>
      </c>
      <c r="M14" s="125"/>
      <c r="N14" s="106">
        <f t="shared" si="1"/>
        <v>0</v>
      </c>
    </row>
    <row r="15" spans="1:14" ht="16.5" x14ac:dyDescent="0.3">
      <c r="A15" s="120"/>
      <c r="B15" s="121"/>
      <c r="C15" s="128"/>
      <c r="D15" s="119"/>
      <c r="E15" s="115">
        <f>IF(OR(A15=0,B15=0),0,INDEX(#REF!,MATCH(FF!B15,#REF!,0),MATCH(FF!C15,#REF!,0)))</f>
        <v>0</v>
      </c>
      <c r="F15" s="125"/>
      <c r="G15" s="106">
        <f t="shared" si="0"/>
        <v>0</v>
      </c>
      <c r="H15" s="128"/>
      <c r="I15" s="121"/>
      <c r="J15" s="128"/>
      <c r="K15" s="129"/>
      <c r="L15" s="133">
        <f>IF(OR(H15=0,I15=0),0,INDEX(#REF!,MATCH(I15,#REF!,0),MATCH(FF!J15,#REF!,0)))</f>
        <v>0</v>
      </c>
      <c r="M15" s="125"/>
      <c r="N15" s="106">
        <f t="shared" si="1"/>
        <v>0</v>
      </c>
    </row>
    <row r="16" spans="1:14" ht="16.5" x14ac:dyDescent="0.3">
      <c r="A16" s="120"/>
      <c r="B16" s="121"/>
      <c r="C16" s="128"/>
      <c r="D16" s="119"/>
      <c r="E16" s="115">
        <f>IF(OR(A16=0,B16=0),0,INDEX(#REF!,MATCH(FF!B16,#REF!,0),MATCH(FF!C16,#REF!,0)))</f>
        <v>0</v>
      </c>
      <c r="F16" s="125"/>
      <c r="G16" s="106">
        <f t="shared" si="0"/>
        <v>0</v>
      </c>
      <c r="H16" s="128"/>
      <c r="I16" s="121"/>
      <c r="J16" s="128"/>
      <c r="K16" s="129"/>
      <c r="L16" s="133">
        <f>IF(OR(H16=0,I16=0),0,INDEX(#REF!,MATCH(I16,#REF!,0),MATCH(FF!J16,#REF!,0)))</f>
        <v>0</v>
      </c>
      <c r="M16" s="125"/>
      <c r="N16" s="106">
        <f t="shared" si="1"/>
        <v>0</v>
      </c>
    </row>
    <row r="17" spans="1:14" ht="16.5" x14ac:dyDescent="0.3">
      <c r="A17" s="120"/>
      <c r="B17" s="121"/>
      <c r="C17" s="128"/>
      <c r="D17" s="119"/>
      <c r="E17" s="115">
        <f>IF(OR(A17=0,B17=0),0,INDEX(#REF!,MATCH(FF!B17,#REF!,0),MATCH(FF!C17,#REF!,0)))</f>
        <v>0</v>
      </c>
      <c r="F17" s="125"/>
      <c r="G17" s="106">
        <f t="shared" si="0"/>
        <v>0</v>
      </c>
      <c r="H17" s="128"/>
      <c r="I17" s="121"/>
      <c r="J17" s="128"/>
      <c r="K17" s="129"/>
      <c r="L17" s="133">
        <f>IF(OR(H17=0,I17=0),0,INDEX(#REF!,MATCH(I17,#REF!,0),MATCH(FF!J17,#REF!,0)))</f>
        <v>0</v>
      </c>
      <c r="M17" s="125"/>
      <c r="N17" s="106">
        <f t="shared" si="1"/>
        <v>0</v>
      </c>
    </row>
    <row r="18" spans="1:14" ht="16.5" x14ac:dyDescent="0.3">
      <c r="A18" s="120"/>
      <c r="B18" s="121"/>
      <c r="C18" s="128"/>
      <c r="D18" s="119"/>
      <c r="E18" s="115">
        <f>IF(OR(A18=0,B18=0),0,INDEX(#REF!,MATCH(FF!B18,#REF!,0),MATCH(FF!C18,#REF!,0)))</f>
        <v>0</v>
      </c>
      <c r="F18" s="125"/>
      <c r="G18" s="106">
        <f t="shared" si="0"/>
        <v>0</v>
      </c>
      <c r="H18" s="128"/>
      <c r="I18" s="121"/>
      <c r="J18" s="128"/>
      <c r="K18" s="129"/>
      <c r="L18" s="133">
        <f>IF(OR(H18=0,I18=0),0,INDEX(#REF!,MATCH(I18,#REF!,0),MATCH(FF!J18,#REF!,0)))</f>
        <v>0</v>
      </c>
      <c r="M18" s="125"/>
      <c r="N18" s="106">
        <f t="shared" si="1"/>
        <v>0</v>
      </c>
    </row>
    <row r="19" spans="1:14" ht="17.25" thickBot="1" x14ac:dyDescent="0.35">
      <c r="A19" s="122"/>
      <c r="B19" s="123"/>
      <c r="C19" s="130"/>
      <c r="D19" s="124"/>
      <c r="E19" s="116">
        <f>IF(OR(A19=0,B19=0),0,INDEX(#REF!,MATCH(FF!B19,#REF!,0),MATCH(FF!C19,#REF!,0)))</f>
        <v>0</v>
      </c>
      <c r="F19" s="126"/>
      <c r="G19" s="106">
        <f t="shared" si="0"/>
        <v>0</v>
      </c>
      <c r="H19" s="130"/>
      <c r="I19" s="123"/>
      <c r="J19" s="130"/>
      <c r="K19" s="131"/>
      <c r="L19" s="134">
        <f>IF(OR(H19=0,I19=0),0,INDEX(#REF!,MATCH(I19,#REF!,0),MATCH(FF!J19,#REF!,0)))</f>
        <v>0</v>
      </c>
      <c r="M19" s="126"/>
      <c r="N19" s="107">
        <f t="shared" si="1"/>
        <v>0</v>
      </c>
    </row>
    <row r="20" spans="1:14" ht="18.75" thickBot="1" x14ac:dyDescent="0.3">
      <c r="C20" s="274" t="s">
        <v>69</v>
      </c>
      <c r="D20" s="275"/>
      <c r="E20" s="275"/>
      <c r="F20" s="276"/>
      <c r="G20" s="108">
        <f>SUM(G10:G19)</f>
        <v>100</v>
      </c>
      <c r="J20" s="277" t="s">
        <v>71</v>
      </c>
      <c r="K20" s="278"/>
      <c r="L20" s="275"/>
      <c r="M20" s="276"/>
      <c r="N20" s="108">
        <f>SUM(N10:N19)</f>
        <v>0</v>
      </c>
    </row>
    <row r="22" spans="1:14" ht="16.5" thickBot="1" x14ac:dyDescent="0.3">
      <c r="A22" s="104" t="s">
        <v>77</v>
      </c>
      <c r="H22" s="104" t="s">
        <v>68</v>
      </c>
    </row>
    <row r="23" spans="1:14" ht="33.75" thickBot="1" x14ac:dyDescent="0.3">
      <c r="A23" s="101" t="s">
        <v>62</v>
      </c>
      <c r="B23" s="102" t="s">
        <v>41</v>
      </c>
      <c r="C23" s="102" t="s">
        <v>34</v>
      </c>
      <c r="D23" s="102" t="s">
        <v>63</v>
      </c>
      <c r="E23" s="113" t="s">
        <v>73</v>
      </c>
      <c r="F23" s="113" t="s">
        <v>74</v>
      </c>
      <c r="G23" s="103" t="s">
        <v>47</v>
      </c>
      <c r="H23" s="101" t="s">
        <v>62</v>
      </c>
      <c r="I23" s="102" t="s">
        <v>41</v>
      </c>
      <c r="J23" s="102" t="s">
        <v>34</v>
      </c>
      <c r="K23" s="102" t="s">
        <v>63</v>
      </c>
      <c r="L23" s="113" t="s">
        <v>73</v>
      </c>
      <c r="M23" s="113" t="s">
        <v>74</v>
      </c>
      <c r="N23" s="103" t="s">
        <v>47</v>
      </c>
    </row>
    <row r="24" spans="1:14" ht="16.5" x14ac:dyDescent="0.3">
      <c r="A24" s="117"/>
      <c r="B24" s="118"/>
      <c r="C24" s="117"/>
      <c r="D24" s="127"/>
      <c r="E24" s="138">
        <f>IF(OR(A24=0,B24=0),0,INDEX(#REF!,MATCH(B24,#REF!,0),MATCH(C24,#REF!,0)))</f>
        <v>0</v>
      </c>
      <c r="F24" s="125"/>
      <c r="G24" s="106">
        <f>IF(F24&lt;&gt;0,D24*F24,D24*E24)</f>
        <v>0</v>
      </c>
      <c r="H24" s="117"/>
      <c r="I24" s="118"/>
      <c r="J24" s="152" t="str">
        <f>IF(OR(H24&lt;&gt;0,I24&lt;&gt;0),"Forfait"," ")</f>
        <v xml:space="preserve"> </v>
      </c>
      <c r="K24" s="127"/>
      <c r="L24" s="132">
        <f>IF(OR(H24=0,I24=0),0,INDEX(#REF!,MATCH(I24,#REF!,0),MATCH(FF!J24,#REF!,0)))</f>
        <v>0</v>
      </c>
      <c r="M24" s="125"/>
      <c r="N24" s="110">
        <f>K24*L24</f>
        <v>0</v>
      </c>
    </row>
    <row r="25" spans="1:14" ht="16.5" x14ac:dyDescent="0.3">
      <c r="A25" s="128"/>
      <c r="B25" s="121"/>
      <c r="C25" s="128"/>
      <c r="D25" s="129"/>
      <c r="E25" s="138">
        <f>IF(OR(A25=0,B25=0),0,INDEX(#REF!,MATCH(FF!A25,#REF!,0),MATCH(FF!B25,#REF!,0)))</f>
        <v>0</v>
      </c>
      <c r="F25" s="125"/>
      <c r="G25" s="106">
        <f t="shared" ref="G25:G33" si="2">IF(F25&lt;&gt;0,D25*F25,D25*E25)</f>
        <v>0</v>
      </c>
      <c r="H25" s="128"/>
      <c r="I25" s="121"/>
      <c r="J25" s="141" t="str">
        <f t="shared" ref="J25:J28" si="3">IF(OR(H25&lt;&gt;0,I25&lt;&gt;0),"Forfait"," ")</f>
        <v xml:space="preserve"> </v>
      </c>
      <c r="K25" s="129"/>
      <c r="L25" s="133">
        <f>IF(OR(H25=0,I25=0),0,INDEX(#REF!,MATCH(I25,#REF!,0),MATCH(FF!J25,#REF!,0)))</f>
        <v>0</v>
      </c>
      <c r="M25" s="125"/>
      <c r="N25" s="112">
        <f t="shared" ref="N25:N28" si="4">K25*L25</f>
        <v>0</v>
      </c>
    </row>
    <row r="26" spans="1:14" ht="16.5" x14ac:dyDescent="0.3">
      <c r="A26" s="128"/>
      <c r="B26" s="121"/>
      <c r="C26" s="128"/>
      <c r="D26" s="129"/>
      <c r="E26" s="138">
        <f>IF(OR(A26=0,B26=0),0,INDEX(#REF!,MATCH(FF!A26,#REF!,0),MATCH(FF!B26,#REF!,0)))</f>
        <v>0</v>
      </c>
      <c r="F26" s="125"/>
      <c r="G26" s="106">
        <f t="shared" si="2"/>
        <v>0</v>
      </c>
      <c r="H26" s="128"/>
      <c r="I26" s="121"/>
      <c r="J26" s="141" t="str">
        <f t="shared" si="3"/>
        <v xml:space="preserve"> </v>
      </c>
      <c r="K26" s="129"/>
      <c r="L26" s="133">
        <f>IF(OR(H26=0,I26=0),0,INDEX(#REF!,MATCH(I26,#REF!,0),MATCH(FF!J26,#REF!,0)))</f>
        <v>0</v>
      </c>
      <c r="M26" s="125"/>
      <c r="N26" s="112">
        <f t="shared" si="4"/>
        <v>0</v>
      </c>
    </row>
    <row r="27" spans="1:14" ht="16.5" x14ac:dyDescent="0.3">
      <c r="A27" s="128"/>
      <c r="B27" s="121"/>
      <c r="C27" s="128"/>
      <c r="D27" s="129"/>
      <c r="E27" s="138">
        <f>IF(OR(A27=0,B27=0),0,INDEX(#REF!,MATCH(FF!A27,#REF!,0),MATCH(FF!B27,#REF!,0)))</f>
        <v>0</v>
      </c>
      <c r="F27" s="125"/>
      <c r="G27" s="106">
        <f t="shared" si="2"/>
        <v>0</v>
      </c>
      <c r="H27" s="128"/>
      <c r="I27" s="121"/>
      <c r="J27" s="141" t="str">
        <f t="shared" si="3"/>
        <v xml:space="preserve"> </v>
      </c>
      <c r="K27" s="129"/>
      <c r="L27" s="133">
        <f>IF(OR(H27=0,I27=0),0,INDEX(#REF!,MATCH(I27,#REF!,0),MATCH(FF!J27,#REF!,0)))</f>
        <v>0</v>
      </c>
      <c r="M27" s="125"/>
      <c r="N27" s="112">
        <f t="shared" si="4"/>
        <v>0</v>
      </c>
    </row>
    <row r="28" spans="1:14" ht="17.25" thickBot="1" x14ac:dyDescent="0.35">
      <c r="A28" s="128"/>
      <c r="B28" s="121"/>
      <c r="C28" s="128"/>
      <c r="D28" s="129"/>
      <c r="E28" s="138">
        <f>IF(OR(A28=0,B28=0),0,INDEX(#REF!,MATCH(FF!A28,#REF!,0),MATCH(FF!B28,#REF!,0)))</f>
        <v>0</v>
      </c>
      <c r="F28" s="125"/>
      <c r="G28" s="106">
        <f t="shared" si="2"/>
        <v>0</v>
      </c>
      <c r="H28" s="130"/>
      <c r="I28" s="123"/>
      <c r="J28" s="142" t="str">
        <f t="shared" si="3"/>
        <v xml:space="preserve"> </v>
      </c>
      <c r="K28" s="131"/>
      <c r="L28" s="137">
        <f>IF(OR(H28=0,I28=0),0,INDEX(#REF!,MATCH(I28,#REF!,0),MATCH(FF!J28,#REF!,0)))</f>
        <v>0</v>
      </c>
      <c r="M28" s="126"/>
      <c r="N28" s="145">
        <f t="shared" si="4"/>
        <v>0</v>
      </c>
    </row>
    <row r="29" spans="1:14" ht="17.25" thickBot="1" x14ac:dyDescent="0.35">
      <c r="A29" s="128"/>
      <c r="B29" s="121"/>
      <c r="C29" s="128"/>
      <c r="D29" s="129"/>
      <c r="E29" s="138">
        <f>IF(OR(A29=0,B29=0),0,INDEX(#REF!,MATCH(FF!A29,#REF!,0),MATCH(FF!B29,#REF!,0)))</f>
        <v>0</v>
      </c>
      <c r="F29" s="125"/>
      <c r="G29" s="144">
        <f t="shared" si="2"/>
        <v>0</v>
      </c>
      <c r="H29" s="147"/>
      <c r="I29" s="148"/>
      <c r="J29" s="147"/>
      <c r="K29" s="149"/>
      <c r="L29" s="150"/>
      <c r="M29" s="150"/>
      <c r="N29" s="151"/>
    </row>
    <row r="30" spans="1:14" ht="16.5" x14ac:dyDescent="0.3">
      <c r="A30" s="128"/>
      <c r="B30" s="121"/>
      <c r="C30" s="128"/>
      <c r="D30" s="129"/>
      <c r="E30" s="138">
        <f>IF(OR(A30=0,B30=0),0,INDEX(#REF!,MATCH(FF!A30,#REF!,0),MATCH(FF!B30,#REF!,0)))</f>
        <v>0</v>
      </c>
      <c r="F30" s="125"/>
      <c r="G30" s="106">
        <f t="shared" si="2"/>
        <v>0</v>
      </c>
      <c r="H30" s="143" t="s">
        <v>75</v>
      </c>
      <c r="I30" s="143" t="s">
        <v>75</v>
      </c>
      <c r="J30" s="152" t="str">
        <f>IF(OR(H30&lt;&gt;0,I30&lt;&gt;0),"Forfait"," ")</f>
        <v>Forfait</v>
      </c>
      <c r="K30" s="119"/>
      <c r="L30" s="146"/>
      <c r="M30" s="125"/>
      <c r="N30" s="106">
        <f>K30*M30</f>
        <v>0</v>
      </c>
    </row>
    <row r="31" spans="1:14" ht="16.5" x14ac:dyDescent="0.3">
      <c r="A31" s="128"/>
      <c r="B31" s="121"/>
      <c r="C31" s="128"/>
      <c r="D31" s="129"/>
      <c r="E31" s="138">
        <f>IF(OR(A31=0,B31=0),0,INDEX(#REF!,MATCH(FF!A31,#REF!,0),MATCH(FF!B31,#REF!,0)))</f>
        <v>0</v>
      </c>
      <c r="F31" s="125"/>
      <c r="G31" s="106">
        <f t="shared" si="2"/>
        <v>0</v>
      </c>
      <c r="H31" s="139" t="s">
        <v>75</v>
      </c>
      <c r="I31" s="139" t="s">
        <v>75</v>
      </c>
      <c r="J31" s="141" t="str">
        <f t="shared" ref="J31:J34" si="5">IF(OR(H31&lt;&gt;0,I31&lt;&gt;0),"Forfait"," ")</f>
        <v>Forfait</v>
      </c>
      <c r="K31" s="129"/>
      <c r="L31" s="135"/>
      <c r="M31" s="125"/>
      <c r="N31" s="112">
        <f t="shared" ref="N31:N34" si="6">K31*M31</f>
        <v>0</v>
      </c>
    </row>
    <row r="32" spans="1:14" ht="16.5" x14ac:dyDescent="0.3">
      <c r="A32" s="128"/>
      <c r="B32" s="121"/>
      <c r="C32" s="128"/>
      <c r="D32" s="129"/>
      <c r="E32" s="138">
        <f>IF(OR(A32=0,B32=0),0,INDEX(#REF!,MATCH(FF!A32,#REF!,0),MATCH(FF!B32,#REF!,0)))</f>
        <v>0</v>
      </c>
      <c r="F32" s="125"/>
      <c r="G32" s="106">
        <f t="shared" si="2"/>
        <v>0</v>
      </c>
      <c r="H32" s="139" t="s">
        <v>75</v>
      </c>
      <c r="I32" s="139" t="s">
        <v>75</v>
      </c>
      <c r="J32" s="141" t="str">
        <f t="shared" si="5"/>
        <v>Forfait</v>
      </c>
      <c r="K32" s="129"/>
      <c r="L32" s="135"/>
      <c r="M32" s="125"/>
      <c r="N32" s="112">
        <f t="shared" si="6"/>
        <v>0</v>
      </c>
    </row>
    <row r="33" spans="1:14" ht="17.25" thickBot="1" x14ac:dyDescent="0.35">
      <c r="A33" s="130"/>
      <c r="B33" s="123"/>
      <c r="C33" s="130"/>
      <c r="D33" s="131"/>
      <c r="E33" s="138">
        <f>IF(OR(A33=0,B33=0),0,INDEX(#REF!,MATCH(FF!A33,#REF!,0),MATCH(FF!B33,#REF!,0)))</f>
        <v>0</v>
      </c>
      <c r="F33" s="126"/>
      <c r="G33" s="106">
        <f t="shared" si="2"/>
        <v>0</v>
      </c>
      <c r="H33" s="139" t="s">
        <v>75</v>
      </c>
      <c r="I33" s="139" t="s">
        <v>75</v>
      </c>
      <c r="J33" s="141" t="str">
        <f t="shared" si="5"/>
        <v>Forfait</v>
      </c>
      <c r="K33" s="129"/>
      <c r="L33" s="135"/>
      <c r="M33" s="125"/>
      <c r="N33" s="112">
        <f t="shared" si="6"/>
        <v>0</v>
      </c>
    </row>
    <row r="34" spans="1:14" ht="19.5" thickBot="1" x14ac:dyDescent="0.35">
      <c r="C34" s="277" t="s">
        <v>70</v>
      </c>
      <c r="D34" s="278"/>
      <c r="E34" s="275"/>
      <c r="F34" s="276"/>
      <c r="G34" s="108">
        <f>SUM(G24:G33)</f>
        <v>0</v>
      </c>
      <c r="H34" s="140" t="s">
        <v>75</v>
      </c>
      <c r="I34" s="140" t="s">
        <v>75</v>
      </c>
      <c r="J34" s="142" t="str">
        <f t="shared" si="5"/>
        <v>Forfait</v>
      </c>
      <c r="K34" s="131"/>
      <c r="L34" s="136"/>
      <c r="M34" s="126"/>
      <c r="N34" s="112">
        <f t="shared" si="6"/>
        <v>0</v>
      </c>
    </row>
    <row r="35" spans="1:14" ht="18.75" thickBot="1" x14ac:dyDescent="0.3">
      <c r="J35" s="274" t="s">
        <v>72</v>
      </c>
      <c r="K35" s="275"/>
      <c r="L35" s="275"/>
      <c r="M35" s="276"/>
      <c r="N35" s="109">
        <f>SUM(N24:N34)</f>
        <v>0</v>
      </c>
    </row>
    <row r="36" spans="1:14" ht="15.75" thickBot="1" x14ac:dyDescent="0.3"/>
    <row r="37" spans="1:14" ht="18.75" thickBot="1" x14ac:dyDescent="0.3">
      <c r="J37" s="274" t="s">
        <v>76</v>
      </c>
      <c r="K37" s="275"/>
      <c r="L37" s="275"/>
      <c r="M37" s="276"/>
      <c r="N37" s="108">
        <f>+G20+G34+N20+N35</f>
        <v>100</v>
      </c>
    </row>
  </sheetData>
  <mergeCells count="5">
    <mergeCell ref="J37:M37"/>
    <mergeCell ref="C20:F20"/>
    <mergeCell ref="J35:M35"/>
    <mergeCell ref="J20:M20"/>
    <mergeCell ref="C34:F34"/>
  </mergeCells>
  <dataValidations count="2">
    <dataValidation type="list" allowBlank="1" showInputMessage="1" showErrorMessage="1" sqref="C10:C19" xr:uid="{77DF784A-DF90-421D-8F55-0F00F1A41D51}">
      <formula1>Unité_Encadrement</formula1>
    </dataValidation>
    <dataValidation type="list" allowBlank="1" showInputMessage="1" showErrorMessage="1" sqref="B10:B19 I10:I19 B24:B33 I24:I28" xr:uid="{1EEC61DE-C711-457B-B3DC-370E156AF87E}">
      <formula1>INDIRECT(A10)</formula1>
    </dataValidation>
  </dataValidations>
  <pageMargins left="0.7" right="0.7" top="0.75" bottom="0.75" header="0.3" footer="0.3"/>
  <pageSetup paperSize="9" scale="92" orientation="landscape" r:id="rId1"/>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13674" r:id="rId4" name="Button 10">
              <controlPr defaultSize="0" print="0" autoFill="0" autoPict="0" macro="[0]!F_FF">
                <anchor moveWithCells="1" sizeWithCells="1">
                  <from>
                    <xdr:col>5</xdr:col>
                    <xdr:colOff>742950</xdr:colOff>
                    <xdr:row>0</xdr:row>
                    <xdr:rowOff>57150</xdr:rowOff>
                  </from>
                  <to>
                    <xdr:col>6</xdr:col>
                    <xdr:colOff>733425</xdr:colOff>
                    <xdr:row>2</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E262F96A-75A8-4E01-9691-F4F32FC37668}">
          <x14:formula1>
            <xm:f>#REF!</xm:f>
          </x14:formula1>
          <xm:sqref>A10:A19</xm:sqref>
        </x14:dataValidation>
        <x14:dataValidation type="list" allowBlank="1" showInputMessage="1" showErrorMessage="1" xr:uid="{8490AE1F-6760-4C47-8E70-CC702AA46AF2}">
          <x14:formula1>
            <xm:f>#REF!</xm:f>
          </x14:formula1>
          <xm:sqref>H24:H28</xm:sqref>
        </x14:dataValidation>
        <x14:dataValidation type="list" allowBlank="1" showInputMessage="1" showErrorMessage="1" xr:uid="{2459B903-2498-4CDD-BA4D-41844B893122}">
          <x14:formula1>
            <xm:f>#REF!</xm:f>
          </x14:formula1>
          <xm:sqref>H10:H19</xm:sqref>
        </x14:dataValidation>
        <x14:dataValidation type="list" allowBlank="1" showInputMessage="1" showErrorMessage="1" xr:uid="{49B0142F-333D-4A8C-91A1-7ACF922986E3}">
          <x14:formula1>
            <xm:f>#REF!</xm:f>
          </x14:formula1>
          <xm:sqref>A24:A33</xm:sqref>
        </x14:dataValidation>
        <x14:dataValidation type="list" allowBlank="1" showInputMessage="1" showErrorMessage="1" xr:uid="{7F97B8FD-1552-4044-9012-59EEEA1D154B}">
          <x14:formula1>
            <xm:f>IF(OR(B24=#REF!,B24=#REF!),#REF!,#REF!)</xm:f>
          </x14:formula1>
          <xm:sqref>C24:C33</xm:sqref>
        </x14:dataValidation>
        <x14:dataValidation type="list" allowBlank="1" showInputMessage="1" showErrorMessage="1" xr:uid="{C3EDB72E-544F-4CD1-9D52-CE39060B0ED6}">
          <x14:formula1>
            <xm:f>IF(OR(I10=#REF!,I10=#REF!),#REF!,IF(OR(I10=#REF!,I10=#REF!),#REF!,#REF!))</xm:f>
          </x14:formula1>
          <xm:sqref>J10:J19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Config_Fo</vt:lpstr>
      <vt:lpstr>FRE_OPTIONS</vt:lpstr>
      <vt:lpstr>FRE_VARIANTE</vt:lpstr>
      <vt:lpstr>POSTE 1</vt:lpstr>
      <vt:lpstr>FF</vt:lpstr>
      <vt:lpstr>FF!Zone_d_impression</vt:lpstr>
      <vt:lpstr>'POSTE 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LHOMMET Kevin</dc:creator>
  <cp:lastModifiedBy>Kiki</cp:lastModifiedBy>
  <cp:lastPrinted>2019-11-07T11:06:09Z</cp:lastPrinted>
  <dcterms:created xsi:type="dcterms:W3CDTF">2019-11-04T09:46:53Z</dcterms:created>
  <dcterms:modified xsi:type="dcterms:W3CDTF">2019-11-28T01:07:48Z</dcterms:modified>
</cp:coreProperties>
</file>