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utilisateur 1\Desktop\A effacer\Plan de charge\"/>
    </mc:Choice>
  </mc:AlternateContent>
  <xr:revisionPtr revIDLastSave="0" documentId="13_ncr:1_{8F68360C-E66D-4382-88A9-B831843977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charge" sheetId="3" r:id="rId1"/>
    <sheet name="Jours férié fermeture" sheetId="9" r:id="rId2"/>
    <sheet name="Parametre" sheetId="8" r:id="rId3"/>
  </sheets>
  <definedNames>
    <definedName name="_dapm">'Jours férié fermeture'!$F$5</definedName>
    <definedName name="_dmat">'Jours férié fermeture'!$F$3</definedName>
    <definedName name="_fapm">'Jours férié fermeture'!$F$6</definedName>
    <definedName name="_fmat">'Jours férié fermeture'!$F$4</definedName>
    <definedName name="_off">'Jours férié fermeture'!$C$2:$C$60</definedName>
    <definedName name="client1">client[[#All],[Client]]</definedName>
    <definedName name="codearticle">OFFSET(Parametre!$B$5,0,0,COUNTA(Parametre!$B:$B)-1)</definedName>
    <definedName name="ferie">T_ferme[DATE_JF]</definedName>
    <definedName name="regleur">OFFSET(Parametre!$M$5,0,0,COUNTA(Parametre!$M:$M)-1)</definedName>
    <definedName name="_xlnm.Print_Area" localSheetId="0">'Plan charge'!$P$9:$BS$48</definedName>
  </definedNames>
  <calcPr calcId="191029"/>
  <extLst>
    <ext uri="GoogleSheetsCustomDataVersion1">
      <go:sheetsCustomData xmlns:go="http://customooxmlschemas.google.com/" r:id="rId9" roundtripDataSignature="AMtx7mi0/RSPoxAUiVxvAXJmols28Oy1NA=="/>
    </ext>
  </extLst>
</workbook>
</file>

<file path=xl/calcChain.xml><?xml version="1.0" encoding="utf-8"?>
<calcChain xmlns="http://schemas.openxmlformats.org/spreadsheetml/2006/main">
  <c r="C37" i="9" l="1"/>
  <c r="C36" i="9"/>
  <c r="C35" i="9"/>
  <c r="C34" i="9"/>
  <c r="C33" i="9"/>
  <c r="C32" i="9"/>
  <c r="C31" i="9"/>
  <c r="C30" i="9"/>
  <c r="C29" i="9"/>
  <c r="C28" i="9"/>
  <c r="C27" i="9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C26" i="9"/>
  <c r="M45" i="3"/>
  <c r="L17" i="3"/>
  <c r="M17" i="3" s="1"/>
  <c r="L18" i="3"/>
  <c r="M18" i="3" s="1"/>
  <c r="L19" i="3"/>
  <c r="M19" i="3" s="1"/>
  <c r="L20" i="3"/>
  <c r="M20" i="3" s="1"/>
  <c r="L21" i="3"/>
  <c r="M2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L32" i="3"/>
  <c r="M32" i="3" s="1"/>
  <c r="L33" i="3"/>
  <c r="M33" i="3" s="1"/>
  <c r="L34" i="3"/>
  <c r="M34" i="3" s="1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M41" i="3" s="1"/>
  <c r="L42" i="3"/>
  <c r="M42" i="3" s="1"/>
  <c r="L43" i="3"/>
  <c r="M43" i="3" s="1"/>
  <c r="L44" i="3"/>
  <c r="M44" i="3" s="1"/>
  <c r="L45" i="3"/>
  <c r="L46" i="3"/>
  <c r="M46" i="3" s="1"/>
  <c r="L47" i="3"/>
  <c r="M47" i="3" s="1"/>
  <c r="L48" i="3"/>
  <c r="M48" i="3" s="1"/>
  <c r="L49" i="3"/>
  <c r="M49" i="3" s="1"/>
  <c r="L50" i="3"/>
  <c r="M50" i="3" s="1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M57" i="3" s="1"/>
  <c r="L58" i="3"/>
  <c r="M58" i="3" s="1"/>
  <c r="L59" i="3"/>
  <c r="M59" i="3" s="1"/>
  <c r="L60" i="3"/>
  <c r="M60" i="3" s="1"/>
  <c r="L61" i="3"/>
  <c r="M61" i="3" s="1"/>
  <c r="L62" i="3"/>
  <c r="M62" i="3" s="1"/>
  <c r="L63" i="3"/>
  <c r="M63" i="3" s="1"/>
  <c r="L64" i="3"/>
  <c r="M64" i="3" s="1"/>
  <c r="L65" i="3"/>
  <c r="M65" i="3" s="1"/>
  <c r="L66" i="3"/>
  <c r="M66" i="3" s="1"/>
  <c r="L67" i="3"/>
  <c r="M67" i="3" s="1"/>
  <c r="L68" i="3"/>
  <c r="M68" i="3" s="1"/>
  <c r="L69" i="3"/>
  <c r="M69" i="3" s="1"/>
  <c r="L70" i="3"/>
  <c r="M70" i="3" s="1"/>
  <c r="L71" i="3"/>
  <c r="M71" i="3" s="1"/>
  <c r="L72" i="3"/>
  <c r="M72" i="3" s="1"/>
  <c r="L73" i="3"/>
  <c r="M73" i="3" s="1"/>
  <c r="L74" i="3"/>
  <c r="M74" i="3" s="1"/>
  <c r="L75" i="3"/>
  <c r="M75" i="3" s="1"/>
  <c r="L76" i="3"/>
  <c r="M76" i="3" s="1"/>
  <c r="L77" i="3"/>
  <c r="M77" i="3" s="1"/>
  <c r="A14" i="9" l="1"/>
  <c r="C14" i="9" s="1"/>
  <c r="C3" i="9"/>
  <c r="M4" i="3"/>
  <c r="P11" i="3" s="1"/>
  <c r="P10" i="3" s="1"/>
  <c r="C25" i="9" l="1"/>
  <c r="C23" i="9"/>
  <c r="C21" i="9"/>
  <c r="C17" i="9"/>
  <c r="C24" i="9"/>
  <c r="C22" i="9"/>
  <c r="C18" i="9"/>
  <c r="C15" i="9"/>
  <c r="G15" i="3"/>
  <c r="G14" i="3"/>
  <c r="G13" i="3"/>
  <c r="F13" i="3"/>
  <c r="F15" i="3"/>
  <c r="F14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13" i="3"/>
  <c r="E14" i="3"/>
  <c r="E15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14" i="3"/>
  <c r="D13" i="3"/>
  <c r="G6" i="9"/>
  <c r="G4" i="9"/>
  <c r="C13" i="9"/>
  <c r="C12" i="9"/>
  <c r="C11" i="9"/>
  <c r="C10" i="9"/>
  <c r="C9" i="9"/>
  <c r="C6" i="9"/>
  <c r="C5" i="9"/>
  <c r="C7" i="9"/>
  <c r="C2" i="9"/>
  <c r="M2" i="3"/>
  <c r="G7" i="9" l="1"/>
  <c r="L14" i="3" s="1"/>
  <c r="C20" i="9"/>
  <c r="C16" i="9"/>
  <c r="C19" i="9"/>
  <c r="C8" i="9"/>
  <c r="C4" i="9"/>
  <c r="L16" i="3" l="1"/>
  <c r="M16" i="3" s="1"/>
  <c r="L15" i="3"/>
  <c r="M15" i="3" s="1"/>
  <c r="L13" i="3"/>
  <c r="M13" i="3" s="1"/>
  <c r="M14" i="3"/>
  <c r="Q11" i="3"/>
  <c r="Q12" i="3" l="1"/>
  <c r="R11" i="3"/>
  <c r="P12" i="3"/>
  <c r="S11" i="3" l="1"/>
  <c r="R12" i="3"/>
  <c r="S12" i="3" l="1"/>
  <c r="T11" i="3"/>
  <c r="U11" i="3" l="1"/>
  <c r="T12" i="3"/>
  <c r="U12" i="3" l="1"/>
  <c r="V11" i="3"/>
  <c r="V12" i="3" s="1"/>
  <c r="W11" i="3" l="1"/>
  <c r="W10" i="3" s="1"/>
  <c r="W12" i="3" l="1"/>
  <c r="X11" i="3"/>
  <c r="Y11" i="3" l="1"/>
  <c r="X12" i="3"/>
  <c r="Y12" i="3" l="1"/>
  <c r="Z11" i="3"/>
  <c r="AA11" i="3" l="1"/>
  <c r="Z12" i="3"/>
  <c r="AA12" i="3" l="1"/>
  <c r="AB11" i="3"/>
  <c r="AC11" i="3" l="1"/>
  <c r="AB12" i="3"/>
  <c r="AC12" i="3" l="1"/>
  <c r="AD11" i="3"/>
  <c r="AD10" i="3" s="1"/>
  <c r="AE11" i="3" l="1"/>
  <c r="AD12" i="3"/>
  <c r="AE12" i="3" l="1"/>
  <c r="AF11" i="3"/>
  <c r="AG11" i="3" l="1"/>
  <c r="AF12" i="3"/>
  <c r="AG12" i="3" l="1"/>
  <c r="AH11" i="3"/>
  <c r="AI11" i="3" l="1"/>
  <c r="AH12" i="3"/>
  <c r="AI12" i="3" l="1"/>
  <c r="AJ11" i="3"/>
  <c r="AK11" i="3" l="1"/>
  <c r="AK10" i="3" s="1"/>
  <c r="AJ12" i="3"/>
  <c r="AK12" i="3" l="1"/>
  <c r="AL11" i="3"/>
  <c r="AM11" i="3" l="1"/>
  <c r="AL12" i="3"/>
  <c r="AM12" i="3" l="1"/>
  <c r="AN11" i="3"/>
  <c r="AO11" i="3" l="1"/>
  <c r="AN12" i="3"/>
  <c r="AO12" i="3" l="1"/>
  <c r="AP11" i="3"/>
  <c r="AQ11" i="3" l="1"/>
  <c r="AP12" i="3"/>
  <c r="AQ12" i="3" l="1"/>
  <c r="AR11" i="3"/>
  <c r="AR10" i="3" s="1"/>
  <c r="AS11" i="3" l="1"/>
  <c r="AR12" i="3"/>
  <c r="AS12" i="3" l="1"/>
  <c r="AT11" i="3"/>
  <c r="AU11" i="3" l="1"/>
  <c r="AT12" i="3"/>
  <c r="AU12" i="3" l="1"/>
  <c r="AV11" i="3"/>
  <c r="AW11" i="3" l="1"/>
  <c r="AV12" i="3"/>
  <c r="AW12" i="3" l="1"/>
  <c r="AX11" i="3"/>
  <c r="AY11" i="3" l="1"/>
  <c r="AY10" i="3" s="1"/>
  <c r="AX12" i="3"/>
  <c r="AY12" i="3" l="1"/>
  <c r="AZ11" i="3"/>
  <c r="BA11" i="3" l="1"/>
  <c r="AZ12" i="3"/>
  <c r="BA12" i="3" l="1"/>
  <c r="BB11" i="3"/>
  <c r="BC11" i="3" l="1"/>
  <c r="BB12" i="3"/>
  <c r="BC12" i="3" l="1"/>
  <c r="BD11" i="3"/>
  <c r="BE11" i="3" l="1"/>
  <c r="BD12" i="3"/>
  <c r="BE12" i="3" l="1"/>
  <c r="BF11" i="3"/>
  <c r="BF10" i="3" s="1"/>
  <c r="BG11" i="3" l="1"/>
  <c r="BF12" i="3"/>
  <c r="BG12" i="3" l="1"/>
  <c r="BH11" i="3"/>
  <c r="BI11" i="3" l="1"/>
  <c r="BH12" i="3"/>
  <c r="BI12" i="3" l="1"/>
  <c r="BJ11" i="3"/>
  <c r="BK11" i="3" l="1"/>
  <c r="BJ12" i="3"/>
  <c r="BK12" i="3" l="1"/>
  <c r="BL11" i="3"/>
  <c r="BM11" i="3" l="1"/>
  <c r="BM10" i="3" s="1"/>
  <c r="BL12" i="3"/>
  <c r="BM12" i="3" l="1"/>
  <c r="BN11" i="3"/>
  <c r="BO11" i="3" l="1"/>
  <c r="BN12" i="3"/>
  <c r="BO12" i="3" l="1"/>
  <c r="BP11" i="3"/>
  <c r="BQ11" i="3" l="1"/>
  <c r="BP12" i="3"/>
  <c r="BQ12" i="3" l="1"/>
  <c r="BR11" i="3"/>
  <c r="BS11" i="3" l="1"/>
  <c r="BS12" i="3" s="1"/>
  <c r="BR12" i="3"/>
</calcChain>
</file>

<file path=xl/sharedStrings.xml><?xml version="1.0" encoding="utf-8"?>
<sst xmlns="http://schemas.openxmlformats.org/spreadsheetml/2006/main" count="92" uniqueCount="56">
  <si>
    <t xml:space="preserve">Affichage à partir de la semaine  : </t>
  </si>
  <si>
    <t>Client</t>
  </si>
  <si>
    <t>Code A</t>
  </si>
  <si>
    <t>Désignation</t>
  </si>
  <si>
    <t>OF</t>
  </si>
  <si>
    <t>Regleur</t>
  </si>
  <si>
    <t>Quantité</t>
  </si>
  <si>
    <t>Fin Prod</t>
  </si>
  <si>
    <t>Début Prod</t>
  </si>
  <si>
    <t>JF</t>
  </si>
  <si>
    <t>DATE_JF</t>
  </si>
  <si>
    <t>FERMETURE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</si>
  <si>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</si>
  <si>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</si>
  <si>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</si>
  <si>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</si>
  <si>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</si>
  <si>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</si>
  <si>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</si>
  <si>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</si>
  <si>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</si>
  <si>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</si>
  <si>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</si>
  <si>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</si>
  <si>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Pause</t>
  </si>
  <si>
    <t>Heure ouverture prod</t>
  </si>
  <si>
    <t>Code article</t>
  </si>
  <si>
    <t>_dmat</t>
  </si>
  <si>
    <t>_fmat</t>
  </si>
  <si>
    <t>_dapm</t>
  </si>
  <si>
    <t>_fapm</t>
  </si>
  <si>
    <t>_P1</t>
  </si>
  <si>
    <t>_P2</t>
  </si>
  <si>
    <t>Temps de reglage</t>
  </si>
  <si>
    <t>Cadence heure</t>
  </si>
  <si>
    <t>Maintenance</t>
  </si>
  <si>
    <t>a</t>
  </si>
  <si>
    <t>g</t>
  </si>
  <si>
    <t>h</t>
  </si>
  <si>
    <t>m</t>
  </si>
  <si>
    <t>fr</t>
  </si>
  <si>
    <t>yhf</t>
  </si>
  <si>
    <t>y,;j</t>
  </si>
  <si>
    <t>Zf</t>
  </si>
  <si>
    <t>SILV</t>
  </si>
  <si>
    <t xml:space="preserve">CŒUR </t>
  </si>
  <si>
    <t>SED</t>
  </si>
  <si>
    <t>ESA MORT</t>
  </si>
  <si>
    <t>ORNA</t>
  </si>
  <si>
    <t>Cadence</t>
  </si>
  <si>
    <t>Durée/Jour</t>
  </si>
  <si>
    <t>Année</t>
  </si>
  <si>
    <t xml:space="preserve">OF: </t>
  </si>
  <si>
    <t>Reglage</t>
  </si>
  <si>
    <t>Mainte.</t>
  </si>
  <si>
    <t>OF: 00 06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</si>
</sst>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/m/yyyy"/>
    <numFmt numFmtId="165" formatCode="#&quot; &quot;00&quot; &quot;00&quot; &quot;00"/>
    <numFmt numFmtId="166" formatCode="d"/>
    <numFmt numFmtId="167" formatCode="ddd\ dd/mm/yyyy"/>
    <numFmt numFmtId="168" formatCode="0.0"/>
  </numFmts>
  <fonts count="2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sz val="11"/>
      <color rgb="FFFF0000"/>
      <name val="Candara"/>
      <family val="2"/>
    </font>
    <font>
      <b/>
      <sz val="11"/>
      <color theme="1"/>
      <name val="Candara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0"/>
      <color rgb="FF62BD8A"/>
      <name val="Candara"/>
      <family val="2"/>
    </font>
    <font>
      <b/>
      <sz val="16"/>
      <color rgb="FF62BD8A"/>
      <name val="Candara"/>
      <family val="2"/>
    </font>
    <font>
      <b/>
      <sz val="11"/>
      <color rgb="FF439B69"/>
      <name val="Candara"/>
      <family val="2"/>
    </font>
    <font>
      <b/>
      <sz val="12"/>
      <color rgb="FF439B69"/>
      <name val="Candara"/>
      <family val="2"/>
    </font>
    <font>
      <sz val="14"/>
      <color rgb="FFFF0000"/>
      <name val="Calibri"/>
      <family val="2"/>
    </font>
    <font>
      <b/>
      <sz val="9"/>
      <color theme="1"/>
      <name val="Candara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0"/>
      <name val="Candara"/>
      <family val="2"/>
    </font>
    <font>
      <b/>
      <sz val="10"/>
      <color rgb="FF439B69"/>
      <name val="Candar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62BD8A"/>
        <bgColor rgb="FF62BD8A"/>
      </patternFill>
    </fill>
    <fill>
      <patternFill patternType="solid">
        <fgColor rgb="FF439B69"/>
        <bgColor rgb="FF439B6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0"/>
        <bgColor rgb="FFD0CE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39997558519241921"/>
        <bgColor theme="0"/>
      </patternFill>
    </fill>
    <fill>
      <patternFill patternType="solid">
        <fgColor theme="5" tint="0.59999389629810485"/>
        <bgColor rgb="FFD0CECE"/>
      </patternFill>
    </fill>
    <fill>
      <patternFill patternType="solid">
        <fgColor theme="7" tint="0.59999389629810485"/>
        <bgColor theme="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5" tint="0.39997558519241921"/>
        <bgColor theme="0"/>
      </patternFill>
    </fill>
    <fill>
      <patternFill patternType="solid">
        <fgColor rgb="FF9BC2E6"/>
        <bgColor indexed="64"/>
      </patternFill>
    </fill>
    <fill>
      <patternFill patternType="solid">
        <fgColor rgb="FFA9D08E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439B69"/>
      </left>
      <right/>
      <top style="thin">
        <color rgb="FF439B69"/>
      </top>
      <bottom style="thin">
        <color rgb="FF439B69"/>
      </bottom>
      <diagonal/>
    </border>
    <border>
      <left/>
      <right/>
      <top/>
      <bottom style="thin">
        <color rgb="FF439B69"/>
      </bottom>
      <diagonal/>
    </border>
    <border>
      <left/>
      <right/>
      <top/>
      <bottom style="thin">
        <color rgb="FF439B69"/>
      </bottom>
      <diagonal/>
    </border>
    <border>
      <left/>
      <right/>
      <top style="medium">
        <color rgb="FF439B69"/>
      </top>
      <bottom style="medium">
        <color rgb="FF439B69"/>
      </bottom>
      <diagonal/>
    </border>
    <border>
      <left style="medium">
        <color rgb="FF439B69"/>
      </left>
      <right/>
      <top style="medium">
        <color rgb="FF439B69"/>
      </top>
      <bottom/>
      <diagonal/>
    </border>
    <border>
      <left/>
      <right/>
      <top style="medium">
        <color rgb="FF439B69"/>
      </top>
      <bottom/>
      <diagonal/>
    </border>
    <border>
      <left style="medium">
        <color rgb="FF439B69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medium">
        <color rgb="FF439B69"/>
      </right>
      <top/>
      <bottom/>
      <diagonal/>
    </border>
    <border>
      <left style="medium">
        <color rgb="FF439B69"/>
      </left>
      <right/>
      <top/>
      <bottom style="medium">
        <color rgb="FF439B69"/>
      </bottom>
      <diagonal/>
    </border>
    <border>
      <left style="thin">
        <color theme="1"/>
      </left>
      <right/>
      <top/>
      <bottom style="medium">
        <color rgb="FF439B69"/>
      </bottom>
      <diagonal/>
    </border>
    <border>
      <left style="thin">
        <color theme="1"/>
      </left>
      <right style="medium">
        <color rgb="FF439B69"/>
      </right>
      <top/>
      <bottom style="medium">
        <color rgb="FF439B69"/>
      </bottom>
      <diagonal/>
    </border>
    <border>
      <left style="medium">
        <color rgb="FF439B69"/>
      </left>
      <right/>
      <top style="medium">
        <color rgb="FF439B69"/>
      </top>
      <bottom style="thin">
        <color theme="1"/>
      </bottom>
      <diagonal/>
    </border>
    <border>
      <left/>
      <right/>
      <top style="medium">
        <color rgb="FF439B69"/>
      </top>
      <bottom style="thin">
        <color theme="1"/>
      </bottom>
      <diagonal/>
    </border>
    <border>
      <left/>
      <right style="medium">
        <color rgb="FF439B69"/>
      </right>
      <top style="medium">
        <color rgb="FF439B69"/>
      </top>
      <bottom style="thin">
        <color theme="1"/>
      </bottom>
      <diagonal/>
    </border>
    <border>
      <left style="medium">
        <color rgb="FF439B69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rgb="FF439B69"/>
      </right>
      <top style="thin">
        <color theme="1"/>
      </top>
      <bottom style="thin">
        <color theme="1"/>
      </bottom>
      <diagonal/>
    </border>
    <border>
      <left style="medium">
        <color rgb="FF439B69"/>
      </left>
      <right/>
      <top style="thin">
        <color theme="1"/>
      </top>
      <bottom style="medium">
        <color rgb="FF439B69"/>
      </bottom>
      <diagonal/>
    </border>
    <border>
      <left/>
      <right/>
      <top style="thin">
        <color theme="1"/>
      </top>
      <bottom style="medium">
        <color rgb="FF439B69"/>
      </bottom>
      <diagonal/>
    </border>
    <border>
      <left/>
      <right style="medium">
        <color rgb="FF439B69"/>
      </right>
      <top style="thin">
        <color theme="1"/>
      </top>
      <bottom style="medium">
        <color rgb="FF439B69"/>
      </bottom>
      <diagonal/>
    </border>
    <border>
      <left style="medium">
        <color rgb="FF439B69"/>
      </left>
      <right style="thin">
        <color theme="0"/>
      </right>
      <top style="medium">
        <color rgb="FF439B69"/>
      </top>
      <bottom/>
      <diagonal/>
    </border>
    <border>
      <left style="thin">
        <color theme="0"/>
      </left>
      <right style="thin">
        <color theme="0"/>
      </right>
      <top style="medium">
        <color rgb="FF439B69"/>
      </top>
      <bottom/>
      <diagonal/>
    </border>
    <border>
      <left style="medium">
        <color rgb="FF439B69"/>
      </left>
      <right style="thin">
        <color rgb="FF439B69"/>
      </right>
      <top style="medium">
        <color rgb="FF439B69"/>
      </top>
      <bottom style="thin">
        <color rgb="FF439B69"/>
      </bottom>
      <diagonal/>
    </border>
    <border>
      <left style="thin">
        <color rgb="FF439B69"/>
      </left>
      <right style="thin">
        <color rgb="FF439B69"/>
      </right>
      <top style="medium">
        <color rgb="FF439B69"/>
      </top>
      <bottom style="thin">
        <color rgb="FF439B69"/>
      </bottom>
      <diagonal/>
    </border>
    <border>
      <left style="medium">
        <color rgb="FF439B69"/>
      </left>
      <right style="thin">
        <color rgb="FF439B69"/>
      </right>
      <top style="thin">
        <color rgb="FF439B69"/>
      </top>
      <bottom style="thin">
        <color rgb="FF439B69"/>
      </bottom>
      <diagonal/>
    </border>
    <border>
      <left style="thin">
        <color rgb="FF439B69"/>
      </left>
      <right style="thin">
        <color rgb="FF439B69"/>
      </right>
      <top style="thin">
        <color rgb="FF439B69"/>
      </top>
      <bottom style="thin">
        <color rgb="FF439B69"/>
      </bottom>
      <diagonal/>
    </border>
    <border>
      <left style="medium">
        <color rgb="FF439B69"/>
      </left>
      <right style="thin">
        <color rgb="FF439B69"/>
      </right>
      <top style="thin">
        <color rgb="FF439B69"/>
      </top>
      <bottom style="medium">
        <color rgb="FF439B69"/>
      </bottom>
      <diagonal/>
    </border>
    <border>
      <left style="thin">
        <color rgb="FF439B69"/>
      </left>
      <right style="thin">
        <color rgb="FF439B69"/>
      </right>
      <top style="thin">
        <color rgb="FF439B69"/>
      </top>
      <bottom style="medium">
        <color rgb="FF439B6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39B69"/>
      </left>
      <right/>
      <top style="medium">
        <color rgb="FF439B69"/>
      </top>
      <bottom style="thin">
        <color rgb="FF439B69"/>
      </bottom>
      <diagonal/>
    </border>
    <border>
      <left style="thin">
        <color rgb="FF439B69"/>
      </left>
      <right/>
      <top style="thin">
        <color rgb="FF439B69"/>
      </top>
      <bottom style="medium">
        <color rgb="FF439B69"/>
      </bottom>
      <diagonal/>
    </border>
    <border>
      <left style="thin">
        <color rgb="FF439B69"/>
      </left>
      <right/>
      <top/>
      <bottom style="medium">
        <color rgb="FF439B69"/>
      </bottom>
      <diagonal/>
    </border>
    <border>
      <left/>
      <right/>
      <top/>
      <bottom style="medium">
        <color rgb="FF439B69"/>
      </bottom>
      <diagonal/>
    </border>
    <border>
      <left/>
      <right style="medium">
        <color rgb="FF439B69"/>
      </right>
      <top style="medium">
        <color rgb="FF439B6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3"/>
  </cellStyleXfs>
  <cellXfs count="133">
    <xf numFmtId="0" fontId="0" fillId="0" borderId="0" xfId="0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13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right" vertical="center"/>
    </xf>
    <xf numFmtId="0" fontId="3" fillId="2" borderId="7" xfId="0" applyFont="1" applyFill="1" applyBorder="1"/>
    <xf numFmtId="0" fontId="11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17" fillId="2" borderId="10" xfId="0" applyNumberFormat="1" applyFont="1" applyFill="1" applyBorder="1" applyAlignment="1">
      <alignment horizontal="center" vertical="center"/>
    </xf>
    <xf numFmtId="166" fontId="17" fillId="2" borderId="11" xfId="0" applyNumberFormat="1" applyFont="1" applyFill="1" applyBorder="1" applyAlignment="1">
      <alignment horizontal="center" vertical="center"/>
    </xf>
    <xf numFmtId="166" fontId="17" fillId="2" borderId="12" xfId="0" applyNumberFormat="1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8" fillId="2" borderId="1" xfId="0" applyFont="1" applyFill="1" applyBorder="1"/>
    <xf numFmtId="0" fontId="18" fillId="2" borderId="1" xfId="0" applyFont="1" applyFill="1" applyBorder="1" applyAlignment="1">
      <alignment wrapText="1"/>
    </xf>
    <xf numFmtId="0" fontId="18" fillId="0" borderId="0" xfId="0" applyFont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18" fillId="2" borderId="3" xfId="0" applyFont="1" applyFill="1" applyBorder="1"/>
    <xf numFmtId="0" fontId="11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9" fontId="7" fillId="8" borderId="28" xfId="0" applyNumberFormat="1" applyFont="1" applyFill="1" applyBorder="1" applyAlignment="1">
      <alignment horizontal="center" vertical="center" wrapText="1"/>
    </xf>
    <xf numFmtId="9" fontId="19" fillId="2" borderId="30" xfId="0" applyNumberFormat="1" applyFont="1" applyFill="1" applyBorder="1" applyAlignment="1">
      <alignment horizontal="center" vertical="center" wrapText="1"/>
    </xf>
    <xf numFmtId="164" fontId="7" fillId="2" borderId="30" xfId="0" applyNumberFormat="1" applyFont="1" applyFill="1" applyBorder="1" applyAlignment="1">
      <alignment horizontal="center" vertical="center" wrapText="1"/>
    </xf>
    <xf numFmtId="9" fontId="7" fillId="2" borderId="30" xfId="0" applyNumberFormat="1" applyFont="1" applyFill="1" applyBorder="1" applyAlignment="1">
      <alignment horizontal="center" vertical="center" wrapText="1"/>
    </xf>
    <xf numFmtId="9" fontId="7" fillId="8" borderId="30" xfId="0" applyNumberFormat="1" applyFont="1" applyFill="1" applyBorder="1" applyAlignment="1">
      <alignment horizontal="center" vertical="center" wrapText="1"/>
    </xf>
    <xf numFmtId="164" fontId="7" fillId="8" borderId="30" xfId="0" applyNumberFormat="1" applyFont="1" applyFill="1" applyBorder="1" applyAlignment="1">
      <alignment horizontal="center" vertical="center" wrapText="1"/>
    </xf>
    <xf numFmtId="9" fontId="7" fillId="2" borderId="32" xfId="0" applyNumberFormat="1" applyFont="1" applyFill="1" applyBorder="1" applyAlignment="1">
      <alignment horizontal="center" vertical="center" wrapText="1"/>
    </xf>
    <xf numFmtId="164" fontId="7" fillId="8" borderId="32" xfId="0" applyNumberFormat="1" applyFont="1" applyFill="1" applyBorder="1" applyAlignment="1">
      <alignment horizontal="center" vertical="center" wrapText="1"/>
    </xf>
    <xf numFmtId="0" fontId="21" fillId="9" borderId="3" xfId="1" applyFont="1" applyFill="1" applyAlignment="1">
      <alignment horizontal="center"/>
    </xf>
    <xf numFmtId="0" fontId="22" fillId="9" borderId="3" xfId="1" applyFont="1" applyFill="1" applyAlignment="1">
      <alignment horizontal="center"/>
    </xf>
    <xf numFmtId="0" fontId="20" fillId="9" borderId="3" xfId="1" applyFont="1" applyFill="1" applyAlignment="1">
      <alignment horizontal="center"/>
    </xf>
    <xf numFmtId="0" fontId="23" fillId="9" borderId="3" xfId="1" applyFont="1" applyFill="1" applyAlignment="1">
      <alignment horizontal="center"/>
    </xf>
    <xf numFmtId="0" fontId="2" fillId="9" borderId="3" xfId="1" applyFill="1" applyAlignment="1">
      <alignment horizontal="center"/>
    </xf>
    <xf numFmtId="0" fontId="6" fillId="0" borderId="6" xfId="0" applyFont="1" applyBorder="1"/>
    <xf numFmtId="0" fontId="0" fillId="0" borderId="34" xfId="0" applyBorder="1"/>
    <xf numFmtId="0" fontId="0" fillId="0" borderId="35" xfId="0" applyBorder="1"/>
    <xf numFmtId="20" fontId="0" fillId="0" borderId="34" xfId="0" applyNumberFormat="1" applyBorder="1"/>
    <xf numFmtId="20" fontId="0" fillId="0" borderId="35" xfId="0" applyNumberFormat="1" applyBorder="1"/>
    <xf numFmtId="20" fontId="0" fillId="0" borderId="36" xfId="0" applyNumberFormat="1" applyBorder="1"/>
    <xf numFmtId="20" fontId="0" fillId="0" borderId="37" xfId="0" applyNumberFormat="1" applyBorder="1"/>
    <xf numFmtId="20" fontId="0" fillId="0" borderId="39" xfId="0" applyNumberFormat="1" applyBorder="1"/>
    <xf numFmtId="20" fontId="0" fillId="0" borderId="38" xfId="0" applyNumberFormat="1" applyBorder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0" fillId="0" borderId="39" xfId="0" applyBorder="1"/>
    <xf numFmtId="0" fontId="0" fillId="0" borderId="38" xfId="0" applyBorder="1"/>
    <xf numFmtId="0" fontId="20" fillId="6" borderId="41" xfId="0" applyFont="1" applyFill="1" applyBorder="1"/>
    <xf numFmtId="0" fontId="0" fillId="0" borderId="42" xfId="0" applyBorder="1"/>
    <xf numFmtId="0" fontId="20" fillId="0" borderId="40" xfId="0" applyFont="1" applyBorder="1" applyAlignment="1">
      <alignment horizontal="center"/>
    </xf>
    <xf numFmtId="0" fontId="2" fillId="6" borderId="33" xfId="1" applyFill="1" applyBorder="1" applyAlignment="1">
      <alignment horizontal="center"/>
    </xf>
    <xf numFmtId="0" fontId="1" fillId="6" borderId="37" xfId="1" applyFont="1" applyFill="1" applyBorder="1" applyAlignment="1">
      <alignment horizontal="left"/>
    </xf>
    <xf numFmtId="0" fontId="2" fillId="6" borderId="33" xfId="1" applyFill="1" applyBorder="1" applyAlignment="1">
      <alignment horizontal="left"/>
    </xf>
    <xf numFmtId="0" fontId="7" fillId="8" borderId="27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164" fontId="7" fillId="8" borderId="28" xfId="0" applyNumberFormat="1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24" fillId="8" borderId="28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164" fontId="7" fillId="8" borderId="43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7" fillId="8" borderId="44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65" fontId="7" fillId="12" borderId="28" xfId="0" applyNumberFormat="1" applyFont="1" applyFill="1" applyBorder="1" applyAlignment="1">
      <alignment horizontal="center" vertical="center" wrapText="1"/>
    </xf>
    <xf numFmtId="165" fontId="7" fillId="13" borderId="30" xfId="0" applyNumberFormat="1" applyFont="1" applyFill="1" applyBorder="1" applyAlignment="1">
      <alignment horizontal="center" vertical="center" wrapText="1"/>
    </xf>
    <xf numFmtId="165" fontId="7" fillId="14" borderId="30" xfId="0" applyNumberFormat="1" applyFont="1" applyFill="1" applyBorder="1" applyAlignment="1">
      <alignment horizontal="center" vertical="center" wrapText="1"/>
    </xf>
    <xf numFmtId="165" fontId="7" fillId="11" borderId="30" xfId="0" applyNumberFormat="1" applyFont="1" applyFill="1" applyBorder="1" applyAlignment="1">
      <alignment horizontal="center" vertical="center" wrapText="1"/>
    </xf>
    <xf numFmtId="165" fontId="7" fillId="15" borderId="30" xfId="0" applyNumberFormat="1" applyFont="1" applyFill="1" applyBorder="1" applyAlignment="1">
      <alignment horizontal="center" vertical="center" wrapText="1"/>
    </xf>
    <xf numFmtId="168" fontId="7" fillId="8" borderId="30" xfId="0" applyNumberFormat="1" applyFont="1" applyFill="1" applyBorder="1" applyAlignment="1">
      <alignment horizontal="center" vertical="center" wrapText="1"/>
    </xf>
    <xf numFmtId="165" fontId="7" fillId="12" borderId="30" xfId="0" applyNumberFormat="1" applyFont="1" applyFill="1" applyBorder="1" applyAlignment="1">
      <alignment horizontal="center" vertical="center" wrapText="1"/>
    </xf>
    <xf numFmtId="167" fontId="23" fillId="0" borderId="3" xfId="1" applyNumberFormat="1" applyFont="1" applyAlignment="1">
      <alignment horizontal="center"/>
    </xf>
    <xf numFmtId="0" fontId="14" fillId="2" borderId="5" xfId="0" applyFont="1" applyFill="1" applyBorder="1" applyAlignment="1">
      <alignment horizontal="right" vertical="center"/>
    </xf>
    <xf numFmtId="164" fontId="12" fillId="2" borderId="3" xfId="0" applyNumberFormat="1" applyFont="1" applyFill="1" applyBorder="1" applyAlignment="1">
      <alignment vertical="center"/>
    </xf>
    <xf numFmtId="14" fontId="26" fillId="2" borderId="1" xfId="0" applyNumberFormat="1" applyFont="1" applyFill="1" applyBorder="1"/>
    <xf numFmtId="164" fontId="27" fillId="2" borderId="2" xfId="0" applyNumberFormat="1" applyFont="1" applyFill="1" applyBorder="1" applyAlignment="1">
      <alignment vertical="center"/>
    </xf>
    <xf numFmtId="0" fontId="3" fillId="2" borderId="9" xfId="0" applyFont="1" applyFill="1" applyBorder="1"/>
    <xf numFmtId="0" fontId="3" fillId="2" borderId="47" xfId="0" applyFont="1" applyFill="1" applyBorder="1"/>
    <xf numFmtId="168" fontId="7" fillId="8" borderId="28" xfId="0" applyNumberFormat="1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165" fontId="7" fillId="14" borderId="32" xfId="0" applyNumberFormat="1" applyFont="1" applyFill="1" applyBorder="1" applyAlignment="1">
      <alignment horizontal="center" vertical="center" wrapText="1"/>
    </xf>
    <xf numFmtId="168" fontId="7" fillId="8" borderId="32" xfId="0" applyNumberFormat="1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167" fontId="2" fillId="0" borderId="3" xfId="1" applyNumberFormat="1" applyAlignment="1">
      <alignment horizontal="center"/>
    </xf>
    <xf numFmtId="164" fontId="17" fillId="2" borderId="48" xfId="0" applyNumberFormat="1" applyFont="1" applyFill="1" applyBorder="1" applyAlignment="1">
      <alignment horizontal="center" vertical="center"/>
    </xf>
    <xf numFmtId="164" fontId="17" fillId="2" borderId="49" xfId="0" applyNumberFormat="1" applyFont="1" applyFill="1" applyBorder="1" applyAlignment="1">
      <alignment horizontal="center" vertical="center"/>
    </xf>
    <xf numFmtId="164" fontId="17" fillId="2" borderId="50" xfId="0" applyNumberFormat="1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49" fontId="5" fillId="7" borderId="3" xfId="0" applyNumberFormat="1" applyFont="1" applyFill="1" applyBorder="1" applyAlignment="1">
      <alignment horizontal="center" vertical="center"/>
    </xf>
    <xf numFmtId="0" fontId="6" fillId="6" borderId="3" xfId="0" applyFont="1" applyFill="1" applyBorder="1"/>
    <xf numFmtId="0" fontId="16" fillId="5" borderId="8" xfId="0" applyFont="1" applyFill="1" applyBorder="1" applyAlignment="1">
      <alignment horizontal="center"/>
    </xf>
    <xf numFmtId="0" fontId="16" fillId="5" borderId="47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center"/>
    </xf>
    <xf numFmtId="164" fontId="5" fillId="7" borderId="3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18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8" fillId="0" borderId="20" xfId="0" applyFont="1" applyFill="1" applyBorder="1"/>
    <xf numFmtId="0" fontId="18" fillId="0" borderId="21" xfId="0" applyFont="1" applyFill="1" applyBorder="1"/>
    <xf numFmtId="0" fontId="18" fillId="0" borderId="22" xfId="0" applyFont="1" applyFill="1" applyBorder="1"/>
    <xf numFmtId="0" fontId="18" fillId="0" borderId="23" xfId="0" applyFont="1" applyFill="1" applyBorder="1"/>
    <xf numFmtId="0" fontId="18" fillId="0" borderId="24" xfId="0" applyFont="1" applyFill="1" applyBorder="1"/>
    <xf numFmtId="0" fontId="18" fillId="16" borderId="20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8" fillId="17" borderId="19" xfId="0" applyFont="1" applyFill="1" applyBorder="1" applyAlignment="1">
      <alignment horizontal="center"/>
    </xf>
  </cellXfs>
  <cellStyles count="2">
    <cellStyle name="Normal" xfId="0" builtinId="0"/>
    <cellStyle name="Normal 2" xfId="1" xr:uid="{4EFBEBF2-E8C4-47B6-9A77-E5C461F07DBE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633777886288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0"/>
          <bgColor theme="0"/>
        </patternFill>
      </fill>
    </dxf>
  </dxfs>
  <tableStyles count="2">
    <tableStyle name="Invisible" pivot="0" table="0" count="0" xr9:uid="{C7709465-0B30-48AA-9F1E-54EA2673CCD4}"/>
    <tableStyle name="Paramétrage-style" pivot="0" count="3" xr9:uid="{00000000-0011-0000-FFFF-FFFF00000000}">
      <tableStyleElement type="headerRow" dxfId="14"/>
      <tableStyleElement type="firstRowStripe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381000</xdr:colOff>
      <xdr:row>2</xdr:row>
      <xdr:rowOff>28575</xdr:rowOff>
    </xdr:from>
    <xdr:ext cx="5972175" cy="27622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2364675" y="3646650"/>
          <a:ext cx="5962650" cy="266700"/>
        </a:xfrm>
        <a:prstGeom prst="roundRect">
          <a:avLst>
            <a:gd name="adj" fmla="val 26471"/>
          </a:avLst>
        </a:prstGeom>
        <a:solidFill>
          <a:srgbClr val="E1EFD8"/>
        </a:solidFill>
        <a:ln w="12700" cap="flat" cmpd="sng">
          <a:solidFill>
            <a:srgbClr val="62BD8A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439B69"/>
            </a:buClr>
            <a:buSzPts val="1800"/>
            <a:buFont typeface="Calibri"/>
            <a:buNone/>
          </a:pPr>
          <a:r>
            <a:rPr lang="en-US" sz="1800" b="1">
              <a:solidFill>
                <a:srgbClr val="439B69"/>
              </a:solidFill>
              <a:latin typeface="Calibri"/>
              <a:ea typeface="Calibri"/>
              <a:cs typeface="Calibri"/>
              <a:sym typeface="Calibri"/>
            </a:rPr>
            <a:t>Plan de charge</a:t>
          </a: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79F6B25-149B-4AE2-972D-121F00C054E8}" name="T_ferme" displayName="T_ferme" ref="C1:C60" totalsRowShown="0" headerRowDxfId="10" dataDxfId="9" headerRowCellStyle="Normal 2" dataCellStyle="Normal 2">
  <autoFilter ref="C1:C60" xr:uid="{9FCCDA91-9374-4633-9894-A95AAC05FFD9}"/>
  <tableColumns count="1">
    <tableColumn id="1" xr3:uid="{956E059B-42CD-401C-B5C2-0D00D99C413E}" name="DATE_JF" dataDxfId="8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B3A6EF-4A06-4BFF-BEBE-6A0FBC01D0BC}" name="client" displayName="client" ref="J4:J10" totalsRowShown="0" headerRowDxfId="7" dataDxfId="6">
  <autoFilter ref="J4:J10" xr:uid="{4EB3A6EF-4A06-4BFF-BEBE-6A0FBC01D0BC}"/>
  <tableColumns count="1">
    <tableColumn id="1" xr3:uid="{B1C0E53D-92A0-4F64-9E65-095DBCDB9C6D}" name="Client" dataDxfId="5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025A13-D80A-4B6A-94DA-9B9945F67CFF}" name="Tableau3" displayName="Tableau3" ref="B4:F8" totalsRowShown="0" headerRowDxfId="4">
  <autoFilter ref="B4:F8" xr:uid="{BD025A13-D80A-4B6A-94DA-9B9945F67CFF}"/>
  <tableColumns count="5">
    <tableColumn id="1" xr3:uid="{573BB044-BC02-4BC5-8868-A11A2C9D4AEF}" name="Code article"/>
    <tableColumn id="2" xr3:uid="{D7725AEB-BE30-4B9C-BDCA-220DB9EE1540}" name="Désignation" dataDxfId="3"/>
    <tableColumn id="3" xr3:uid="{F10EA296-ADE9-4599-8197-4EF5344DA634}" name="Temps de reglage"/>
    <tableColumn id="4" xr3:uid="{496D5B84-776E-4CD2-A24B-E6422637D997}" name="Cadence heure"/>
    <tableColumn id="5" xr3:uid="{09B14E4C-2E15-401A-B211-0158119A7FE3}" name="Maintenanc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123BFD-5742-4498-967F-30112675FB22}" name="Tableau4" displayName="Tableau4" ref="M4:M7" totalsRowShown="0" headerRowDxfId="2" dataDxfId="1">
  <autoFilter ref="M4:M7" xr:uid="{F6123BFD-5742-4498-967F-30112675FB22}"/>
  <tableColumns count="1">
    <tableColumn id="1" xr3:uid="{7F77391E-04AC-4D56-BF59-A88C5ECFEB95}" name="Regleur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995"/>
  <sheetViews>
    <sheetView showGridLines="0" tabSelected="1" topLeftCell="E6" zoomScaleNormal="100" workbookViewId="0">
      <selection activeCell="AK14" sqref="AK14"/>
    </sheetView>
  </sheetViews>
  <sheetFormatPr baseColWidth="10" defaultColWidth="14.42578125" defaultRowHeight="15" customHeight="1" x14ac:dyDescent="0.25"/>
  <cols>
    <col min="1" max="1" width="6.28515625" customWidth="1"/>
    <col min="2" max="2" width="13.7109375" customWidth="1"/>
    <col min="3" max="3" width="9.28515625" customWidth="1"/>
    <col min="4" max="4" width="12.85546875" customWidth="1"/>
    <col min="5" max="8" width="10.7109375" customWidth="1"/>
    <col min="9" max="9" width="13.7109375" customWidth="1"/>
    <col min="10" max="10" width="9.42578125" customWidth="1"/>
    <col min="11" max="11" width="11.42578125" customWidth="1"/>
    <col min="12" max="12" width="10.85546875" customWidth="1"/>
    <col min="13" max="13" width="10.7109375" customWidth="1"/>
    <col min="14" max="14" width="13.7109375" customWidth="1"/>
    <col min="15" max="15" width="1" customWidth="1"/>
    <col min="16" max="71" width="2.85546875" customWidth="1"/>
    <col min="72" max="91" width="11.5703125" customWidth="1"/>
  </cols>
  <sheetData>
    <row r="1" spans="1:91" ht="14.25" customHeight="1" x14ac:dyDescent="0.25">
      <c r="A1" s="1"/>
      <c r="B1" s="1"/>
      <c r="C1" s="2"/>
      <c r="D1" s="1"/>
      <c r="E1" s="25"/>
      <c r="F1" s="25"/>
      <c r="G1" s="25"/>
      <c r="H1" s="1"/>
      <c r="I1" s="1"/>
      <c r="J1" s="25"/>
      <c r="K1" s="1"/>
      <c r="L1" s="1"/>
      <c r="M1" s="1"/>
      <c r="N1" s="2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4.25" customHeight="1" x14ac:dyDescent="0.25">
      <c r="A2" s="1"/>
      <c r="B2" s="3"/>
      <c r="C2" s="9"/>
      <c r="D2" s="3"/>
      <c r="E2" s="85"/>
      <c r="F2" s="85"/>
      <c r="G2" s="85"/>
      <c r="H2" s="3"/>
      <c r="I2" s="1"/>
      <c r="J2" s="25"/>
      <c r="K2" s="1"/>
      <c r="L2" s="1"/>
      <c r="M2" s="98">
        <f ca="1">TODAY()</f>
        <v>45224</v>
      </c>
      <c r="N2" s="96"/>
      <c r="P2" s="1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4.25" customHeight="1" x14ac:dyDescent="0.25">
      <c r="A3" s="1"/>
      <c r="B3" s="3"/>
      <c r="C3" s="9"/>
      <c r="D3" s="3"/>
      <c r="E3" s="85"/>
      <c r="F3" s="85"/>
      <c r="G3" s="85"/>
      <c r="H3" s="3"/>
      <c r="I3" s="1"/>
      <c r="J3" s="25"/>
      <c r="K3" s="1"/>
      <c r="L3" s="1"/>
      <c r="M3" s="1"/>
      <c r="N3" s="25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4.25" customHeight="1" x14ac:dyDescent="0.25">
      <c r="A4" s="1"/>
      <c r="B4" s="3"/>
      <c r="C4" s="9"/>
      <c r="D4" s="3"/>
      <c r="E4" s="85"/>
      <c r="F4" s="85"/>
      <c r="G4" s="85"/>
      <c r="H4" s="3"/>
      <c r="I4" s="1"/>
      <c r="J4" s="25"/>
      <c r="K4" s="1"/>
      <c r="L4" s="1"/>
      <c r="M4" s="97">
        <f>DATE(P8,1,1)</f>
        <v>45292</v>
      </c>
      <c r="N4" s="25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4.25" customHeight="1" x14ac:dyDescent="0.25">
      <c r="A5" s="1"/>
      <c r="B5" s="1"/>
      <c r="C5" s="2"/>
      <c r="D5" s="1"/>
      <c r="E5" s="25"/>
      <c r="F5" s="25"/>
      <c r="G5" s="25"/>
      <c r="H5" s="1"/>
      <c r="I5" s="1"/>
      <c r="J5" s="25"/>
      <c r="K5" s="1"/>
      <c r="L5" s="1"/>
      <c r="M5" s="1"/>
      <c r="N5" s="25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</row>
    <row r="6" spans="1:91" ht="14.25" customHeight="1" x14ac:dyDescent="0.25">
      <c r="A6" s="1"/>
      <c r="B6" s="28"/>
      <c r="C6" s="29"/>
      <c r="D6" s="112"/>
      <c r="E6" s="112"/>
      <c r="F6" s="112"/>
      <c r="G6" s="112"/>
      <c r="H6" s="113"/>
      <c r="I6" s="1"/>
      <c r="J6" s="25"/>
      <c r="K6" s="116"/>
      <c r="L6" s="113"/>
      <c r="M6" s="117"/>
      <c r="N6" s="117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</row>
    <row r="7" spans="1:91" ht="14.25" customHeight="1" x14ac:dyDescent="0.25">
      <c r="A7" s="1"/>
      <c r="B7" s="28"/>
      <c r="C7" s="29"/>
      <c r="D7" s="28"/>
      <c r="E7" s="28"/>
      <c r="F7" s="28"/>
      <c r="G7" s="28"/>
      <c r="H7" s="30"/>
      <c r="I7" s="1"/>
      <c r="J7" s="25"/>
      <c r="K7" s="31"/>
      <c r="L7" s="32"/>
      <c r="M7" s="30"/>
      <c r="N7" s="30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</row>
    <row r="8" spans="1:91" ht="14.25" customHeight="1" thickBot="1" x14ac:dyDescent="0.3">
      <c r="A8" s="1"/>
      <c r="B8" s="28"/>
      <c r="C8" s="29"/>
      <c r="D8" s="30"/>
      <c r="E8" s="30"/>
      <c r="F8" s="30"/>
      <c r="G8" s="30"/>
      <c r="H8" s="30"/>
      <c r="I8" s="5"/>
      <c r="J8" s="26"/>
      <c r="K8" s="5"/>
      <c r="L8" s="5"/>
      <c r="N8" s="95" t="s">
        <v>51</v>
      </c>
      <c r="O8" s="48"/>
      <c r="P8" s="110">
        <v>2024</v>
      </c>
      <c r="Q8" s="111"/>
      <c r="R8" s="1"/>
      <c r="S8" s="48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</row>
    <row r="9" spans="1:91" ht="14.25" customHeight="1" thickBot="1" x14ac:dyDescent="0.3">
      <c r="A9" s="1"/>
      <c r="B9" s="28"/>
      <c r="C9" s="29"/>
      <c r="D9" s="112"/>
      <c r="E9" s="112"/>
      <c r="F9" s="112"/>
      <c r="G9" s="112"/>
      <c r="H9" s="113"/>
      <c r="I9" s="5"/>
      <c r="J9" s="26"/>
      <c r="K9" s="5"/>
      <c r="L9" s="5"/>
      <c r="M9" s="1"/>
      <c r="N9" s="10" t="s">
        <v>0</v>
      </c>
      <c r="P9" s="114">
        <v>52</v>
      </c>
      <c r="Q9" s="115"/>
      <c r="R9" s="99"/>
      <c r="S9" s="99"/>
      <c r="T9" s="99"/>
      <c r="U9" s="99"/>
      <c r="V9" s="99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99"/>
      <c r="BN9" s="99"/>
      <c r="BO9" s="99"/>
      <c r="BP9" s="99"/>
      <c r="BQ9" s="99"/>
      <c r="BR9" s="99"/>
      <c r="BS9" s="100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91" ht="14.25" customHeight="1" thickBot="1" x14ac:dyDescent="0.3">
      <c r="A10" s="1"/>
      <c r="B10" s="12"/>
      <c r="C10" s="13"/>
      <c r="D10" s="14"/>
      <c r="E10" s="86"/>
      <c r="F10" s="86"/>
      <c r="G10" s="86"/>
      <c r="H10" s="15"/>
      <c r="I10" s="5"/>
      <c r="J10" s="26"/>
      <c r="K10" s="5"/>
      <c r="L10" s="1"/>
      <c r="M10" s="1"/>
      <c r="N10" s="25"/>
      <c r="P10" s="107" t="str">
        <f t="shared" ref="P10" si="0">"S" &amp;TEXT(_xlfn.ISOWEEKNUM(P11),"00")&amp;" " &amp; TEXT(P11,"jj/mm/aa")</f>
        <v>S52 23/12/24</v>
      </c>
      <c r="Q10" s="108"/>
      <c r="R10" s="108"/>
      <c r="S10" s="108"/>
      <c r="T10" s="108"/>
      <c r="U10" s="108"/>
      <c r="V10" s="109"/>
      <c r="W10" s="107" t="str">
        <f>"S" &amp;TEXT(_xlfn.ISOWEEKNUM(W11),"00")&amp;" " &amp; TEXT(W11,"jj/mm/aa")</f>
        <v>S01 30/12/24</v>
      </c>
      <c r="X10" s="108"/>
      <c r="Y10" s="108"/>
      <c r="Z10" s="108"/>
      <c r="AA10" s="108"/>
      <c r="AB10" s="108"/>
      <c r="AC10" s="109"/>
      <c r="AD10" s="107" t="str">
        <f t="shared" ref="AD10" si="1">"S" &amp;TEXT(_xlfn.ISOWEEKNUM(AD11),"00")&amp;" " &amp; TEXT(AD11,"jj/mm/aa")</f>
        <v>S02 06/01/25</v>
      </c>
      <c r="AE10" s="108"/>
      <c r="AF10" s="108"/>
      <c r="AG10" s="108"/>
      <c r="AH10" s="108"/>
      <c r="AI10" s="108"/>
      <c r="AJ10" s="109"/>
      <c r="AK10" s="107" t="str">
        <f t="shared" ref="AK10" si="2">"S" &amp;TEXT(_xlfn.ISOWEEKNUM(AK11),"00")&amp;" " &amp; TEXT(AK11,"jj/mm/aa")</f>
        <v>S03 13/01/25</v>
      </c>
      <c r="AL10" s="108"/>
      <c r="AM10" s="108"/>
      <c r="AN10" s="108"/>
      <c r="AO10" s="108"/>
      <c r="AP10" s="108"/>
      <c r="AQ10" s="109"/>
      <c r="AR10" s="107" t="str">
        <f t="shared" ref="AR10" si="3">"S" &amp;TEXT(_xlfn.ISOWEEKNUM(AR11),"00")&amp;" " &amp; TEXT(AR11,"jj/mm/aa")</f>
        <v>S04 20/01/25</v>
      </c>
      <c r="AS10" s="108"/>
      <c r="AT10" s="108"/>
      <c r="AU10" s="108"/>
      <c r="AV10" s="108"/>
      <c r="AW10" s="108"/>
      <c r="AX10" s="109"/>
      <c r="AY10" s="107" t="str">
        <f>"S" &amp;TEXT(_xlfn.ISOWEEKNUM(AY11),"00")&amp;" " &amp; TEXT(AY11,"jj/mm/aa")</f>
        <v>S05 27/01/25</v>
      </c>
      <c r="AZ10" s="108"/>
      <c r="BA10" s="108"/>
      <c r="BB10" s="108"/>
      <c r="BC10" s="108"/>
      <c r="BD10" s="108"/>
      <c r="BE10" s="109"/>
      <c r="BF10" s="107" t="str">
        <f t="shared" ref="BF10" si="4">"S" &amp;TEXT(_xlfn.ISOWEEKNUM(BF11),"00")&amp;" " &amp; TEXT(BF11,"jj/mm/aa")</f>
        <v>S06 03/02/25</v>
      </c>
      <c r="BG10" s="108"/>
      <c r="BH10" s="108"/>
      <c r="BI10" s="108"/>
      <c r="BJ10" s="108"/>
      <c r="BK10" s="108"/>
      <c r="BL10" s="109"/>
      <c r="BM10" s="107" t="str">
        <f t="shared" ref="BM10" si="5">"S" &amp;TEXT(_xlfn.ISOWEEKNUM(BM11),"00")&amp;" " &amp; TEXT(BM11,"jj/mm/aa")</f>
        <v>S07 10/02/25</v>
      </c>
      <c r="BN10" s="108"/>
      <c r="BO10" s="108"/>
      <c r="BP10" s="108"/>
      <c r="BQ10" s="108"/>
      <c r="BR10" s="108"/>
      <c r="BS10" s="109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</row>
    <row r="11" spans="1:91" ht="14.25" customHeight="1" thickBot="1" x14ac:dyDescent="0.3">
      <c r="A11" s="6"/>
      <c r="B11" s="1"/>
      <c r="C11" s="2"/>
      <c r="D11" s="1"/>
      <c r="E11" s="25"/>
      <c r="F11" s="25"/>
      <c r="G11" s="25"/>
      <c r="H11" s="1"/>
      <c r="I11" s="1"/>
      <c r="J11" s="25"/>
      <c r="K11" s="7"/>
      <c r="L11" s="1"/>
      <c r="M11" s="1"/>
      <c r="N11" s="25"/>
      <c r="P11" s="16">
        <f>M4-WEEKDAY(M4,1)+2+7*(P9-1)</f>
        <v>45649</v>
      </c>
      <c r="Q11" s="17">
        <f t="shared" ref="Q11:BS11" si="6">P11+1</f>
        <v>45650</v>
      </c>
      <c r="R11" s="17">
        <f t="shared" si="6"/>
        <v>45651</v>
      </c>
      <c r="S11" s="17">
        <f t="shared" si="6"/>
        <v>45652</v>
      </c>
      <c r="T11" s="17">
        <f t="shared" si="6"/>
        <v>45653</v>
      </c>
      <c r="U11" s="17">
        <f t="shared" si="6"/>
        <v>45654</v>
      </c>
      <c r="V11" s="17">
        <f t="shared" si="6"/>
        <v>45655</v>
      </c>
      <c r="W11" s="17">
        <f t="shared" si="6"/>
        <v>45656</v>
      </c>
      <c r="X11" s="17">
        <f t="shared" si="6"/>
        <v>45657</v>
      </c>
      <c r="Y11" s="17">
        <f t="shared" si="6"/>
        <v>45658</v>
      </c>
      <c r="Z11" s="17">
        <f t="shared" si="6"/>
        <v>45659</v>
      </c>
      <c r="AA11" s="17">
        <f t="shared" si="6"/>
        <v>45660</v>
      </c>
      <c r="AB11" s="17">
        <f t="shared" si="6"/>
        <v>45661</v>
      </c>
      <c r="AC11" s="17">
        <f t="shared" si="6"/>
        <v>45662</v>
      </c>
      <c r="AD11" s="17">
        <f t="shared" si="6"/>
        <v>45663</v>
      </c>
      <c r="AE11" s="17">
        <f t="shared" si="6"/>
        <v>45664</v>
      </c>
      <c r="AF11" s="17">
        <f t="shared" si="6"/>
        <v>45665</v>
      </c>
      <c r="AG11" s="17">
        <f t="shared" si="6"/>
        <v>45666</v>
      </c>
      <c r="AH11" s="17">
        <f t="shared" si="6"/>
        <v>45667</v>
      </c>
      <c r="AI11" s="17">
        <f t="shared" si="6"/>
        <v>45668</v>
      </c>
      <c r="AJ11" s="17">
        <f t="shared" si="6"/>
        <v>45669</v>
      </c>
      <c r="AK11" s="17">
        <f t="shared" si="6"/>
        <v>45670</v>
      </c>
      <c r="AL11" s="17">
        <f t="shared" si="6"/>
        <v>45671</v>
      </c>
      <c r="AM11" s="17">
        <f t="shared" si="6"/>
        <v>45672</v>
      </c>
      <c r="AN11" s="17">
        <f t="shared" si="6"/>
        <v>45673</v>
      </c>
      <c r="AO11" s="17">
        <f t="shared" si="6"/>
        <v>45674</v>
      </c>
      <c r="AP11" s="17">
        <f t="shared" si="6"/>
        <v>45675</v>
      </c>
      <c r="AQ11" s="17">
        <f t="shared" si="6"/>
        <v>45676</v>
      </c>
      <c r="AR11" s="17">
        <f t="shared" si="6"/>
        <v>45677</v>
      </c>
      <c r="AS11" s="17">
        <f t="shared" si="6"/>
        <v>45678</v>
      </c>
      <c r="AT11" s="17">
        <f t="shared" si="6"/>
        <v>45679</v>
      </c>
      <c r="AU11" s="17">
        <f t="shared" si="6"/>
        <v>45680</v>
      </c>
      <c r="AV11" s="17">
        <f t="shared" si="6"/>
        <v>45681</v>
      </c>
      <c r="AW11" s="17">
        <f t="shared" si="6"/>
        <v>45682</v>
      </c>
      <c r="AX11" s="17">
        <f t="shared" si="6"/>
        <v>45683</v>
      </c>
      <c r="AY11" s="17">
        <f t="shared" si="6"/>
        <v>45684</v>
      </c>
      <c r="AZ11" s="17">
        <f t="shared" si="6"/>
        <v>45685</v>
      </c>
      <c r="BA11" s="17">
        <f t="shared" si="6"/>
        <v>45686</v>
      </c>
      <c r="BB11" s="17">
        <f t="shared" si="6"/>
        <v>45687</v>
      </c>
      <c r="BC11" s="17">
        <f t="shared" si="6"/>
        <v>45688</v>
      </c>
      <c r="BD11" s="17">
        <f t="shared" si="6"/>
        <v>45689</v>
      </c>
      <c r="BE11" s="17">
        <f t="shared" si="6"/>
        <v>45690</v>
      </c>
      <c r="BF11" s="17">
        <f t="shared" si="6"/>
        <v>45691</v>
      </c>
      <c r="BG11" s="17">
        <f t="shared" si="6"/>
        <v>45692</v>
      </c>
      <c r="BH11" s="17">
        <f t="shared" si="6"/>
        <v>45693</v>
      </c>
      <c r="BI11" s="17">
        <f t="shared" si="6"/>
        <v>45694</v>
      </c>
      <c r="BJ11" s="17">
        <f t="shared" si="6"/>
        <v>45695</v>
      </c>
      <c r="BK11" s="17">
        <f t="shared" si="6"/>
        <v>45696</v>
      </c>
      <c r="BL11" s="17">
        <f t="shared" si="6"/>
        <v>45697</v>
      </c>
      <c r="BM11" s="17">
        <f t="shared" si="6"/>
        <v>45698</v>
      </c>
      <c r="BN11" s="17">
        <f t="shared" si="6"/>
        <v>45699</v>
      </c>
      <c r="BO11" s="17">
        <f t="shared" si="6"/>
        <v>45700</v>
      </c>
      <c r="BP11" s="17">
        <f t="shared" si="6"/>
        <v>45701</v>
      </c>
      <c r="BQ11" s="17">
        <f t="shared" si="6"/>
        <v>45702</v>
      </c>
      <c r="BR11" s="17">
        <f t="shared" si="6"/>
        <v>45703</v>
      </c>
      <c r="BS11" s="18">
        <f t="shared" si="6"/>
        <v>45704</v>
      </c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</row>
    <row r="12" spans="1:91" ht="14.25" customHeight="1" thickBot="1" x14ac:dyDescent="0.3">
      <c r="A12" s="6"/>
      <c r="B12" s="33" t="s">
        <v>1</v>
      </c>
      <c r="C12" s="34" t="s">
        <v>2</v>
      </c>
      <c r="D12" s="34" t="s">
        <v>3</v>
      </c>
      <c r="E12" s="34" t="s">
        <v>49</v>
      </c>
      <c r="F12" s="34" t="s">
        <v>53</v>
      </c>
      <c r="G12" s="34" t="s">
        <v>54</v>
      </c>
      <c r="H12" s="34" t="s">
        <v>4</v>
      </c>
      <c r="I12" s="34" t="s">
        <v>5</v>
      </c>
      <c r="J12" s="34" t="s">
        <v>6</v>
      </c>
      <c r="K12" s="34" t="s">
        <v>8</v>
      </c>
      <c r="L12" s="34" t="s">
        <v>50</v>
      </c>
      <c r="M12" s="34" t="s">
        <v>7</v>
      </c>
      <c r="N12" s="80"/>
      <c r="P12" s="19" t="str">
        <f t="shared" ref="P12:BS12" si="7">CHOOSE(WEEKDAY(P11,1),"Di","Lu","Ma","Me","Je","Ve","Sa")</f>
        <v>Lu</v>
      </c>
      <c r="Q12" s="20" t="str">
        <f t="shared" si="7"/>
        <v>Ma</v>
      </c>
      <c r="R12" s="20" t="str">
        <f t="shared" si="7"/>
        <v>Me</v>
      </c>
      <c r="S12" s="20" t="str">
        <f t="shared" si="7"/>
        <v>Je</v>
      </c>
      <c r="T12" s="20" t="str">
        <f t="shared" si="7"/>
        <v>Ve</v>
      </c>
      <c r="U12" s="20" t="str">
        <f t="shared" si="7"/>
        <v>Sa</v>
      </c>
      <c r="V12" s="20" t="str">
        <f t="shared" si="7"/>
        <v>Di</v>
      </c>
      <c r="W12" s="20" t="str">
        <f t="shared" si="7"/>
        <v>Lu</v>
      </c>
      <c r="X12" s="20" t="str">
        <f t="shared" si="7"/>
        <v>Ma</v>
      </c>
      <c r="Y12" s="20" t="str">
        <f t="shared" si="7"/>
        <v>Me</v>
      </c>
      <c r="Z12" s="20" t="str">
        <f t="shared" si="7"/>
        <v>Je</v>
      </c>
      <c r="AA12" s="20" t="str">
        <f t="shared" si="7"/>
        <v>Ve</v>
      </c>
      <c r="AB12" s="20" t="str">
        <f t="shared" si="7"/>
        <v>Sa</v>
      </c>
      <c r="AC12" s="20" t="str">
        <f t="shared" si="7"/>
        <v>Di</v>
      </c>
      <c r="AD12" s="20" t="str">
        <f t="shared" si="7"/>
        <v>Lu</v>
      </c>
      <c r="AE12" s="20" t="str">
        <f t="shared" si="7"/>
        <v>Ma</v>
      </c>
      <c r="AF12" s="20" t="str">
        <f t="shared" si="7"/>
        <v>Me</v>
      </c>
      <c r="AG12" s="20" t="str">
        <f t="shared" si="7"/>
        <v>Je</v>
      </c>
      <c r="AH12" s="20" t="str">
        <f t="shared" si="7"/>
        <v>Ve</v>
      </c>
      <c r="AI12" s="20" t="str">
        <f t="shared" si="7"/>
        <v>Sa</v>
      </c>
      <c r="AJ12" s="20" t="str">
        <f t="shared" si="7"/>
        <v>Di</v>
      </c>
      <c r="AK12" s="20" t="str">
        <f t="shared" si="7"/>
        <v>Lu</v>
      </c>
      <c r="AL12" s="20" t="str">
        <f t="shared" si="7"/>
        <v>Ma</v>
      </c>
      <c r="AM12" s="20" t="str">
        <f t="shared" si="7"/>
        <v>Me</v>
      </c>
      <c r="AN12" s="20" t="str">
        <f t="shared" si="7"/>
        <v>Je</v>
      </c>
      <c r="AO12" s="20" t="str">
        <f t="shared" si="7"/>
        <v>Ve</v>
      </c>
      <c r="AP12" s="20" t="str">
        <f t="shared" si="7"/>
        <v>Sa</v>
      </c>
      <c r="AQ12" s="20" t="str">
        <f t="shared" si="7"/>
        <v>Di</v>
      </c>
      <c r="AR12" s="20" t="str">
        <f t="shared" si="7"/>
        <v>Lu</v>
      </c>
      <c r="AS12" s="20" t="str">
        <f t="shared" si="7"/>
        <v>Ma</v>
      </c>
      <c r="AT12" s="20" t="str">
        <f t="shared" si="7"/>
        <v>Me</v>
      </c>
      <c r="AU12" s="20" t="str">
        <f t="shared" si="7"/>
        <v>Je</v>
      </c>
      <c r="AV12" s="20" t="str">
        <f t="shared" si="7"/>
        <v>Ve</v>
      </c>
      <c r="AW12" s="20" t="str">
        <f t="shared" si="7"/>
        <v>Sa</v>
      </c>
      <c r="AX12" s="20" t="str">
        <f t="shared" si="7"/>
        <v>Di</v>
      </c>
      <c r="AY12" s="20" t="str">
        <f t="shared" si="7"/>
        <v>Lu</v>
      </c>
      <c r="AZ12" s="20" t="str">
        <f t="shared" si="7"/>
        <v>Ma</v>
      </c>
      <c r="BA12" s="20" t="str">
        <f t="shared" si="7"/>
        <v>Me</v>
      </c>
      <c r="BB12" s="20" t="str">
        <f t="shared" si="7"/>
        <v>Je</v>
      </c>
      <c r="BC12" s="20" t="str">
        <f t="shared" si="7"/>
        <v>Ve</v>
      </c>
      <c r="BD12" s="20" t="str">
        <f t="shared" si="7"/>
        <v>Sa</v>
      </c>
      <c r="BE12" s="20" t="str">
        <f t="shared" si="7"/>
        <v>Di</v>
      </c>
      <c r="BF12" s="20" t="str">
        <f t="shared" si="7"/>
        <v>Lu</v>
      </c>
      <c r="BG12" s="20" t="str">
        <f t="shared" si="7"/>
        <v>Ma</v>
      </c>
      <c r="BH12" s="20" t="str">
        <f t="shared" si="7"/>
        <v>Me</v>
      </c>
      <c r="BI12" s="20" t="str">
        <f t="shared" si="7"/>
        <v>Je</v>
      </c>
      <c r="BJ12" s="20" t="str">
        <f t="shared" si="7"/>
        <v>Ve</v>
      </c>
      <c r="BK12" s="20" t="str">
        <f t="shared" si="7"/>
        <v>Sa</v>
      </c>
      <c r="BL12" s="20" t="str">
        <f t="shared" si="7"/>
        <v>Di</v>
      </c>
      <c r="BM12" s="20" t="str">
        <f t="shared" si="7"/>
        <v>Lu</v>
      </c>
      <c r="BN12" s="20" t="str">
        <f t="shared" si="7"/>
        <v>Ma</v>
      </c>
      <c r="BO12" s="20" t="str">
        <f t="shared" si="7"/>
        <v>Me</v>
      </c>
      <c r="BP12" s="20" t="str">
        <f t="shared" si="7"/>
        <v>Je</v>
      </c>
      <c r="BQ12" s="20" t="str">
        <f t="shared" si="7"/>
        <v>Ve</v>
      </c>
      <c r="BR12" s="20" t="str">
        <f t="shared" si="7"/>
        <v>Sa</v>
      </c>
      <c r="BS12" s="21" t="str">
        <f t="shared" si="7"/>
        <v>Di</v>
      </c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</row>
    <row r="13" spans="1:91" ht="14.25" customHeight="1" x14ac:dyDescent="0.25">
      <c r="A13" s="8"/>
      <c r="B13" s="67" t="s">
        <v>44</v>
      </c>
      <c r="C13" s="68">
        <v>25456</v>
      </c>
      <c r="D13" s="78" t="str">
        <f>IF(ISBLANK(C13),"",VLOOKUP(C13,Tableau3[],2,0))</f>
        <v>m</v>
      </c>
      <c r="E13" s="78">
        <f>IF(ISBLANK(C13),"",VLOOKUP(C13,Tableau3[],4,0))</f>
        <v>15</v>
      </c>
      <c r="F13" s="78">
        <f>IF(ISBLANK(C13),"",VLOOKUP(C13,Tableau3[],3,0))</f>
        <v>60</v>
      </c>
      <c r="G13" s="78">
        <f>IF(ISBLANK(C13),"",VLOOKUP(C13,Tableau3[],5,0))</f>
        <v>90</v>
      </c>
      <c r="H13" s="87">
        <v>25632</v>
      </c>
      <c r="I13" s="35" t="s">
        <v>40</v>
      </c>
      <c r="J13" s="68">
        <v>580</v>
      </c>
      <c r="K13" s="69">
        <v>45028</v>
      </c>
      <c r="L13" s="101">
        <f>IF(K13="","",((J13/E13)/'Jours férié fermeture'!$G$7)+(((F13+G13)/60)/'Jours férié fermeture'!$G$7))</f>
        <v>6.3333333333333321</v>
      </c>
      <c r="M13" s="69">
        <f t="shared" ref="M13:M44" si="8">IF(L13="","",WORKDAY.INTL(K13,L13,2,ferie))</f>
        <v>45036</v>
      </c>
      <c r="N13" s="81"/>
      <c r="P13" s="118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1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</row>
    <row r="14" spans="1:91" ht="14.25" customHeight="1" x14ac:dyDescent="0.25">
      <c r="A14" s="1"/>
      <c r="B14" s="70" t="s">
        <v>45</v>
      </c>
      <c r="C14" s="71">
        <v>25456</v>
      </c>
      <c r="D14" s="79" t="str">
        <f>IF(ISBLANK(C14),"",VLOOKUP(C14,Tableau3[],2,0))</f>
        <v>m</v>
      </c>
      <c r="E14" s="79">
        <f>IF(ISBLANK(C14),"",VLOOKUP(C14,Tableau3[],4,0))</f>
        <v>15</v>
      </c>
      <c r="F14" s="79">
        <f>IF(ISBLANK(C14),"",VLOOKUP(C14,Tableau3[],3,0))</f>
        <v>60</v>
      </c>
      <c r="G14" s="79">
        <f>IF(ISBLANK(C14),"",VLOOKUP(C14,Tableau3[],5,0))</f>
        <v>90</v>
      </c>
      <c r="H14" s="88">
        <v>544585</v>
      </c>
      <c r="I14" s="38" t="s">
        <v>41</v>
      </c>
      <c r="J14" s="71">
        <v>900</v>
      </c>
      <c r="K14" s="37">
        <v>45034</v>
      </c>
      <c r="L14" s="92">
        <f>IF(K14="","",((J14/E14)/'Jours férié fermeture'!$G$7)+(((F14+G14)/60)/'Jours férié fermeture'!$G$7))</f>
        <v>9.615384615384615</v>
      </c>
      <c r="M14" s="40">
        <f t="shared" si="8"/>
        <v>45045</v>
      </c>
      <c r="N14" s="82"/>
      <c r="P14" s="122"/>
      <c r="Q14" s="123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6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</row>
    <row r="15" spans="1:91" ht="14.25" customHeight="1" x14ac:dyDescent="0.25">
      <c r="A15" s="22"/>
      <c r="B15" s="70" t="s">
        <v>48</v>
      </c>
      <c r="C15" s="71">
        <v>25456</v>
      </c>
      <c r="D15" s="79" t="str">
        <f>IF(ISBLANK(C15),"",VLOOKUP(C15,Tableau3[],2,0))</f>
        <v>m</v>
      </c>
      <c r="E15" s="79">
        <f>IF(ISBLANK(C15),"",VLOOKUP(C15,Tableau3[],4,0))</f>
        <v>15</v>
      </c>
      <c r="F15" s="79">
        <f>IF(ISBLANK(C15),"",VLOOKUP(C15,Tableau3[],3,0))</f>
        <v>60</v>
      </c>
      <c r="G15" s="79">
        <f>IF(ISBLANK(C15),"",VLOOKUP(C15,Tableau3[],5,0))</f>
        <v>90</v>
      </c>
      <c r="H15" s="91">
        <v>125748</v>
      </c>
      <c r="I15" s="38" t="s">
        <v>42</v>
      </c>
      <c r="J15" s="71">
        <v>940</v>
      </c>
      <c r="K15" s="37">
        <v>45288</v>
      </c>
      <c r="L15" s="92">
        <f>IF(K15="","",((J15/E15)/'Jours férié fermeture'!$G$7)+(((F15+G15)/60)/'Jours férié fermeture'!$G$7))</f>
        <v>10.025641025641024</v>
      </c>
      <c r="M15" s="40">
        <f t="shared" si="8"/>
        <v>45302</v>
      </c>
      <c r="N15" s="82"/>
      <c r="P15" s="122"/>
      <c r="Q15" s="125"/>
      <c r="R15" s="125"/>
      <c r="S15" s="123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6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</row>
    <row r="16" spans="1:91" ht="14.25" customHeight="1" x14ac:dyDescent="0.25">
      <c r="A16" s="22"/>
      <c r="B16" s="70" t="s">
        <v>43</v>
      </c>
      <c r="C16" s="71">
        <v>25456</v>
      </c>
      <c r="D16" s="76" t="str">
        <f>IF(ISBLANK(C16),"",VLOOKUP(C16,Tableau3[],2,0))</f>
        <v>m</v>
      </c>
      <c r="E16" s="79">
        <f>IF(ISBLANK(C16),"",VLOOKUP(C16,Tableau3[],4,0))</f>
        <v>15</v>
      </c>
      <c r="F16" s="79">
        <f>IF(ISBLANK(C16),"",VLOOKUP(C16,Tableau3[],3,0))</f>
        <v>60</v>
      </c>
      <c r="G16" s="79">
        <f>IF(ISBLANK(C16),"",VLOOKUP(C16,Tableau3[],5,0))</f>
        <v>90</v>
      </c>
      <c r="H16" s="90">
        <v>655</v>
      </c>
      <c r="I16" s="38" t="s">
        <v>41</v>
      </c>
      <c r="J16" s="71">
        <v>940</v>
      </c>
      <c r="K16" s="37">
        <v>45654</v>
      </c>
      <c r="L16" s="92">
        <f>IF(K16="","",((J16/E16)/'Jours férié fermeture'!$G$7)+(((F16+G16)/60)/'Jours férié fermeture'!$G$7))</f>
        <v>10.025641025641024</v>
      </c>
      <c r="M16" s="40">
        <f t="shared" si="8"/>
        <v>45671</v>
      </c>
      <c r="N16" s="82"/>
      <c r="P16" s="122"/>
      <c r="Q16" s="125"/>
      <c r="R16" s="125"/>
      <c r="S16" s="125"/>
      <c r="T16" s="125"/>
      <c r="U16" s="130" t="s">
        <v>55</v>
      </c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  <c r="AJ16" s="131"/>
      <c r="AK16" s="131"/>
      <c r="AL16" s="131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6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</row>
    <row r="17" spans="1:91" ht="14.25" customHeight="1" x14ac:dyDescent="0.25">
      <c r="A17" s="22"/>
      <c r="B17" s="70" t="s">
        <v>44</v>
      </c>
      <c r="C17" s="71"/>
      <c r="D17" s="76" t="str">
        <f>IF(ISBLANK(C17),"",VLOOKUP(C17,Tableau3[],2,0))</f>
        <v/>
      </c>
      <c r="E17" s="79" t="str">
        <f>IF(ISBLANK(C17),"",VLOOKUP(C17,Tableau3[],4,0))</f>
        <v/>
      </c>
      <c r="F17" s="79" t="str">
        <f>IF(ISBLANK(C17),"",VLOOKUP(C17,Tableau3[],3,0))</f>
        <v/>
      </c>
      <c r="G17" s="79" t="str">
        <f>IF(ISBLANK(C17),"",VLOOKUP(C17,Tableau3[],5,0))</f>
        <v/>
      </c>
      <c r="H17" s="89"/>
      <c r="I17" s="38"/>
      <c r="J17" s="71"/>
      <c r="K17" s="37"/>
      <c r="L17" s="92" t="str">
        <f>IF(K17="","",((J17/E17)/'Jours férié fermeture'!$G$7)+(((F17+G17)/60)/'Jours férié fermeture'!$G$7))</f>
        <v/>
      </c>
      <c r="M17" s="40" t="str">
        <f t="shared" si="8"/>
        <v/>
      </c>
      <c r="N17" s="82"/>
      <c r="P17" s="132" t="s">
        <v>52</v>
      </c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6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</row>
    <row r="18" spans="1:91" ht="14.25" customHeight="1" x14ac:dyDescent="0.25">
      <c r="A18" s="22"/>
      <c r="B18" s="70"/>
      <c r="C18" s="71"/>
      <c r="D18" s="76" t="str">
        <f>IF(ISBLANK(C18),"",VLOOKUP(C18,Tableau3[],2,0))</f>
        <v/>
      </c>
      <c r="E18" s="79" t="str">
        <f>IF(ISBLANK(C18),"",VLOOKUP(C18,Tableau3[],4,0))</f>
        <v/>
      </c>
      <c r="F18" s="79" t="str">
        <f>IF(ISBLANK(C18),"",VLOOKUP(C18,Tableau3[],3,0))</f>
        <v/>
      </c>
      <c r="G18" s="79" t="str">
        <f>IF(ISBLANK(C18),"",VLOOKUP(C18,Tableau3[],5,0))</f>
        <v/>
      </c>
      <c r="H18" s="93"/>
      <c r="I18" s="38"/>
      <c r="J18" s="71"/>
      <c r="K18" s="37"/>
      <c r="L18" s="92" t="str">
        <f>IF(K18="","",((J18/E18)/'Jours férié fermeture'!$G$7)+(((F18+G18)/60)/'Jours férié fermeture'!$G$7))</f>
        <v/>
      </c>
      <c r="M18" s="40" t="str">
        <f t="shared" si="8"/>
        <v/>
      </c>
      <c r="N18" s="82"/>
      <c r="P18" s="122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6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</row>
    <row r="19" spans="1:91" ht="14.25" customHeight="1" x14ac:dyDescent="0.25">
      <c r="A19" s="22"/>
      <c r="B19" s="70"/>
      <c r="C19" s="71"/>
      <c r="D19" s="76" t="str">
        <f>IF(ISBLANK(C19),"",VLOOKUP(C19,Tableau3[],2,0))</f>
        <v/>
      </c>
      <c r="E19" s="79" t="str">
        <f>IF(ISBLANK(C19),"",VLOOKUP(C19,Tableau3[],4,0))</f>
        <v/>
      </c>
      <c r="F19" s="79" t="str">
        <f>IF(ISBLANK(C19),"",VLOOKUP(C19,Tableau3[],3,0))</f>
        <v/>
      </c>
      <c r="G19" s="79" t="str">
        <f>IF(ISBLANK(C19),"",VLOOKUP(C19,Tableau3[],5,0))</f>
        <v/>
      </c>
      <c r="H19" s="88"/>
      <c r="I19" s="38"/>
      <c r="J19" s="71"/>
      <c r="K19" s="37"/>
      <c r="L19" s="92" t="str">
        <f>IF(K19="","",((J19/E19)/'Jours férié fermeture'!$G$7)+(((F19+G19)/60)/'Jours férié fermeture'!$G$7))</f>
        <v/>
      </c>
      <c r="M19" s="40" t="str">
        <f t="shared" si="8"/>
        <v/>
      </c>
      <c r="N19" s="82"/>
      <c r="P19" s="122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6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</row>
    <row r="20" spans="1:91" ht="14.25" customHeight="1" x14ac:dyDescent="0.25">
      <c r="A20" s="22"/>
      <c r="B20" s="70"/>
      <c r="C20" s="71"/>
      <c r="D20" s="76" t="str">
        <f>IF(ISBLANK(C20),"",VLOOKUP(C20,Tableau3[],2,0))</f>
        <v/>
      </c>
      <c r="E20" s="79" t="str">
        <f>IF(ISBLANK(C20),"",VLOOKUP(C20,Tableau3[],4,0))</f>
        <v/>
      </c>
      <c r="F20" s="79" t="str">
        <f>IF(ISBLANK(C20),"",VLOOKUP(C20,Tableau3[],3,0))</f>
        <v/>
      </c>
      <c r="G20" s="79" t="str">
        <f>IF(ISBLANK(C20),"",VLOOKUP(C20,Tableau3[],5,0))</f>
        <v/>
      </c>
      <c r="H20" s="91"/>
      <c r="I20" s="38"/>
      <c r="J20" s="71"/>
      <c r="K20" s="37"/>
      <c r="L20" s="92" t="str">
        <f>IF(K20="","",((J20/E20)/'Jours férié fermeture'!$G$7)+(((F20+G20)/60)/'Jours férié fermeture'!$G$7))</f>
        <v/>
      </c>
      <c r="M20" s="40" t="str">
        <f t="shared" si="8"/>
        <v/>
      </c>
      <c r="N20" s="82"/>
      <c r="P20" s="122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6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</row>
    <row r="21" spans="1:91" ht="14.25" customHeight="1" x14ac:dyDescent="0.25">
      <c r="A21" s="22"/>
      <c r="B21" s="70"/>
      <c r="C21" s="71"/>
      <c r="D21" s="76" t="str">
        <f>IF(ISBLANK(C21),"",VLOOKUP(C21,Tableau3[],2,0))</f>
        <v/>
      </c>
      <c r="E21" s="79" t="str">
        <f>IF(ISBLANK(C21),"",VLOOKUP(C21,Tableau3[],4,0))</f>
        <v/>
      </c>
      <c r="F21" s="79" t="str">
        <f>IF(ISBLANK(C21),"",VLOOKUP(C21,Tableau3[],3,0))</f>
        <v/>
      </c>
      <c r="G21" s="79" t="str">
        <f>IF(ISBLANK(C21),"",VLOOKUP(C21,Tableau3[],5,0))</f>
        <v/>
      </c>
      <c r="H21" s="90"/>
      <c r="I21" s="38"/>
      <c r="J21" s="71"/>
      <c r="K21" s="37"/>
      <c r="L21" s="92" t="str">
        <f>IF(K21="","",((J21/E21)/'Jours férié fermeture'!$G$7)+(((F21+G21)/60)/'Jours férié fermeture'!$G$7))</f>
        <v/>
      </c>
      <c r="M21" s="40" t="str">
        <f t="shared" si="8"/>
        <v/>
      </c>
      <c r="N21" s="82"/>
      <c r="P21" s="122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6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</row>
    <row r="22" spans="1:91" ht="14.25" customHeight="1" x14ac:dyDescent="0.25">
      <c r="A22" s="22"/>
      <c r="B22" s="70"/>
      <c r="C22" s="71"/>
      <c r="D22" s="76" t="str">
        <f>IF(ISBLANK(C22),"",VLOOKUP(C22,Tableau3[],2,0))</f>
        <v/>
      </c>
      <c r="E22" s="79" t="str">
        <f>IF(ISBLANK(C22),"",VLOOKUP(C22,Tableau3[],4,0))</f>
        <v/>
      </c>
      <c r="F22" s="79" t="str">
        <f>IF(ISBLANK(C22),"",VLOOKUP(C22,Tableau3[],3,0))</f>
        <v/>
      </c>
      <c r="G22" s="79" t="str">
        <f>IF(ISBLANK(C22),"",VLOOKUP(C22,Tableau3[],5,0))</f>
        <v/>
      </c>
      <c r="H22" s="89"/>
      <c r="I22" s="36"/>
      <c r="J22" s="77"/>
      <c r="K22" s="37"/>
      <c r="L22" s="92" t="str">
        <f>IF(K22="","",((J22/E22)/'Jours férié fermeture'!$G$7)+(((F22+G22)/60)/'Jours férié fermeture'!$G$7))</f>
        <v/>
      </c>
      <c r="M22" s="40" t="str">
        <f t="shared" si="8"/>
        <v/>
      </c>
      <c r="N22" s="82"/>
      <c r="P22" s="122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6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</row>
    <row r="23" spans="1:91" ht="14.25" customHeight="1" x14ac:dyDescent="0.25">
      <c r="A23" s="22"/>
      <c r="B23" s="70"/>
      <c r="C23" s="71"/>
      <c r="D23" s="76" t="str">
        <f>IF(ISBLANK(C23),"",VLOOKUP(C23,Tableau3[],2,0))</f>
        <v/>
      </c>
      <c r="E23" s="79" t="str">
        <f>IF(ISBLANK(C23),"",VLOOKUP(C23,Tableau3[],4,0))</f>
        <v/>
      </c>
      <c r="F23" s="79" t="str">
        <f>IF(ISBLANK(C23),"",VLOOKUP(C23,Tableau3[],3,0))</f>
        <v/>
      </c>
      <c r="G23" s="79" t="str">
        <f>IF(ISBLANK(C23),"",VLOOKUP(C23,Tableau3[],5,0))</f>
        <v/>
      </c>
      <c r="H23" s="93"/>
      <c r="I23" s="38"/>
      <c r="J23" s="71"/>
      <c r="K23" s="37"/>
      <c r="L23" s="92" t="str">
        <f>IF(K23="","",((J23/E23)/'Jours férié fermeture'!$G$7)+(((F23+G23)/60)/'Jours férié fermeture'!$G$7))</f>
        <v/>
      </c>
      <c r="M23" s="40" t="str">
        <f t="shared" si="8"/>
        <v/>
      </c>
      <c r="N23" s="82"/>
      <c r="P23" s="122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6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</row>
    <row r="24" spans="1:91" ht="14.25" customHeight="1" x14ac:dyDescent="0.25">
      <c r="A24" s="22"/>
      <c r="B24" s="72"/>
      <c r="C24" s="73"/>
      <c r="D24" s="76" t="str">
        <f>IF(ISBLANK(C24),"",VLOOKUP(C24,Tableau3[],2,0))</f>
        <v/>
      </c>
      <c r="E24" s="79" t="str">
        <f>IF(ISBLANK(C24),"",VLOOKUP(C24,Tableau3[],4,0))</f>
        <v/>
      </c>
      <c r="F24" s="79" t="str">
        <f>IF(ISBLANK(C24),"",VLOOKUP(C24,Tableau3[],3,0))</f>
        <v/>
      </c>
      <c r="G24" s="79" t="str">
        <f>IF(ISBLANK(C24),"",VLOOKUP(C24,Tableau3[],5,0))</f>
        <v/>
      </c>
      <c r="H24" s="88"/>
      <c r="I24" s="39"/>
      <c r="J24" s="73"/>
      <c r="K24" s="40"/>
      <c r="L24" s="92" t="str">
        <f>IF(K24="","",((J24/E24)/'Jours férié fermeture'!$G$7)+(((F24+G24)/60)/'Jours férié fermeture'!$G$7))</f>
        <v/>
      </c>
      <c r="M24" s="40" t="str">
        <f t="shared" si="8"/>
        <v/>
      </c>
      <c r="N24" s="83"/>
      <c r="P24" s="122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6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</row>
    <row r="25" spans="1:91" ht="14.25" customHeight="1" x14ac:dyDescent="0.25">
      <c r="A25" s="22"/>
      <c r="B25" s="70"/>
      <c r="C25" s="71"/>
      <c r="D25" s="76" t="str">
        <f>IF(ISBLANK(C25),"",VLOOKUP(C25,Tableau3[],2,0))</f>
        <v/>
      </c>
      <c r="E25" s="79" t="str">
        <f>IF(ISBLANK(C25),"",VLOOKUP(C25,Tableau3[],4,0))</f>
        <v/>
      </c>
      <c r="F25" s="79" t="str">
        <f>IF(ISBLANK(C25),"",VLOOKUP(C25,Tableau3[],3,0))</f>
        <v/>
      </c>
      <c r="G25" s="79" t="str">
        <f>IF(ISBLANK(C25),"",VLOOKUP(C25,Tableau3[],5,0))</f>
        <v/>
      </c>
      <c r="H25" s="91"/>
      <c r="I25" s="38"/>
      <c r="J25" s="71"/>
      <c r="K25" s="37"/>
      <c r="L25" s="92" t="str">
        <f>IF(K25="","",((J25/E25)/'Jours férié fermeture'!$G$7)+(((F25+G25)/60)/'Jours férié fermeture'!$G$7))</f>
        <v/>
      </c>
      <c r="M25" s="40" t="str">
        <f t="shared" si="8"/>
        <v/>
      </c>
      <c r="N25" s="82"/>
      <c r="P25" s="122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6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</row>
    <row r="26" spans="1:91" ht="14.25" customHeight="1" x14ac:dyDescent="0.25">
      <c r="A26" s="22"/>
      <c r="B26" s="70"/>
      <c r="C26" s="71"/>
      <c r="D26" s="76" t="str">
        <f>IF(ISBLANK(C26),"",VLOOKUP(C26,Tableau3[],2,0))</f>
        <v/>
      </c>
      <c r="E26" s="79" t="str">
        <f>IF(ISBLANK(C26),"",VLOOKUP(C26,Tableau3[],4,0))</f>
        <v/>
      </c>
      <c r="F26" s="79" t="str">
        <f>IF(ISBLANK(C26),"",VLOOKUP(C26,Tableau3[],3,0))</f>
        <v/>
      </c>
      <c r="G26" s="79" t="str">
        <f>IF(ISBLANK(C26),"",VLOOKUP(C26,Tableau3[],5,0))</f>
        <v/>
      </c>
      <c r="H26" s="90"/>
      <c r="I26" s="38"/>
      <c r="J26" s="71"/>
      <c r="K26" s="37"/>
      <c r="L26" s="92" t="str">
        <f>IF(K26="","",((J26/E26)/'Jours férié fermeture'!$G$7)+(((F26+G26)/60)/'Jours férié fermeture'!$G$7))</f>
        <v/>
      </c>
      <c r="M26" s="40" t="str">
        <f t="shared" si="8"/>
        <v/>
      </c>
      <c r="N26" s="82"/>
      <c r="P26" s="122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6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</row>
    <row r="27" spans="1:91" ht="14.25" customHeight="1" x14ac:dyDescent="0.25">
      <c r="A27" s="22"/>
      <c r="B27" s="70"/>
      <c r="C27" s="71"/>
      <c r="D27" s="76" t="str">
        <f>IF(ISBLANK(C27),"",VLOOKUP(C27,Tableau3[],2,0))</f>
        <v/>
      </c>
      <c r="E27" s="79" t="str">
        <f>IF(ISBLANK(C27),"",VLOOKUP(C27,Tableau3[],4,0))</f>
        <v/>
      </c>
      <c r="F27" s="79" t="str">
        <f>IF(ISBLANK(C27),"",VLOOKUP(C27,Tableau3[],3,0))</f>
        <v/>
      </c>
      <c r="G27" s="79" t="str">
        <f>IF(ISBLANK(C27),"",VLOOKUP(C27,Tableau3[],5,0))</f>
        <v/>
      </c>
      <c r="H27" s="89"/>
      <c r="I27" s="38"/>
      <c r="J27" s="71"/>
      <c r="K27" s="37"/>
      <c r="L27" s="92" t="str">
        <f>IF(K27="","",((J27/E27)/'Jours férié fermeture'!$G$7)+(((F27+G27)/60)/'Jours férié fermeture'!$G$7))</f>
        <v/>
      </c>
      <c r="M27" s="40" t="str">
        <f t="shared" si="8"/>
        <v/>
      </c>
      <c r="N27" s="82"/>
      <c r="P27" s="122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6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</row>
    <row r="28" spans="1:91" ht="14.25" customHeight="1" x14ac:dyDescent="0.25">
      <c r="A28" s="22"/>
      <c r="B28" s="70"/>
      <c r="C28" s="71"/>
      <c r="D28" s="76" t="str">
        <f>IF(ISBLANK(C28),"",VLOOKUP(C28,Tableau3[],2,0))</f>
        <v/>
      </c>
      <c r="E28" s="79" t="str">
        <f>IF(ISBLANK(C28),"",VLOOKUP(C28,Tableau3[],4,0))</f>
        <v/>
      </c>
      <c r="F28" s="79" t="str">
        <f>IF(ISBLANK(C28),"",VLOOKUP(C28,Tableau3[],3,0))</f>
        <v/>
      </c>
      <c r="G28" s="79" t="str">
        <f>IF(ISBLANK(C28),"",VLOOKUP(C28,Tableau3[],5,0))</f>
        <v/>
      </c>
      <c r="H28" s="93"/>
      <c r="I28" s="38"/>
      <c r="J28" s="71"/>
      <c r="K28" s="37"/>
      <c r="L28" s="92" t="str">
        <f>IF(K28="","",((J28/E28)/'Jours férié fermeture'!$G$7)+(((F28+G28)/60)/'Jours férié fermeture'!$G$7))</f>
        <v/>
      </c>
      <c r="M28" s="40" t="str">
        <f t="shared" si="8"/>
        <v/>
      </c>
      <c r="N28" s="82"/>
      <c r="P28" s="122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6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</row>
    <row r="29" spans="1:91" ht="14.25" customHeight="1" x14ac:dyDescent="0.25">
      <c r="A29" s="22"/>
      <c r="B29" s="70"/>
      <c r="C29" s="71"/>
      <c r="D29" s="76" t="str">
        <f>IF(ISBLANK(C29),"",VLOOKUP(C29,Tableau3[],2,0))</f>
        <v/>
      </c>
      <c r="E29" s="79" t="str">
        <f>IF(ISBLANK(C29),"",VLOOKUP(C29,Tableau3[],4,0))</f>
        <v/>
      </c>
      <c r="F29" s="79" t="str">
        <f>IF(ISBLANK(C29),"",VLOOKUP(C29,Tableau3[],3,0))</f>
        <v/>
      </c>
      <c r="G29" s="79" t="str">
        <f>IF(ISBLANK(C29),"",VLOOKUP(C29,Tableau3[],5,0))</f>
        <v/>
      </c>
      <c r="H29" s="88"/>
      <c r="I29" s="38"/>
      <c r="J29" s="71"/>
      <c r="K29" s="37"/>
      <c r="L29" s="92" t="str">
        <f>IF(K29="","",((J29/E29)/'Jours férié fermeture'!$G$7)+(((F29+G29)/60)/'Jours férié fermeture'!$G$7))</f>
        <v/>
      </c>
      <c r="M29" s="40" t="str">
        <f t="shared" si="8"/>
        <v/>
      </c>
      <c r="N29" s="82"/>
      <c r="P29" s="122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6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</row>
    <row r="30" spans="1:91" ht="14.25" customHeight="1" x14ac:dyDescent="0.25">
      <c r="A30" s="22"/>
      <c r="B30" s="70"/>
      <c r="C30" s="71"/>
      <c r="D30" s="76" t="str">
        <f>IF(ISBLANK(C30),"",VLOOKUP(C30,Tableau3[],2,0))</f>
        <v/>
      </c>
      <c r="E30" s="79" t="str">
        <f>IF(ISBLANK(C30),"",VLOOKUP(C30,Tableau3[],4,0))</f>
        <v/>
      </c>
      <c r="F30" s="79" t="str">
        <f>IF(ISBLANK(C30),"",VLOOKUP(C30,Tableau3[],3,0))</f>
        <v/>
      </c>
      <c r="G30" s="79" t="str">
        <f>IF(ISBLANK(C30),"",VLOOKUP(C30,Tableau3[],5,0))</f>
        <v/>
      </c>
      <c r="H30" s="91"/>
      <c r="I30" s="38"/>
      <c r="J30" s="71"/>
      <c r="K30" s="37"/>
      <c r="L30" s="92" t="str">
        <f>IF(K30="","",((J30/E30)/'Jours férié fermeture'!$G$7)+(((F30+G30)/60)/'Jours férié fermeture'!$G$7))</f>
        <v/>
      </c>
      <c r="M30" s="40" t="str">
        <f t="shared" si="8"/>
        <v/>
      </c>
      <c r="N30" s="82"/>
      <c r="P30" s="122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6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</row>
    <row r="31" spans="1:91" ht="14.25" customHeight="1" x14ac:dyDescent="0.25">
      <c r="A31" s="22"/>
      <c r="B31" s="70"/>
      <c r="C31" s="71"/>
      <c r="D31" s="76" t="str">
        <f>IF(ISBLANK(C31),"",VLOOKUP(C31,Tableau3[],2,0))</f>
        <v/>
      </c>
      <c r="E31" s="79" t="str">
        <f>IF(ISBLANK(C31),"",VLOOKUP(C31,Tableau3[],4,0))</f>
        <v/>
      </c>
      <c r="F31" s="79" t="str">
        <f>IF(ISBLANK(C31),"",VLOOKUP(C31,Tableau3[],3,0))</f>
        <v/>
      </c>
      <c r="G31" s="79" t="str">
        <f>IF(ISBLANK(C31),"",VLOOKUP(C31,Tableau3[],5,0))</f>
        <v/>
      </c>
      <c r="H31" s="90"/>
      <c r="I31" s="38"/>
      <c r="J31" s="71"/>
      <c r="K31" s="37"/>
      <c r="L31" s="92" t="str">
        <f>IF(K31="","",((J31/E31)/'Jours férié fermeture'!$G$7)+(((F31+G31)/60)/'Jours férié fermeture'!$G$7))</f>
        <v/>
      </c>
      <c r="M31" s="40" t="str">
        <f t="shared" si="8"/>
        <v/>
      </c>
      <c r="N31" s="82"/>
      <c r="P31" s="122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6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</row>
    <row r="32" spans="1:91" ht="14.25" customHeight="1" x14ac:dyDescent="0.25">
      <c r="A32" s="22"/>
      <c r="B32" s="70"/>
      <c r="C32" s="71"/>
      <c r="D32" s="76" t="str">
        <f>IF(ISBLANK(C32),"",VLOOKUP(C32,Tableau3[],2,0))</f>
        <v/>
      </c>
      <c r="E32" s="79" t="str">
        <f>IF(ISBLANK(C32),"",VLOOKUP(C32,Tableau3[],4,0))</f>
        <v/>
      </c>
      <c r="F32" s="79" t="str">
        <f>IF(ISBLANK(C32),"",VLOOKUP(C32,Tableau3[],3,0))</f>
        <v/>
      </c>
      <c r="G32" s="79" t="str">
        <f>IF(ISBLANK(C32),"",VLOOKUP(C32,Tableau3[],5,0))</f>
        <v/>
      </c>
      <c r="H32" s="89"/>
      <c r="I32" s="38"/>
      <c r="J32" s="71"/>
      <c r="K32" s="37"/>
      <c r="L32" s="92" t="str">
        <f>IF(K32="","",((J32/E32)/'Jours férié fermeture'!$G$7)+(((F32+G32)/60)/'Jours férié fermeture'!$G$7))</f>
        <v/>
      </c>
      <c r="M32" s="40" t="str">
        <f t="shared" si="8"/>
        <v/>
      </c>
      <c r="N32" s="82"/>
      <c r="P32" s="122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6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</row>
    <row r="33" spans="1:91" ht="14.25" customHeight="1" x14ac:dyDescent="0.25">
      <c r="A33" s="22"/>
      <c r="B33" s="70"/>
      <c r="C33" s="71"/>
      <c r="D33" s="76" t="str">
        <f>IF(ISBLANK(C33),"",VLOOKUP(C33,Tableau3[],2,0))</f>
        <v/>
      </c>
      <c r="E33" s="79" t="str">
        <f>IF(ISBLANK(C33),"",VLOOKUP(C33,Tableau3[],4,0))</f>
        <v/>
      </c>
      <c r="F33" s="79" t="str">
        <f>IF(ISBLANK(C33),"",VLOOKUP(C33,Tableau3[],3,0))</f>
        <v/>
      </c>
      <c r="G33" s="79" t="str">
        <f>IF(ISBLANK(C33),"",VLOOKUP(C33,Tableau3[],5,0))</f>
        <v/>
      </c>
      <c r="H33" s="93"/>
      <c r="I33" s="38"/>
      <c r="J33" s="71"/>
      <c r="K33" s="37"/>
      <c r="L33" s="92" t="str">
        <f>IF(K33="","",((J33/E33)/'Jours férié fermeture'!$G$7)+(((F33+G33)/60)/'Jours férié fermeture'!$G$7))</f>
        <v/>
      </c>
      <c r="M33" s="40" t="str">
        <f t="shared" si="8"/>
        <v/>
      </c>
      <c r="N33" s="82"/>
      <c r="P33" s="122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6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</row>
    <row r="34" spans="1:91" ht="14.25" customHeight="1" x14ac:dyDescent="0.25">
      <c r="A34" s="22"/>
      <c r="B34" s="70"/>
      <c r="C34" s="71"/>
      <c r="D34" s="76" t="str">
        <f>IF(ISBLANK(C34),"",VLOOKUP(C34,Tableau3[],2,0))</f>
        <v/>
      </c>
      <c r="E34" s="79" t="str">
        <f>IF(ISBLANK(C34),"",VLOOKUP(C34,Tableau3[],4,0))</f>
        <v/>
      </c>
      <c r="F34" s="79" t="str">
        <f>IF(ISBLANK(C34),"",VLOOKUP(C34,Tableau3[],3,0))</f>
        <v/>
      </c>
      <c r="G34" s="79" t="str">
        <f>IF(ISBLANK(C34),"",VLOOKUP(C34,Tableau3[],5,0))</f>
        <v/>
      </c>
      <c r="H34" s="88"/>
      <c r="I34" s="38"/>
      <c r="J34" s="71"/>
      <c r="K34" s="37"/>
      <c r="L34" s="92" t="str">
        <f>IF(K34="","",((J34/E34)/'Jours férié fermeture'!$G$7)+(((F34+G34)/60)/'Jours férié fermeture'!$G$7))</f>
        <v/>
      </c>
      <c r="M34" s="40" t="str">
        <f t="shared" si="8"/>
        <v/>
      </c>
      <c r="N34" s="82"/>
      <c r="P34" s="122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6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</row>
    <row r="35" spans="1:91" ht="14.25" customHeight="1" x14ac:dyDescent="0.25">
      <c r="A35" s="22"/>
      <c r="B35" s="72"/>
      <c r="C35" s="73"/>
      <c r="D35" s="76" t="str">
        <f>IF(ISBLANK(C35),"",VLOOKUP(C35,Tableau3[],2,0))</f>
        <v/>
      </c>
      <c r="E35" s="79" t="str">
        <f>IF(ISBLANK(C35),"",VLOOKUP(C35,Tableau3[],4,0))</f>
        <v/>
      </c>
      <c r="F35" s="79"/>
      <c r="G35" s="79"/>
      <c r="H35" s="91"/>
      <c r="I35" s="39"/>
      <c r="J35" s="73"/>
      <c r="K35" s="40"/>
      <c r="L35" s="92" t="str">
        <f>IF(K35="","",((J35/E35)/'Jours férié fermeture'!$G$7)+(((F35+G35)/60)/'Jours férié fermeture'!$G$7))</f>
        <v/>
      </c>
      <c r="M35" s="40" t="str">
        <f t="shared" si="8"/>
        <v/>
      </c>
      <c r="N35" s="83"/>
      <c r="P35" s="122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6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</row>
    <row r="36" spans="1:91" ht="14.25" customHeight="1" x14ac:dyDescent="0.25">
      <c r="A36" s="22"/>
      <c r="B36" s="70"/>
      <c r="C36" s="71"/>
      <c r="D36" s="76" t="str">
        <f>IF(ISBLANK(C36),"",VLOOKUP(C36,Tableau3[],2,0))</f>
        <v/>
      </c>
      <c r="E36" s="79" t="str">
        <f>IF(ISBLANK(C36),"",VLOOKUP(C36,Tableau3[],4,0))</f>
        <v/>
      </c>
      <c r="F36" s="79"/>
      <c r="G36" s="79"/>
      <c r="H36" s="90"/>
      <c r="I36" s="38"/>
      <c r="J36" s="71"/>
      <c r="K36" s="37"/>
      <c r="L36" s="92" t="str">
        <f>IF(K36="","",((J36/E36)/'Jours férié fermeture'!$G$7)+(((F36+G36)/60)/'Jours férié fermeture'!$G$7))</f>
        <v/>
      </c>
      <c r="M36" s="40" t="str">
        <f t="shared" si="8"/>
        <v/>
      </c>
      <c r="N36" s="82"/>
      <c r="P36" s="122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6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</row>
    <row r="37" spans="1:91" ht="14.25" customHeight="1" x14ac:dyDescent="0.25">
      <c r="A37" s="22"/>
      <c r="B37" s="70"/>
      <c r="C37" s="71"/>
      <c r="D37" s="76" t="str">
        <f>IF(ISBLANK(C37),"",VLOOKUP(C37,Tableau3[],2,0))</f>
        <v/>
      </c>
      <c r="E37" s="79" t="str">
        <f>IF(ISBLANK(C37),"",VLOOKUP(C37,Tableau3[],4,0))</f>
        <v/>
      </c>
      <c r="F37" s="79"/>
      <c r="G37" s="79"/>
      <c r="H37" s="89"/>
      <c r="I37" s="38"/>
      <c r="J37" s="71"/>
      <c r="K37" s="37"/>
      <c r="L37" s="92" t="str">
        <f>IF(K37="","",((J37/E37)/'Jours férié fermeture'!$G$7)+(((F37+G37)/60)/'Jours férié fermeture'!$G$7))</f>
        <v/>
      </c>
      <c r="M37" s="40" t="str">
        <f t="shared" si="8"/>
        <v/>
      </c>
      <c r="N37" s="82"/>
      <c r="P37" s="122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6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</row>
    <row r="38" spans="1:91" ht="14.25" customHeight="1" x14ac:dyDescent="0.25">
      <c r="A38" s="22"/>
      <c r="B38" s="70"/>
      <c r="C38" s="71"/>
      <c r="D38" s="76" t="str">
        <f>IF(ISBLANK(C38),"",VLOOKUP(C38,Tableau3[],2,0))</f>
        <v/>
      </c>
      <c r="E38" s="79" t="str">
        <f>IF(ISBLANK(C38),"",VLOOKUP(C38,Tableau3[],4,0))</f>
        <v/>
      </c>
      <c r="F38" s="79"/>
      <c r="G38" s="79"/>
      <c r="H38" s="93"/>
      <c r="I38" s="38"/>
      <c r="J38" s="71"/>
      <c r="K38" s="37"/>
      <c r="L38" s="92" t="str">
        <f>IF(K38="","",((J38/E38)/'Jours férié fermeture'!$G$7)+(((F38+G38)/60)/'Jours férié fermeture'!$G$7))</f>
        <v/>
      </c>
      <c r="M38" s="40" t="str">
        <f t="shared" si="8"/>
        <v/>
      </c>
      <c r="N38" s="82"/>
      <c r="P38" s="122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6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</row>
    <row r="39" spans="1:91" ht="14.25" customHeight="1" x14ac:dyDescent="0.25">
      <c r="A39" s="22"/>
      <c r="B39" s="70"/>
      <c r="C39" s="71"/>
      <c r="D39" s="76" t="str">
        <f>IF(ISBLANK(C39),"",VLOOKUP(C39,Tableau3[],2,0))</f>
        <v/>
      </c>
      <c r="E39" s="79" t="str">
        <f>IF(ISBLANK(C39),"",VLOOKUP(C39,Tableau3[],4,0))</f>
        <v/>
      </c>
      <c r="F39" s="79"/>
      <c r="G39" s="79"/>
      <c r="H39" s="88"/>
      <c r="I39" s="38"/>
      <c r="J39" s="71"/>
      <c r="K39" s="37"/>
      <c r="L39" s="92" t="str">
        <f>IF(K39="","",((J39/E39)/'Jours férié fermeture'!$G$7)+(((F39+G39)/60)/'Jours férié fermeture'!$G$7))</f>
        <v/>
      </c>
      <c r="M39" s="40" t="str">
        <f t="shared" si="8"/>
        <v/>
      </c>
      <c r="N39" s="82"/>
      <c r="P39" s="122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6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</row>
    <row r="40" spans="1:91" ht="14.25" customHeight="1" x14ac:dyDescent="0.25">
      <c r="A40" s="22"/>
      <c r="B40" s="70"/>
      <c r="C40" s="71"/>
      <c r="D40" s="76" t="str">
        <f>IF(ISBLANK(C40),"",VLOOKUP(C40,Tableau3[],2,0))</f>
        <v/>
      </c>
      <c r="E40" s="79" t="str">
        <f>IF(ISBLANK(C40),"",VLOOKUP(C40,Tableau3[],4,0))</f>
        <v/>
      </c>
      <c r="F40" s="79"/>
      <c r="G40" s="79"/>
      <c r="H40" s="91"/>
      <c r="I40" s="38"/>
      <c r="J40" s="71"/>
      <c r="K40" s="37"/>
      <c r="L40" s="92" t="str">
        <f>IF(K40="","",((J40/E40)/'Jours férié fermeture'!$G$7)+(((F40+G40)/60)/'Jours férié fermeture'!$G$7))</f>
        <v/>
      </c>
      <c r="M40" s="40" t="str">
        <f t="shared" si="8"/>
        <v/>
      </c>
      <c r="N40" s="82"/>
      <c r="P40" s="122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6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</row>
    <row r="41" spans="1:91" ht="14.25" customHeight="1" x14ac:dyDescent="0.25">
      <c r="A41" s="22"/>
      <c r="B41" s="70"/>
      <c r="C41" s="71"/>
      <c r="D41" s="76" t="str">
        <f>IF(ISBLANK(C41),"",VLOOKUP(C41,Tableau3[],2,0))</f>
        <v/>
      </c>
      <c r="E41" s="79" t="str">
        <f>IF(ISBLANK(C41),"",VLOOKUP(C41,Tableau3[],4,0))</f>
        <v/>
      </c>
      <c r="F41" s="79"/>
      <c r="G41" s="79"/>
      <c r="H41" s="90"/>
      <c r="I41" s="38"/>
      <c r="J41" s="71"/>
      <c r="K41" s="37"/>
      <c r="L41" s="92" t="str">
        <f>IF(K41="","",((J41/E41)/'Jours férié fermeture'!$G$7)+(((F41+G41)/60)/'Jours férié fermeture'!$G$7))</f>
        <v/>
      </c>
      <c r="M41" s="40" t="str">
        <f t="shared" si="8"/>
        <v/>
      </c>
      <c r="N41" s="82"/>
      <c r="P41" s="122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6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</row>
    <row r="42" spans="1:91" ht="14.25" customHeight="1" x14ac:dyDescent="0.25">
      <c r="A42" s="22"/>
      <c r="B42" s="70"/>
      <c r="C42" s="71"/>
      <c r="D42" s="76" t="str">
        <f>IF(ISBLANK(C42),"",VLOOKUP(C42,Tableau3[],2,0))</f>
        <v/>
      </c>
      <c r="E42" s="79" t="str">
        <f>IF(ISBLANK(C42),"",VLOOKUP(C42,Tableau3[],4,0))</f>
        <v/>
      </c>
      <c r="F42" s="79"/>
      <c r="G42" s="79"/>
      <c r="H42" s="89"/>
      <c r="I42" s="38"/>
      <c r="J42" s="71"/>
      <c r="K42" s="37"/>
      <c r="L42" s="92" t="str">
        <f>IF(K42="","",((J42/E42)/'Jours férié fermeture'!$G$7)+(((F42+G42)/60)/'Jours férié fermeture'!$G$7))</f>
        <v/>
      </c>
      <c r="M42" s="40" t="str">
        <f t="shared" si="8"/>
        <v/>
      </c>
      <c r="N42" s="82"/>
      <c r="P42" s="122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6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</row>
    <row r="43" spans="1:91" ht="14.25" customHeight="1" x14ac:dyDescent="0.25">
      <c r="A43" s="22"/>
      <c r="B43" s="70"/>
      <c r="C43" s="71"/>
      <c r="D43" s="76" t="str">
        <f>IF(ISBLANK(C43),"",VLOOKUP(C43,Tableau3[],2,0))</f>
        <v/>
      </c>
      <c r="E43" s="79" t="str">
        <f>IF(ISBLANK(C43),"",VLOOKUP(C43,Tableau3[],4,0))</f>
        <v/>
      </c>
      <c r="F43" s="79"/>
      <c r="G43" s="79"/>
      <c r="H43" s="93"/>
      <c r="I43" s="38"/>
      <c r="J43" s="71"/>
      <c r="K43" s="37"/>
      <c r="L43" s="92" t="str">
        <f>IF(K43="","",((J43/E43)/'Jours férié fermeture'!$G$7)+(((F43+G43)/60)/'Jours férié fermeture'!$G$7))</f>
        <v/>
      </c>
      <c r="M43" s="40" t="str">
        <f t="shared" si="8"/>
        <v/>
      </c>
      <c r="N43" s="82"/>
      <c r="P43" s="122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6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</row>
    <row r="44" spans="1:91" ht="14.25" customHeight="1" x14ac:dyDescent="0.25">
      <c r="A44" s="22"/>
      <c r="B44" s="70"/>
      <c r="C44" s="71"/>
      <c r="D44" s="76" t="str">
        <f>IF(ISBLANK(C44),"",VLOOKUP(C44,Tableau3[],2,0))</f>
        <v/>
      </c>
      <c r="E44" s="79" t="str">
        <f>IF(ISBLANK(C44),"",VLOOKUP(C44,Tableau3[],4,0))</f>
        <v/>
      </c>
      <c r="F44" s="79"/>
      <c r="G44" s="79"/>
      <c r="H44" s="88"/>
      <c r="I44" s="38"/>
      <c r="J44" s="71"/>
      <c r="K44" s="37"/>
      <c r="L44" s="92" t="str">
        <f>IF(K44="","",((J44/E44)/'Jours férié fermeture'!$G$7)+(((F44+G44)/60)/'Jours férié fermeture'!$G$7))</f>
        <v/>
      </c>
      <c r="M44" s="40" t="str">
        <f t="shared" si="8"/>
        <v/>
      </c>
      <c r="N44" s="82"/>
      <c r="P44" s="122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6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</row>
    <row r="45" spans="1:91" ht="14.25" customHeight="1" x14ac:dyDescent="0.25">
      <c r="A45" s="22"/>
      <c r="B45" s="70"/>
      <c r="C45" s="71"/>
      <c r="D45" s="76" t="str">
        <f>IF(ISBLANK(C45),"",VLOOKUP(C45,Tableau3[],2,0))</f>
        <v/>
      </c>
      <c r="E45" s="79" t="str">
        <f>IF(ISBLANK(C45),"",VLOOKUP(C45,Tableau3[],4,0))</f>
        <v/>
      </c>
      <c r="F45" s="79"/>
      <c r="G45" s="79"/>
      <c r="H45" s="91"/>
      <c r="I45" s="38"/>
      <c r="J45" s="71"/>
      <c r="K45" s="37"/>
      <c r="L45" s="92" t="str">
        <f>IF(K45="","",((J45/E45)/'Jours férié fermeture'!$G$7)+(((F45+G45)/60)/'Jours férié fermeture'!$G$7))</f>
        <v/>
      </c>
      <c r="M45" s="40" t="str">
        <f t="shared" ref="M45:M76" si="9">IF(L45="","",WORKDAY.INTL(K45,L45,2,ferie))</f>
        <v/>
      </c>
      <c r="N45" s="82"/>
      <c r="P45" s="122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6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</row>
    <row r="46" spans="1:91" ht="14.25" customHeight="1" x14ac:dyDescent="0.25">
      <c r="A46" s="22"/>
      <c r="B46" s="70"/>
      <c r="C46" s="71"/>
      <c r="D46" s="76" t="str">
        <f>IF(ISBLANK(C46),"",VLOOKUP(C46,Tableau3[],2,0))</f>
        <v/>
      </c>
      <c r="E46" s="79" t="str">
        <f>IF(ISBLANK(C46),"",VLOOKUP(C46,Tableau3[],4,0))</f>
        <v/>
      </c>
      <c r="F46" s="79"/>
      <c r="G46" s="79"/>
      <c r="H46" s="90"/>
      <c r="I46" s="38"/>
      <c r="J46" s="71"/>
      <c r="K46" s="37"/>
      <c r="L46" s="92" t="str">
        <f>IF(K46="","",((J46/E46)/'Jours férié fermeture'!$G$7)+(((F46+G46)/60)/'Jours férié fermeture'!$G$7))</f>
        <v/>
      </c>
      <c r="M46" s="40" t="str">
        <f t="shared" si="9"/>
        <v/>
      </c>
      <c r="N46" s="82"/>
      <c r="P46" s="122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6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</row>
    <row r="47" spans="1:91" ht="14.25" customHeight="1" x14ac:dyDescent="0.25">
      <c r="A47" s="22"/>
      <c r="B47" s="70"/>
      <c r="C47" s="71"/>
      <c r="D47" s="76" t="str">
        <f>IF(ISBLANK(C47),"",VLOOKUP(C47,Tableau3[],2,0))</f>
        <v/>
      </c>
      <c r="E47" s="79" t="str">
        <f>IF(ISBLANK(C47),"",VLOOKUP(C47,Tableau3[],4,0))</f>
        <v/>
      </c>
      <c r="F47" s="79"/>
      <c r="G47" s="79"/>
      <c r="H47" s="89"/>
      <c r="I47" s="38"/>
      <c r="J47" s="71"/>
      <c r="K47" s="37"/>
      <c r="L47" s="92" t="str">
        <f>IF(K47="","",((J47/E47)/'Jours férié fermeture'!$G$7)+(((F47+G47)/60)/'Jours férié fermeture'!$G$7))</f>
        <v/>
      </c>
      <c r="M47" s="40" t="str">
        <f t="shared" si="9"/>
        <v/>
      </c>
      <c r="N47" s="82"/>
      <c r="P47" s="122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6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</row>
    <row r="48" spans="1:91" ht="14.25" customHeight="1" x14ac:dyDescent="0.25">
      <c r="A48" s="22"/>
      <c r="B48" s="70"/>
      <c r="C48" s="71"/>
      <c r="D48" s="76" t="str">
        <f>IF(ISBLANK(C48),"",VLOOKUP(C48,Tableau3[],2,0))</f>
        <v/>
      </c>
      <c r="E48" s="79" t="str">
        <f>IF(ISBLANK(C48),"",VLOOKUP(C48,Tableau3[],4,0))</f>
        <v/>
      </c>
      <c r="F48" s="79"/>
      <c r="G48" s="79"/>
      <c r="H48" s="93"/>
      <c r="I48" s="38"/>
      <c r="J48" s="71"/>
      <c r="K48" s="37"/>
      <c r="L48" s="92" t="str">
        <f>IF(K48="","",((J48/E48)/'Jours férié fermeture'!$G$7)+(((F48+G48)/60)/'Jours férié fermeture'!$G$7))</f>
        <v/>
      </c>
      <c r="M48" s="40" t="str">
        <f t="shared" si="9"/>
        <v/>
      </c>
      <c r="N48" s="82"/>
      <c r="P48" s="122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  <c r="BD48" s="125"/>
      <c r="BE48" s="125"/>
      <c r="BF48" s="125"/>
      <c r="BG48" s="125"/>
      <c r="BH48" s="125"/>
      <c r="BI48" s="125"/>
      <c r="BJ48" s="125"/>
      <c r="BK48" s="125"/>
      <c r="BL48" s="125"/>
      <c r="BM48" s="125"/>
      <c r="BN48" s="125"/>
      <c r="BO48" s="125"/>
      <c r="BP48" s="125"/>
      <c r="BQ48" s="125"/>
      <c r="BR48" s="125"/>
      <c r="BS48" s="126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</row>
    <row r="49" spans="1:91" ht="14.25" customHeight="1" x14ac:dyDescent="0.25">
      <c r="A49" s="22"/>
      <c r="B49" s="70"/>
      <c r="C49" s="71"/>
      <c r="D49" s="76" t="str">
        <f>IF(ISBLANK(C49),"",VLOOKUP(C49,Tableau3[],2,0))</f>
        <v/>
      </c>
      <c r="E49" s="79" t="str">
        <f>IF(ISBLANK(C49),"",VLOOKUP(C49,Tableau3[],4,0))</f>
        <v/>
      </c>
      <c r="F49" s="79"/>
      <c r="G49" s="79"/>
      <c r="H49" s="88"/>
      <c r="I49" s="38"/>
      <c r="J49" s="71"/>
      <c r="K49" s="37"/>
      <c r="L49" s="92" t="str">
        <f>IF(K49="","",((J49/E49)/'Jours férié fermeture'!$G$7)+(((F49+G49)/60)/'Jours férié fermeture'!$G$7))</f>
        <v/>
      </c>
      <c r="M49" s="40" t="str">
        <f t="shared" si="9"/>
        <v/>
      </c>
      <c r="N49" s="82"/>
      <c r="P49" s="122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6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</row>
    <row r="50" spans="1:91" ht="14.25" customHeight="1" x14ac:dyDescent="0.25">
      <c r="A50" s="22"/>
      <c r="B50" s="70"/>
      <c r="C50" s="71"/>
      <c r="D50" s="76" t="str">
        <f>IF(ISBLANK(C50),"",VLOOKUP(C50,Tableau3[],2,0))</f>
        <v/>
      </c>
      <c r="E50" s="79" t="str">
        <f>IF(ISBLANK(C50),"",VLOOKUP(C50,Tableau3[],4,0))</f>
        <v/>
      </c>
      <c r="F50" s="79"/>
      <c r="G50" s="79"/>
      <c r="H50" s="91"/>
      <c r="I50" s="38"/>
      <c r="J50" s="71"/>
      <c r="K50" s="37"/>
      <c r="L50" s="92" t="str">
        <f>IF(K50="","",((J50/E50)/'Jours férié fermeture'!$G$7)+(((F50+G50)/60)/'Jours férié fermeture'!$G$7))</f>
        <v/>
      </c>
      <c r="M50" s="40" t="str">
        <f t="shared" si="9"/>
        <v/>
      </c>
      <c r="N50" s="82"/>
      <c r="P50" s="122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25"/>
      <c r="BI50" s="125"/>
      <c r="BJ50" s="125"/>
      <c r="BK50" s="125"/>
      <c r="BL50" s="125"/>
      <c r="BM50" s="125"/>
      <c r="BN50" s="125"/>
      <c r="BO50" s="125"/>
      <c r="BP50" s="125"/>
      <c r="BQ50" s="125"/>
      <c r="BR50" s="125"/>
      <c r="BS50" s="126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</row>
    <row r="51" spans="1:91" ht="14.25" customHeight="1" x14ac:dyDescent="0.25">
      <c r="A51" s="22"/>
      <c r="B51" s="70"/>
      <c r="C51" s="71"/>
      <c r="D51" s="76" t="str">
        <f>IF(ISBLANK(C51),"",VLOOKUP(C51,Tableau3[],2,0))</f>
        <v/>
      </c>
      <c r="E51" s="79" t="str">
        <f>IF(ISBLANK(C51),"",VLOOKUP(C51,Tableau3[],4,0))</f>
        <v/>
      </c>
      <c r="F51" s="79"/>
      <c r="G51" s="79"/>
      <c r="H51" s="90"/>
      <c r="I51" s="38"/>
      <c r="J51" s="71"/>
      <c r="K51" s="37"/>
      <c r="L51" s="92" t="str">
        <f>IF(K51="","",((J51/E51)/'Jours férié fermeture'!$G$7)+(((F51+G51)/60)/'Jours férié fermeture'!$G$7))</f>
        <v/>
      </c>
      <c r="M51" s="40" t="str">
        <f t="shared" si="9"/>
        <v/>
      </c>
      <c r="N51" s="82"/>
      <c r="P51" s="122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6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</row>
    <row r="52" spans="1:91" ht="14.25" customHeight="1" x14ac:dyDescent="0.25">
      <c r="A52" s="22"/>
      <c r="B52" s="70"/>
      <c r="C52" s="71"/>
      <c r="D52" s="76" t="str">
        <f>IF(ISBLANK(C52),"",VLOOKUP(C52,Tableau3[],2,0))</f>
        <v/>
      </c>
      <c r="E52" s="79" t="str">
        <f>IF(ISBLANK(C52),"",VLOOKUP(C52,Tableau3[],4,0))</f>
        <v/>
      </c>
      <c r="F52" s="79"/>
      <c r="G52" s="79"/>
      <c r="H52" s="89"/>
      <c r="I52" s="38"/>
      <c r="J52" s="71"/>
      <c r="K52" s="37"/>
      <c r="L52" s="92" t="str">
        <f>IF(K52="","",((J52/E52)/'Jours férié fermeture'!$G$7)+(((F52+G52)/60)/'Jours férié fermeture'!$G$7))</f>
        <v/>
      </c>
      <c r="M52" s="40" t="str">
        <f t="shared" si="9"/>
        <v/>
      </c>
      <c r="N52" s="82"/>
      <c r="P52" s="122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  <c r="BC52" s="125"/>
      <c r="BD52" s="125"/>
      <c r="BE52" s="125"/>
      <c r="BF52" s="125"/>
      <c r="BG52" s="125"/>
      <c r="BH52" s="125"/>
      <c r="BI52" s="125"/>
      <c r="BJ52" s="125"/>
      <c r="BK52" s="125"/>
      <c r="BL52" s="125"/>
      <c r="BM52" s="125"/>
      <c r="BN52" s="125"/>
      <c r="BO52" s="125"/>
      <c r="BP52" s="125"/>
      <c r="BQ52" s="125"/>
      <c r="BR52" s="125"/>
      <c r="BS52" s="126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</row>
    <row r="53" spans="1:91" ht="14.25" customHeight="1" x14ac:dyDescent="0.25">
      <c r="A53" s="22"/>
      <c r="B53" s="70"/>
      <c r="C53" s="71"/>
      <c r="D53" s="76" t="str">
        <f>IF(ISBLANK(C53),"",VLOOKUP(C53,Tableau3[],2,0))</f>
        <v/>
      </c>
      <c r="E53" s="79" t="str">
        <f>IF(ISBLANK(C53),"",VLOOKUP(C53,Tableau3[],4,0))</f>
        <v/>
      </c>
      <c r="F53" s="79"/>
      <c r="G53" s="79"/>
      <c r="H53" s="93"/>
      <c r="I53" s="38"/>
      <c r="J53" s="71"/>
      <c r="K53" s="37"/>
      <c r="L53" s="92" t="str">
        <f>IF(K53="","",((J53/E53)/'Jours férié fermeture'!$G$7)+(((F53+G53)/60)/'Jours férié fermeture'!$G$7))</f>
        <v/>
      </c>
      <c r="M53" s="40" t="str">
        <f t="shared" si="9"/>
        <v/>
      </c>
      <c r="N53" s="82"/>
      <c r="P53" s="122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/>
      <c r="BS53" s="126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</row>
    <row r="54" spans="1:91" ht="14.25" customHeight="1" x14ac:dyDescent="0.25">
      <c r="A54" s="22"/>
      <c r="B54" s="70"/>
      <c r="C54" s="71"/>
      <c r="D54" s="76" t="str">
        <f>IF(ISBLANK(C54),"",VLOOKUP(C54,Tableau3[],2,0))</f>
        <v/>
      </c>
      <c r="E54" s="79" t="str">
        <f>IF(ISBLANK(C54),"",VLOOKUP(C54,Tableau3[],4,0))</f>
        <v/>
      </c>
      <c r="F54" s="79"/>
      <c r="G54" s="79"/>
      <c r="H54" s="88"/>
      <c r="I54" s="38"/>
      <c r="J54" s="71"/>
      <c r="K54" s="37"/>
      <c r="L54" s="92" t="str">
        <f>IF(K54="","",((J54/E54)/'Jours férié fermeture'!$G$7)+(((F54+G54)/60)/'Jours férié fermeture'!$G$7))</f>
        <v/>
      </c>
      <c r="M54" s="40" t="str">
        <f t="shared" si="9"/>
        <v/>
      </c>
      <c r="N54" s="82"/>
      <c r="P54" s="122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/>
      <c r="BS54" s="126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</row>
    <row r="55" spans="1:91" ht="14.25" customHeight="1" x14ac:dyDescent="0.25">
      <c r="A55" s="22"/>
      <c r="B55" s="72"/>
      <c r="C55" s="73"/>
      <c r="D55" s="76" t="str">
        <f>IF(ISBLANK(C55),"",VLOOKUP(C55,Tableau3[],2,0))</f>
        <v/>
      </c>
      <c r="E55" s="79" t="str">
        <f>IF(ISBLANK(C55),"",VLOOKUP(C55,Tableau3[],4,0))</f>
        <v/>
      </c>
      <c r="F55" s="79"/>
      <c r="G55" s="79"/>
      <c r="H55" s="91"/>
      <c r="I55" s="39"/>
      <c r="J55" s="73"/>
      <c r="K55" s="40"/>
      <c r="L55" s="92" t="str">
        <f>IF(K55="","",((J55/E55)/'Jours férié fermeture'!$G$7)+(((F55+G55)/60)/'Jours férié fermeture'!$G$7))</f>
        <v/>
      </c>
      <c r="M55" s="40" t="str">
        <f t="shared" si="9"/>
        <v/>
      </c>
      <c r="N55" s="83"/>
      <c r="P55" s="122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6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</row>
    <row r="56" spans="1:91" ht="14.25" customHeight="1" x14ac:dyDescent="0.25">
      <c r="A56" s="22"/>
      <c r="B56" s="70"/>
      <c r="C56" s="71"/>
      <c r="D56" s="76" t="str">
        <f>IF(ISBLANK(C56),"",VLOOKUP(C56,Tableau3[],2,0))</f>
        <v/>
      </c>
      <c r="E56" s="79" t="str">
        <f>IF(ISBLANK(C56),"",VLOOKUP(C56,Tableau3[],4,0))</f>
        <v/>
      </c>
      <c r="F56" s="79"/>
      <c r="G56" s="79"/>
      <c r="H56" s="90"/>
      <c r="I56" s="38"/>
      <c r="J56" s="71"/>
      <c r="K56" s="37"/>
      <c r="L56" s="92" t="str">
        <f>IF(K56="","",((J56/E56)/'Jours férié fermeture'!$G$7)+(((F56+G56)/60)/'Jours férié fermeture'!$G$7))</f>
        <v/>
      </c>
      <c r="M56" s="40" t="str">
        <f t="shared" si="9"/>
        <v/>
      </c>
      <c r="N56" s="83"/>
      <c r="P56" s="122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6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</row>
    <row r="57" spans="1:91" ht="14.25" customHeight="1" x14ac:dyDescent="0.25">
      <c r="A57" s="22"/>
      <c r="B57" s="70"/>
      <c r="C57" s="71"/>
      <c r="D57" s="76" t="str">
        <f>IF(ISBLANK(C57),"",VLOOKUP(C57,Tableau3[],2,0))</f>
        <v/>
      </c>
      <c r="E57" s="79" t="str">
        <f>IF(ISBLANK(C57),"",VLOOKUP(C57,Tableau3[],4,0))</f>
        <v/>
      </c>
      <c r="F57" s="79"/>
      <c r="G57" s="79"/>
      <c r="H57" s="89"/>
      <c r="I57" s="38"/>
      <c r="J57" s="71"/>
      <c r="K57" s="37"/>
      <c r="L57" s="92" t="str">
        <f>IF(K57="","",((J57/E57)/'Jours férié fermeture'!$G$7)+(((F57+G57)/60)/'Jours férié fermeture'!$G$7))</f>
        <v/>
      </c>
      <c r="M57" s="40" t="str">
        <f t="shared" si="9"/>
        <v/>
      </c>
      <c r="N57" s="83"/>
      <c r="P57" s="122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6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</row>
    <row r="58" spans="1:91" ht="14.25" customHeight="1" x14ac:dyDescent="0.25">
      <c r="A58" s="22"/>
      <c r="B58" s="70"/>
      <c r="C58" s="71"/>
      <c r="D58" s="76" t="str">
        <f>IF(ISBLANK(C58),"",VLOOKUP(C58,Tableau3[],2,0))</f>
        <v/>
      </c>
      <c r="E58" s="79" t="str">
        <f>IF(ISBLANK(C58),"",VLOOKUP(C58,Tableau3[],4,0))</f>
        <v/>
      </c>
      <c r="F58" s="79"/>
      <c r="G58" s="79"/>
      <c r="H58" s="93"/>
      <c r="I58" s="38"/>
      <c r="J58" s="71"/>
      <c r="K58" s="37"/>
      <c r="L58" s="92" t="str">
        <f>IF(K58="","",((J58/E58)/'Jours férié fermeture'!$G$7)+(((F58+G58)/60)/'Jours férié fermeture'!$G$7))</f>
        <v/>
      </c>
      <c r="M58" s="40" t="str">
        <f t="shared" si="9"/>
        <v/>
      </c>
      <c r="N58" s="83"/>
      <c r="P58" s="122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6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</row>
    <row r="59" spans="1:91" ht="14.25" customHeight="1" x14ac:dyDescent="0.25">
      <c r="A59" s="22"/>
      <c r="B59" s="70"/>
      <c r="C59" s="71"/>
      <c r="D59" s="76" t="str">
        <f>IF(ISBLANK(C59),"",VLOOKUP(C59,Tableau3[],2,0))</f>
        <v/>
      </c>
      <c r="E59" s="79" t="str">
        <f>IF(ISBLANK(C59),"",VLOOKUP(C59,Tableau3[],4,0))</f>
        <v/>
      </c>
      <c r="F59" s="79"/>
      <c r="G59" s="79"/>
      <c r="H59" s="88"/>
      <c r="I59" s="38"/>
      <c r="J59" s="71"/>
      <c r="K59" s="37"/>
      <c r="L59" s="92" t="str">
        <f>IF(K59="","",((J59/E59)/'Jours férié fermeture'!$G$7)+(((F59+G59)/60)/'Jours férié fermeture'!$G$7))</f>
        <v/>
      </c>
      <c r="M59" s="40" t="str">
        <f t="shared" si="9"/>
        <v/>
      </c>
      <c r="N59" s="83"/>
      <c r="P59" s="122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  <c r="BD59" s="125"/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6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</row>
    <row r="60" spans="1:91" ht="14.25" customHeight="1" x14ac:dyDescent="0.25">
      <c r="A60" s="22"/>
      <c r="B60" s="70"/>
      <c r="C60" s="71"/>
      <c r="D60" s="76" t="str">
        <f>IF(ISBLANK(C60),"",VLOOKUP(C60,Tableau3[],2,0))</f>
        <v/>
      </c>
      <c r="E60" s="79" t="str">
        <f>IF(ISBLANK(C60),"",VLOOKUP(C60,Tableau3[],4,0))</f>
        <v/>
      </c>
      <c r="F60" s="79"/>
      <c r="G60" s="79"/>
      <c r="H60" s="91"/>
      <c r="I60" s="38"/>
      <c r="J60" s="71"/>
      <c r="K60" s="37"/>
      <c r="L60" s="92" t="str">
        <f>IF(K60="","",((J60/E60)/'Jours férié fermeture'!$G$7)+(((F60+G60)/60)/'Jours férié fermeture'!$G$7))</f>
        <v/>
      </c>
      <c r="M60" s="40" t="str">
        <f t="shared" si="9"/>
        <v/>
      </c>
      <c r="N60" s="83"/>
      <c r="P60" s="122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  <c r="BA60" s="125"/>
      <c r="BB60" s="125"/>
      <c r="BC60" s="125"/>
      <c r="BD60" s="125"/>
      <c r="BE60" s="125"/>
      <c r="BF60" s="125"/>
      <c r="BG60" s="125"/>
      <c r="BH60" s="125"/>
      <c r="BI60" s="125"/>
      <c r="BJ60" s="125"/>
      <c r="BK60" s="125"/>
      <c r="BL60" s="125"/>
      <c r="BM60" s="125"/>
      <c r="BN60" s="125"/>
      <c r="BO60" s="125"/>
      <c r="BP60" s="125"/>
      <c r="BQ60" s="125"/>
      <c r="BR60" s="125"/>
      <c r="BS60" s="126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</row>
    <row r="61" spans="1:91" ht="14.25" customHeight="1" x14ac:dyDescent="0.25">
      <c r="A61" s="22"/>
      <c r="B61" s="70"/>
      <c r="C61" s="71"/>
      <c r="D61" s="76" t="str">
        <f>IF(ISBLANK(C61),"",VLOOKUP(C61,Tableau3[],2,0))</f>
        <v/>
      </c>
      <c r="E61" s="79" t="str">
        <f>IF(ISBLANK(C61),"",VLOOKUP(C61,Tableau3[],4,0))</f>
        <v/>
      </c>
      <c r="F61" s="79"/>
      <c r="G61" s="79"/>
      <c r="H61" s="90"/>
      <c r="I61" s="38"/>
      <c r="J61" s="71"/>
      <c r="K61" s="37"/>
      <c r="L61" s="92" t="str">
        <f>IF(K61="","",((J61/E61)/'Jours férié fermeture'!$G$7)+(((F61+G61)/60)/'Jours férié fermeture'!$G$7))</f>
        <v/>
      </c>
      <c r="M61" s="40" t="str">
        <f t="shared" si="9"/>
        <v/>
      </c>
      <c r="N61" s="83"/>
      <c r="P61" s="122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  <c r="BC61" s="125"/>
      <c r="BD61" s="125"/>
      <c r="BE61" s="125"/>
      <c r="BF61" s="125"/>
      <c r="BG61" s="125"/>
      <c r="BH61" s="125"/>
      <c r="BI61" s="125"/>
      <c r="BJ61" s="125"/>
      <c r="BK61" s="125"/>
      <c r="BL61" s="125"/>
      <c r="BM61" s="125"/>
      <c r="BN61" s="125"/>
      <c r="BO61" s="125"/>
      <c r="BP61" s="125"/>
      <c r="BQ61" s="125"/>
      <c r="BR61" s="125"/>
      <c r="BS61" s="126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</row>
    <row r="62" spans="1:91" ht="14.25" customHeight="1" x14ac:dyDescent="0.25">
      <c r="A62" s="22"/>
      <c r="B62" s="70"/>
      <c r="C62" s="71"/>
      <c r="D62" s="76" t="str">
        <f>IF(ISBLANK(C62),"",VLOOKUP(C62,Tableau3[],2,0))</f>
        <v/>
      </c>
      <c r="E62" s="79" t="str">
        <f>IF(ISBLANK(C62),"",VLOOKUP(C62,Tableau3[],4,0))</f>
        <v/>
      </c>
      <c r="F62" s="79"/>
      <c r="G62" s="79"/>
      <c r="H62" s="89"/>
      <c r="I62" s="38"/>
      <c r="J62" s="71"/>
      <c r="K62" s="37"/>
      <c r="L62" s="92" t="str">
        <f>IF(K62="","",((J62/E62)/'Jours férié fermeture'!$G$7)+(((F62+G62)/60)/'Jours férié fermeture'!$G$7))</f>
        <v/>
      </c>
      <c r="M62" s="40" t="str">
        <f t="shared" si="9"/>
        <v/>
      </c>
      <c r="N62" s="83"/>
      <c r="P62" s="122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  <c r="BA62" s="125"/>
      <c r="BB62" s="125"/>
      <c r="BC62" s="125"/>
      <c r="BD62" s="125"/>
      <c r="BE62" s="125"/>
      <c r="BF62" s="125"/>
      <c r="BG62" s="125"/>
      <c r="BH62" s="125"/>
      <c r="BI62" s="125"/>
      <c r="BJ62" s="125"/>
      <c r="BK62" s="125"/>
      <c r="BL62" s="125"/>
      <c r="BM62" s="125"/>
      <c r="BN62" s="125"/>
      <c r="BO62" s="125"/>
      <c r="BP62" s="125"/>
      <c r="BQ62" s="125"/>
      <c r="BR62" s="125"/>
      <c r="BS62" s="126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</row>
    <row r="63" spans="1:91" ht="14.25" customHeight="1" x14ac:dyDescent="0.25">
      <c r="A63" s="22"/>
      <c r="B63" s="72"/>
      <c r="C63" s="73"/>
      <c r="D63" s="76" t="str">
        <f>IF(ISBLANK(C63),"",VLOOKUP(C63,Tableau3[],2,0))</f>
        <v/>
      </c>
      <c r="E63" s="79" t="str">
        <f>IF(ISBLANK(C63),"",VLOOKUP(C63,Tableau3[],4,0))</f>
        <v/>
      </c>
      <c r="F63" s="79"/>
      <c r="G63" s="79"/>
      <c r="H63" s="93"/>
      <c r="I63" s="39"/>
      <c r="J63" s="73"/>
      <c r="K63" s="40"/>
      <c r="L63" s="92" t="str">
        <f>IF(K63="","",((J63/E63)/'Jours férié fermeture'!$G$7)+(((F63+G63)/60)/'Jours férié fermeture'!$G$7))</f>
        <v/>
      </c>
      <c r="M63" s="40" t="str">
        <f t="shared" si="9"/>
        <v/>
      </c>
      <c r="N63" s="83"/>
      <c r="P63" s="122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  <c r="BC63" s="125"/>
      <c r="BD63" s="125"/>
      <c r="BE63" s="125"/>
      <c r="BF63" s="125"/>
      <c r="BG63" s="125"/>
      <c r="BH63" s="125"/>
      <c r="BI63" s="125"/>
      <c r="BJ63" s="125"/>
      <c r="BK63" s="125"/>
      <c r="BL63" s="125"/>
      <c r="BM63" s="125"/>
      <c r="BN63" s="125"/>
      <c r="BO63" s="125"/>
      <c r="BP63" s="125"/>
      <c r="BQ63" s="125"/>
      <c r="BR63" s="125"/>
      <c r="BS63" s="126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</row>
    <row r="64" spans="1:91" ht="14.25" customHeight="1" x14ac:dyDescent="0.25">
      <c r="A64" s="22"/>
      <c r="B64" s="70"/>
      <c r="C64" s="71"/>
      <c r="D64" s="76" t="str">
        <f>IF(ISBLANK(C64),"",VLOOKUP(C64,Tableau3[],2,0))</f>
        <v/>
      </c>
      <c r="E64" s="79" t="str">
        <f>IF(ISBLANK(C64),"",VLOOKUP(C64,Tableau3[],4,0))</f>
        <v/>
      </c>
      <c r="F64" s="79"/>
      <c r="G64" s="79"/>
      <c r="H64" s="88"/>
      <c r="I64" s="38"/>
      <c r="J64" s="71"/>
      <c r="K64" s="40"/>
      <c r="L64" s="92" t="str">
        <f>IF(K64="","",((J64/E64)/'Jours férié fermeture'!$G$7)+(((F64+G64)/60)/'Jours férié fermeture'!$G$7))</f>
        <v/>
      </c>
      <c r="M64" s="40" t="str">
        <f t="shared" si="9"/>
        <v/>
      </c>
      <c r="N64" s="83"/>
      <c r="P64" s="122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6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</row>
    <row r="65" spans="1:91" ht="14.25" customHeight="1" x14ac:dyDescent="0.25">
      <c r="A65" s="22"/>
      <c r="B65" s="70"/>
      <c r="C65" s="71"/>
      <c r="D65" s="76" t="str">
        <f>IF(ISBLANK(C65),"",VLOOKUP(C65,Tableau3[],2,0))</f>
        <v/>
      </c>
      <c r="E65" s="79" t="str">
        <f>IF(ISBLANK(C65),"",VLOOKUP(C65,Tableau3[],4,0))</f>
        <v/>
      </c>
      <c r="F65" s="79"/>
      <c r="G65" s="79"/>
      <c r="H65" s="91"/>
      <c r="I65" s="38"/>
      <c r="J65" s="71"/>
      <c r="K65" s="40"/>
      <c r="L65" s="92" t="str">
        <f>IF(K65="","",((J65/E65)/'Jours férié fermeture'!$G$7)+(((F65+G65)/60)/'Jours férié fermeture'!$G$7))</f>
        <v/>
      </c>
      <c r="M65" s="40" t="str">
        <f t="shared" si="9"/>
        <v/>
      </c>
      <c r="N65" s="83"/>
      <c r="P65" s="122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  <c r="BA65" s="125"/>
      <c r="BB65" s="125"/>
      <c r="BC65" s="125"/>
      <c r="BD65" s="125"/>
      <c r="BE65" s="125"/>
      <c r="BF65" s="125"/>
      <c r="BG65" s="125"/>
      <c r="BH65" s="125"/>
      <c r="BI65" s="125"/>
      <c r="BJ65" s="125"/>
      <c r="BK65" s="125"/>
      <c r="BL65" s="125"/>
      <c r="BM65" s="125"/>
      <c r="BN65" s="125"/>
      <c r="BO65" s="125"/>
      <c r="BP65" s="125"/>
      <c r="BQ65" s="125"/>
      <c r="BR65" s="125"/>
      <c r="BS65" s="126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</row>
    <row r="66" spans="1:91" ht="14.25" customHeight="1" x14ac:dyDescent="0.25">
      <c r="A66" s="22"/>
      <c r="B66" s="70"/>
      <c r="C66" s="71"/>
      <c r="D66" s="76" t="str">
        <f>IF(ISBLANK(C66),"",VLOOKUP(C66,Tableau3[],2,0))</f>
        <v/>
      </c>
      <c r="E66" s="79" t="str">
        <f>IF(ISBLANK(C66),"",VLOOKUP(C66,Tableau3[],4,0))</f>
        <v/>
      </c>
      <c r="F66" s="79"/>
      <c r="G66" s="79"/>
      <c r="H66" s="90"/>
      <c r="I66" s="38"/>
      <c r="J66" s="71"/>
      <c r="K66" s="40"/>
      <c r="L66" s="92" t="str">
        <f>IF(K66="","",((J66/E66)/'Jours férié fermeture'!$G$7)+(((F66+G66)/60)/'Jours férié fermeture'!$G$7))</f>
        <v/>
      </c>
      <c r="M66" s="40" t="str">
        <f t="shared" si="9"/>
        <v/>
      </c>
      <c r="N66" s="83"/>
      <c r="P66" s="122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  <c r="BA66" s="125"/>
      <c r="BB66" s="125"/>
      <c r="BC66" s="125"/>
      <c r="BD66" s="125"/>
      <c r="BE66" s="125"/>
      <c r="BF66" s="125"/>
      <c r="BG66" s="125"/>
      <c r="BH66" s="125"/>
      <c r="BI66" s="125"/>
      <c r="BJ66" s="125"/>
      <c r="BK66" s="125"/>
      <c r="BL66" s="125"/>
      <c r="BM66" s="125"/>
      <c r="BN66" s="125"/>
      <c r="BO66" s="125"/>
      <c r="BP66" s="125"/>
      <c r="BQ66" s="125"/>
      <c r="BR66" s="125"/>
      <c r="BS66" s="126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</row>
    <row r="67" spans="1:91" ht="14.25" customHeight="1" x14ac:dyDescent="0.25">
      <c r="A67" s="22"/>
      <c r="B67" s="70"/>
      <c r="C67" s="71"/>
      <c r="D67" s="76" t="str">
        <f>IF(ISBLANK(C67),"",VLOOKUP(C67,Tableau3[],2,0))</f>
        <v/>
      </c>
      <c r="E67" s="79" t="str">
        <f>IF(ISBLANK(C67),"",VLOOKUP(C67,Tableau3[],4,0))</f>
        <v/>
      </c>
      <c r="F67" s="79"/>
      <c r="G67" s="79"/>
      <c r="H67" s="89"/>
      <c r="I67" s="38"/>
      <c r="J67" s="71"/>
      <c r="K67" s="40"/>
      <c r="L67" s="92" t="str">
        <f>IF(K67="","",((J67/E67)/'Jours férié fermeture'!$G$7)+(((F67+G67)/60)/'Jours férié fermeture'!$G$7))</f>
        <v/>
      </c>
      <c r="M67" s="40" t="str">
        <f t="shared" si="9"/>
        <v/>
      </c>
      <c r="N67" s="83"/>
      <c r="P67" s="122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  <c r="BC67" s="125"/>
      <c r="BD67" s="125"/>
      <c r="BE67" s="125"/>
      <c r="BF67" s="125"/>
      <c r="BG67" s="125"/>
      <c r="BH67" s="125"/>
      <c r="BI67" s="125"/>
      <c r="BJ67" s="125"/>
      <c r="BK67" s="125"/>
      <c r="BL67" s="125"/>
      <c r="BM67" s="125"/>
      <c r="BN67" s="125"/>
      <c r="BO67" s="125"/>
      <c r="BP67" s="125"/>
      <c r="BQ67" s="125"/>
      <c r="BR67" s="125"/>
      <c r="BS67" s="126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</row>
    <row r="68" spans="1:91" ht="14.25" customHeight="1" x14ac:dyDescent="0.25">
      <c r="A68" s="22"/>
      <c r="B68" s="70"/>
      <c r="C68" s="71"/>
      <c r="D68" s="76" t="str">
        <f>IF(ISBLANK(C68),"",VLOOKUP(C68,Tableau3[],2,0))</f>
        <v/>
      </c>
      <c r="E68" s="79" t="str">
        <f>IF(ISBLANK(C68),"",VLOOKUP(C68,Tableau3[],4,0))</f>
        <v/>
      </c>
      <c r="F68" s="79"/>
      <c r="G68" s="79"/>
      <c r="H68" s="93"/>
      <c r="I68" s="38"/>
      <c r="J68" s="71"/>
      <c r="K68" s="40"/>
      <c r="L68" s="92" t="str">
        <f>IF(K68="","",((J68/E68)/'Jours férié fermeture'!$G$7)+(((F68+G68)/60)/'Jours férié fermeture'!$G$7))</f>
        <v/>
      </c>
      <c r="M68" s="40" t="str">
        <f t="shared" si="9"/>
        <v/>
      </c>
      <c r="N68" s="83"/>
      <c r="P68" s="122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  <c r="BA68" s="125"/>
      <c r="BB68" s="125"/>
      <c r="BC68" s="125"/>
      <c r="BD68" s="125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125"/>
      <c r="BQ68" s="125"/>
      <c r="BR68" s="125"/>
      <c r="BS68" s="126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</row>
    <row r="69" spans="1:91" ht="14.25" customHeight="1" x14ac:dyDescent="0.25">
      <c r="A69" s="22"/>
      <c r="B69" s="70"/>
      <c r="C69" s="71"/>
      <c r="D69" s="76" t="str">
        <f>IF(ISBLANK(C69),"",VLOOKUP(C69,Tableau3[],2,0))</f>
        <v/>
      </c>
      <c r="E69" s="79" t="str">
        <f>IF(ISBLANK(C69),"",VLOOKUP(C69,Tableau3[],4,0))</f>
        <v/>
      </c>
      <c r="F69" s="79"/>
      <c r="G69" s="79"/>
      <c r="H69" s="88"/>
      <c r="I69" s="38"/>
      <c r="J69" s="71"/>
      <c r="K69" s="40"/>
      <c r="L69" s="92" t="str">
        <f>IF(K69="","",((J69/E69)/'Jours férié fermeture'!$G$7)+(((F69+G69)/60)/'Jours férié fermeture'!$G$7))</f>
        <v/>
      </c>
      <c r="M69" s="40" t="str">
        <f t="shared" si="9"/>
        <v/>
      </c>
      <c r="N69" s="83"/>
      <c r="P69" s="122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  <c r="BA69" s="125"/>
      <c r="BB69" s="125"/>
      <c r="BC69" s="125"/>
      <c r="BD69" s="125"/>
      <c r="BE69" s="125"/>
      <c r="BF69" s="125"/>
      <c r="BG69" s="125"/>
      <c r="BH69" s="125"/>
      <c r="BI69" s="125"/>
      <c r="BJ69" s="125"/>
      <c r="BK69" s="125"/>
      <c r="BL69" s="125"/>
      <c r="BM69" s="125"/>
      <c r="BN69" s="125"/>
      <c r="BO69" s="125"/>
      <c r="BP69" s="125"/>
      <c r="BQ69" s="125"/>
      <c r="BR69" s="125"/>
      <c r="BS69" s="126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</row>
    <row r="70" spans="1:91" ht="14.25" customHeight="1" x14ac:dyDescent="0.25">
      <c r="A70" s="22"/>
      <c r="B70" s="70"/>
      <c r="C70" s="71"/>
      <c r="D70" s="76" t="str">
        <f>IF(ISBLANK(C70),"",VLOOKUP(C70,Tableau3[],2,0))</f>
        <v/>
      </c>
      <c r="E70" s="79" t="str">
        <f>IF(ISBLANK(C70),"",VLOOKUP(C70,Tableau3[],4,0))</f>
        <v/>
      </c>
      <c r="F70" s="79"/>
      <c r="G70" s="79"/>
      <c r="H70" s="91"/>
      <c r="I70" s="38"/>
      <c r="J70" s="71"/>
      <c r="K70" s="40"/>
      <c r="L70" s="92" t="str">
        <f>IF(K70="","",((J70/E70)/'Jours férié fermeture'!$G$7)+(((F70+G70)/60)/'Jours férié fermeture'!$G$7))</f>
        <v/>
      </c>
      <c r="M70" s="40" t="str">
        <f t="shared" si="9"/>
        <v/>
      </c>
      <c r="N70" s="83"/>
      <c r="P70" s="122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5"/>
      <c r="BF70" s="125"/>
      <c r="BG70" s="125"/>
      <c r="BH70" s="125"/>
      <c r="BI70" s="125"/>
      <c r="BJ70" s="125"/>
      <c r="BK70" s="125"/>
      <c r="BL70" s="125"/>
      <c r="BM70" s="125"/>
      <c r="BN70" s="125"/>
      <c r="BO70" s="125"/>
      <c r="BP70" s="125"/>
      <c r="BQ70" s="125"/>
      <c r="BR70" s="125"/>
      <c r="BS70" s="126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</row>
    <row r="71" spans="1:91" ht="14.25" customHeight="1" x14ac:dyDescent="0.25">
      <c r="A71" s="22"/>
      <c r="B71" s="70"/>
      <c r="C71" s="71"/>
      <c r="D71" s="76" t="str">
        <f>IF(ISBLANK(C71),"",VLOOKUP(C71,Tableau3[],2,0))</f>
        <v/>
      </c>
      <c r="E71" s="79" t="str">
        <f>IF(ISBLANK(C71),"",VLOOKUP(C71,Tableau3[],4,0))</f>
        <v/>
      </c>
      <c r="F71" s="79"/>
      <c r="G71" s="79"/>
      <c r="H71" s="90"/>
      <c r="I71" s="38"/>
      <c r="J71" s="71"/>
      <c r="K71" s="40"/>
      <c r="L71" s="92" t="str">
        <f>IF(K71="","",((J71/E71)/'Jours férié fermeture'!$G$7)+(((F71+G71)/60)/'Jours férié fermeture'!$G$7))</f>
        <v/>
      </c>
      <c r="M71" s="40" t="str">
        <f t="shared" si="9"/>
        <v/>
      </c>
      <c r="N71" s="83"/>
      <c r="P71" s="122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  <c r="BC71" s="125"/>
      <c r="BD71" s="125"/>
      <c r="BE71" s="125"/>
      <c r="BF71" s="125"/>
      <c r="BG71" s="125"/>
      <c r="BH71" s="125"/>
      <c r="BI71" s="125"/>
      <c r="BJ71" s="125"/>
      <c r="BK71" s="125"/>
      <c r="BL71" s="125"/>
      <c r="BM71" s="125"/>
      <c r="BN71" s="125"/>
      <c r="BO71" s="125"/>
      <c r="BP71" s="125"/>
      <c r="BQ71" s="125"/>
      <c r="BR71" s="125"/>
      <c r="BS71" s="126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</row>
    <row r="72" spans="1:91" ht="14.25" customHeight="1" x14ac:dyDescent="0.25">
      <c r="A72" s="22"/>
      <c r="B72" s="70"/>
      <c r="C72" s="71"/>
      <c r="D72" s="76" t="str">
        <f>IF(ISBLANK(C72),"",VLOOKUP(C72,Tableau3[],2,0))</f>
        <v/>
      </c>
      <c r="E72" s="79" t="str">
        <f>IF(ISBLANK(C72),"",VLOOKUP(C72,Tableau3[],4,0))</f>
        <v/>
      </c>
      <c r="F72" s="79"/>
      <c r="G72" s="79"/>
      <c r="H72" s="89"/>
      <c r="I72" s="38"/>
      <c r="J72" s="71"/>
      <c r="K72" s="40"/>
      <c r="L72" s="92" t="str">
        <f>IF(K72="","",((J72/E72)/'Jours férié fermeture'!$G$7)+(((F72+G72)/60)/'Jours férié fermeture'!$G$7))</f>
        <v/>
      </c>
      <c r="M72" s="40" t="str">
        <f t="shared" si="9"/>
        <v/>
      </c>
      <c r="N72" s="83"/>
      <c r="P72" s="122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  <c r="BC72" s="125"/>
      <c r="BD72" s="125"/>
      <c r="BE72" s="125"/>
      <c r="BF72" s="125"/>
      <c r="BG72" s="125"/>
      <c r="BH72" s="125"/>
      <c r="BI72" s="125"/>
      <c r="BJ72" s="125"/>
      <c r="BK72" s="125"/>
      <c r="BL72" s="125"/>
      <c r="BM72" s="125"/>
      <c r="BN72" s="125"/>
      <c r="BO72" s="125"/>
      <c r="BP72" s="125"/>
      <c r="BQ72" s="125"/>
      <c r="BR72" s="125"/>
      <c r="BS72" s="126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</row>
    <row r="73" spans="1:91" ht="14.25" customHeight="1" x14ac:dyDescent="0.25">
      <c r="A73" s="22"/>
      <c r="B73" s="70"/>
      <c r="C73" s="71"/>
      <c r="D73" s="76" t="str">
        <f>IF(ISBLANK(C73),"",VLOOKUP(C73,Tableau3[],2,0))</f>
        <v/>
      </c>
      <c r="E73" s="79" t="str">
        <f>IF(ISBLANK(C73),"",VLOOKUP(C73,Tableau3[],4,0))</f>
        <v/>
      </c>
      <c r="F73" s="79"/>
      <c r="G73" s="79"/>
      <c r="H73" s="93"/>
      <c r="I73" s="38"/>
      <c r="J73" s="71"/>
      <c r="K73" s="40"/>
      <c r="L73" s="92" t="str">
        <f>IF(K73="","",((J73/E73)/'Jours férié fermeture'!$G$7)+(((F73+G73)/60)/'Jours férié fermeture'!$G$7))</f>
        <v/>
      </c>
      <c r="M73" s="40" t="str">
        <f t="shared" si="9"/>
        <v/>
      </c>
      <c r="N73" s="83"/>
      <c r="P73" s="122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  <c r="BC73" s="125"/>
      <c r="BD73" s="125"/>
      <c r="BE73" s="125"/>
      <c r="BF73" s="125"/>
      <c r="BG73" s="125"/>
      <c r="BH73" s="125"/>
      <c r="BI73" s="125"/>
      <c r="BJ73" s="125"/>
      <c r="BK73" s="125"/>
      <c r="BL73" s="125"/>
      <c r="BM73" s="125"/>
      <c r="BN73" s="125"/>
      <c r="BO73" s="125"/>
      <c r="BP73" s="125"/>
      <c r="BQ73" s="125"/>
      <c r="BR73" s="125"/>
      <c r="BS73" s="126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</row>
    <row r="74" spans="1:91" ht="14.25" customHeight="1" x14ac:dyDescent="0.25">
      <c r="A74" s="22"/>
      <c r="B74" s="70"/>
      <c r="C74" s="71"/>
      <c r="D74" s="76" t="str">
        <f>IF(ISBLANK(C74),"",VLOOKUP(C74,Tableau3[],2,0))</f>
        <v/>
      </c>
      <c r="E74" s="79" t="str">
        <f>IF(ISBLANK(C74),"",VLOOKUP(C74,Tableau3[],4,0))</f>
        <v/>
      </c>
      <c r="F74" s="79"/>
      <c r="G74" s="79"/>
      <c r="H74" s="88"/>
      <c r="I74" s="38"/>
      <c r="J74" s="71"/>
      <c r="K74" s="40"/>
      <c r="L74" s="92" t="str">
        <f>IF(K74="","",((J74/E74)/'Jours férié fermeture'!$G$7)+(((F74+G74)/60)/'Jours férié fermeture'!$G$7))</f>
        <v/>
      </c>
      <c r="M74" s="40" t="str">
        <f t="shared" si="9"/>
        <v/>
      </c>
      <c r="N74" s="83"/>
      <c r="P74" s="122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  <c r="BC74" s="125"/>
      <c r="BD74" s="125"/>
      <c r="BE74" s="125"/>
      <c r="BF74" s="125"/>
      <c r="BG74" s="125"/>
      <c r="BH74" s="125"/>
      <c r="BI74" s="125"/>
      <c r="BJ74" s="125"/>
      <c r="BK74" s="125"/>
      <c r="BL74" s="125"/>
      <c r="BM74" s="125"/>
      <c r="BN74" s="125"/>
      <c r="BO74" s="125"/>
      <c r="BP74" s="125"/>
      <c r="BQ74" s="125"/>
      <c r="BR74" s="125"/>
      <c r="BS74" s="126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</row>
    <row r="75" spans="1:91" ht="14.25" customHeight="1" x14ac:dyDescent="0.25">
      <c r="A75" s="22"/>
      <c r="B75" s="70"/>
      <c r="C75" s="71"/>
      <c r="D75" s="76" t="str">
        <f>IF(ISBLANK(C75),"",VLOOKUP(C75,Tableau3[],2,0))</f>
        <v/>
      </c>
      <c r="E75" s="79" t="str">
        <f>IF(ISBLANK(C75),"",VLOOKUP(C75,Tableau3[],4,0))</f>
        <v/>
      </c>
      <c r="F75" s="79"/>
      <c r="G75" s="79"/>
      <c r="H75" s="91"/>
      <c r="I75" s="38"/>
      <c r="J75" s="71"/>
      <c r="K75" s="40"/>
      <c r="L75" s="92" t="str">
        <f>IF(K75="","",((J75/E75)/'Jours férié fermeture'!$G$7)+(((F75+G75)/60)/'Jours férié fermeture'!$G$7))</f>
        <v/>
      </c>
      <c r="M75" s="40" t="str">
        <f t="shared" si="9"/>
        <v/>
      </c>
      <c r="N75" s="83"/>
      <c r="P75" s="122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  <c r="BC75" s="125"/>
      <c r="BD75" s="125"/>
      <c r="BE75" s="125"/>
      <c r="BF75" s="125"/>
      <c r="BG75" s="125"/>
      <c r="BH75" s="125"/>
      <c r="BI75" s="125"/>
      <c r="BJ75" s="125"/>
      <c r="BK75" s="125"/>
      <c r="BL75" s="125"/>
      <c r="BM75" s="125"/>
      <c r="BN75" s="125"/>
      <c r="BO75" s="125"/>
      <c r="BP75" s="125"/>
      <c r="BQ75" s="125"/>
      <c r="BR75" s="125"/>
      <c r="BS75" s="126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</row>
    <row r="76" spans="1:91" ht="14.25" customHeight="1" x14ac:dyDescent="0.25">
      <c r="A76" s="22"/>
      <c r="B76" s="70"/>
      <c r="C76" s="71"/>
      <c r="D76" s="76" t="str">
        <f>IF(ISBLANK(C76),"",VLOOKUP(C76,Tableau3[],2,0))</f>
        <v/>
      </c>
      <c r="E76" s="79" t="str">
        <f>IF(ISBLANK(C76),"",VLOOKUP(C76,Tableau3[],4,0))</f>
        <v/>
      </c>
      <c r="F76" s="79"/>
      <c r="G76" s="79"/>
      <c r="H76" s="90"/>
      <c r="I76" s="38"/>
      <c r="J76" s="71"/>
      <c r="K76" s="40"/>
      <c r="L76" s="92" t="str">
        <f>IF(K76="","",((J76/E76)/'Jours férié fermeture'!$G$7)+(((F76+G76)/60)/'Jours férié fermeture'!$G$7))</f>
        <v/>
      </c>
      <c r="M76" s="40" t="str">
        <f t="shared" si="9"/>
        <v/>
      </c>
      <c r="N76" s="83"/>
      <c r="P76" s="122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  <c r="BA76" s="125"/>
      <c r="BB76" s="125"/>
      <c r="BC76" s="125"/>
      <c r="BD76" s="125"/>
      <c r="BE76" s="125"/>
      <c r="BF76" s="125"/>
      <c r="BG76" s="125"/>
      <c r="BH76" s="125"/>
      <c r="BI76" s="125"/>
      <c r="BJ76" s="125"/>
      <c r="BK76" s="125"/>
      <c r="BL76" s="125"/>
      <c r="BM76" s="125"/>
      <c r="BN76" s="125"/>
      <c r="BO76" s="125"/>
      <c r="BP76" s="125"/>
      <c r="BQ76" s="125"/>
      <c r="BR76" s="125"/>
      <c r="BS76" s="126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</row>
    <row r="77" spans="1:91" ht="14.25" customHeight="1" thickBot="1" x14ac:dyDescent="0.3">
      <c r="A77" s="22"/>
      <c r="B77" s="74"/>
      <c r="C77" s="75"/>
      <c r="D77" s="105" t="str">
        <f>IF(ISBLANK(C77),"",VLOOKUP(C77,Tableau3[],2,0))</f>
        <v/>
      </c>
      <c r="E77" s="102" t="str">
        <f>IF(ISBLANK(C77),"",VLOOKUP(C77,Tableau3[],4,0))</f>
        <v/>
      </c>
      <c r="F77" s="102"/>
      <c r="G77" s="102"/>
      <c r="H77" s="103"/>
      <c r="I77" s="41"/>
      <c r="J77" s="75"/>
      <c r="K77" s="42"/>
      <c r="L77" s="104" t="str">
        <f>IF(K77="","",((J77/E77)/'Jours férié fermeture'!$G$7)+(((F77+G77)/60)/'Jours férié fermeture'!$G$7))</f>
        <v/>
      </c>
      <c r="M77" s="42" t="str">
        <f t="shared" ref="M77:M108" si="10">IF(L77="","",WORKDAY.INTL(K77,L77,2,ferie))</f>
        <v/>
      </c>
      <c r="N77" s="84"/>
      <c r="P77" s="127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  <c r="BM77" s="128"/>
      <c r="BN77" s="128"/>
      <c r="BO77" s="128"/>
      <c r="BP77" s="128"/>
      <c r="BQ77" s="128"/>
      <c r="BR77" s="128"/>
      <c r="BS77" s="129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</row>
    <row r="78" spans="1:91" ht="14.25" customHeight="1" x14ac:dyDescent="0.25">
      <c r="A78" s="22"/>
      <c r="B78" s="22"/>
      <c r="C78" s="23"/>
      <c r="D78" s="22"/>
      <c r="E78" s="27"/>
      <c r="F78" s="27"/>
      <c r="G78" s="27"/>
      <c r="H78" s="22"/>
      <c r="I78" s="22"/>
      <c r="J78" s="27"/>
      <c r="K78" s="22"/>
      <c r="L78" s="22"/>
      <c r="M78" s="22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4"/>
      <c r="CI78" s="24"/>
      <c r="CJ78" s="24"/>
      <c r="CK78" s="24"/>
      <c r="CL78" s="24"/>
      <c r="CM78" s="24"/>
    </row>
    <row r="79" spans="1:91" ht="14.25" customHeight="1" x14ac:dyDescent="0.25">
      <c r="A79" s="22"/>
      <c r="B79" s="22"/>
      <c r="C79" s="23"/>
      <c r="D79" s="22"/>
      <c r="E79" s="27"/>
      <c r="F79" s="27"/>
      <c r="G79" s="27"/>
      <c r="H79" s="22"/>
      <c r="I79" s="22"/>
      <c r="J79" s="27"/>
      <c r="K79" s="22"/>
      <c r="L79" s="22"/>
      <c r="M79" s="22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4"/>
      <c r="CI79" s="24"/>
      <c r="CJ79" s="24"/>
      <c r="CK79" s="24"/>
      <c r="CL79" s="24"/>
      <c r="CM79" s="24"/>
    </row>
    <row r="80" spans="1:91" ht="14.25" customHeight="1" x14ac:dyDescent="0.25">
      <c r="A80" s="22"/>
      <c r="B80" s="22"/>
      <c r="C80" s="23"/>
      <c r="D80" s="22"/>
      <c r="E80" s="27"/>
      <c r="F80" s="27"/>
      <c r="G80" s="27"/>
      <c r="H80" s="22"/>
      <c r="I80" s="22"/>
      <c r="J80" s="27"/>
      <c r="K80" s="22"/>
      <c r="L80" s="22"/>
      <c r="M80" s="22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4"/>
      <c r="CI80" s="24"/>
      <c r="CJ80" s="24"/>
      <c r="CK80" s="24"/>
      <c r="CL80" s="24"/>
      <c r="CM80" s="24"/>
    </row>
    <row r="81" spans="1:91" ht="14.25" customHeight="1" x14ac:dyDescent="0.25">
      <c r="A81" s="22"/>
      <c r="B81" s="22"/>
      <c r="C81" s="23"/>
      <c r="D81" s="22"/>
      <c r="E81" s="27"/>
      <c r="F81" s="27"/>
      <c r="G81" s="27"/>
      <c r="H81" s="22"/>
      <c r="I81" s="22"/>
      <c r="J81" s="27"/>
      <c r="K81" s="22"/>
      <c r="L81" s="22"/>
      <c r="M81" s="22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4"/>
      <c r="CI81" s="24"/>
      <c r="CJ81" s="24"/>
      <c r="CK81" s="24"/>
      <c r="CL81" s="24"/>
      <c r="CM81" s="24"/>
    </row>
    <row r="82" spans="1:91" ht="14.25" customHeight="1" x14ac:dyDescent="0.25">
      <c r="A82" s="22"/>
      <c r="B82" s="22"/>
      <c r="C82" s="23"/>
      <c r="D82" s="22"/>
      <c r="E82" s="27"/>
      <c r="F82" s="27"/>
      <c r="G82" s="27"/>
      <c r="H82" s="22"/>
      <c r="I82" s="22"/>
      <c r="J82" s="27"/>
      <c r="K82" s="22"/>
      <c r="L82" s="22"/>
      <c r="M82" s="22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4"/>
      <c r="CI82" s="24"/>
      <c r="CJ82" s="24"/>
      <c r="CK82" s="24"/>
      <c r="CL82" s="24"/>
      <c r="CM82" s="24"/>
    </row>
    <row r="83" spans="1:91" ht="14.25" customHeight="1" x14ac:dyDescent="0.25">
      <c r="A83" s="22"/>
      <c r="B83" s="22"/>
      <c r="C83" s="23"/>
      <c r="D83" s="22"/>
      <c r="E83" s="27"/>
      <c r="F83" s="27"/>
      <c r="G83" s="27"/>
      <c r="H83" s="22"/>
      <c r="I83" s="22"/>
      <c r="J83" s="27"/>
      <c r="K83" s="22"/>
      <c r="L83" s="22"/>
      <c r="M83" s="22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4"/>
      <c r="CI83" s="24"/>
      <c r="CJ83" s="24"/>
      <c r="CK83" s="24"/>
      <c r="CL83" s="24"/>
      <c r="CM83" s="24"/>
    </row>
    <row r="84" spans="1:91" ht="14.25" customHeight="1" x14ac:dyDescent="0.25">
      <c r="A84" s="22"/>
      <c r="B84" s="22"/>
      <c r="C84" s="23"/>
      <c r="D84" s="22"/>
      <c r="E84" s="27"/>
      <c r="F84" s="27"/>
      <c r="G84" s="27"/>
      <c r="H84" s="22"/>
      <c r="I84" s="22"/>
      <c r="J84" s="27"/>
      <c r="K84" s="22"/>
      <c r="L84" s="22"/>
      <c r="M84" s="22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4"/>
      <c r="CI84" s="24"/>
      <c r="CJ84" s="24"/>
      <c r="CK84" s="24"/>
      <c r="CL84" s="24"/>
      <c r="CM84" s="24"/>
    </row>
    <row r="85" spans="1:91" ht="14.25" customHeight="1" x14ac:dyDescent="0.25">
      <c r="A85" s="22"/>
      <c r="B85" s="22"/>
      <c r="C85" s="23"/>
      <c r="D85" s="22"/>
      <c r="E85" s="27"/>
      <c r="F85" s="27"/>
      <c r="G85" s="27"/>
      <c r="H85" s="22"/>
      <c r="I85" s="22"/>
      <c r="J85" s="27"/>
      <c r="K85" s="22"/>
      <c r="L85" s="22"/>
      <c r="M85" s="22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4"/>
      <c r="CI85" s="24"/>
      <c r="CJ85" s="24"/>
      <c r="CK85" s="24"/>
      <c r="CL85" s="24"/>
      <c r="CM85" s="24"/>
    </row>
    <row r="86" spans="1:91" ht="14.25" customHeight="1" x14ac:dyDescent="0.25">
      <c r="A86" s="22"/>
      <c r="B86" s="22"/>
      <c r="C86" s="23"/>
      <c r="D86" s="22"/>
      <c r="E86" s="27"/>
      <c r="F86" s="27"/>
      <c r="G86" s="27"/>
      <c r="H86" s="22"/>
      <c r="I86" s="22"/>
      <c r="J86" s="27"/>
      <c r="K86" s="22"/>
      <c r="L86" s="22"/>
      <c r="M86" s="22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4"/>
      <c r="CI86" s="24"/>
      <c r="CJ86" s="24"/>
      <c r="CK86" s="24"/>
      <c r="CL86" s="24"/>
      <c r="CM86" s="24"/>
    </row>
    <row r="87" spans="1:91" ht="14.25" customHeight="1" x14ac:dyDescent="0.25">
      <c r="A87" s="22"/>
      <c r="B87" s="22"/>
      <c r="C87" s="23"/>
      <c r="D87" s="22"/>
      <c r="E87" s="27"/>
      <c r="F87" s="27"/>
      <c r="G87" s="27"/>
      <c r="H87" s="22"/>
      <c r="I87" s="22"/>
      <c r="J87" s="27"/>
      <c r="K87" s="22"/>
      <c r="L87" s="22"/>
      <c r="M87" s="22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4"/>
      <c r="CI87" s="24"/>
      <c r="CJ87" s="24"/>
      <c r="CK87" s="24"/>
      <c r="CL87" s="24"/>
      <c r="CM87" s="24"/>
    </row>
    <row r="88" spans="1:91" ht="14.25" customHeight="1" x14ac:dyDescent="0.25">
      <c r="A88" s="22"/>
      <c r="B88" s="22"/>
      <c r="C88" s="23"/>
      <c r="D88" s="22"/>
      <c r="E88" s="27"/>
      <c r="F88" s="27"/>
      <c r="G88" s="27"/>
      <c r="H88" s="22"/>
      <c r="I88" s="22"/>
      <c r="J88" s="27"/>
      <c r="K88" s="22"/>
      <c r="L88" s="22"/>
      <c r="M88" s="22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4"/>
      <c r="CI88" s="24"/>
      <c r="CJ88" s="24"/>
      <c r="CK88" s="24"/>
      <c r="CL88" s="24"/>
      <c r="CM88" s="24"/>
    </row>
    <row r="89" spans="1:91" ht="14.25" customHeight="1" x14ac:dyDescent="0.25">
      <c r="A89" s="22"/>
      <c r="B89" s="22"/>
      <c r="C89" s="23"/>
      <c r="D89" s="22"/>
      <c r="E89" s="27"/>
      <c r="F89" s="27"/>
      <c r="G89" s="27"/>
      <c r="H89" s="22"/>
      <c r="I89" s="22"/>
      <c r="J89" s="27"/>
      <c r="K89" s="22"/>
      <c r="L89" s="22"/>
      <c r="M89" s="22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4"/>
      <c r="CI89" s="24"/>
      <c r="CJ89" s="24"/>
      <c r="CK89" s="24"/>
      <c r="CL89" s="24"/>
      <c r="CM89" s="24"/>
    </row>
    <row r="90" spans="1:91" ht="14.25" customHeight="1" x14ac:dyDescent="0.25">
      <c r="A90" s="22"/>
      <c r="B90" s="22"/>
      <c r="C90" s="23"/>
      <c r="D90" s="22"/>
      <c r="E90" s="27"/>
      <c r="F90" s="27"/>
      <c r="G90" s="27"/>
      <c r="H90" s="22"/>
      <c r="I90" s="22"/>
      <c r="J90" s="27"/>
      <c r="K90" s="22"/>
      <c r="L90" s="22"/>
      <c r="M90" s="22"/>
      <c r="N90" s="27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4"/>
      <c r="CI90" s="24"/>
      <c r="CJ90" s="24"/>
      <c r="CK90" s="24"/>
      <c r="CL90" s="24"/>
      <c r="CM90" s="24"/>
    </row>
    <row r="91" spans="1:91" ht="14.25" customHeight="1" x14ac:dyDescent="0.25">
      <c r="A91" s="22"/>
      <c r="B91" s="22"/>
      <c r="C91" s="23"/>
      <c r="D91" s="22"/>
      <c r="E91" s="27"/>
      <c r="F91" s="27"/>
      <c r="G91" s="27"/>
      <c r="H91" s="22"/>
      <c r="I91" s="22"/>
      <c r="J91" s="27"/>
      <c r="K91" s="22"/>
      <c r="L91" s="22"/>
      <c r="M91" s="22"/>
      <c r="N91" s="27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4"/>
      <c r="CI91" s="24"/>
      <c r="CJ91" s="24"/>
      <c r="CK91" s="24"/>
      <c r="CL91" s="24"/>
      <c r="CM91" s="24"/>
    </row>
    <row r="92" spans="1:91" ht="14.25" customHeight="1" x14ac:dyDescent="0.25">
      <c r="A92" s="22"/>
      <c r="B92" s="22"/>
      <c r="C92" s="23"/>
      <c r="D92" s="22"/>
      <c r="E92" s="27"/>
      <c r="F92" s="27"/>
      <c r="G92" s="27"/>
      <c r="H92" s="22"/>
      <c r="I92" s="22"/>
      <c r="J92" s="27"/>
      <c r="K92" s="22"/>
      <c r="L92" s="22"/>
      <c r="M92" s="22"/>
      <c r="N92" s="27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4"/>
      <c r="CI92" s="24"/>
      <c r="CJ92" s="24"/>
      <c r="CK92" s="24"/>
      <c r="CL92" s="24"/>
      <c r="CM92" s="24"/>
    </row>
    <row r="93" spans="1:91" ht="14.25" customHeight="1" x14ac:dyDescent="0.25">
      <c r="A93" s="22"/>
      <c r="B93" s="22"/>
      <c r="C93" s="23"/>
      <c r="D93" s="22"/>
      <c r="E93" s="27"/>
      <c r="F93" s="27"/>
      <c r="G93" s="27"/>
      <c r="H93" s="22"/>
      <c r="I93" s="22"/>
      <c r="J93" s="27"/>
      <c r="K93" s="22"/>
      <c r="L93" s="22"/>
      <c r="M93" s="22"/>
      <c r="N93" s="27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4"/>
      <c r="CI93" s="24"/>
      <c r="CJ93" s="24"/>
      <c r="CK93" s="24"/>
      <c r="CL93" s="24"/>
      <c r="CM93" s="24"/>
    </row>
    <row r="94" spans="1:91" ht="14.25" customHeight="1" x14ac:dyDescent="0.25">
      <c r="A94" s="22"/>
      <c r="B94" s="22"/>
      <c r="C94" s="23"/>
      <c r="D94" s="22"/>
      <c r="E94" s="27"/>
      <c r="F94" s="27"/>
      <c r="G94" s="27"/>
      <c r="H94" s="22"/>
      <c r="I94" s="22"/>
      <c r="J94" s="27"/>
      <c r="K94" s="22"/>
      <c r="L94" s="22"/>
      <c r="M94" s="22"/>
      <c r="N94" s="27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4"/>
      <c r="CI94" s="24"/>
      <c r="CJ94" s="24"/>
      <c r="CK94" s="24"/>
      <c r="CL94" s="24"/>
      <c r="CM94" s="24"/>
    </row>
    <row r="95" spans="1:91" ht="14.25" customHeight="1" x14ac:dyDescent="0.25">
      <c r="A95" s="22"/>
      <c r="B95" s="22"/>
      <c r="C95" s="23"/>
      <c r="D95" s="22"/>
      <c r="E95" s="27"/>
      <c r="F95" s="27"/>
      <c r="G95" s="27"/>
      <c r="H95" s="22"/>
      <c r="I95" s="22"/>
      <c r="J95" s="27"/>
      <c r="K95" s="22"/>
      <c r="L95" s="22"/>
      <c r="M95" s="22"/>
      <c r="N95" s="27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4"/>
      <c r="CI95" s="24"/>
      <c r="CJ95" s="24"/>
      <c r="CK95" s="24"/>
      <c r="CL95" s="24"/>
      <c r="CM95" s="24"/>
    </row>
    <row r="96" spans="1:91" ht="14.25" customHeight="1" x14ac:dyDescent="0.25">
      <c r="A96" s="22"/>
      <c r="B96" s="22"/>
      <c r="C96" s="23"/>
      <c r="D96" s="22"/>
      <c r="E96" s="27"/>
      <c r="F96" s="27"/>
      <c r="G96" s="27"/>
      <c r="H96" s="22"/>
      <c r="I96" s="22"/>
      <c r="J96" s="27"/>
      <c r="K96" s="22"/>
      <c r="L96" s="22"/>
      <c r="M96" s="22"/>
      <c r="N96" s="27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4"/>
      <c r="CI96" s="24"/>
      <c r="CJ96" s="24"/>
      <c r="CK96" s="24"/>
      <c r="CL96" s="24"/>
      <c r="CM96" s="24"/>
    </row>
    <row r="97" spans="1:91" ht="14.25" customHeight="1" x14ac:dyDescent="0.25">
      <c r="A97" s="22"/>
      <c r="B97" s="22"/>
      <c r="C97" s="23"/>
      <c r="D97" s="22"/>
      <c r="E97" s="27"/>
      <c r="F97" s="27"/>
      <c r="G97" s="27"/>
      <c r="H97" s="22"/>
      <c r="I97" s="22"/>
      <c r="J97" s="27"/>
      <c r="K97" s="22"/>
      <c r="L97" s="22"/>
      <c r="M97" s="22"/>
      <c r="N97" s="27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4"/>
      <c r="CI97" s="24"/>
      <c r="CJ97" s="24"/>
      <c r="CK97" s="24"/>
      <c r="CL97" s="24"/>
      <c r="CM97" s="24"/>
    </row>
    <row r="98" spans="1:91" ht="14.25" customHeight="1" x14ac:dyDescent="0.25">
      <c r="A98" s="22"/>
      <c r="B98" s="22"/>
      <c r="C98" s="23"/>
      <c r="D98" s="22"/>
      <c r="E98" s="27"/>
      <c r="F98" s="27"/>
      <c r="G98" s="27"/>
      <c r="H98" s="22"/>
      <c r="I98" s="22"/>
      <c r="J98" s="27"/>
      <c r="K98" s="22"/>
      <c r="L98" s="22"/>
      <c r="M98" s="22"/>
      <c r="N98" s="27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4"/>
      <c r="CI98" s="24"/>
      <c r="CJ98" s="24"/>
      <c r="CK98" s="24"/>
      <c r="CL98" s="24"/>
      <c r="CM98" s="24"/>
    </row>
    <row r="99" spans="1:91" ht="14.25" customHeight="1" x14ac:dyDescent="0.25">
      <c r="A99" s="22"/>
      <c r="B99" s="22"/>
      <c r="C99" s="23"/>
      <c r="D99" s="22"/>
      <c r="E99" s="27"/>
      <c r="F99" s="27"/>
      <c r="G99" s="27"/>
      <c r="H99" s="22"/>
      <c r="I99" s="22"/>
      <c r="J99" s="27"/>
      <c r="K99" s="22"/>
      <c r="L99" s="22"/>
      <c r="M99" s="22"/>
      <c r="N99" s="27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4"/>
      <c r="CI99" s="24"/>
      <c r="CJ99" s="24"/>
      <c r="CK99" s="24"/>
      <c r="CL99" s="24"/>
      <c r="CM99" s="24"/>
    </row>
    <row r="100" spans="1:91" ht="14.25" customHeight="1" x14ac:dyDescent="0.25">
      <c r="A100" s="22"/>
      <c r="B100" s="22"/>
      <c r="C100" s="23"/>
      <c r="D100" s="22"/>
      <c r="E100" s="27"/>
      <c r="F100" s="27"/>
      <c r="G100" s="27"/>
      <c r="H100" s="22"/>
      <c r="I100" s="22"/>
      <c r="J100" s="27"/>
      <c r="K100" s="22"/>
      <c r="L100" s="22"/>
      <c r="M100" s="22"/>
      <c r="N100" s="27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4"/>
      <c r="CI100" s="24"/>
      <c r="CJ100" s="24"/>
      <c r="CK100" s="24"/>
      <c r="CL100" s="24"/>
      <c r="CM100" s="24"/>
    </row>
    <row r="101" spans="1:91" ht="14.25" customHeight="1" x14ac:dyDescent="0.25">
      <c r="A101" s="22"/>
      <c r="B101" s="22"/>
      <c r="C101" s="23"/>
      <c r="D101" s="22"/>
      <c r="E101" s="27"/>
      <c r="F101" s="27"/>
      <c r="G101" s="27"/>
      <c r="H101" s="22"/>
      <c r="I101" s="22"/>
      <c r="J101" s="27"/>
      <c r="K101" s="22"/>
      <c r="L101" s="22"/>
      <c r="M101" s="22"/>
      <c r="N101" s="27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4"/>
      <c r="CI101" s="24"/>
      <c r="CJ101" s="24"/>
      <c r="CK101" s="24"/>
      <c r="CL101" s="24"/>
      <c r="CM101" s="24"/>
    </row>
    <row r="102" spans="1:91" ht="14.25" customHeight="1" x14ac:dyDescent="0.25">
      <c r="A102" s="22"/>
      <c r="B102" s="22"/>
      <c r="C102" s="23"/>
      <c r="D102" s="22"/>
      <c r="E102" s="27"/>
      <c r="F102" s="27"/>
      <c r="G102" s="27"/>
      <c r="H102" s="22"/>
      <c r="I102" s="22"/>
      <c r="J102" s="27"/>
      <c r="K102" s="22"/>
      <c r="L102" s="22"/>
      <c r="M102" s="22"/>
      <c r="N102" s="27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4"/>
      <c r="CI102" s="24"/>
      <c r="CJ102" s="24"/>
      <c r="CK102" s="24"/>
      <c r="CL102" s="24"/>
      <c r="CM102" s="24"/>
    </row>
    <row r="103" spans="1:91" ht="14.25" customHeight="1" x14ac:dyDescent="0.25">
      <c r="A103" s="22"/>
      <c r="B103" s="22"/>
      <c r="C103" s="23"/>
      <c r="D103" s="22"/>
      <c r="E103" s="27"/>
      <c r="F103" s="27"/>
      <c r="G103" s="27"/>
      <c r="H103" s="22"/>
      <c r="I103" s="22"/>
      <c r="J103" s="27"/>
      <c r="K103" s="22"/>
      <c r="L103" s="22"/>
      <c r="M103" s="22"/>
      <c r="N103" s="27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4"/>
      <c r="CI103" s="24"/>
      <c r="CJ103" s="24"/>
      <c r="CK103" s="24"/>
      <c r="CL103" s="24"/>
      <c r="CM103" s="24"/>
    </row>
    <row r="104" spans="1:91" ht="14.25" customHeight="1" x14ac:dyDescent="0.25">
      <c r="A104" s="22"/>
      <c r="B104" s="22"/>
      <c r="C104" s="23"/>
      <c r="D104" s="22"/>
      <c r="E104" s="27"/>
      <c r="F104" s="27"/>
      <c r="G104" s="27"/>
      <c r="H104" s="22"/>
      <c r="I104" s="22"/>
      <c r="J104" s="27"/>
      <c r="K104" s="22"/>
      <c r="L104" s="22"/>
      <c r="M104" s="22"/>
      <c r="N104" s="27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4"/>
      <c r="CI104" s="24"/>
      <c r="CJ104" s="24"/>
      <c r="CK104" s="24"/>
      <c r="CL104" s="24"/>
      <c r="CM104" s="24"/>
    </row>
    <row r="105" spans="1:91" ht="14.25" customHeight="1" x14ac:dyDescent="0.25">
      <c r="A105" s="22"/>
      <c r="B105" s="22"/>
      <c r="C105" s="23"/>
      <c r="D105" s="22"/>
      <c r="E105" s="27"/>
      <c r="F105" s="27"/>
      <c r="G105" s="27"/>
      <c r="H105" s="22"/>
      <c r="I105" s="22"/>
      <c r="J105" s="27"/>
      <c r="K105" s="22"/>
      <c r="L105" s="22"/>
      <c r="M105" s="22"/>
      <c r="N105" s="27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4"/>
      <c r="CI105" s="24"/>
      <c r="CJ105" s="24"/>
      <c r="CK105" s="24"/>
      <c r="CL105" s="24"/>
      <c r="CM105" s="24"/>
    </row>
    <row r="106" spans="1:91" ht="14.25" customHeight="1" x14ac:dyDescent="0.25">
      <c r="A106" s="22"/>
      <c r="B106" s="22"/>
      <c r="C106" s="23"/>
      <c r="D106" s="22"/>
      <c r="E106" s="27"/>
      <c r="F106" s="27"/>
      <c r="G106" s="27"/>
      <c r="H106" s="22"/>
      <c r="I106" s="22"/>
      <c r="J106" s="27"/>
      <c r="K106" s="22"/>
      <c r="L106" s="22"/>
      <c r="M106" s="22"/>
      <c r="N106" s="27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4"/>
      <c r="CI106" s="24"/>
      <c r="CJ106" s="24"/>
      <c r="CK106" s="24"/>
      <c r="CL106" s="24"/>
      <c r="CM106" s="24"/>
    </row>
    <row r="107" spans="1:91" ht="14.25" customHeight="1" x14ac:dyDescent="0.25">
      <c r="A107" s="22"/>
      <c r="B107" s="22"/>
      <c r="C107" s="23"/>
      <c r="D107" s="22"/>
      <c r="E107" s="27"/>
      <c r="F107" s="27"/>
      <c r="G107" s="27"/>
      <c r="H107" s="22"/>
      <c r="I107" s="22"/>
      <c r="J107" s="27"/>
      <c r="K107" s="22"/>
      <c r="L107" s="22"/>
      <c r="M107" s="22"/>
      <c r="N107" s="27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4"/>
      <c r="CI107" s="24"/>
      <c r="CJ107" s="24"/>
      <c r="CK107" s="24"/>
      <c r="CL107" s="24"/>
      <c r="CM107" s="24"/>
    </row>
    <row r="108" spans="1:91" ht="14.25" customHeight="1" x14ac:dyDescent="0.25">
      <c r="A108" s="22"/>
      <c r="B108" s="22"/>
      <c r="C108" s="23"/>
      <c r="D108" s="22"/>
      <c r="E108" s="27"/>
      <c r="F108" s="27"/>
      <c r="G108" s="27"/>
      <c r="H108" s="22"/>
      <c r="I108" s="22"/>
      <c r="J108" s="27"/>
      <c r="K108" s="22"/>
      <c r="L108" s="22"/>
      <c r="M108" s="22"/>
      <c r="N108" s="27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4"/>
      <c r="CI108" s="24"/>
      <c r="CJ108" s="24"/>
      <c r="CK108" s="24"/>
      <c r="CL108" s="24"/>
      <c r="CM108" s="24"/>
    </row>
    <row r="109" spans="1:91" ht="14.25" customHeight="1" x14ac:dyDescent="0.25">
      <c r="A109" s="22"/>
      <c r="B109" s="22"/>
      <c r="C109" s="23"/>
      <c r="D109" s="22"/>
      <c r="E109" s="27"/>
      <c r="F109" s="27"/>
      <c r="G109" s="27"/>
      <c r="H109" s="22"/>
      <c r="I109" s="22"/>
      <c r="J109" s="27"/>
      <c r="K109" s="22"/>
      <c r="L109" s="22"/>
      <c r="M109" s="22"/>
      <c r="N109" s="27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4"/>
      <c r="CI109" s="24"/>
      <c r="CJ109" s="24"/>
      <c r="CK109" s="24"/>
      <c r="CL109" s="24"/>
      <c r="CM109" s="24"/>
    </row>
    <row r="110" spans="1:91" ht="14.25" customHeight="1" x14ac:dyDescent="0.25">
      <c r="A110" s="22"/>
      <c r="B110" s="22"/>
      <c r="C110" s="23"/>
      <c r="D110" s="22"/>
      <c r="E110" s="27"/>
      <c r="F110" s="27"/>
      <c r="G110" s="27"/>
      <c r="H110" s="22"/>
      <c r="I110" s="22"/>
      <c r="J110" s="27"/>
      <c r="K110" s="22"/>
      <c r="L110" s="22"/>
      <c r="M110" s="22"/>
      <c r="N110" s="27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4"/>
      <c r="CI110" s="24"/>
      <c r="CJ110" s="24"/>
      <c r="CK110" s="24"/>
      <c r="CL110" s="24"/>
      <c r="CM110" s="24"/>
    </row>
    <row r="111" spans="1:91" ht="14.25" customHeight="1" x14ac:dyDescent="0.25">
      <c r="A111" s="22"/>
      <c r="B111" s="22"/>
      <c r="C111" s="23"/>
      <c r="D111" s="22"/>
      <c r="E111" s="27"/>
      <c r="F111" s="27"/>
      <c r="G111" s="27"/>
      <c r="H111" s="22"/>
      <c r="I111" s="22"/>
      <c r="J111" s="27"/>
      <c r="K111" s="22"/>
      <c r="L111" s="22"/>
      <c r="M111" s="22"/>
      <c r="N111" s="27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4"/>
      <c r="CI111" s="24"/>
      <c r="CJ111" s="24"/>
      <c r="CK111" s="24"/>
      <c r="CL111" s="24"/>
      <c r="CM111" s="24"/>
    </row>
    <row r="112" spans="1:91" ht="14.25" customHeight="1" x14ac:dyDescent="0.25">
      <c r="A112" s="22"/>
      <c r="B112" s="22"/>
      <c r="C112" s="23"/>
      <c r="D112" s="22"/>
      <c r="E112" s="27"/>
      <c r="F112" s="27"/>
      <c r="G112" s="27"/>
      <c r="H112" s="22"/>
      <c r="I112" s="22"/>
      <c r="J112" s="27"/>
      <c r="K112" s="22"/>
      <c r="L112" s="22"/>
      <c r="M112" s="22"/>
      <c r="N112" s="27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4"/>
      <c r="CI112" s="24"/>
      <c r="CJ112" s="24"/>
      <c r="CK112" s="24"/>
      <c r="CL112" s="24"/>
      <c r="CM112" s="24"/>
    </row>
    <row r="113" spans="1:91" ht="14.25" customHeight="1" x14ac:dyDescent="0.25">
      <c r="A113" s="22"/>
      <c r="B113" s="22"/>
      <c r="C113" s="23"/>
      <c r="D113" s="22"/>
      <c r="E113" s="27"/>
      <c r="F113" s="27"/>
      <c r="G113" s="27"/>
      <c r="H113" s="22"/>
      <c r="I113" s="22"/>
      <c r="J113" s="27"/>
      <c r="K113" s="22"/>
      <c r="L113" s="22"/>
      <c r="M113" s="22"/>
      <c r="N113" s="27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4"/>
      <c r="CI113" s="24"/>
      <c r="CJ113" s="24"/>
      <c r="CK113" s="24"/>
      <c r="CL113" s="24"/>
      <c r="CM113" s="24"/>
    </row>
    <row r="114" spans="1:91" ht="14.25" customHeight="1" x14ac:dyDescent="0.25">
      <c r="A114" s="22"/>
      <c r="B114" s="22"/>
      <c r="C114" s="23"/>
      <c r="D114" s="22"/>
      <c r="E114" s="27"/>
      <c r="F114" s="27"/>
      <c r="G114" s="27"/>
      <c r="H114" s="22"/>
      <c r="I114" s="22"/>
      <c r="J114" s="27"/>
      <c r="K114" s="22"/>
      <c r="L114" s="22"/>
      <c r="M114" s="22"/>
      <c r="N114" s="27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4"/>
      <c r="CI114" s="24"/>
      <c r="CJ114" s="24"/>
      <c r="CK114" s="24"/>
      <c r="CL114" s="24"/>
      <c r="CM114" s="24"/>
    </row>
    <row r="115" spans="1:91" ht="14.25" customHeight="1" x14ac:dyDescent="0.25">
      <c r="A115" s="22"/>
      <c r="B115" s="22"/>
      <c r="C115" s="23"/>
      <c r="D115" s="22"/>
      <c r="E115" s="27"/>
      <c r="F115" s="27"/>
      <c r="G115" s="27"/>
      <c r="H115" s="22"/>
      <c r="I115" s="22"/>
      <c r="J115" s="27"/>
      <c r="K115" s="22"/>
      <c r="L115" s="22"/>
      <c r="M115" s="22"/>
      <c r="N115" s="27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4"/>
      <c r="CI115" s="24"/>
      <c r="CJ115" s="24"/>
      <c r="CK115" s="24"/>
      <c r="CL115" s="24"/>
      <c r="CM115" s="24"/>
    </row>
    <row r="116" spans="1:91" ht="14.25" customHeight="1" x14ac:dyDescent="0.25">
      <c r="A116" s="22"/>
      <c r="B116" s="22"/>
      <c r="C116" s="23"/>
      <c r="D116" s="22"/>
      <c r="E116" s="27"/>
      <c r="F116" s="27"/>
      <c r="G116" s="27"/>
      <c r="H116" s="22"/>
      <c r="I116" s="22"/>
      <c r="J116" s="27"/>
      <c r="K116" s="22"/>
      <c r="L116" s="22"/>
      <c r="M116" s="22"/>
      <c r="N116" s="27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4"/>
      <c r="CI116" s="24"/>
      <c r="CJ116" s="24"/>
      <c r="CK116" s="24"/>
      <c r="CL116" s="24"/>
      <c r="CM116" s="24"/>
    </row>
    <row r="117" spans="1:91" ht="14.25" customHeight="1" x14ac:dyDescent="0.25">
      <c r="A117" s="22"/>
      <c r="B117" s="22"/>
      <c r="C117" s="23"/>
      <c r="D117" s="22"/>
      <c r="E117" s="27"/>
      <c r="F117" s="27"/>
      <c r="G117" s="27"/>
      <c r="H117" s="22"/>
      <c r="I117" s="22"/>
      <c r="J117" s="27"/>
      <c r="K117" s="22"/>
      <c r="L117" s="22"/>
      <c r="M117" s="22"/>
      <c r="N117" s="27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4"/>
      <c r="CI117" s="24"/>
      <c r="CJ117" s="24"/>
      <c r="CK117" s="24"/>
      <c r="CL117" s="24"/>
      <c r="CM117" s="24"/>
    </row>
    <row r="118" spans="1:91" ht="14.25" customHeight="1" x14ac:dyDescent="0.25">
      <c r="A118" s="22"/>
      <c r="B118" s="22"/>
      <c r="C118" s="23"/>
      <c r="D118" s="22"/>
      <c r="E118" s="27"/>
      <c r="F118" s="27"/>
      <c r="G118" s="27"/>
      <c r="H118" s="22"/>
      <c r="I118" s="22"/>
      <c r="J118" s="27"/>
      <c r="K118" s="22"/>
      <c r="L118" s="22"/>
      <c r="M118" s="22"/>
      <c r="N118" s="27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4"/>
      <c r="CI118" s="24"/>
      <c r="CJ118" s="24"/>
      <c r="CK118" s="24"/>
      <c r="CL118" s="24"/>
      <c r="CM118" s="24"/>
    </row>
    <row r="119" spans="1:91" ht="14.25" customHeight="1" x14ac:dyDescent="0.25">
      <c r="A119" s="22"/>
      <c r="B119" s="22"/>
      <c r="C119" s="23"/>
      <c r="D119" s="22"/>
      <c r="E119" s="27"/>
      <c r="F119" s="27"/>
      <c r="G119" s="27"/>
      <c r="H119" s="22"/>
      <c r="I119" s="22"/>
      <c r="J119" s="27"/>
      <c r="K119" s="22"/>
      <c r="L119" s="22"/>
      <c r="M119" s="22"/>
      <c r="N119" s="27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4"/>
      <c r="CI119" s="24"/>
      <c r="CJ119" s="24"/>
      <c r="CK119" s="24"/>
      <c r="CL119" s="24"/>
      <c r="CM119" s="24"/>
    </row>
    <row r="120" spans="1:91" ht="14.25" customHeight="1" x14ac:dyDescent="0.25">
      <c r="A120" s="22"/>
      <c r="B120" s="22"/>
      <c r="C120" s="23"/>
      <c r="D120" s="22"/>
      <c r="E120" s="27"/>
      <c r="F120" s="27"/>
      <c r="G120" s="27"/>
      <c r="H120" s="22"/>
      <c r="I120" s="22"/>
      <c r="J120" s="27"/>
      <c r="K120" s="22"/>
      <c r="L120" s="22"/>
      <c r="M120" s="22"/>
      <c r="N120" s="27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4"/>
      <c r="CI120" s="24"/>
      <c r="CJ120" s="24"/>
      <c r="CK120" s="24"/>
      <c r="CL120" s="24"/>
      <c r="CM120" s="24"/>
    </row>
    <row r="121" spans="1:91" ht="14.25" customHeight="1" x14ac:dyDescent="0.25">
      <c r="A121" s="22"/>
      <c r="B121" s="22"/>
      <c r="C121" s="23"/>
      <c r="D121" s="22"/>
      <c r="E121" s="27"/>
      <c r="F121" s="27"/>
      <c r="G121" s="27"/>
      <c r="H121" s="22"/>
      <c r="I121" s="22"/>
      <c r="J121" s="27"/>
      <c r="K121" s="22"/>
      <c r="L121" s="22"/>
      <c r="M121" s="22"/>
      <c r="N121" s="27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4"/>
      <c r="CI121" s="24"/>
      <c r="CJ121" s="24"/>
      <c r="CK121" s="24"/>
      <c r="CL121" s="24"/>
      <c r="CM121" s="24"/>
    </row>
    <row r="122" spans="1:91" ht="14.25" customHeight="1" x14ac:dyDescent="0.25">
      <c r="A122" s="22"/>
      <c r="B122" s="22"/>
      <c r="C122" s="23"/>
      <c r="D122" s="22"/>
      <c r="E122" s="27"/>
      <c r="F122" s="27"/>
      <c r="G122" s="27"/>
      <c r="H122" s="22"/>
      <c r="I122" s="22"/>
      <c r="J122" s="27"/>
      <c r="K122" s="22"/>
      <c r="L122" s="22"/>
      <c r="M122" s="22"/>
      <c r="N122" s="27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4"/>
      <c r="CI122" s="24"/>
      <c r="CJ122" s="24"/>
      <c r="CK122" s="24"/>
      <c r="CL122" s="24"/>
      <c r="CM122" s="24"/>
    </row>
    <row r="123" spans="1:91" ht="14.25" customHeight="1" x14ac:dyDescent="0.25">
      <c r="A123" s="22"/>
      <c r="B123" s="22"/>
      <c r="C123" s="23"/>
      <c r="D123" s="22"/>
      <c r="E123" s="27"/>
      <c r="F123" s="27"/>
      <c r="G123" s="27"/>
      <c r="H123" s="22"/>
      <c r="I123" s="22"/>
      <c r="J123" s="27"/>
      <c r="K123" s="22"/>
      <c r="L123" s="22"/>
      <c r="M123" s="22"/>
      <c r="N123" s="27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4"/>
      <c r="CI123" s="24"/>
      <c r="CJ123" s="24"/>
      <c r="CK123" s="24"/>
      <c r="CL123" s="24"/>
      <c r="CM123" s="24"/>
    </row>
    <row r="124" spans="1:91" ht="14.25" customHeight="1" x14ac:dyDescent="0.25">
      <c r="A124" s="22"/>
      <c r="B124" s="22"/>
      <c r="C124" s="23"/>
      <c r="D124" s="22"/>
      <c r="E124" s="27"/>
      <c r="F124" s="27"/>
      <c r="G124" s="27"/>
      <c r="H124" s="22"/>
      <c r="I124" s="22"/>
      <c r="J124" s="27"/>
      <c r="K124" s="22"/>
      <c r="L124" s="22"/>
      <c r="M124" s="22"/>
      <c r="N124" s="27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4"/>
      <c r="CI124" s="24"/>
      <c r="CJ124" s="24"/>
      <c r="CK124" s="24"/>
      <c r="CL124" s="24"/>
      <c r="CM124" s="24"/>
    </row>
    <row r="125" spans="1:91" ht="14.25" customHeight="1" x14ac:dyDescent="0.25">
      <c r="A125" s="22"/>
      <c r="B125" s="22"/>
      <c r="C125" s="23"/>
      <c r="D125" s="22"/>
      <c r="E125" s="27"/>
      <c r="F125" s="27"/>
      <c r="G125" s="27"/>
      <c r="H125" s="22"/>
      <c r="I125" s="22"/>
      <c r="J125" s="27"/>
      <c r="K125" s="22"/>
      <c r="L125" s="22"/>
      <c r="M125" s="22"/>
      <c r="N125" s="27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4"/>
      <c r="CI125" s="24"/>
      <c r="CJ125" s="24"/>
      <c r="CK125" s="24"/>
      <c r="CL125" s="24"/>
      <c r="CM125" s="24"/>
    </row>
    <row r="126" spans="1:91" ht="14.25" customHeight="1" x14ac:dyDescent="0.25">
      <c r="A126" s="22"/>
      <c r="B126" s="22"/>
      <c r="C126" s="23"/>
      <c r="D126" s="22"/>
      <c r="E126" s="27"/>
      <c r="F126" s="27"/>
      <c r="G126" s="27"/>
      <c r="H126" s="22"/>
      <c r="I126" s="22"/>
      <c r="J126" s="27"/>
      <c r="K126" s="22"/>
      <c r="L126" s="22"/>
      <c r="M126" s="22"/>
      <c r="N126" s="27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4"/>
      <c r="CI126" s="24"/>
      <c r="CJ126" s="24"/>
      <c r="CK126" s="24"/>
      <c r="CL126" s="24"/>
      <c r="CM126" s="24"/>
    </row>
    <row r="127" spans="1:91" ht="14.25" customHeight="1" x14ac:dyDescent="0.25">
      <c r="A127" s="22"/>
      <c r="B127" s="22"/>
      <c r="C127" s="23"/>
      <c r="D127" s="22"/>
      <c r="E127" s="27"/>
      <c r="F127" s="27"/>
      <c r="G127" s="27"/>
      <c r="H127" s="22"/>
      <c r="I127" s="22"/>
      <c r="J127" s="27"/>
      <c r="K127" s="22"/>
      <c r="L127" s="22"/>
      <c r="M127" s="22"/>
      <c r="N127" s="27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4"/>
      <c r="CI127" s="24"/>
      <c r="CJ127" s="24"/>
      <c r="CK127" s="24"/>
      <c r="CL127" s="24"/>
      <c r="CM127" s="24"/>
    </row>
    <row r="128" spans="1:91" ht="14.25" customHeight="1" x14ac:dyDescent="0.25">
      <c r="A128" s="22"/>
      <c r="B128" s="22"/>
      <c r="C128" s="23"/>
      <c r="D128" s="22"/>
      <c r="E128" s="27"/>
      <c r="F128" s="27"/>
      <c r="G128" s="27"/>
      <c r="H128" s="22"/>
      <c r="I128" s="22"/>
      <c r="J128" s="27"/>
      <c r="K128" s="22"/>
      <c r="L128" s="22"/>
      <c r="M128" s="22"/>
      <c r="N128" s="27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4"/>
      <c r="CI128" s="24"/>
      <c r="CJ128" s="24"/>
      <c r="CK128" s="24"/>
      <c r="CL128" s="24"/>
      <c r="CM128" s="24"/>
    </row>
    <row r="129" spans="1:91" ht="14.25" customHeight="1" x14ac:dyDescent="0.25">
      <c r="A129" s="22"/>
      <c r="B129" s="22"/>
      <c r="C129" s="23"/>
      <c r="D129" s="22"/>
      <c r="E129" s="27"/>
      <c r="F129" s="27"/>
      <c r="G129" s="27"/>
      <c r="H129" s="22"/>
      <c r="I129" s="22"/>
      <c r="J129" s="27"/>
      <c r="K129" s="22"/>
      <c r="L129" s="22"/>
      <c r="M129" s="22"/>
      <c r="N129" s="27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4"/>
      <c r="CI129" s="24"/>
      <c r="CJ129" s="24"/>
      <c r="CK129" s="24"/>
      <c r="CL129" s="24"/>
      <c r="CM129" s="24"/>
    </row>
    <row r="130" spans="1:91" ht="14.25" customHeight="1" x14ac:dyDescent="0.25">
      <c r="A130" s="22"/>
      <c r="B130" s="22"/>
      <c r="C130" s="23"/>
      <c r="D130" s="22"/>
      <c r="E130" s="27"/>
      <c r="F130" s="27"/>
      <c r="G130" s="27"/>
      <c r="H130" s="22"/>
      <c r="I130" s="22"/>
      <c r="J130" s="27"/>
      <c r="K130" s="22"/>
      <c r="L130" s="22"/>
      <c r="M130" s="22"/>
      <c r="N130" s="27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4"/>
      <c r="CI130" s="24"/>
      <c r="CJ130" s="24"/>
      <c r="CK130" s="24"/>
      <c r="CL130" s="24"/>
      <c r="CM130" s="24"/>
    </row>
    <row r="131" spans="1:91" ht="14.25" customHeight="1" x14ac:dyDescent="0.25">
      <c r="A131" s="22"/>
      <c r="B131" s="22"/>
      <c r="C131" s="23"/>
      <c r="D131" s="22"/>
      <c r="E131" s="27"/>
      <c r="F131" s="27"/>
      <c r="G131" s="27"/>
      <c r="H131" s="22"/>
      <c r="I131" s="22"/>
      <c r="J131" s="27"/>
      <c r="K131" s="22"/>
      <c r="L131" s="22"/>
      <c r="M131" s="22"/>
      <c r="N131" s="27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4"/>
      <c r="CI131" s="24"/>
      <c r="CJ131" s="24"/>
      <c r="CK131" s="24"/>
      <c r="CL131" s="24"/>
      <c r="CM131" s="24"/>
    </row>
    <row r="132" spans="1:91" ht="14.25" customHeight="1" x14ac:dyDescent="0.25">
      <c r="A132" s="22"/>
      <c r="B132" s="22"/>
      <c r="C132" s="23"/>
      <c r="D132" s="22"/>
      <c r="E132" s="27"/>
      <c r="F132" s="27"/>
      <c r="G132" s="27"/>
      <c r="H132" s="22"/>
      <c r="I132" s="22"/>
      <c r="J132" s="27"/>
      <c r="K132" s="22"/>
      <c r="L132" s="22"/>
      <c r="M132" s="22"/>
      <c r="N132" s="27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4"/>
      <c r="CI132" s="24"/>
      <c r="CJ132" s="24"/>
      <c r="CK132" s="24"/>
      <c r="CL132" s="24"/>
      <c r="CM132" s="24"/>
    </row>
    <row r="133" spans="1:91" ht="14.25" customHeight="1" x14ac:dyDescent="0.25">
      <c r="A133" s="22"/>
      <c r="B133" s="22"/>
      <c r="C133" s="23"/>
      <c r="D133" s="22"/>
      <c r="E133" s="27"/>
      <c r="F133" s="27"/>
      <c r="G133" s="27"/>
      <c r="H133" s="22"/>
      <c r="I133" s="22"/>
      <c r="J133" s="27"/>
      <c r="K133" s="22"/>
      <c r="L133" s="22"/>
      <c r="M133" s="22"/>
      <c r="N133" s="27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4"/>
      <c r="CI133" s="24"/>
      <c r="CJ133" s="24"/>
      <c r="CK133" s="24"/>
      <c r="CL133" s="24"/>
      <c r="CM133" s="24"/>
    </row>
    <row r="134" spans="1:91" ht="14.25" customHeight="1" x14ac:dyDescent="0.25">
      <c r="A134" s="22"/>
      <c r="B134" s="22"/>
      <c r="C134" s="23"/>
      <c r="D134" s="22"/>
      <c r="E134" s="27"/>
      <c r="F134" s="27"/>
      <c r="G134" s="27"/>
      <c r="H134" s="22"/>
      <c r="I134" s="22"/>
      <c r="J134" s="27"/>
      <c r="K134" s="22"/>
      <c r="L134" s="22"/>
      <c r="M134" s="22"/>
      <c r="N134" s="27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4"/>
      <c r="CI134" s="24"/>
      <c r="CJ134" s="24"/>
      <c r="CK134" s="24"/>
      <c r="CL134" s="24"/>
      <c r="CM134" s="24"/>
    </row>
    <row r="135" spans="1:91" ht="14.25" customHeight="1" x14ac:dyDescent="0.25">
      <c r="A135" s="22"/>
      <c r="B135" s="22"/>
      <c r="C135" s="23"/>
      <c r="D135" s="22"/>
      <c r="E135" s="27"/>
      <c r="F135" s="27"/>
      <c r="G135" s="27"/>
      <c r="H135" s="22"/>
      <c r="I135" s="22"/>
      <c r="J135" s="27"/>
      <c r="K135" s="22"/>
      <c r="L135" s="22"/>
      <c r="M135" s="22"/>
      <c r="N135" s="27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4"/>
      <c r="CI135" s="24"/>
      <c r="CJ135" s="24"/>
      <c r="CK135" s="24"/>
      <c r="CL135" s="24"/>
      <c r="CM135" s="24"/>
    </row>
    <row r="136" spans="1:91" ht="14.25" customHeight="1" x14ac:dyDescent="0.25">
      <c r="A136" s="22"/>
      <c r="B136" s="22"/>
      <c r="C136" s="23"/>
      <c r="D136" s="22"/>
      <c r="E136" s="27"/>
      <c r="F136" s="27"/>
      <c r="G136" s="27"/>
      <c r="H136" s="22"/>
      <c r="I136" s="22"/>
      <c r="J136" s="27"/>
      <c r="K136" s="22"/>
      <c r="L136" s="22"/>
      <c r="M136" s="22"/>
      <c r="N136" s="27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4"/>
      <c r="CI136" s="24"/>
      <c r="CJ136" s="24"/>
      <c r="CK136" s="24"/>
      <c r="CL136" s="24"/>
      <c r="CM136" s="24"/>
    </row>
    <row r="137" spans="1:91" ht="14.25" customHeight="1" x14ac:dyDescent="0.25">
      <c r="A137" s="22"/>
      <c r="B137" s="22"/>
      <c r="C137" s="23"/>
      <c r="D137" s="22"/>
      <c r="E137" s="27"/>
      <c r="F137" s="27"/>
      <c r="G137" s="27"/>
      <c r="H137" s="22"/>
      <c r="I137" s="22"/>
      <c r="J137" s="27"/>
      <c r="K137" s="22"/>
      <c r="L137" s="22"/>
      <c r="M137" s="22"/>
      <c r="N137" s="27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4"/>
      <c r="CI137" s="24"/>
      <c r="CJ137" s="24"/>
      <c r="CK137" s="24"/>
      <c r="CL137" s="24"/>
      <c r="CM137" s="24"/>
    </row>
    <row r="138" spans="1:91" ht="14.25" customHeight="1" x14ac:dyDescent="0.25">
      <c r="A138" s="22"/>
      <c r="B138" s="22"/>
      <c r="C138" s="23"/>
      <c r="D138" s="22"/>
      <c r="E138" s="27"/>
      <c r="F138" s="27"/>
      <c r="G138" s="27"/>
      <c r="H138" s="22"/>
      <c r="I138" s="22"/>
      <c r="J138" s="27"/>
      <c r="K138" s="22"/>
      <c r="L138" s="22"/>
      <c r="M138" s="22"/>
      <c r="N138" s="27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4"/>
      <c r="CI138" s="24"/>
      <c r="CJ138" s="24"/>
      <c r="CK138" s="24"/>
      <c r="CL138" s="24"/>
      <c r="CM138" s="24"/>
    </row>
    <row r="139" spans="1:91" ht="14.25" customHeight="1" x14ac:dyDescent="0.25">
      <c r="A139" s="22"/>
      <c r="B139" s="22"/>
      <c r="C139" s="23"/>
      <c r="D139" s="22"/>
      <c r="E139" s="27"/>
      <c r="F139" s="27"/>
      <c r="G139" s="27"/>
      <c r="H139" s="22"/>
      <c r="I139" s="22"/>
      <c r="J139" s="27"/>
      <c r="K139" s="22"/>
      <c r="L139" s="22"/>
      <c r="M139" s="22"/>
      <c r="N139" s="27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4"/>
      <c r="CI139" s="24"/>
      <c r="CJ139" s="24"/>
      <c r="CK139" s="24"/>
      <c r="CL139" s="24"/>
      <c r="CM139" s="24"/>
    </row>
    <row r="140" spans="1:91" ht="14.25" customHeight="1" x14ac:dyDescent="0.25">
      <c r="A140" s="22"/>
      <c r="B140" s="22"/>
      <c r="C140" s="23"/>
      <c r="D140" s="22"/>
      <c r="E140" s="27"/>
      <c r="F140" s="27"/>
      <c r="G140" s="27"/>
      <c r="H140" s="22"/>
      <c r="I140" s="22"/>
      <c r="J140" s="27"/>
      <c r="K140" s="22"/>
      <c r="L140" s="22"/>
      <c r="M140" s="22"/>
      <c r="N140" s="27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4"/>
      <c r="CI140" s="24"/>
      <c r="CJ140" s="24"/>
      <c r="CK140" s="24"/>
      <c r="CL140" s="24"/>
      <c r="CM140" s="24"/>
    </row>
    <row r="141" spans="1:91" ht="14.25" customHeight="1" x14ac:dyDescent="0.25">
      <c r="A141" s="22"/>
      <c r="B141" s="22"/>
      <c r="C141" s="23"/>
      <c r="D141" s="22"/>
      <c r="E141" s="27"/>
      <c r="F141" s="27"/>
      <c r="G141" s="27"/>
      <c r="H141" s="22"/>
      <c r="I141" s="22"/>
      <c r="J141" s="27"/>
      <c r="K141" s="22"/>
      <c r="L141" s="22"/>
      <c r="M141" s="22"/>
      <c r="N141" s="27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4"/>
      <c r="CI141" s="24"/>
      <c r="CJ141" s="24"/>
      <c r="CK141" s="24"/>
      <c r="CL141" s="24"/>
      <c r="CM141" s="24"/>
    </row>
    <row r="142" spans="1:91" ht="14.25" customHeight="1" x14ac:dyDescent="0.25">
      <c r="A142" s="22"/>
      <c r="B142" s="22"/>
      <c r="C142" s="23"/>
      <c r="D142" s="22"/>
      <c r="E142" s="27"/>
      <c r="F142" s="27"/>
      <c r="G142" s="27"/>
      <c r="H142" s="22"/>
      <c r="I142" s="22"/>
      <c r="J142" s="27"/>
      <c r="K142" s="22"/>
      <c r="L142" s="22"/>
      <c r="M142" s="22"/>
      <c r="N142" s="27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4"/>
      <c r="CI142" s="24"/>
      <c r="CJ142" s="24"/>
      <c r="CK142" s="24"/>
      <c r="CL142" s="24"/>
      <c r="CM142" s="24"/>
    </row>
    <row r="143" spans="1:91" ht="14.25" customHeight="1" x14ac:dyDescent="0.25">
      <c r="A143" s="22"/>
      <c r="B143" s="22"/>
      <c r="C143" s="23"/>
      <c r="D143" s="22"/>
      <c r="E143" s="27"/>
      <c r="F143" s="27"/>
      <c r="G143" s="27"/>
      <c r="H143" s="22"/>
      <c r="I143" s="22"/>
      <c r="J143" s="27"/>
      <c r="K143" s="22"/>
      <c r="L143" s="22"/>
      <c r="M143" s="22"/>
      <c r="N143" s="27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4"/>
      <c r="CI143" s="24"/>
      <c r="CJ143" s="24"/>
      <c r="CK143" s="24"/>
      <c r="CL143" s="24"/>
      <c r="CM143" s="24"/>
    </row>
    <row r="144" spans="1:91" ht="14.25" customHeight="1" x14ac:dyDescent="0.25">
      <c r="A144" s="22"/>
      <c r="B144" s="22"/>
      <c r="C144" s="23"/>
      <c r="D144" s="22"/>
      <c r="E144" s="27"/>
      <c r="F144" s="27"/>
      <c r="G144" s="27"/>
      <c r="H144" s="22"/>
      <c r="I144" s="22"/>
      <c r="J144" s="27"/>
      <c r="K144" s="22"/>
      <c r="L144" s="22"/>
      <c r="M144" s="22"/>
      <c r="N144" s="27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4"/>
      <c r="CI144" s="24"/>
      <c r="CJ144" s="24"/>
      <c r="CK144" s="24"/>
      <c r="CL144" s="24"/>
      <c r="CM144" s="24"/>
    </row>
    <row r="145" spans="1:91" ht="14.25" customHeight="1" x14ac:dyDescent="0.25">
      <c r="A145" s="22"/>
      <c r="B145" s="22"/>
      <c r="C145" s="23"/>
      <c r="D145" s="22"/>
      <c r="E145" s="27"/>
      <c r="F145" s="27"/>
      <c r="G145" s="27"/>
      <c r="H145" s="22"/>
      <c r="I145" s="22"/>
      <c r="J145" s="27"/>
      <c r="K145" s="22"/>
      <c r="L145" s="22"/>
      <c r="M145" s="22"/>
      <c r="N145" s="27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4"/>
      <c r="CI145" s="24"/>
      <c r="CJ145" s="24"/>
      <c r="CK145" s="24"/>
      <c r="CL145" s="24"/>
      <c r="CM145" s="24"/>
    </row>
    <row r="146" spans="1:91" ht="14.25" customHeight="1" x14ac:dyDescent="0.25">
      <c r="A146" s="22"/>
      <c r="B146" s="22"/>
      <c r="C146" s="23"/>
      <c r="D146" s="22"/>
      <c r="E146" s="27"/>
      <c r="F146" s="27"/>
      <c r="G146" s="27"/>
      <c r="H146" s="22"/>
      <c r="I146" s="22"/>
      <c r="J146" s="27"/>
      <c r="K146" s="22"/>
      <c r="L146" s="22"/>
      <c r="M146" s="22"/>
      <c r="N146" s="27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4"/>
      <c r="CI146" s="24"/>
      <c r="CJ146" s="24"/>
      <c r="CK146" s="24"/>
      <c r="CL146" s="24"/>
      <c r="CM146" s="24"/>
    </row>
    <row r="147" spans="1:91" ht="14.25" customHeight="1" x14ac:dyDescent="0.25">
      <c r="A147" s="22"/>
      <c r="B147" s="22"/>
      <c r="C147" s="23"/>
      <c r="D147" s="22"/>
      <c r="E147" s="27"/>
      <c r="F147" s="27"/>
      <c r="G147" s="27"/>
      <c r="H147" s="22"/>
      <c r="I147" s="22"/>
      <c r="J147" s="27"/>
      <c r="K147" s="22"/>
      <c r="L147" s="22"/>
      <c r="M147" s="22"/>
      <c r="N147" s="27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4"/>
      <c r="CI147" s="24"/>
      <c r="CJ147" s="24"/>
      <c r="CK147" s="24"/>
      <c r="CL147" s="24"/>
      <c r="CM147" s="24"/>
    </row>
    <row r="148" spans="1:91" ht="14.25" customHeight="1" x14ac:dyDescent="0.25">
      <c r="A148" s="22"/>
      <c r="B148" s="22"/>
      <c r="C148" s="23"/>
      <c r="D148" s="22"/>
      <c r="E148" s="27"/>
      <c r="F148" s="27"/>
      <c r="G148" s="27"/>
      <c r="H148" s="22"/>
      <c r="I148" s="22"/>
      <c r="J148" s="27"/>
      <c r="K148" s="22"/>
      <c r="L148" s="22"/>
      <c r="M148" s="22"/>
      <c r="N148" s="27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4"/>
      <c r="CI148" s="24"/>
      <c r="CJ148" s="24"/>
      <c r="CK148" s="24"/>
      <c r="CL148" s="24"/>
      <c r="CM148" s="24"/>
    </row>
    <row r="149" spans="1:91" ht="14.25" customHeight="1" x14ac:dyDescent="0.25">
      <c r="A149" s="22"/>
      <c r="B149" s="22"/>
      <c r="C149" s="23"/>
      <c r="D149" s="22"/>
      <c r="E149" s="27"/>
      <c r="F149" s="27"/>
      <c r="G149" s="27"/>
      <c r="H149" s="22"/>
      <c r="I149" s="22"/>
      <c r="J149" s="27"/>
      <c r="K149" s="22"/>
      <c r="L149" s="22"/>
      <c r="M149" s="22"/>
      <c r="N149" s="27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4"/>
      <c r="CI149" s="24"/>
      <c r="CJ149" s="24"/>
      <c r="CK149" s="24"/>
      <c r="CL149" s="24"/>
      <c r="CM149" s="24"/>
    </row>
    <row r="150" spans="1:91" ht="14.25" customHeight="1" x14ac:dyDescent="0.25">
      <c r="A150" s="22"/>
      <c r="B150" s="22"/>
      <c r="C150" s="23"/>
      <c r="D150" s="22"/>
      <c r="E150" s="27"/>
      <c r="F150" s="27"/>
      <c r="G150" s="27"/>
      <c r="H150" s="22"/>
      <c r="I150" s="22"/>
      <c r="J150" s="27"/>
      <c r="K150" s="22"/>
      <c r="L150" s="22"/>
      <c r="M150" s="22"/>
      <c r="N150" s="27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4"/>
      <c r="CI150" s="24"/>
      <c r="CJ150" s="24"/>
      <c r="CK150" s="24"/>
      <c r="CL150" s="24"/>
      <c r="CM150" s="24"/>
    </row>
    <row r="151" spans="1:91" ht="14.25" customHeight="1" x14ac:dyDescent="0.25">
      <c r="A151" s="22"/>
      <c r="B151" s="22"/>
      <c r="C151" s="23"/>
      <c r="D151" s="22"/>
      <c r="E151" s="27"/>
      <c r="F151" s="27"/>
      <c r="G151" s="27"/>
      <c r="H151" s="22"/>
      <c r="I151" s="22"/>
      <c r="J151" s="27"/>
      <c r="K151" s="22"/>
      <c r="L151" s="22"/>
      <c r="M151" s="22"/>
      <c r="N151" s="27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4"/>
      <c r="CI151" s="24"/>
      <c r="CJ151" s="24"/>
      <c r="CK151" s="24"/>
      <c r="CL151" s="24"/>
      <c r="CM151" s="24"/>
    </row>
    <row r="152" spans="1:91" ht="14.25" customHeight="1" x14ac:dyDescent="0.25">
      <c r="A152" s="22"/>
      <c r="B152" s="22"/>
      <c r="C152" s="23"/>
      <c r="D152" s="22"/>
      <c r="E152" s="27"/>
      <c r="F152" s="27"/>
      <c r="G152" s="27"/>
      <c r="H152" s="22"/>
      <c r="I152" s="22"/>
      <c r="J152" s="27"/>
      <c r="K152" s="22"/>
      <c r="L152" s="22"/>
      <c r="M152" s="22"/>
      <c r="N152" s="27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4"/>
      <c r="CI152" s="24"/>
      <c r="CJ152" s="24"/>
      <c r="CK152" s="24"/>
      <c r="CL152" s="24"/>
      <c r="CM152" s="24"/>
    </row>
    <row r="153" spans="1:91" ht="14.25" customHeight="1" x14ac:dyDescent="0.25">
      <c r="A153" s="22"/>
      <c r="B153" s="22"/>
      <c r="C153" s="23"/>
      <c r="D153" s="22"/>
      <c r="E153" s="27"/>
      <c r="F153" s="27"/>
      <c r="G153" s="27"/>
      <c r="H153" s="22"/>
      <c r="I153" s="22"/>
      <c r="J153" s="27"/>
      <c r="K153" s="22"/>
      <c r="L153" s="22"/>
      <c r="M153" s="22"/>
      <c r="N153" s="27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4"/>
      <c r="CI153" s="24"/>
      <c r="CJ153" s="24"/>
      <c r="CK153" s="24"/>
      <c r="CL153" s="24"/>
      <c r="CM153" s="24"/>
    </row>
    <row r="154" spans="1:91" ht="14.25" customHeight="1" x14ac:dyDescent="0.25">
      <c r="A154" s="22"/>
      <c r="B154" s="22"/>
      <c r="C154" s="23"/>
      <c r="D154" s="22"/>
      <c r="E154" s="27"/>
      <c r="F154" s="27"/>
      <c r="G154" s="27"/>
      <c r="H154" s="22"/>
      <c r="I154" s="22"/>
      <c r="J154" s="27"/>
      <c r="K154" s="22"/>
      <c r="L154" s="22"/>
      <c r="M154" s="22"/>
      <c r="N154" s="27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4"/>
      <c r="CI154" s="24"/>
      <c r="CJ154" s="24"/>
      <c r="CK154" s="24"/>
      <c r="CL154" s="24"/>
      <c r="CM154" s="24"/>
    </row>
    <row r="155" spans="1:91" ht="14.25" customHeight="1" x14ac:dyDescent="0.25">
      <c r="A155" s="22"/>
      <c r="B155" s="22"/>
      <c r="C155" s="23"/>
      <c r="D155" s="22"/>
      <c r="E155" s="27"/>
      <c r="F155" s="27"/>
      <c r="G155" s="27"/>
      <c r="H155" s="22"/>
      <c r="I155" s="22"/>
      <c r="J155" s="27"/>
      <c r="K155" s="22"/>
      <c r="L155" s="22"/>
      <c r="M155" s="22"/>
      <c r="N155" s="27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4"/>
      <c r="CI155" s="24"/>
      <c r="CJ155" s="24"/>
      <c r="CK155" s="24"/>
      <c r="CL155" s="24"/>
      <c r="CM155" s="24"/>
    </row>
    <row r="156" spans="1:91" ht="14.25" customHeight="1" x14ac:dyDescent="0.25">
      <c r="A156" s="22"/>
      <c r="B156" s="22"/>
      <c r="C156" s="23"/>
      <c r="D156" s="22"/>
      <c r="E156" s="27"/>
      <c r="F156" s="27"/>
      <c r="G156" s="27"/>
      <c r="H156" s="22"/>
      <c r="I156" s="22"/>
      <c r="J156" s="27"/>
      <c r="K156" s="22"/>
      <c r="L156" s="22"/>
      <c r="M156" s="22"/>
      <c r="N156" s="27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4"/>
      <c r="CI156" s="24"/>
      <c r="CJ156" s="24"/>
      <c r="CK156" s="24"/>
      <c r="CL156" s="24"/>
      <c r="CM156" s="24"/>
    </row>
    <row r="157" spans="1:91" ht="14.25" customHeight="1" x14ac:dyDescent="0.25">
      <c r="A157" s="22"/>
      <c r="B157" s="22"/>
      <c r="C157" s="23"/>
      <c r="D157" s="22"/>
      <c r="E157" s="27"/>
      <c r="F157" s="27"/>
      <c r="G157" s="27"/>
      <c r="H157" s="22"/>
      <c r="I157" s="22"/>
      <c r="J157" s="27"/>
      <c r="K157" s="22"/>
      <c r="L157" s="22"/>
      <c r="M157" s="22"/>
      <c r="N157" s="27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4"/>
      <c r="CI157" s="24"/>
      <c r="CJ157" s="24"/>
      <c r="CK157" s="24"/>
      <c r="CL157" s="24"/>
      <c r="CM157" s="24"/>
    </row>
    <row r="158" spans="1:91" ht="14.25" customHeight="1" x14ac:dyDescent="0.25">
      <c r="A158" s="22"/>
      <c r="B158" s="22"/>
      <c r="C158" s="23"/>
      <c r="D158" s="22"/>
      <c r="E158" s="27"/>
      <c r="F158" s="27"/>
      <c r="G158" s="27"/>
      <c r="H158" s="22"/>
      <c r="I158" s="22"/>
      <c r="J158" s="27"/>
      <c r="K158" s="22"/>
      <c r="L158" s="22"/>
      <c r="M158" s="22"/>
      <c r="N158" s="27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4"/>
      <c r="CI158" s="24"/>
      <c r="CJ158" s="24"/>
      <c r="CK158" s="24"/>
      <c r="CL158" s="24"/>
      <c r="CM158" s="24"/>
    </row>
    <row r="159" spans="1:91" ht="14.25" customHeight="1" x14ac:dyDescent="0.25">
      <c r="A159" s="22"/>
      <c r="B159" s="22"/>
      <c r="C159" s="23"/>
      <c r="D159" s="22"/>
      <c r="E159" s="27"/>
      <c r="F159" s="27"/>
      <c r="G159" s="27"/>
      <c r="H159" s="22"/>
      <c r="I159" s="22"/>
      <c r="J159" s="27"/>
      <c r="K159" s="22"/>
      <c r="L159" s="22"/>
      <c r="M159" s="22"/>
      <c r="N159" s="27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4"/>
      <c r="CI159" s="24"/>
      <c r="CJ159" s="24"/>
      <c r="CK159" s="24"/>
      <c r="CL159" s="24"/>
      <c r="CM159" s="24"/>
    </row>
    <row r="160" spans="1:91" ht="14.25" customHeight="1" x14ac:dyDescent="0.25">
      <c r="A160" s="22"/>
      <c r="B160" s="22"/>
      <c r="C160" s="23"/>
      <c r="D160" s="22"/>
      <c r="E160" s="27"/>
      <c r="F160" s="27"/>
      <c r="G160" s="27"/>
      <c r="H160" s="22"/>
      <c r="I160" s="22"/>
      <c r="J160" s="27"/>
      <c r="K160" s="22"/>
      <c r="L160" s="22"/>
      <c r="M160" s="22"/>
      <c r="N160" s="27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4"/>
      <c r="CI160" s="24"/>
      <c r="CJ160" s="24"/>
      <c r="CK160" s="24"/>
      <c r="CL160" s="24"/>
      <c r="CM160" s="24"/>
    </row>
    <row r="161" spans="1:91" ht="14.25" customHeight="1" x14ac:dyDescent="0.25">
      <c r="A161" s="22"/>
      <c r="B161" s="22"/>
      <c r="C161" s="23"/>
      <c r="D161" s="22"/>
      <c r="E161" s="27"/>
      <c r="F161" s="27"/>
      <c r="G161" s="27"/>
      <c r="H161" s="22"/>
      <c r="I161" s="22"/>
      <c r="J161" s="27"/>
      <c r="K161" s="22"/>
      <c r="L161" s="22"/>
      <c r="M161" s="22"/>
      <c r="N161" s="27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4"/>
      <c r="CI161" s="24"/>
      <c r="CJ161" s="24"/>
      <c r="CK161" s="24"/>
      <c r="CL161" s="24"/>
      <c r="CM161" s="24"/>
    </row>
    <row r="162" spans="1:91" ht="14.25" customHeight="1" x14ac:dyDescent="0.25">
      <c r="A162" s="22"/>
      <c r="B162" s="22"/>
      <c r="C162" s="23"/>
      <c r="D162" s="22"/>
      <c r="E162" s="27"/>
      <c r="F162" s="27"/>
      <c r="G162" s="27"/>
      <c r="H162" s="22"/>
      <c r="I162" s="22"/>
      <c r="J162" s="27"/>
      <c r="K162" s="22"/>
      <c r="L162" s="22"/>
      <c r="M162" s="22"/>
      <c r="N162" s="27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4"/>
      <c r="CI162" s="24"/>
      <c r="CJ162" s="24"/>
      <c r="CK162" s="24"/>
      <c r="CL162" s="24"/>
      <c r="CM162" s="24"/>
    </row>
    <row r="163" spans="1:91" ht="14.25" customHeight="1" x14ac:dyDescent="0.25">
      <c r="A163" s="22"/>
      <c r="B163" s="22"/>
      <c r="C163" s="23"/>
      <c r="D163" s="22"/>
      <c r="E163" s="27"/>
      <c r="F163" s="27"/>
      <c r="G163" s="27"/>
      <c r="H163" s="22"/>
      <c r="I163" s="22"/>
      <c r="J163" s="27"/>
      <c r="K163" s="22"/>
      <c r="L163" s="22"/>
      <c r="M163" s="22"/>
      <c r="N163" s="27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4"/>
      <c r="CI163" s="24"/>
      <c r="CJ163" s="24"/>
      <c r="CK163" s="24"/>
      <c r="CL163" s="24"/>
      <c r="CM163" s="24"/>
    </row>
    <row r="164" spans="1:91" ht="14.25" customHeight="1" x14ac:dyDescent="0.25">
      <c r="A164" s="22"/>
      <c r="B164" s="22"/>
      <c r="C164" s="23"/>
      <c r="D164" s="22"/>
      <c r="E164" s="27"/>
      <c r="F164" s="27"/>
      <c r="G164" s="27"/>
      <c r="H164" s="22"/>
      <c r="I164" s="22"/>
      <c r="J164" s="27"/>
      <c r="K164" s="22"/>
      <c r="L164" s="22"/>
      <c r="M164" s="22"/>
      <c r="N164" s="27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4"/>
      <c r="CI164" s="24"/>
      <c r="CJ164" s="24"/>
      <c r="CK164" s="24"/>
      <c r="CL164" s="24"/>
      <c r="CM164" s="24"/>
    </row>
    <row r="165" spans="1:91" ht="14.25" customHeight="1" x14ac:dyDescent="0.25">
      <c r="A165" s="22"/>
      <c r="B165" s="22"/>
      <c r="C165" s="23"/>
      <c r="D165" s="22"/>
      <c r="E165" s="27"/>
      <c r="F165" s="27"/>
      <c r="G165" s="27"/>
      <c r="H165" s="22"/>
      <c r="I165" s="22"/>
      <c r="J165" s="27"/>
      <c r="K165" s="22"/>
      <c r="L165" s="22"/>
      <c r="M165" s="22"/>
      <c r="N165" s="27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4"/>
      <c r="CI165" s="24"/>
      <c r="CJ165" s="24"/>
      <c r="CK165" s="24"/>
      <c r="CL165" s="24"/>
      <c r="CM165" s="24"/>
    </row>
    <row r="166" spans="1:91" ht="14.25" customHeight="1" x14ac:dyDescent="0.25">
      <c r="A166" s="22"/>
      <c r="B166" s="22"/>
      <c r="C166" s="23"/>
      <c r="D166" s="22"/>
      <c r="E166" s="27"/>
      <c r="F166" s="27"/>
      <c r="G166" s="27"/>
      <c r="H166" s="22"/>
      <c r="I166" s="22"/>
      <c r="J166" s="27"/>
      <c r="K166" s="22"/>
      <c r="L166" s="22"/>
      <c r="M166" s="22"/>
      <c r="N166" s="27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4"/>
      <c r="CI166" s="24"/>
      <c r="CJ166" s="24"/>
      <c r="CK166" s="24"/>
      <c r="CL166" s="24"/>
      <c r="CM166" s="24"/>
    </row>
    <row r="167" spans="1:91" ht="14.25" customHeight="1" x14ac:dyDescent="0.25">
      <c r="A167" s="22"/>
      <c r="B167" s="22"/>
      <c r="C167" s="23"/>
      <c r="D167" s="22"/>
      <c r="E167" s="27"/>
      <c r="F167" s="27"/>
      <c r="G167" s="27"/>
      <c r="H167" s="22"/>
      <c r="I167" s="22"/>
      <c r="J167" s="27"/>
      <c r="K167" s="22"/>
      <c r="L167" s="22"/>
      <c r="M167" s="22"/>
      <c r="N167" s="27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4"/>
      <c r="CI167" s="24"/>
      <c r="CJ167" s="24"/>
      <c r="CK167" s="24"/>
      <c r="CL167" s="24"/>
      <c r="CM167" s="24"/>
    </row>
    <row r="168" spans="1:91" ht="14.25" customHeight="1" x14ac:dyDescent="0.25">
      <c r="A168" s="22"/>
      <c r="B168" s="22"/>
      <c r="C168" s="23"/>
      <c r="D168" s="22"/>
      <c r="E168" s="27"/>
      <c r="F168" s="27"/>
      <c r="G168" s="27"/>
      <c r="H168" s="22"/>
      <c r="I168" s="22"/>
      <c r="J168" s="27"/>
      <c r="K168" s="22"/>
      <c r="L168" s="22"/>
      <c r="M168" s="22"/>
      <c r="N168" s="27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4"/>
      <c r="CI168" s="24"/>
      <c r="CJ168" s="24"/>
      <c r="CK168" s="24"/>
      <c r="CL168" s="24"/>
      <c r="CM168" s="24"/>
    </row>
    <row r="169" spans="1:91" ht="14.25" customHeight="1" x14ac:dyDescent="0.25">
      <c r="A169" s="22"/>
      <c r="B169" s="22"/>
      <c r="C169" s="23"/>
      <c r="D169" s="22"/>
      <c r="E169" s="27"/>
      <c r="F169" s="27"/>
      <c r="G169" s="27"/>
      <c r="H169" s="22"/>
      <c r="I169" s="22"/>
      <c r="J169" s="27"/>
      <c r="K169" s="22"/>
      <c r="L169" s="22"/>
      <c r="M169" s="22"/>
      <c r="N169" s="27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4"/>
      <c r="CI169" s="24"/>
      <c r="CJ169" s="24"/>
      <c r="CK169" s="24"/>
      <c r="CL169" s="24"/>
      <c r="CM169" s="24"/>
    </row>
    <row r="170" spans="1:91" ht="14.25" customHeight="1" x14ac:dyDescent="0.25">
      <c r="A170" s="22"/>
      <c r="B170" s="22"/>
      <c r="C170" s="23"/>
      <c r="D170" s="22"/>
      <c r="E170" s="27"/>
      <c r="F170" s="27"/>
      <c r="G170" s="27"/>
      <c r="H170" s="22"/>
      <c r="I170" s="22"/>
      <c r="J170" s="27"/>
      <c r="K170" s="22"/>
      <c r="L170" s="22"/>
      <c r="M170" s="22"/>
      <c r="N170" s="27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4"/>
      <c r="CI170" s="24"/>
      <c r="CJ170" s="24"/>
      <c r="CK170" s="24"/>
      <c r="CL170" s="24"/>
      <c r="CM170" s="24"/>
    </row>
    <row r="171" spans="1:91" ht="14.25" customHeight="1" x14ac:dyDescent="0.25">
      <c r="A171" s="22"/>
      <c r="B171" s="22"/>
      <c r="C171" s="23"/>
      <c r="D171" s="22"/>
      <c r="E171" s="27"/>
      <c r="F171" s="27"/>
      <c r="G171" s="27"/>
      <c r="H171" s="22"/>
      <c r="I171" s="22"/>
      <c r="J171" s="27"/>
      <c r="K171" s="22"/>
      <c r="L171" s="22"/>
      <c r="M171" s="22"/>
      <c r="N171" s="27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  <c r="CH171" s="24"/>
      <c r="CI171" s="24"/>
      <c r="CJ171" s="24"/>
      <c r="CK171" s="24"/>
      <c r="CL171" s="24"/>
      <c r="CM171" s="24"/>
    </row>
    <row r="172" spans="1:91" ht="14.25" customHeight="1" x14ac:dyDescent="0.25">
      <c r="A172" s="22"/>
      <c r="B172" s="22"/>
      <c r="C172" s="23"/>
      <c r="D172" s="22"/>
      <c r="E172" s="27"/>
      <c r="F172" s="27"/>
      <c r="G172" s="27"/>
      <c r="H172" s="22"/>
      <c r="I172" s="22"/>
      <c r="J172" s="27"/>
      <c r="K172" s="22"/>
      <c r="L172" s="22"/>
      <c r="M172" s="22"/>
      <c r="N172" s="27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</row>
    <row r="173" spans="1:91" ht="14.25" customHeight="1" x14ac:dyDescent="0.25">
      <c r="A173" s="22"/>
      <c r="B173" s="22"/>
      <c r="C173" s="23"/>
      <c r="D173" s="22"/>
      <c r="E173" s="27"/>
      <c r="F173" s="27"/>
      <c r="G173" s="27"/>
      <c r="H173" s="22"/>
      <c r="I173" s="22"/>
      <c r="J173" s="27"/>
      <c r="K173" s="22"/>
      <c r="L173" s="22"/>
      <c r="M173" s="22"/>
      <c r="N173" s="27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</row>
    <row r="174" spans="1:91" ht="14.25" customHeight="1" x14ac:dyDescent="0.25">
      <c r="A174" s="22"/>
      <c r="B174" s="22"/>
      <c r="C174" s="23"/>
      <c r="D174" s="22"/>
      <c r="E174" s="27"/>
      <c r="F174" s="27"/>
      <c r="G174" s="27"/>
      <c r="H174" s="22"/>
      <c r="I174" s="22"/>
      <c r="J174" s="27"/>
      <c r="K174" s="22"/>
      <c r="L174" s="22"/>
      <c r="M174" s="22"/>
      <c r="N174" s="27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</row>
    <row r="175" spans="1:91" ht="14.25" customHeight="1" x14ac:dyDescent="0.25">
      <c r="A175" s="22"/>
      <c r="B175" s="22"/>
      <c r="C175" s="23"/>
      <c r="D175" s="22"/>
      <c r="E175" s="27"/>
      <c r="F175" s="27"/>
      <c r="G175" s="27"/>
      <c r="H175" s="22"/>
      <c r="I175" s="22"/>
      <c r="J175" s="27"/>
      <c r="K175" s="22"/>
      <c r="L175" s="22"/>
      <c r="M175" s="22"/>
      <c r="N175" s="27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</row>
    <row r="176" spans="1:91" ht="14.25" customHeight="1" x14ac:dyDescent="0.25">
      <c r="A176" s="22"/>
      <c r="B176" s="22"/>
      <c r="C176" s="23"/>
      <c r="D176" s="22"/>
      <c r="E176" s="27"/>
      <c r="F176" s="27"/>
      <c r="G176" s="27"/>
      <c r="H176" s="22"/>
      <c r="I176" s="22"/>
      <c r="J176" s="27"/>
      <c r="K176" s="22"/>
      <c r="L176" s="22"/>
      <c r="M176" s="22"/>
      <c r="N176" s="27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</row>
    <row r="177" spans="1:91" ht="14.25" customHeight="1" x14ac:dyDescent="0.25">
      <c r="A177" s="22"/>
      <c r="B177" s="22"/>
      <c r="C177" s="23"/>
      <c r="D177" s="22"/>
      <c r="E177" s="27"/>
      <c r="F177" s="27"/>
      <c r="G177" s="27"/>
      <c r="H177" s="22"/>
      <c r="I177" s="22"/>
      <c r="J177" s="27"/>
      <c r="K177" s="22"/>
      <c r="L177" s="22"/>
      <c r="M177" s="22"/>
      <c r="N177" s="27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</row>
    <row r="178" spans="1:91" ht="14.25" customHeight="1" x14ac:dyDescent="0.25">
      <c r="A178" s="22"/>
      <c r="B178" s="22"/>
      <c r="C178" s="23"/>
      <c r="D178" s="22"/>
      <c r="E178" s="27"/>
      <c r="F178" s="27"/>
      <c r="G178" s="27"/>
      <c r="H178" s="22"/>
      <c r="I178" s="22"/>
      <c r="J178" s="27"/>
      <c r="K178" s="22"/>
      <c r="L178" s="22"/>
      <c r="M178" s="22"/>
      <c r="N178" s="27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</row>
    <row r="179" spans="1:91" ht="14.25" customHeight="1" x14ac:dyDescent="0.25">
      <c r="A179" s="22"/>
      <c r="B179" s="22"/>
      <c r="C179" s="23"/>
      <c r="D179" s="22"/>
      <c r="E179" s="27"/>
      <c r="F179" s="27"/>
      <c r="G179" s="27"/>
      <c r="H179" s="22"/>
      <c r="I179" s="22"/>
      <c r="J179" s="27"/>
      <c r="K179" s="22"/>
      <c r="L179" s="22"/>
      <c r="M179" s="22"/>
      <c r="N179" s="27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</row>
    <row r="180" spans="1:91" ht="14.25" customHeight="1" x14ac:dyDescent="0.25">
      <c r="A180" s="22"/>
      <c r="B180" s="22"/>
      <c r="C180" s="23"/>
      <c r="D180" s="22"/>
      <c r="E180" s="27"/>
      <c r="F180" s="27"/>
      <c r="G180" s="27"/>
      <c r="H180" s="22"/>
      <c r="I180" s="22"/>
      <c r="J180" s="27"/>
      <c r="K180" s="22"/>
      <c r="L180" s="22"/>
      <c r="M180" s="22"/>
      <c r="N180" s="27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</row>
    <row r="181" spans="1:91" ht="14.25" customHeight="1" x14ac:dyDescent="0.25">
      <c r="A181" s="22"/>
      <c r="B181" s="22"/>
      <c r="C181" s="23"/>
      <c r="D181" s="22"/>
      <c r="E181" s="27"/>
      <c r="F181" s="27"/>
      <c r="G181" s="27"/>
      <c r="H181" s="22"/>
      <c r="I181" s="22"/>
      <c r="J181" s="27"/>
      <c r="K181" s="22"/>
      <c r="L181" s="22"/>
      <c r="M181" s="22"/>
      <c r="N181" s="27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</row>
    <row r="182" spans="1:91" ht="14.25" customHeight="1" x14ac:dyDescent="0.25">
      <c r="A182" s="22"/>
      <c r="B182" s="22"/>
      <c r="C182" s="23"/>
      <c r="D182" s="22"/>
      <c r="E182" s="27"/>
      <c r="F182" s="27"/>
      <c r="G182" s="27"/>
      <c r="H182" s="22"/>
      <c r="I182" s="22"/>
      <c r="J182" s="27"/>
      <c r="K182" s="22"/>
      <c r="L182" s="22"/>
      <c r="M182" s="22"/>
      <c r="N182" s="27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</row>
    <row r="183" spans="1:91" ht="14.25" customHeight="1" x14ac:dyDescent="0.25">
      <c r="A183" s="22"/>
      <c r="B183" s="22"/>
      <c r="C183" s="23"/>
      <c r="D183" s="22"/>
      <c r="E183" s="27"/>
      <c r="F183" s="27"/>
      <c r="G183" s="27"/>
      <c r="H183" s="22"/>
      <c r="I183" s="22"/>
      <c r="J183" s="27"/>
      <c r="K183" s="22"/>
      <c r="L183" s="22"/>
      <c r="M183" s="22"/>
      <c r="N183" s="27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</row>
    <row r="184" spans="1:91" ht="14.25" customHeight="1" x14ac:dyDescent="0.25">
      <c r="A184" s="22"/>
      <c r="B184" s="22"/>
      <c r="C184" s="23"/>
      <c r="D184" s="22"/>
      <c r="E184" s="27"/>
      <c r="F184" s="27"/>
      <c r="G184" s="27"/>
      <c r="H184" s="22"/>
      <c r="I184" s="22"/>
      <c r="J184" s="27"/>
      <c r="K184" s="22"/>
      <c r="L184" s="22"/>
      <c r="M184" s="22"/>
      <c r="N184" s="27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</row>
    <row r="185" spans="1:91" ht="14.25" customHeight="1" x14ac:dyDescent="0.25">
      <c r="A185" s="22"/>
      <c r="B185" s="22"/>
      <c r="C185" s="23"/>
      <c r="D185" s="22"/>
      <c r="E185" s="27"/>
      <c r="F185" s="27"/>
      <c r="G185" s="27"/>
      <c r="H185" s="22"/>
      <c r="I185" s="22"/>
      <c r="J185" s="27"/>
      <c r="K185" s="22"/>
      <c r="L185" s="22"/>
      <c r="M185" s="22"/>
      <c r="N185" s="27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</row>
    <row r="186" spans="1:91" ht="14.25" customHeight="1" x14ac:dyDescent="0.25">
      <c r="A186" s="22"/>
      <c r="B186" s="22"/>
      <c r="C186" s="23"/>
      <c r="D186" s="22"/>
      <c r="E186" s="27"/>
      <c r="F186" s="27"/>
      <c r="G186" s="27"/>
      <c r="H186" s="22"/>
      <c r="I186" s="22"/>
      <c r="J186" s="27"/>
      <c r="K186" s="22"/>
      <c r="L186" s="22"/>
      <c r="M186" s="22"/>
      <c r="N186" s="27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</row>
    <row r="187" spans="1:91" ht="14.25" customHeight="1" x14ac:dyDescent="0.25">
      <c r="A187" s="22"/>
      <c r="B187" s="22"/>
      <c r="C187" s="23"/>
      <c r="D187" s="22"/>
      <c r="E187" s="27"/>
      <c r="F187" s="27"/>
      <c r="G187" s="27"/>
      <c r="H187" s="22"/>
      <c r="I187" s="22"/>
      <c r="J187" s="27"/>
      <c r="K187" s="22"/>
      <c r="L187" s="22"/>
      <c r="M187" s="22"/>
      <c r="N187" s="27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</row>
    <row r="188" spans="1:91" ht="14.25" customHeight="1" x14ac:dyDescent="0.25">
      <c r="A188" s="22"/>
      <c r="B188" s="22"/>
      <c r="C188" s="23"/>
      <c r="D188" s="22"/>
      <c r="E188" s="27"/>
      <c r="F188" s="27"/>
      <c r="G188" s="27"/>
      <c r="H188" s="22"/>
      <c r="I188" s="22"/>
      <c r="J188" s="27"/>
      <c r="K188" s="22"/>
      <c r="L188" s="22"/>
      <c r="M188" s="22"/>
      <c r="N188" s="27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</row>
    <row r="189" spans="1:91" ht="14.25" customHeight="1" x14ac:dyDescent="0.25">
      <c r="A189" s="22"/>
      <c r="B189" s="22"/>
      <c r="C189" s="23"/>
      <c r="D189" s="22"/>
      <c r="E189" s="27"/>
      <c r="F189" s="27"/>
      <c r="G189" s="27"/>
      <c r="H189" s="22"/>
      <c r="I189" s="22"/>
      <c r="J189" s="27"/>
      <c r="K189" s="22"/>
      <c r="L189" s="22"/>
      <c r="M189" s="22"/>
      <c r="N189" s="27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</row>
    <row r="190" spans="1:91" ht="14.25" customHeight="1" x14ac:dyDescent="0.25">
      <c r="A190" s="22"/>
      <c r="B190" s="22"/>
      <c r="C190" s="23"/>
      <c r="D190" s="22"/>
      <c r="E190" s="27"/>
      <c r="F190" s="27"/>
      <c r="G190" s="27"/>
      <c r="H190" s="22"/>
      <c r="I190" s="22"/>
      <c r="J190" s="27"/>
      <c r="K190" s="22"/>
      <c r="L190" s="22"/>
      <c r="M190" s="22"/>
      <c r="N190" s="27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</row>
    <row r="191" spans="1:91" ht="14.25" customHeight="1" x14ac:dyDescent="0.25">
      <c r="A191" s="22"/>
      <c r="B191" s="22"/>
      <c r="C191" s="23"/>
      <c r="D191" s="22"/>
      <c r="E191" s="27"/>
      <c r="F191" s="27"/>
      <c r="G191" s="27"/>
      <c r="H191" s="22"/>
      <c r="I191" s="22"/>
      <c r="J191" s="27"/>
      <c r="K191" s="22"/>
      <c r="L191" s="22"/>
      <c r="M191" s="22"/>
      <c r="N191" s="27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</row>
    <row r="192" spans="1:91" ht="14.25" customHeight="1" x14ac:dyDescent="0.25">
      <c r="A192" s="22"/>
      <c r="B192" s="22"/>
      <c r="C192" s="23"/>
      <c r="D192" s="22"/>
      <c r="E192" s="27"/>
      <c r="F192" s="27"/>
      <c r="G192" s="27"/>
      <c r="H192" s="22"/>
      <c r="I192" s="22"/>
      <c r="J192" s="27"/>
      <c r="K192" s="22"/>
      <c r="L192" s="22"/>
      <c r="M192" s="22"/>
      <c r="N192" s="27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</row>
    <row r="193" spans="1:91" ht="14.25" customHeight="1" x14ac:dyDescent="0.25">
      <c r="A193" s="22"/>
      <c r="B193" s="22"/>
      <c r="C193" s="23"/>
      <c r="D193" s="22"/>
      <c r="E193" s="27"/>
      <c r="F193" s="27"/>
      <c r="G193" s="27"/>
      <c r="H193" s="22"/>
      <c r="I193" s="22"/>
      <c r="J193" s="27"/>
      <c r="K193" s="22"/>
      <c r="L193" s="22"/>
      <c r="M193" s="22"/>
      <c r="N193" s="27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</row>
    <row r="194" spans="1:91" ht="14.25" customHeight="1" x14ac:dyDescent="0.25">
      <c r="A194" s="22"/>
      <c r="B194" s="22"/>
      <c r="C194" s="23"/>
      <c r="D194" s="22"/>
      <c r="E194" s="27"/>
      <c r="F194" s="27"/>
      <c r="G194" s="27"/>
      <c r="H194" s="22"/>
      <c r="I194" s="22"/>
      <c r="J194" s="27"/>
      <c r="K194" s="22"/>
      <c r="L194" s="22"/>
      <c r="M194" s="22"/>
      <c r="N194" s="27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</row>
    <row r="195" spans="1:91" ht="14.25" customHeight="1" x14ac:dyDescent="0.25">
      <c r="A195" s="22"/>
      <c r="B195" s="22"/>
      <c r="C195" s="23"/>
      <c r="D195" s="22"/>
      <c r="E195" s="27"/>
      <c r="F195" s="27"/>
      <c r="G195" s="27"/>
      <c r="H195" s="22"/>
      <c r="I195" s="22"/>
      <c r="J195" s="27"/>
      <c r="K195" s="22"/>
      <c r="L195" s="22"/>
      <c r="M195" s="22"/>
      <c r="N195" s="27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</row>
    <row r="196" spans="1:91" ht="14.25" customHeight="1" x14ac:dyDescent="0.25">
      <c r="A196" s="22"/>
      <c r="B196" s="22"/>
      <c r="C196" s="23"/>
      <c r="D196" s="22"/>
      <c r="E196" s="27"/>
      <c r="F196" s="27"/>
      <c r="G196" s="27"/>
      <c r="H196" s="22"/>
      <c r="I196" s="22"/>
      <c r="J196" s="27"/>
      <c r="K196" s="22"/>
      <c r="L196" s="22"/>
      <c r="M196" s="22"/>
      <c r="N196" s="27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</row>
    <row r="197" spans="1:91" ht="14.25" customHeight="1" x14ac:dyDescent="0.25">
      <c r="A197" s="22"/>
      <c r="B197" s="22"/>
      <c r="C197" s="23"/>
      <c r="D197" s="22"/>
      <c r="E197" s="27"/>
      <c r="F197" s="27"/>
      <c r="G197" s="27"/>
      <c r="H197" s="22"/>
      <c r="I197" s="22"/>
      <c r="J197" s="27"/>
      <c r="K197" s="22"/>
      <c r="L197" s="22"/>
      <c r="M197" s="22"/>
      <c r="N197" s="27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</row>
    <row r="198" spans="1:91" ht="14.25" customHeight="1" x14ac:dyDescent="0.25">
      <c r="A198" s="22"/>
      <c r="B198" s="22"/>
      <c r="C198" s="23"/>
      <c r="D198" s="22"/>
      <c r="E198" s="27"/>
      <c r="F198" s="27"/>
      <c r="G198" s="27"/>
      <c r="H198" s="22"/>
      <c r="I198" s="22"/>
      <c r="J198" s="27"/>
      <c r="K198" s="22"/>
      <c r="L198" s="22"/>
      <c r="M198" s="22"/>
      <c r="N198" s="27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</row>
    <row r="199" spans="1:91" ht="14.25" customHeight="1" x14ac:dyDescent="0.25">
      <c r="A199" s="22"/>
      <c r="B199" s="22"/>
      <c r="C199" s="23"/>
      <c r="D199" s="22"/>
      <c r="E199" s="27"/>
      <c r="F199" s="27"/>
      <c r="G199" s="27"/>
      <c r="H199" s="22"/>
      <c r="I199" s="22"/>
      <c r="J199" s="27"/>
      <c r="K199" s="22"/>
      <c r="L199" s="22"/>
      <c r="M199" s="22"/>
      <c r="N199" s="27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</row>
    <row r="200" spans="1:91" ht="14.25" customHeight="1" x14ac:dyDescent="0.25">
      <c r="A200" s="22"/>
      <c r="B200" s="22"/>
      <c r="C200" s="23"/>
      <c r="D200" s="22"/>
      <c r="E200" s="27"/>
      <c r="F200" s="27"/>
      <c r="G200" s="27"/>
      <c r="H200" s="22"/>
      <c r="I200" s="22"/>
      <c r="J200" s="27"/>
      <c r="K200" s="22"/>
      <c r="L200" s="22"/>
      <c r="M200" s="22"/>
      <c r="N200" s="27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</row>
    <row r="201" spans="1:91" ht="14.25" customHeight="1" x14ac:dyDescent="0.25">
      <c r="A201" s="22"/>
      <c r="B201" s="22"/>
      <c r="C201" s="23"/>
      <c r="D201" s="22"/>
      <c r="E201" s="27"/>
      <c r="F201" s="27"/>
      <c r="G201" s="27"/>
      <c r="H201" s="22"/>
      <c r="I201" s="22"/>
      <c r="J201" s="27"/>
      <c r="K201" s="22"/>
      <c r="L201" s="22"/>
      <c r="M201" s="22"/>
      <c r="N201" s="27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</row>
    <row r="202" spans="1:91" ht="14.25" customHeight="1" x14ac:dyDescent="0.25">
      <c r="A202" s="22"/>
      <c r="B202" s="22"/>
      <c r="C202" s="23"/>
      <c r="D202" s="22"/>
      <c r="E202" s="27"/>
      <c r="F202" s="27"/>
      <c r="G202" s="27"/>
      <c r="H202" s="22"/>
      <c r="I202" s="22"/>
      <c r="J202" s="27"/>
      <c r="K202" s="22"/>
      <c r="L202" s="22"/>
      <c r="M202" s="22"/>
      <c r="N202" s="27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</row>
    <row r="203" spans="1:91" ht="14.25" customHeight="1" x14ac:dyDescent="0.25">
      <c r="A203" s="22"/>
      <c r="B203" s="22"/>
      <c r="C203" s="23"/>
      <c r="D203" s="22"/>
      <c r="E203" s="27"/>
      <c r="F203" s="27"/>
      <c r="G203" s="27"/>
      <c r="H203" s="22"/>
      <c r="I203" s="22"/>
      <c r="J203" s="27"/>
      <c r="K203" s="22"/>
      <c r="L203" s="22"/>
      <c r="M203" s="22"/>
      <c r="N203" s="27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</row>
    <row r="204" spans="1:91" ht="14.25" customHeight="1" x14ac:dyDescent="0.25">
      <c r="A204" s="22"/>
      <c r="B204" s="22"/>
      <c r="C204" s="23"/>
      <c r="D204" s="22"/>
      <c r="E204" s="27"/>
      <c r="F204" s="27"/>
      <c r="G204" s="27"/>
      <c r="H204" s="22"/>
      <c r="I204" s="22"/>
      <c r="J204" s="27"/>
      <c r="K204" s="22"/>
      <c r="L204" s="22"/>
      <c r="M204" s="22"/>
      <c r="N204" s="27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</row>
    <row r="205" spans="1:91" ht="14.25" customHeight="1" x14ac:dyDescent="0.25">
      <c r="A205" s="22"/>
      <c r="B205" s="22"/>
      <c r="C205" s="23"/>
      <c r="D205" s="22"/>
      <c r="E205" s="27"/>
      <c r="F205" s="27"/>
      <c r="G205" s="27"/>
      <c r="H205" s="22"/>
      <c r="I205" s="22"/>
      <c r="J205" s="27"/>
      <c r="K205" s="22"/>
      <c r="L205" s="22"/>
      <c r="M205" s="22"/>
      <c r="N205" s="27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</row>
    <row r="206" spans="1:91" ht="14.25" customHeight="1" x14ac:dyDescent="0.25">
      <c r="A206" s="22"/>
      <c r="B206" s="22"/>
      <c r="C206" s="23"/>
      <c r="D206" s="22"/>
      <c r="E206" s="27"/>
      <c r="F206" s="27"/>
      <c r="G206" s="27"/>
      <c r="H206" s="22"/>
      <c r="I206" s="22"/>
      <c r="J206" s="27"/>
      <c r="K206" s="22"/>
      <c r="L206" s="22"/>
      <c r="M206" s="22"/>
      <c r="N206" s="27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</row>
    <row r="207" spans="1:91" ht="14.25" customHeight="1" x14ac:dyDescent="0.25">
      <c r="A207" s="22"/>
      <c r="B207" s="22"/>
      <c r="C207" s="23"/>
      <c r="D207" s="22"/>
      <c r="E207" s="27"/>
      <c r="F207" s="27"/>
      <c r="G207" s="27"/>
      <c r="H207" s="22"/>
      <c r="I207" s="22"/>
      <c r="J207" s="27"/>
      <c r="K207" s="22"/>
      <c r="L207" s="22"/>
      <c r="M207" s="22"/>
      <c r="N207" s="27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</row>
    <row r="208" spans="1:91" ht="14.25" customHeight="1" x14ac:dyDescent="0.25">
      <c r="A208" s="22"/>
      <c r="B208" s="22"/>
      <c r="C208" s="23"/>
      <c r="D208" s="22"/>
      <c r="E208" s="27"/>
      <c r="F208" s="27"/>
      <c r="G208" s="27"/>
      <c r="H208" s="22"/>
      <c r="I208" s="22"/>
      <c r="J208" s="27"/>
      <c r="K208" s="22"/>
      <c r="L208" s="22"/>
      <c r="M208" s="22"/>
      <c r="N208" s="27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</row>
    <row r="209" spans="1:91" ht="14.25" customHeight="1" x14ac:dyDescent="0.25">
      <c r="A209" s="22"/>
      <c r="B209" s="22"/>
      <c r="C209" s="23"/>
      <c r="D209" s="22"/>
      <c r="E209" s="27"/>
      <c r="F209" s="27"/>
      <c r="G209" s="27"/>
      <c r="H209" s="22"/>
      <c r="I209" s="22"/>
      <c r="J209" s="27"/>
      <c r="K209" s="22"/>
      <c r="L209" s="22"/>
      <c r="M209" s="22"/>
      <c r="N209" s="27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</row>
    <row r="210" spans="1:91" ht="14.25" customHeight="1" x14ac:dyDescent="0.25">
      <c r="A210" s="22"/>
      <c r="B210" s="22"/>
      <c r="C210" s="23"/>
      <c r="D210" s="22"/>
      <c r="E210" s="27"/>
      <c r="F210" s="27"/>
      <c r="G210" s="27"/>
      <c r="H210" s="22"/>
      <c r="I210" s="22"/>
      <c r="J210" s="27"/>
      <c r="K210" s="22"/>
      <c r="L210" s="22"/>
      <c r="M210" s="22"/>
      <c r="N210" s="27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</row>
    <row r="211" spans="1:91" ht="14.25" customHeight="1" x14ac:dyDescent="0.25">
      <c r="A211" s="22"/>
      <c r="B211" s="22"/>
      <c r="C211" s="23"/>
      <c r="D211" s="22"/>
      <c r="E211" s="27"/>
      <c r="F211" s="27"/>
      <c r="G211" s="27"/>
      <c r="H211" s="22"/>
      <c r="I211" s="22"/>
      <c r="J211" s="27"/>
      <c r="K211" s="22"/>
      <c r="L211" s="22"/>
      <c r="M211" s="22"/>
      <c r="N211" s="27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</row>
    <row r="212" spans="1:91" ht="14.25" customHeight="1" x14ac:dyDescent="0.25">
      <c r="A212" s="22"/>
      <c r="B212" s="22"/>
      <c r="C212" s="23"/>
      <c r="D212" s="22"/>
      <c r="E212" s="27"/>
      <c r="F212" s="27"/>
      <c r="G212" s="27"/>
      <c r="H212" s="22"/>
      <c r="I212" s="22"/>
      <c r="J212" s="27"/>
      <c r="K212" s="22"/>
      <c r="L212" s="22"/>
      <c r="M212" s="22"/>
      <c r="N212" s="27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</row>
    <row r="213" spans="1:91" ht="14.25" customHeight="1" x14ac:dyDescent="0.25">
      <c r="A213" s="22"/>
      <c r="B213" s="22"/>
      <c r="C213" s="23"/>
      <c r="D213" s="22"/>
      <c r="E213" s="27"/>
      <c r="F213" s="27"/>
      <c r="G213" s="27"/>
      <c r="H213" s="22"/>
      <c r="I213" s="22"/>
      <c r="J213" s="27"/>
      <c r="K213" s="22"/>
      <c r="L213" s="22"/>
      <c r="M213" s="22"/>
      <c r="N213" s="27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</row>
    <row r="214" spans="1:91" ht="14.25" customHeight="1" x14ac:dyDescent="0.25">
      <c r="A214" s="22"/>
      <c r="B214" s="22"/>
      <c r="C214" s="23"/>
      <c r="D214" s="22"/>
      <c r="E214" s="27"/>
      <c r="F214" s="27"/>
      <c r="G214" s="27"/>
      <c r="H214" s="22"/>
      <c r="I214" s="22"/>
      <c r="J214" s="27"/>
      <c r="K214" s="22"/>
      <c r="L214" s="22"/>
      <c r="M214" s="22"/>
      <c r="N214" s="27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</row>
    <row r="215" spans="1:91" ht="14.25" customHeight="1" x14ac:dyDescent="0.25">
      <c r="A215" s="22"/>
      <c r="B215" s="22"/>
      <c r="C215" s="23"/>
      <c r="D215" s="22"/>
      <c r="E215" s="27"/>
      <c r="F215" s="27"/>
      <c r="G215" s="27"/>
      <c r="H215" s="22"/>
      <c r="I215" s="22"/>
      <c r="J215" s="27"/>
      <c r="K215" s="22"/>
      <c r="L215" s="22"/>
      <c r="M215" s="22"/>
      <c r="N215" s="27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</row>
    <row r="216" spans="1:91" ht="14.25" customHeight="1" x14ac:dyDescent="0.25">
      <c r="A216" s="22"/>
      <c r="B216" s="22"/>
      <c r="C216" s="23"/>
      <c r="D216" s="22"/>
      <c r="E216" s="27"/>
      <c r="F216" s="27"/>
      <c r="G216" s="27"/>
      <c r="H216" s="22"/>
      <c r="I216" s="22"/>
      <c r="J216" s="27"/>
      <c r="K216" s="22"/>
      <c r="L216" s="22"/>
      <c r="M216" s="22"/>
      <c r="N216" s="27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</row>
    <row r="217" spans="1:91" ht="14.25" customHeight="1" x14ac:dyDescent="0.25">
      <c r="A217" s="22"/>
      <c r="B217" s="22"/>
      <c r="C217" s="23"/>
      <c r="D217" s="22"/>
      <c r="E217" s="27"/>
      <c r="F217" s="27"/>
      <c r="G217" s="27"/>
      <c r="H217" s="22"/>
      <c r="I217" s="22"/>
      <c r="J217" s="27"/>
      <c r="K217" s="22"/>
      <c r="L217" s="22"/>
      <c r="M217" s="22"/>
      <c r="N217" s="27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</row>
    <row r="218" spans="1:91" ht="14.25" customHeight="1" x14ac:dyDescent="0.25">
      <c r="A218" s="22"/>
      <c r="B218" s="22"/>
      <c r="C218" s="23"/>
      <c r="D218" s="22"/>
      <c r="E218" s="27"/>
      <c r="F218" s="27"/>
      <c r="G218" s="27"/>
      <c r="H218" s="22"/>
      <c r="I218" s="22"/>
      <c r="J218" s="27"/>
      <c r="K218" s="22"/>
      <c r="L218" s="22"/>
      <c r="M218" s="22"/>
      <c r="N218" s="27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</row>
    <row r="219" spans="1:91" ht="14.25" customHeight="1" x14ac:dyDescent="0.25">
      <c r="A219" s="22"/>
      <c r="B219" s="22"/>
      <c r="C219" s="23"/>
      <c r="D219" s="22"/>
      <c r="E219" s="27"/>
      <c r="F219" s="27"/>
      <c r="G219" s="27"/>
      <c r="H219" s="22"/>
      <c r="I219" s="22"/>
      <c r="J219" s="27"/>
      <c r="K219" s="22"/>
      <c r="L219" s="22"/>
      <c r="M219" s="22"/>
      <c r="N219" s="27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</row>
    <row r="220" spans="1:91" ht="14.25" customHeight="1" x14ac:dyDescent="0.25">
      <c r="A220" s="22"/>
      <c r="B220" s="22"/>
      <c r="C220" s="23"/>
      <c r="D220" s="22"/>
      <c r="E220" s="27"/>
      <c r="F220" s="27"/>
      <c r="G220" s="27"/>
      <c r="H220" s="22"/>
      <c r="I220" s="22"/>
      <c r="J220" s="27"/>
      <c r="K220" s="22"/>
      <c r="L220" s="22"/>
      <c r="M220" s="22"/>
      <c r="N220" s="27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</row>
    <row r="221" spans="1:91" ht="14.25" customHeight="1" x14ac:dyDescent="0.25">
      <c r="A221" s="22"/>
      <c r="B221" s="22"/>
      <c r="C221" s="23"/>
      <c r="D221" s="22"/>
      <c r="E221" s="27"/>
      <c r="F221" s="27"/>
      <c r="G221" s="27"/>
      <c r="H221" s="22"/>
      <c r="I221" s="22"/>
      <c r="J221" s="27"/>
      <c r="K221" s="22"/>
      <c r="L221" s="22"/>
      <c r="M221" s="22"/>
      <c r="N221" s="27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</row>
    <row r="222" spans="1:91" ht="14.25" customHeight="1" x14ac:dyDescent="0.25">
      <c r="A222" s="22"/>
      <c r="B222" s="22"/>
      <c r="C222" s="23"/>
      <c r="D222" s="22"/>
      <c r="E222" s="27"/>
      <c r="F222" s="27"/>
      <c r="G222" s="27"/>
      <c r="H222" s="22"/>
      <c r="I222" s="22"/>
      <c r="J222" s="27"/>
      <c r="K222" s="22"/>
      <c r="L222" s="22"/>
      <c r="M222" s="22"/>
      <c r="N222" s="27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</row>
    <row r="223" spans="1:91" ht="14.25" customHeight="1" x14ac:dyDescent="0.25">
      <c r="A223" s="22"/>
      <c r="B223" s="22"/>
      <c r="C223" s="23"/>
      <c r="D223" s="22"/>
      <c r="E223" s="27"/>
      <c r="F223" s="27"/>
      <c r="G223" s="27"/>
      <c r="H223" s="22"/>
      <c r="I223" s="22"/>
      <c r="J223" s="27"/>
      <c r="K223" s="22"/>
      <c r="L223" s="22"/>
      <c r="M223" s="22"/>
      <c r="N223" s="27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</row>
    <row r="224" spans="1:91" ht="14.25" customHeight="1" x14ac:dyDescent="0.25">
      <c r="A224" s="22"/>
      <c r="B224" s="22"/>
      <c r="C224" s="23"/>
      <c r="D224" s="22"/>
      <c r="E224" s="27"/>
      <c r="F224" s="27"/>
      <c r="G224" s="27"/>
      <c r="H224" s="22"/>
      <c r="I224" s="22"/>
      <c r="J224" s="27"/>
      <c r="K224" s="22"/>
      <c r="L224" s="22"/>
      <c r="M224" s="22"/>
      <c r="N224" s="27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</row>
    <row r="225" spans="1:91" ht="14.25" customHeight="1" x14ac:dyDescent="0.25">
      <c r="A225" s="22"/>
      <c r="B225" s="22"/>
      <c r="C225" s="23"/>
      <c r="D225" s="22"/>
      <c r="E225" s="27"/>
      <c r="F225" s="27"/>
      <c r="G225" s="27"/>
      <c r="H225" s="22"/>
      <c r="I225" s="22"/>
      <c r="J225" s="27"/>
      <c r="K225" s="22"/>
      <c r="L225" s="22"/>
      <c r="M225" s="22"/>
      <c r="N225" s="27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</row>
    <row r="226" spans="1:91" ht="14.25" customHeight="1" x14ac:dyDescent="0.25">
      <c r="A226" s="22"/>
      <c r="B226" s="22"/>
      <c r="C226" s="23"/>
      <c r="D226" s="22"/>
      <c r="E226" s="27"/>
      <c r="F226" s="27"/>
      <c r="G226" s="27"/>
      <c r="H226" s="22"/>
      <c r="I226" s="22"/>
      <c r="J226" s="27"/>
      <c r="K226" s="22"/>
      <c r="L226" s="22"/>
      <c r="M226" s="22"/>
      <c r="N226" s="27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</row>
    <row r="227" spans="1:91" ht="14.25" customHeight="1" x14ac:dyDescent="0.25">
      <c r="A227" s="22"/>
      <c r="B227" s="22"/>
      <c r="C227" s="23"/>
      <c r="D227" s="22"/>
      <c r="E227" s="27"/>
      <c r="F227" s="27"/>
      <c r="G227" s="27"/>
      <c r="H227" s="22"/>
      <c r="I227" s="22"/>
      <c r="J227" s="27"/>
      <c r="K227" s="22"/>
      <c r="L227" s="22"/>
      <c r="M227" s="22"/>
      <c r="N227" s="27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</row>
    <row r="228" spans="1:91" ht="14.25" customHeight="1" x14ac:dyDescent="0.25">
      <c r="A228" s="22"/>
      <c r="B228" s="22"/>
      <c r="C228" s="23"/>
      <c r="D228" s="22"/>
      <c r="E228" s="27"/>
      <c r="F228" s="27"/>
      <c r="G228" s="27"/>
      <c r="H228" s="22"/>
      <c r="I228" s="22"/>
      <c r="J228" s="27"/>
      <c r="K228" s="22"/>
      <c r="L228" s="22"/>
      <c r="M228" s="22"/>
      <c r="N228" s="27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</row>
    <row r="229" spans="1:91" ht="14.25" customHeight="1" x14ac:dyDescent="0.25">
      <c r="A229" s="22"/>
      <c r="B229" s="22"/>
      <c r="C229" s="23"/>
      <c r="D229" s="22"/>
      <c r="E229" s="27"/>
      <c r="F229" s="27"/>
      <c r="G229" s="27"/>
      <c r="H229" s="22"/>
      <c r="I229" s="22"/>
      <c r="J229" s="27"/>
      <c r="K229" s="22"/>
      <c r="L229" s="22"/>
      <c r="M229" s="22"/>
      <c r="N229" s="27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</row>
    <row r="230" spans="1:91" ht="14.25" customHeight="1" x14ac:dyDescent="0.25">
      <c r="A230" s="22"/>
      <c r="B230" s="22"/>
      <c r="C230" s="23"/>
      <c r="D230" s="22"/>
      <c r="E230" s="27"/>
      <c r="F230" s="27"/>
      <c r="G230" s="27"/>
      <c r="H230" s="22"/>
      <c r="I230" s="22"/>
      <c r="J230" s="27"/>
      <c r="K230" s="22"/>
      <c r="L230" s="22"/>
      <c r="M230" s="22"/>
      <c r="N230" s="27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</row>
    <row r="231" spans="1:91" ht="14.25" customHeight="1" x14ac:dyDescent="0.25">
      <c r="A231" s="22"/>
      <c r="B231" s="22"/>
      <c r="C231" s="23"/>
      <c r="D231" s="22"/>
      <c r="E231" s="27"/>
      <c r="F231" s="27"/>
      <c r="G231" s="27"/>
      <c r="H231" s="22"/>
      <c r="I231" s="22"/>
      <c r="J231" s="27"/>
      <c r="K231" s="22"/>
      <c r="L231" s="22"/>
      <c r="M231" s="22"/>
      <c r="N231" s="27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</row>
    <row r="232" spans="1:91" ht="14.25" customHeight="1" x14ac:dyDescent="0.25">
      <c r="A232" s="22"/>
      <c r="B232" s="22"/>
      <c r="C232" s="23"/>
      <c r="D232" s="22"/>
      <c r="E232" s="27"/>
      <c r="F232" s="27"/>
      <c r="G232" s="27"/>
      <c r="H232" s="22"/>
      <c r="I232" s="22"/>
      <c r="J232" s="27"/>
      <c r="K232" s="22"/>
      <c r="L232" s="22"/>
      <c r="M232" s="22"/>
      <c r="N232" s="27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</row>
    <row r="233" spans="1:91" ht="14.25" customHeight="1" x14ac:dyDescent="0.25">
      <c r="A233" s="22"/>
      <c r="B233" s="22"/>
      <c r="C233" s="23"/>
      <c r="D233" s="22"/>
      <c r="E233" s="27"/>
      <c r="F233" s="27"/>
      <c r="G233" s="27"/>
      <c r="H233" s="22"/>
      <c r="I233" s="22"/>
      <c r="J233" s="27"/>
      <c r="K233" s="22"/>
      <c r="L233" s="22"/>
      <c r="M233" s="22"/>
      <c r="N233" s="27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</row>
    <row r="234" spans="1:91" ht="14.25" customHeight="1" x14ac:dyDescent="0.25">
      <c r="A234" s="22"/>
      <c r="B234" s="22"/>
      <c r="C234" s="23"/>
      <c r="D234" s="22"/>
      <c r="E234" s="27"/>
      <c r="F234" s="27"/>
      <c r="G234" s="27"/>
      <c r="H234" s="22"/>
      <c r="I234" s="22"/>
      <c r="J234" s="27"/>
      <c r="K234" s="22"/>
      <c r="L234" s="22"/>
      <c r="M234" s="22"/>
      <c r="N234" s="27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</row>
    <row r="235" spans="1:91" ht="14.25" customHeight="1" x14ac:dyDescent="0.25">
      <c r="A235" s="22"/>
      <c r="B235" s="22"/>
      <c r="C235" s="23"/>
      <c r="D235" s="22"/>
      <c r="E235" s="27"/>
      <c r="F235" s="27"/>
      <c r="G235" s="27"/>
      <c r="H235" s="22"/>
      <c r="I235" s="22"/>
      <c r="J235" s="27"/>
      <c r="K235" s="22"/>
      <c r="L235" s="22"/>
      <c r="M235" s="22"/>
      <c r="N235" s="27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</row>
    <row r="236" spans="1:91" ht="14.25" customHeight="1" x14ac:dyDescent="0.25">
      <c r="A236" s="22"/>
      <c r="B236" s="22"/>
      <c r="C236" s="23"/>
      <c r="D236" s="22"/>
      <c r="E236" s="27"/>
      <c r="F236" s="27"/>
      <c r="G236" s="27"/>
      <c r="H236" s="22"/>
      <c r="I236" s="22"/>
      <c r="J236" s="27"/>
      <c r="K236" s="22"/>
      <c r="L236" s="22"/>
      <c r="M236" s="22"/>
      <c r="N236" s="27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</row>
    <row r="237" spans="1:91" ht="14.25" customHeight="1" x14ac:dyDescent="0.25">
      <c r="A237" s="22"/>
      <c r="B237" s="22"/>
      <c r="C237" s="23"/>
      <c r="D237" s="22"/>
      <c r="E237" s="27"/>
      <c r="F237" s="27"/>
      <c r="G237" s="27"/>
      <c r="H237" s="22"/>
      <c r="I237" s="22"/>
      <c r="J237" s="27"/>
      <c r="K237" s="22"/>
      <c r="L237" s="22"/>
      <c r="M237" s="22"/>
      <c r="N237" s="27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</row>
    <row r="238" spans="1:91" ht="14.25" customHeight="1" x14ac:dyDescent="0.25">
      <c r="A238" s="22"/>
      <c r="B238" s="22"/>
      <c r="C238" s="23"/>
      <c r="D238" s="22"/>
      <c r="E238" s="27"/>
      <c r="F238" s="27"/>
      <c r="G238" s="27"/>
      <c r="H238" s="22"/>
      <c r="I238" s="22"/>
      <c r="J238" s="27"/>
      <c r="K238" s="22"/>
      <c r="L238" s="22"/>
      <c r="M238" s="22"/>
      <c r="N238" s="27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</row>
    <row r="239" spans="1:91" ht="14.25" customHeight="1" x14ac:dyDescent="0.25">
      <c r="A239" s="22"/>
      <c r="B239" s="22"/>
      <c r="C239" s="23"/>
      <c r="D239" s="22"/>
      <c r="E239" s="27"/>
      <c r="F239" s="27"/>
      <c r="G239" s="27"/>
      <c r="H239" s="22"/>
      <c r="I239" s="22"/>
      <c r="J239" s="27"/>
      <c r="K239" s="22"/>
      <c r="L239" s="22"/>
      <c r="M239" s="22"/>
      <c r="N239" s="27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</row>
    <row r="240" spans="1:91" ht="14.25" customHeight="1" x14ac:dyDescent="0.25">
      <c r="A240" s="22"/>
      <c r="B240" s="22"/>
      <c r="C240" s="23"/>
      <c r="D240" s="22"/>
      <c r="E240" s="27"/>
      <c r="F240" s="27"/>
      <c r="G240" s="27"/>
      <c r="H240" s="22"/>
      <c r="I240" s="22"/>
      <c r="J240" s="27"/>
      <c r="K240" s="22"/>
      <c r="L240" s="22"/>
      <c r="M240" s="22"/>
      <c r="N240" s="27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</row>
    <row r="241" spans="1:91" ht="14.25" customHeight="1" x14ac:dyDescent="0.25">
      <c r="A241" s="22"/>
      <c r="B241" s="22"/>
      <c r="C241" s="23"/>
      <c r="D241" s="22"/>
      <c r="E241" s="27"/>
      <c r="F241" s="27"/>
      <c r="G241" s="27"/>
      <c r="H241" s="22"/>
      <c r="I241" s="22"/>
      <c r="J241" s="27"/>
      <c r="K241" s="22"/>
      <c r="L241" s="22"/>
      <c r="M241" s="22"/>
      <c r="N241" s="27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</row>
    <row r="242" spans="1:91" ht="14.25" customHeight="1" x14ac:dyDescent="0.25">
      <c r="A242" s="22"/>
      <c r="B242" s="22"/>
      <c r="C242" s="23"/>
      <c r="D242" s="22"/>
      <c r="E242" s="27"/>
      <c r="F242" s="27"/>
      <c r="G242" s="27"/>
      <c r="H242" s="22"/>
      <c r="I242" s="22"/>
      <c r="J242" s="27"/>
      <c r="K242" s="22"/>
      <c r="L242" s="22"/>
      <c r="M242" s="22"/>
      <c r="N242" s="27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</row>
    <row r="243" spans="1:91" ht="14.25" customHeight="1" x14ac:dyDescent="0.25">
      <c r="A243" s="22"/>
      <c r="B243" s="22"/>
      <c r="C243" s="23"/>
      <c r="D243" s="22"/>
      <c r="E243" s="27"/>
      <c r="F243" s="27"/>
      <c r="G243" s="27"/>
      <c r="H243" s="22"/>
      <c r="I243" s="22"/>
      <c r="J243" s="27"/>
      <c r="K243" s="22"/>
      <c r="L243" s="22"/>
      <c r="M243" s="22"/>
      <c r="N243" s="27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</row>
    <row r="244" spans="1:91" ht="14.25" customHeight="1" x14ac:dyDescent="0.25">
      <c r="A244" s="22"/>
      <c r="B244" s="22"/>
      <c r="C244" s="23"/>
      <c r="D244" s="22"/>
      <c r="E244" s="27"/>
      <c r="F244" s="27"/>
      <c r="G244" s="27"/>
      <c r="H244" s="22"/>
      <c r="I244" s="22"/>
      <c r="J244" s="27"/>
      <c r="K244" s="22"/>
      <c r="L244" s="22"/>
      <c r="M244" s="22"/>
      <c r="N244" s="27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</row>
    <row r="245" spans="1:91" ht="14.25" customHeight="1" x14ac:dyDescent="0.25">
      <c r="A245" s="22"/>
      <c r="B245" s="22"/>
      <c r="C245" s="23"/>
      <c r="D245" s="22"/>
      <c r="E245" s="27"/>
      <c r="F245" s="27"/>
      <c r="G245" s="27"/>
      <c r="H245" s="22"/>
      <c r="I245" s="22"/>
      <c r="J245" s="27"/>
      <c r="K245" s="22"/>
      <c r="L245" s="22"/>
      <c r="M245" s="22"/>
      <c r="N245" s="27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</row>
    <row r="246" spans="1:91" ht="14.25" customHeight="1" x14ac:dyDescent="0.25">
      <c r="A246" s="22"/>
      <c r="B246" s="22"/>
      <c r="C246" s="23"/>
      <c r="D246" s="22"/>
      <c r="E246" s="27"/>
      <c r="F246" s="27"/>
      <c r="G246" s="27"/>
      <c r="H246" s="22"/>
      <c r="I246" s="22"/>
      <c r="J246" s="27"/>
      <c r="K246" s="22"/>
      <c r="L246" s="22"/>
      <c r="M246" s="22"/>
      <c r="N246" s="27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</row>
    <row r="247" spans="1:91" ht="14.25" customHeight="1" x14ac:dyDescent="0.25">
      <c r="A247" s="22"/>
      <c r="B247" s="22"/>
      <c r="C247" s="23"/>
      <c r="D247" s="22"/>
      <c r="E247" s="27"/>
      <c r="F247" s="27"/>
      <c r="G247" s="27"/>
      <c r="H247" s="22"/>
      <c r="I247" s="22"/>
      <c r="J247" s="27"/>
      <c r="K247" s="22"/>
      <c r="L247" s="22"/>
      <c r="M247" s="22"/>
      <c r="N247" s="27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</row>
    <row r="248" spans="1:91" ht="14.25" customHeight="1" x14ac:dyDescent="0.25">
      <c r="A248" s="22"/>
      <c r="B248" s="22"/>
      <c r="C248" s="23"/>
      <c r="D248" s="22"/>
      <c r="E248" s="27"/>
      <c r="F248" s="27"/>
      <c r="G248" s="27"/>
      <c r="H248" s="22"/>
      <c r="I248" s="22"/>
      <c r="J248" s="27"/>
      <c r="K248" s="22"/>
      <c r="L248" s="22"/>
      <c r="M248" s="22"/>
      <c r="N248" s="27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</row>
    <row r="249" spans="1:91" ht="14.25" customHeight="1" x14ac:dyDescent="0.25">
      <c r="A249" s="22"/>
      <c r="B249" s="22"/>
      <c r="C249" s="23"/>
      <c r="D249" s="22"/>
      <c r="E249" s="27"/>
      <c r="F249" s="27"/>
      <c r="G249" s="27"/>
      <c r="H249" s="22"/>
      <c r="I249" s="22"/>
      <c r="J249" s="27"/>
      <c r="K249" s="22"/>
      <c r="L249" s="22"/>
      <c r="M249" s="22"/>
      <c r="N249" s="27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</row>
    <row r="250" spans="1:91" ht="14.25" customHeight="1" x14ac:dyDescent="0.25">
      <c r="A250" s="22"/>
      <c r="B250" s="22"/>
      <c r="C250" s="23"/>
      <c r="D250" s="22"/>
      <c r="E250" s="27"/>
      <c r="F250" s="27"/>
      <c r="G250" s="27"/>
      <c r="H250" s="22"/>
      <c r="I250" s="22"/>
      <c r="J250" s="27"/>
      <c r="K250" s="22"/>
      <c r="L250" s="22"/>
      <c r="M250" s="22"/>
      <c r="N250" s="27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</row>
    <row r="251" spans="1:91" ht="14.25" customHeight="1" x14ac:dyDescent="0.25">
      <c r="A251" s="22"/>
      <c r="B251" s="22"/>
      <c r="C251" s="23"/>
      <c r="D251" s="22"/>
      <c r="E251" s="27"/>
      <c r="F251" s="27"/>
      <c r="G251" s="27"/>
      <c r="H251" s="22"/>
      <c r="I251" s="22"/>
      <c r="J251" s="27"/>
      <c r="K251" s="22"/>
      <c r="L251" s="22"/>
      <c r="M251" s="22"/>
      <c r="N251" s="27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</row>
    <row r="252" spans="1:91" ht="14.25" customHeight="1" x14ac:dyDescent="0.25">
      <c r="A252" s="22"/>
      <c r="B252" s="22"/>
      <c r="C252" s="23"/>
      <c r="D252" s="22"/>
      <c r="E252" s="27"/>
      <c r="F252" s="27"/>
      <c r="G252" s="27"/>
      <c r="H252" s="22"/>
      <c r="I252" s="22"/>
      <c r="J252" s="27"/>
      <c r="K252" s="22"/>
      <c r="L252" s="22"/>
      <c r="M252" s="22"/>
      <c r="N252" s="27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</row>
    <row r="253" spans="1:91" ht="14.25" customHeight="1" x14ac:dyDescent="0.25">
      <c r="A253" s="22"/>
      <c r="B253" s="22"/>
      <c r="C253" s="23"/>
      <c r="D253" s="22"/>
      <c r="E253" s="27"/>
      <c r="F253" s="27"/>
      <c r="G253" s="27"/>
      <c r="H253" s="22"/>
      <c r="I253" s="22"/>
      <c r="J253" s="27"/>
      <c r="K253" s="22"/>
      <c r="L253" s="22"/>
      <c r="M253" s="22"/>
      <c r="N253" s="27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</row>
    <row r="254" spans="1:91" ht="14.25" customHeight="1" x14ac:dyDescent="0.25">
      <c r="A254" s="22"/>
      <c r="B254" s="22"/>
      <c r="C254" s="23"/>
      <c r="D254" s="22"/>
      <c r="E254" s="27"/>
      <c r="F254" s="27"/>
      <c r="G254" s="27"/>
      <c r="H254" s="22"/>
      <c r="I254" s="22"/>
      <c r="J254" s="27"/>
      <c r="K254" s="22"/>
      <c r="L254" s="22"/>
      <c r="M254" s="22"/>
      <c r="N254" s="27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</row>
    <row r="255" spans="1:91" ht="14.25" customHeight="1" x14ac:dyDescent="0.25">
      <c r="A255" s="22"/>
      <c r="B255" s="22"/>
      <c r="C255" s="23"/>
      <c r="D255" s="22"/>
      <c r="E255" s="27"/>
      <c r="F255" s="27"/>
      <c r="G255" s="27"/>
      <c r="H255" s="22"/>
      <c r="I255" s="22"/>
      <c r="J255" s="27"/>
      <c r="K255" s="22"/>
      <c r="L255" s="22"/>
      <c r="M255" s="22"/>
      <c r="N255" s="27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</row>
    <row r="256" spans="1:91" ht="14.25" customHeight="1" x14ac:dyDescent="0.25">
      <c r="A256" s="22"/>
      <c r="B256" s="22"/>
      <c r="C256" s="23"/>
      <c r="D256" s="22"/>
      <c r="E256" s="27"/>
      <c r="F256" s="27"/>
      <c r="G256" s="27"/>
      <c r="H256" s="22"/>
      <c r="I256" s="22"/>
      <c r="J256" s="27"/>
      <c r="K256" s="22"/>
      <c r="L256" s="22"/>
      <c r="M256" s="22"/>
      <c r="N256" s="27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</row>
    <row r="257" spans="1:91" ht="14.25" customHeight="1" x14ac:dyDescent="0.25">
      <c r="A257" s="22"/>
      <c r="B257" s="22"/>
      <c r="C257" s="23"/>
      <c r="D257" s="22"/>
      <c r="E257" s="27"/>
      <c r="F257" s="27"/>
      <c r="G257" s="27"/>
      <c r="H257" s="22"/>
      <c r="I257" s="22"/>
      <c r="J257" s="27"/>
      <c r="K257" s="22"/>
      <c r="L257" s="22"/>
      <c r="M257" s="22"/>
      <c r="N257" s="27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</row>
    <row r="258" spans="1:91" ht="14.25" customHeight="1" x14ac:dyDescent="0.25">
      <c r="A258" s="22"/>
      <c r="B258" s="22"/>
      <c r="C258" s="23"/>
      <c r="D258" s="22"/>
      <c r="E258" s="27"/>
      <c r="F258" s="27"/>
      <c r="G258" s="27"/>
      <c r="H258" s="22"/>
      <c r="I258" s="22"/>
      <c r="J258" s="27"/>
      <c r="K258" s="22"/>
      <c r="L258" s="22"/>
      <c r="M258" s="22"/>
      <c r="N258" s="27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</row>
    <row r="259" spans="1:91" ht="14.25" customHeight="1" x14ac:dyDescent="0.25">
      <c r="A259" s="22"/>
      <c r="B259" s="22"/>
      <c r="C259" s="23"/>
      <c r="D259" s="22"/>
      <c r="E259" s="27"/>
      <c r="F259" s="27"/>
      <c r="G259" s="27"/>
      <c r="H259" s="22"/>
      <c r="I259" s="22"/>
      <c r="J259" s="27"/>
      <c r="K259" s="22"/>
      <c r="L259" s="22"/>
      <c r="M259" s="22"/>
      <c r="N259" s="27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</row>
    <row r="260" spans="1:91" ht="14.25" customHeight="1" x14ac:dyDescent="0.25">
      <c r="A260" s="22"/>
      <c r="B260" s="22"/>
      <c r="C260" s="23"/>
      <c r="D260" s="22"/>
      <c r="E260" s="27"/>
      <c r="F260" s="27"/>
      <c r="G260" s="27"/>
      <c r="H260" s="22"/>
      <c r="I260" s="22"/>
      <c r="J260" s="27"/>
      <c r="K260" s="22"/>
      <c r="L260" s="22"/>
      <c r="M260" s="22"/>
      <c r="N260" s="27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</row>
    <row r="261" spans="1:91" ht="14.25" customHeight="1" x14ac:dyDescent="0.25">
      <c r="A261" s="22"/>
      <c r="B261" s="22"/>
      <c r="C261" s="23"/>
      <c r="D261" s="22"/>
      <c r="E261" s="27"/>
      <c r="F261" s="27"/>
      <c r="G261" s="27"/>
      <c r="H261" s="22"/>
      <c r="I261" s="22"/>
      <c r="J261" s="27"/>
      <c r="K261" s="22"/>
      <c r="L261" s="22"/>
      <c r="M261" s="22"/>
      <c r="N261" s="27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</row>
    <row r="262" spans="1:91" ht="14.25" customHeight="1" x14ac:dyDescent="0.25">
      <c r="A262" s="22"/>
      <c r="B262" s="22"/>
      <c r="C262" s="23"/>
      <c r="D262" s="22"/>
      <c r="E262" s="27"/>
      <c r="F262" s="27"/>
      <c r="G262" s="27"/>
      <c r="H262" s="22"/>
      <c r="I262" s="22"/>
      <c r="J262" s="27"/>
      <c r="K262" s="22"/>
      <c r="L262" s="22"/>
      <c r="M262" s="22"/>
      <c r="N262" s="27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</row>
    <row r="263" spans="1:91" ht="14.25" customHeight="1" x14ac:dyDescent="0.25">
      <c r="A263" s="22"/>
      <c r="B263" s="22"/>
      <c r="C263" s="23"/>
      <c r="D263" s="22"/>
      <c r="E263" s="27"/>
      <c r="F263" s="27"/>
      <c r="G263" s="27"/>
      <c r="H263" s="22"/>
      <c r="I263" s="22"/>
      <c r="J263" s="27"/>
      <c r="K263" s="22"/>
      <c r="L263" s="22"/>
      <c r="M263" s="22"/>
      <c r="N263" s="27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</row>
    <row r="264" spans="1:91" ht="14.25" customHeight="1" x14ac:dyDescent="0.25">
      <c r="A264" s="22"/>
      <c r="B264" s="22"/>
      <c r="C264" s="23"/>
      <c r="D264" s="22"/>
      <c r="E264" s="27"/>
      <c r="F264" s="27"/>
      <c r="G264" s="27"/>
      <c r="H264" s="22"/>
      <c r="I264" s="22"/>
      <c r="J264" s="27"/>
      <c r="K264" s="22"/>
      <c r="L264" s="22"/>
      <c r="M264" s="22"/>
      <c r="N264" s="27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</row>
    <row r="265" spans="1:91" ht="14.25" customHeight="1" x14ac:dyDescent="0.25">
      <c r="A265" s="22"/>
      <c r="B265" s="22"/>
      <c r="C265" s="23"/>
      <c r="D265" s="22"/>
      <c r="E265" s="27"/>
      <c r="F265" s="27"/>
      <c r="G265" s="27"/>
      <c r="H265" s="22"/>
      <c r="I265" s="22"/>
      <c r="J265" s="27"/>
      <c r="K265" s="22"/>
      <c r="L265" s="22"/>
      <c r="M265" s="22"/>
      <c r="N265" s="27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</row>
    <row r="266" spans="1:91" ht="14.25" customHeight="1" x14ac:dyDescent="0.25">
      <c r="A266" s="22"/>
      <c r="B266" s="22"/>
      <c r="C266" s="23"/>
      <c r="D266" s="22"/>
      <c r="E266" s="27"/>
      <c r="F266" s="27"/>
      <c r="G266" s="27"/>
      <c r="H266" s="22"/>
      <c r="I266" s="22"/>
      <c r="J266" s="27"/>
      <c r="K266" s="22"/>
      <c r="L266" s="22"/>
      <c r="M266" s="22"/>
      <c r="N266" s="27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</row>
    <row r="267" spans="1:91" ht="14.25" customHeight="1" x14ac:dyDescent="0.25">
      <c r="A267" s="22"/>
      <c r="B267" s="22"/>
      <c r="C267" s="23"/>
      <c r="D267" s="22"/>
      <c r="E267" s="27"/>
      <c r="F267" s="27"/>
      <c r="G267" s="27"/>
      <c r="H267" s="22"/>
      <c r="I267" s="22"/>
      <c r="J267" s="27"/>
      <c r="K267" s="22"/>
      <c r="L267" s="22"/>
      <c r="M267" s="22"/>
      <c r="N267" s="27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</row>
    <row r="268" spans="1:91" ht="14.25" customHeight="1" x14ac:dyDescent="0.25">
      <c r="A268" s="22"/>
      <c r="B268" s="22"/>
      <c r="C268" s="23"/>
      <c r="D268" s="22"/>
      <c r="E268" s="27"/>
      <c r="F268" s="27"/>
      <c r="G268" s="27"/>
      <c r="H268" s="22"/>
      <c r="I268" s="22"/>
      <c r="J268" s="27"/>
      <c r="K268" s="22"/>
      <c r="L268" s="22"/>
      <c r="M268" s="22"/>
      <c r="N268" s="27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</row>
    <row r="269" spans="1:91" ht="14.25" customHeight="1" x14ac:dyDescent="0.25">
      <c r="A269" s="22"/>
      <c r="B269" s="22"/>
      <c r="C269" s="23"/>
      <c r="D269" s="22"/>
      <c r="E269" s="27"/>
      <c r="F269" s="27"/>
      <c r="G269" s="27"/>
      <c r="H269" s="22"/>
      <c r="I269" s="22"/>
      <c r="J269" s="27"/>
      <c r="K269" s="22"/>
      <c r="L269" s="22"/>
      <c r="M269" s="22"/>
      <c r="N269" s="27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</row>
    <row r="270" spans="1:91" ht="14.25" customHeight="1" x14ac:dyDescent="0.25">
      <c r="A270" s="22"/>
      <c r="B270" s="22"/>
      <c r="C270" s="23"/>
      <c r="D270" s="22"/>
      <c r="E270" s="27"/>
      <c r="F270" s="27"/>
      <c r="G270" s="27"/>
      <c r="H270" s="22"/>
      <c r="I270" s="22"/>
      <c r="J270" s="27"/>
      <c r="K270" s="22"/>
      <c r="L270" s="22"/>
      <c r="M270" s="22"/>
      <c r="N270" s="27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</row>
    <row r="271" spans="1:91" ht="14.25" customHeight="1" x14ac:dyDescent="0.25">
      <c r="A271" s="22"/>
      <c r="B271" s="22"/>
      <c r="C271" s="23"/>
      <c r="D271" s="22"/>
      <c r="E271" s="27"/>
      <c r="F271" s="27"/>
      <c r="G271" s="27"/>
      <c r="H271" s="22"/>
      <c r="I271" s="22"/>
      <c r="J271" s="27"/>
      <c r="K271" s="22"/>
      <c r="L271" s="22"/>
      <c r="M271" s="22"/>
      <c r="N271" s="27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</row>
    <row r="272" spans="1:91" ht="14.25" customHeight="1" x14ac:dyDescent="0.25">
      <c r="A272" s="22"/>
      <c r="B272" s="22"/>
      <c r="C272" s="23"/>
      <c r="D272" s="22"/>
      <c r="E272" s="27"/>
      <c r="F272" s="27"/>
      <c r="G272" s="27"/>
      <c r="H272" s="22"/>
      <c r="I272" s="22"/>
      <c r="J272" s="27"/>
      <c r="K272" s="22"/>
      <c r="L272" s="22"/>
      <c r="M272" s="22"/>
      <c r="N272" s="27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</row>
    <row r="273" spans="1:91" ht="14.25" customHeight="1" x14ac:dyDescent="0.25">
      <c r="A273" s="22"/>
      <c r="B273" s="22"/>
      <c r="C273" s="23"/>
      <c r="D273" s="22"/>
      <c r="E273" s="27"/>
      <c r="F273" s="27"/>
      <c r="G273" s="27"/>
      <c r="H273" s="22"/>
      <c r="I273" s="22"/>
      <c r="J273" s="27"/>
      <c r="K273" s="22"/>
      <c r="L273" s="22"/>
      <c r="M273" s="22"/>
      <c r="N273" s="27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</row>
    <row r="274" spans="1:91" ht="14.25" customHeight="1" x14ac:dyDescent="0.25">
      <c r="A274" s="22"/>
      <c r="B274" s="22"/>
      <c r="C274" s="23"/>
      <c r="D274" s="22"/>
      <c r="E274" s="27"/>
      <c r="F274" s="27"/>
      <c r="G274" s="27"/>
      <c r="H274" s="22"/>
      <c r="I274" s="22"/>
      <c r="J274" s="27"/>
      <c r="K274" s="22"/>
      <c r="L274" s="22"/>
      <c r="M274" s="22"/>
      <c r="N274" s="27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</row>
    <row r="275" spans="1:91" ht="14.25" customHeight="1" x14ac:dyDescent="0.25">
      <c r="A275" s="22"/>
      <c r="B275" s="22"/>
      <c r="C275" s="23"/>
      <c r="D275" s="22"/>
      <c r="E275" s="27"/>
      <c r="F275" s="27"/>
      <c r="G275" s="27"/>
      <c r="H275" s="22"/>
      <c r="I275" s="22"/>
      <c r="J275" s="27"/>
      <c r="K275" s="22"/>
      <c r="L275" s="22"/>
      <c r="M275" s="22"/>
      <c r="N275" s="27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</row>
    <row r="276" spans="1:91" ht="14.25" customHeight="1" x14ac:dyDescent="0.25">
      <c r="A276" s="22"/>
      <c r="B276" s="22"/>
      <c r="C276" s="23"/>
      <c r="D276" s="22"/>
      <c r="E276" s="27"/>
      <c r="F276" s="27"/>
      <c r="G276" s="27"/>
      <c r="H276" s="22"/>
      <c r="I276" s="22"/>
      <c r="J276" s="27"/>
      <c r="K276" s="22"/>
      <c r="L276" s="22"/>
      <c r="M276" s="22"/>
      <c r="N276" s="27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</row>
    <row r="277" spans="1:91" ht="14.25" customHeight="1" x14ac:dyDescent="0.25">
      <c r="A277" s="22"/>
      <c r="B277" s="22"/>
      <c r="C277" s="23"/>
      <c r="D277" s="22"/>
      <c r="E277" s="27"/>
      <c r="F277" s="27"/>
      <c r="G277" s="27"/>
      <c r="H277" s="22"/>
      <c r="I277" s="22"/>
      <c r="J277" s="27"/>
      <c r="K277" s="22"/>
      <c r="L277" s="22"/>
      <c r="M277" s="22"/>
      <c r="N277" s="27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</row>
    <row r="278" spans="1:91" ht="14.25" customHeight="1" x14ac:dyDescent="0.25">
      <c r="A278" s="22"/>
      <c r="B278" s="22"/>
      <c r="C278" s="23"/>
      <c r="D278" s="22"/>
      <c r="E278" s="27"/>
      <c r="F278" s="27"/>
      <c r="G278" s="27"/>
      <c r="H278" s="22"/>
      <c r="I278" s="22"/>
      <c r="J278" s="27"/>
      <c r="K278" s="22"/>
      <c r="L278" s="22"/>
      <c r="M278" s="22"/>
      <c r="N278" s="27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</row>
    <row r="279" spans="1:91" ht="14.25" customHeight="1" x14ac:dyDescent="0.25">
      <c r="A279" s="22"/>
      <c r="B279" s="22"/>
      <c r="C279" s="23"/>
      <c r="D279" s="22"/>
      <c r="E279" s="27"/>
      <c r="F279" s="27"/>
      <c r="G279" s="27"/>
      <c r="H279" s="22"/>
      <c r="I279" s="22"/>
      <c r="J279" s="27"/>
      <c r="K279" s="22"/>
      <c r="L279" s="22"/>
      <c r="M279" s="22"/>
      <c r="N279" s="27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</row>
    <row r="280" spans="1:91" ht="14.25" customHeight="1" x14ac:dyDescent="0.25">
      <c r="A280" s="22"/>
      <c r="B280" s="22"/>
      <c r="C280" s="23"/>
      <c r="D280" s="22"/>
      <c r="E280" s="27"/>
      <c r="F280" s="27"/>
      <c r="G280" s="27"/>
      <c r="H280" s="22"/>
      <c r="I280" s="22"/>
      <c r="J280" s="27"/>
      <c r="K280" s="22"/>
      <c r="L280" s="22"/>
      <c r="M280" s="22"/>
      <c r="N280" s="27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</row>
    <row r="281" spans="1:91" ht="14.25" customHeight="1" x14ac:dyDescent="0.25">
      <c r="A281" s="22"/>
      <c r="B281" s="22"/>
      <c r="C281" s="23"/>
      <c r="D281" s="22"/>
      <c r="E281" s="27"/>
      <c r="F281" s="27"/>
      <c r="G281" s="27"/>
      <c r="H281" s="22"/>
      <c r="I281" s="22"/>
      <c r="J281" s="27"/>
      <c r="K281" s="22"/>
      <c r="L281" s="22"/>
      <c r="M281" s="22"/>
      <c r="N281" s="27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</row>
    <row r="282" spans="1:91" ht="14.25" customHeight="1" x14ac:dyDescent="0.25">
      <c r="A282" s="22"/>
      <c r="B282" s="22"/>
      <c r="C282" s="23"/>
      <c r="D282" s="22"/>
      <c r="E282" s="27"/>
      <c r="F282" s="27"/>
      <c r="G282" s="27"/>
      <c r="H282" s="22"/>
      <c r="I282" s="22"/>
      <c r="J282" s="27"/>
      <c r="K282" s="22"/>
      <c r="L282" s="22"/>
      <c r="M282" s="22"/>
      <c r="N282" s="27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</row>
    <row r="283" spans="1:91" ht="14.25" customHeight="1" x14ac:dyDescent="0.25">
      <c r="A283" s="22"/>
      <c r="B283" s="22"/>
      <c r="C283" s="23"/>
      <c r="D283" s="22"/>
      <c r="E283" s="27"/>
      <c r="F283" s="27"/>
      <c r="G283" s="27"/>
      <c r="H283" s="22"/>
      <c r="I283" s="22"/>
      <c r="J283" s="27"/>
      <c r="K283" s="22"/>
      <c r="L283" s="22"/>
      <c r="M283" s="22"/>
      <c r="N283" s="27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</row>
    <row r="284" spans="1:91" ht="14.25" customHeight="1" x14ac:dyDescent="0.25">
      <c r="A284" s="22"/>
      <c r="B284" s="22"/>
      <c r="C284" s="23"/>
      <c r="D284" s="22"/>
      <c r="E284" s="27"/>
      <c r="F284" s="27"/>
      <c r="G284" s="27"/>
      <c r="H284" s="22"/>
      <c r="I284" s="22"/>
      <c r="J284" s="27"/>
      <c r="K284" s="22"/>
      <c r="L284" s="22"/>
      <c r="M284" s="22"/>
      <c r="N284" s="27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</row>
    <row r="285" spans="1:91" ht="14.25" customHeight="1" x14ac:dyDescent="0.25">
      <c r="A285" s="22"/>
      <c r="B285" s="22"/>
      <c r="C285" s="23"/>
      <c r="D285" s="22"/>
      <c r="E285" s="27"/>
      <c r="F285" s="27"/>
      <c r="G285" s="27"/>
      <c r="H285" s="22"/>
      <c r="I285" s="22"/>
      <c r="J285" s="27"/>
      <c r="K285" s="22"/>
      <c r="L285" s="22"/>
      <c r="M285" s="22"/>
      <c r="N285" s="27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</row>
    <row r="286" spans="1:91" ht="14.25" customHeight="1" x14ac:dyDescent="0.25">
      <c r="A286" s="22"/>
      <c r="B286" s="22"/>
      <c r="C286" s="23"/>
      <c r="D286" s="22"/>
      <c r="E286" s="27"/>
      <c r="F286" s="27"/>
      <c r="G286" s="27"/>
      <c r="H286" s="22"/>
      <c r="I286" s="22"/>
      <c r="J286" s="27"/>
      <c r="K286" s="22"/>
      <c r="L286" s="22"/>
      <c r="M286" s="22"/>
      <c r="N286" s="27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</row>
    <row r="287" spans="1:91" ht="14.25" customHeight="1" x14ac:dyDescent="0.25">
      <c r="A287" s="22"/>
      <c r="B287" s="22"/>
      <c r="C287" s="23"/>
      <c r="D287" s="22"/>
      <c r="E287" s="27"/>
      <c r="F287" s="27"/>
      <c r="G287" s="27"/>
      <c r="H287" s="22"/>
      <c r="I287" s="22"/>
      <c r="J287" s="27"/>
      <c r="K287" s="22"/>
      <c r="L287" s="22"/>
      <c r="M287" s="22"/>
      <c r="N287" s="27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</row>
    <row r="288" spans="1:91" ht="14.25" customHeight="1" x14ac:dyDescent="0.25">
      <c r="A288" s="22"/>
      <c r="B288" s="22"/>
      <c r="C288" s="23"/>
      <c r="D288" s="22"/>
      <c r="E288" s="27"/>
      <c r="F288" s="27"/>
      <c r="G288" s="27"/>
      <c r="H288" s="22"/>
      <c r="I288" s="22"/>
      <c r="J288" s="27"/>
      <c r="K288" s="22"/>
      <c r="L288" s="22"/>
      <c r="M288" s="22"/>
      <c r="N288" s="27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</row>
    <row r="289" spans="1:91" ht="14.25" customHeight="1" x14ac:dyDescent="0.25">
      <c r="A289" s="22"/>
      <c r="B289" s="22"/>
      <c r="C289" s="23"/>
      <c r="D289" s="22"/>
      <c r="E289" s="27"/>
      <c r="F289" s="27"/>
      <c r="G289" s="27"/>
      <c r="H289" s="22"/>
      <c r="I289" s="22"/>
      <c r="J289" s="27"/>
      <c r="K289" s="22"/>
      <c r="L289" s="22"/>
      <c r="M289" s="22"/>
      <c r="N289" s="27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</row>
    <row r="290" spans="1:91" ht="14.25" customHeight="1" x14ac:dyDescent="0.25">
      <c r="A290" s="22"/>
      <c r="B290" s="22"/>
      <c r="C290" s="23"/>
      <c r="D290" s="22"/>
      <c r="E290" s="27"/>
      <c r="F290" s="27"/>
      <c r="G290" s="27"/>
      <c r="H290" s="22"/>
      <c r="I290" s="22"/>
      <c r="J290" s="27"/>
      <c r="K290" s="22"/>
      <c r="L290" s="22"/>
      <c r="M290" s="22"/>
      <c r="N290" s="27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</row>
    <row r="291" spans="1:91" ht="14.25" customHeight="1" x14ac:dyDescent="0.25">
      <c r="A291" s="22"/>
      <c r="B291" s="22"/>
      <c r="C291" s="23"/>
      <c r="D291" s="22"/>
      <c r="E291" s="27"/>
      <c r="F291" s="27"/>
      <c r="G291" s="27"/>
      <c r="H291" s="22"/>
      <c r="I291" s="22"/>
      <c r="J291" s="27"/>
      <c r="K291" s="22"/>
      <c r="L291" s="22"/>
      <c r="M291" s="22"/>
      <c r="N291" s="27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</row>
    <row r="292" spans="1:91" ht="14.25" customHeight="1" x14ac:dyDescent="0.25">
      <c r="A292" s="22"/>
      <c r="B292" s="22"/>
      <c r="C292" s="23"/>
      <c r="D292" s="22"/>
      <c r="E292" s="27"/>
      <c r="F292" s="27"/>
      <c r="G292" s="27"/>
      <c r="H292" s="22"/>
      <c r="I292" s="22"/>
      <c r="J292" s="27"/>
      <c r="K292" s="22"/>
      <c r="L292" s="22"/>
      <c r="M292" s="22"/>
      <c r="N292" s="27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</row>
    <row r="293" spans="1:91" ht="14.25" customHeight="1" x14ac:dyDescent="0.25">
      <c r="A293" s="22"/>
      <c r="B293" s="22"/>
      <c r="C293" s="23"/>
      <c r="D293" s="22"/>
      <c r="E293" s="27"/>
      <c r="F293" s="27"/>
      <c r="G293" s="27"/>
      <c r="H293" s="22"/>
      <c r="I293" s="22"/>
      <c r="J293" s="27"/>
      <c r="K293" s="22"/>
      <c r="L293" s="22"/>
      <c r="M293" s="22"/>
      <c r="N293" s="27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</row>
    <row r="294" spans="1:91" ht="14.25" customHeight="1" x14ac:dyDescent="0.25">
      <c r="A294" s="22"/>
      <c r="B294" s="22"/>
      <c r="C294" s="23"/>
      <c r="D294" s="22"/>
      <c r="E294" s="27"/>
      <c r="F294" s="27"/>
      <c r="G294" s="27"/>
      <c r="H294" s="22"/>
      <c r="I294" s="22"/>
      <c r="J294" s="27"/>
      <c r="K294" s="22"/>
      <c r="L294" s="22"/>
      <c r="M294" s="22"/>
      <c r="N294" s="27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</row>
    <row r="295" spans="1:91" ht="14.25" customHeight="1" x14ac:dyDescent="0.25">
      <c r="A295" s="22"/>
      <c r="B295" s="22"/>
      <c r="C295" s="23"/>
      <c r="D295" s="22"/>
      <c r="E295" s="27"/>
      <c r="F295" s="27"/>
      <c r="G295" s="27"/>
      <c r="H295" s="22"/>
      <c r="I295" s="22"/>
      <c r="J295" s="27"/>
      <c r="K295" s="22"/>
      <c r="L295" s="22"/>
      <c r="M295" s="22"/>
      <c r="N295" s="27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</row>
    <row r="296" spans="1:91" ht="14.25" customHeight="1" x14ac:dyDescent="0.25">
      <c r="A296" s="22"/>
      <c r="B296" s="22"/>
      <c r="C296" s="23"/>
      <c r="D296" s="22"/>
      <c r="E296" s="27"/>
      <c r="F296" s="27"/>
      <c r="G296" s="27"/>
      <c r="H296" s="22"/>
      <c r="I296" s="22"/>
      <c r="J296" s="27"/>
      <c r="K296" s="22"/>
      <c r="L296" s="22"/>
      <c r="M296" s="22"/>
      <c r="N296" s="27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</row>
    <row r="297" spans="1:91" ht="14.25" customHeight="1" x14ac:dyDescent="0.25">
      <c r="A297" s="22"/>
      <c r="B297" s="22"/>
      <c r="C297" s="23"/>
      <c r="D297" s="22"/>
      <c r="E297" s="27"/>
      <c r="F297" s="27"/>
      <c r="G297" s="27"/>
      <c r="H297" s="22"/>
      <c r="I297" s="22"/>
      <c r="J297" s="27"/>
      <c r="K297" s="22"/>
      <c r="L297" s="22"/>
      <c r="M297" s="22"/>
      <c r="N297" s="27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</row>
    <row r="298" spans="1:91" ht="14.25" customHeight="1" x14ac:dyDescent="0.25">
      <c r="A298" s="22"/>
      <c r="B298" s="22"/>
      <c r="C298" s="23"/>
      <c r="D298" s="22"/>
      <c r="E298" s="27"/>
      <c r="F298" s="27"/>
      <c r="G298" s="27"/>
      <c r="H298" s="22"/>
      <c r="I298" s="22"/>
      <c r="J298" s="27"/>
      <c r="K298" s="22"/>
      <c r="L298" s="22"/>
      <c r="M298" s="22"/>
      <c r="N298" s="27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</row>
    <row r="299" spans="1:91" ht="14.25" customHeight="1" x14ac:dyDescent="0.25">
      <c r="A299" s="22"/>
      <c r="B299" s="22"/>
      <c r="C299" s="23"/>
      <c r="D299" s="22"/>
      <c r="E299" s="27"/>
      <c r="F299" s="27"/>
      <c r="G299" s="27"/>
      <c r="H299" s="22"/>
      <c r="I299" s="22"/>
      <c r="J299" s="27"/>
      <c r="K299" s="22"/>
      <c r="L299" s="22"/>
      <c r="M299" s="22"/>
      <c r="N299" s="27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</row>
    <row r="300" spans="1:91" ht="14.25" customHeight="1" x14ac:dyDescent="0.25">
      <c r="A300" s="22"/>
      <c r="B300" s="22"/>
      <c r="C300" s="23"/>
      <c r="D300" s="22"/>
      <c r="E300" s="27"/>
      <c r="F300" s="27"/>
      <c r="G300" s="27"/>
      <c r="H300" s="22"/>
      <c r="I300" s="22"/>
      <c r="J300" s="27"/>
      <c r="K300" s="22"/>
      <c r="L300" s="22"/>
      <c r="M300" s="22"/>
      <c r="N300" s="27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</row>
    <row r="301" spans="1:91" ht="14.25" customHeight="1" x14ac:dyDescent="0.25">
      <c r="A301" s="22"/>
      <c r="B301" s="22"/>
      <c r="C301" s="23"/>
      <c r="D301" s="22"/>
      <c r="E301" s="27"/>
      <c r="F301" s="27"/>
      <c r="G301" s="27"/>
      <c r="H301" s="22"/>
      <c r="I301" s="22"/>
      <c r="J301" s="27"/>
      <c r="K301" s="22"/>
      <c r="L301" s="22"/>
      <c r="M301" s="22"/>
      <c r="N301" s="27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</row>
    <row r="302" spans="1:91" ht="14.25" customHeight="1" x14ac:dyDescent="0.25">
      <c r="A302" s="22"/>
      <c r="B302" s="22"/>
      <c r="C302" s="23"/>
      <c r="D302" s="22"/>
      <c r="E302" s="27"/>
      <c r="F302" s="27"/>
      <c r="G302" s="27"/>
      <c r="H302" s="22"/>
      <c r="I302" s="22"/>
      <c r="J302" s="27"/>
      <c r="K302" s="22"/>
      <c r="L302" s="22"/>
      <c r="M302" s="22"/>
      <c r="N302" s="27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</row>
    <row r="303" spans="1:91" ht="14.25" customHeight="1" x14ac:dyDescent="0.25">
      <c r="A303" s="22"/>
      <c r="B303" s="22"/>
      <c r="C303" s="23"/>
      <c r="D303" s="22"/>
      <c r="E303" s="27"/>
      <c r="F303" s="27"/>
      <c r="G303" s="27"/>
      <c r="H303" s="22"/>
      <c r="I303" s="22"/>
      <c r="J303" s="27"/>
      <c r="K303" s="22"/>
      <c r="L303" s="22"/>
      <c r="M303" s="22"/>
      <c r="N303" s="27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</row>
    <row r="304" spans="1:91" ht="14.25" customHeight="1" x14ac:dyDescent="0.25">
      <c r="A304" s="22"/>
      <c r="B304" s="22"/>
      <c r="C304" s="23"/>
      <c r="D304" s="22"/>
      <c r="E304" s="27"/>
      <c r="F304" s="27"/>
      <c r="G304" s="27"/>
      <c r="H304" s="22"/>
      <c r="I304" s="22"/>
      <c r="J304" s="27"/>
      <c r="K304" s="22"/>
      <c r="L304" s="22"/>
      <c r="M304" s="22"/>
      <c r="N304" s="27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</row>
    <row r="305" spans="1:91" ht="14.25" customHeight="1" x14ac:dyDescent="0.25">
      <c r="A305" s="22"/>
      <c r="B305" s="22"/>
      <c r="C305" s="23"/>
      <c r="D305" s="22"/>
      <c r="E305" s="27"/>
      <c r="F305" s="27"/>
      <c r="G305" s="27"/>
      <c r="H305" s="22"/>
      <c r="I305" s="22"/>
      <c r="J305" s="27"/>
      <c r="K305" s="22"/>
      <c r="L305" s="22"/>
      <c r="M305" s="22"/>
      <c r="N305" s="27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</row>
    <row r="306" spans="1:91" ht="14.25" customHeight="1" x14ac:dyDescent="0.25">
      <c r="A306" s="22"/>
      <c r="B306" s="22"/>
      <c r="C306" s="23"/>
      <c r="D306" s="22"/>
      <c r="E306" s="27"/>
      <c r="F306" s="27"/>
      <c r="G306" s="27"/>
      <c r="H306" s="22"/>
      <c r="I306" s="22"/>
      <c r="J306" s="27"/>
      <c r="K306" s="22"/>
      <c r="L306" s="22"/>
      <c r="M306" s="22"/>
      <c r="N306" s="27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</row>
    <row r="307" spans="1:91" ht="14.25" customHeight="1" x14ac:dyDescent="0.25">
      <c r="A307" s="22"/>
      <c r="B307" s="22"/>
      <c r="C307" s="23"/>
      <c r="D307" s="22"/>
      <c r="E307" s="27"/>
      <c r="F307" s="27"/>
      <c r="G307" s="27"/>
      <c r="H307" s="22"/>
      <c r="I307" s="22"/>
      <c r="J307" s="27"/>
      <c r="K307" s="22"/>
      <c r="L307" s="22"/>
      <c r="M307" s="22"/>
      <c r="N307" s="27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</row>
    <row r="308" spans="1:91" ht="14.25" customHeight="1" x14ac:dyDescent="0.25">
      <c r="A308" s="22"/>
      <c r="B308" s="22"/>
      <c r="C308" s="23"/>
      <c r="D308" s="22"/>
      <c r="E308" s="27"/>
      <c r="F308" s="27"/>
      <c r="G308" s="27"/>
      <c r="H308" s="22"/>
      <c r="I308" s="22"/>
      <c r="J308" s="27"/>
      <c r="K308" s="22"/>
      <c r="L308" s="22"/>
      <c r="M308" s="22"/>
      <c r="N308" s="27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</row>
    <row r="309" spans="1:91" ht="14.25" customHeight="1" x14ac:dyDescent="0.25">
      <c r="A309" s="22"/>
      <c r="B309" s="22"/>
      <c r="C309" s="23"/>
      <c r="D309" s="22"/>
      <c r="E309" s="27"/>
      <c r="F309" s="27"/>
      <c r="G309" s="27"/>
      <c r="H309" s="22"/>
      <c r="I309" s="22"/>
      <c r="J309" s="27"/>
      <c r="K309" s="22"/>
      <c r="L309" s="22"/>
      <c r="M309" s="22"/>
      <c r="N309" s="27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</row>
    <row r="310" spans="1:91" ht="14.25" customHeight="1" x14ac:dyDescent="0.25">
      <c r="A310" s="22"/>
      <c r="B310" s="22"/>
      <c r="C310" s="23"/>
      <c r="D310" s="22"/>
      <c r="E310" s="27"/>
      <c r="F310" s="27"/>
      <c r="G310" s="27"/>
      <c r="H310" s="22"/>
      <c r="I310" s="22"/>
      <c r="J310" s="27"/>
      <c r="K310" s="22"/>
      <c r="L310" s="22"/>
      <c r="M310" s="22"/>
      <c r="N310" s="27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</row>
    <row r="311" spans="1:91" ht="14.25" customHeight="1" x14ac:dyDescent="0.25">
      <c r="A311" s="22"/>
      <c r="B311" s="22"/>
      <c r="C311" s="23"/>
      <c r="D311" s="22"/>
      <c r="E311" s="27"/>
      <c r="F311" s="27"/>
      <c r="G311" s="27"/>
      <c r="H311" s="22"/>
      <c r="I311" s="22"/>
      <c r="J311" s="27"/>
      <c r="K311" s="22"/>
      <c r="L311" s="22"/>
      <c r="M311" s="22"/>
      <c r="N311" s="27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</row>
    <row r="312" spans="1:91" ht="14.25" customHeight="1" x14ac:dyDescent="0.25">
      <c r="A312" s="22"/>
      <c r="B312" s="22"/>
      <c r="C312" s="23"/>
      <c r="D312" s="22"/>
      <c r="E312" s="27"/>
      <c r="F312" s="27"/>
      <c r="G312" s="27"/>
      <c r="H312" s="22"/>
      <c r="I312" s="22"/>
      <c r="J312" s="27"/>
      <c r="K312" s="22"/>
      <c r="L312" s="22"/>
      <c r="M312" s="22"/>
      <c r="N312" s="27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</row>
    <row r="313" spans="1:91" ht="14.25" customHeight="1" x14ac:dyDescent="0.25">
      <c r="A313" s="22"/>
      <c r="B313" s="22"/>
      <c r="C313" s="23"/>
      <c r="D313" s="22"/>
      <c r="E313" s="27"/>
      <c r="F313" s="27"/>
      <c r="G313" s="27"/>
      <c r="H313" s="22"/>
      <c r="I313" s="22"/>
      <c r="J313" s="27"/>
      <c r="K313" s="22"/>
      <c r="L313" s="22"/>
      <c r="M313" s="22"/>
      <c r="N313" s="27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</row>
    <row r="314" spans="1:91" ht="14.25" customHeight="1" x14ac:dyDescent="0.25">
      <c r="A314" s="22"/>
      <c r="B314" s="22"/>
      <c r="C314" s="23"/>
      <c r="D314" s="22"/>
      <c r="E314" s="27"/>
      <c r="F314" s="27"/>
      <c r="G314" s="27"/>
      <c r="H314" s="22"/>
      <c r="I314" s="22"/>
      <c r="J314" s="27"/>
      <c r="K314" s="22"/>
      <c r="L314" s="22"/>
      <c r="M314" s="22"/>
      <c r="N314" s="27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</row>
    <row r="315" spans="1:91" ht="14.25" customHeight="1" x14ac:dyDescent="0.25">
      <c r="A315" s="22"/>
      <c r="B315" s="22"/>
      <c r="C315" s="23"/>
      <c r="D315" s="22"/>
      <c r="E315" s="27"/>
      <c r="F315" s="27"/>
      <c r="G315" s="27"/>
      <c r="H315" s="22"/>
      <c r="I315" s="22"/>
      <c r="J315" s="27"/>
      <c r="K315" s="22"/>
      <c r="L315" s="22"/>
      <c r="M315" s="22"/>
      <c r="N315" s="27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</row>
    <row r="316" spans="1:91" ht="14.25" customHeight="1" x14ac:dyDescent="0.25">
      <c r="A316" s="22"/>
      <c r="B316" s="22"/>
      <c r="C316" s="23"/>
      <c r="D316" s="22"/>
      <c r="E316" s="27"/>
      <c r="F316" s="27"/>
      <c r="G316" s="27"/>
      <c r="H316" s="22"/>
      <c r="I316" s="22"/>
      <c r="J316" s="27"/>
      <c r="K316" s="22"/>
      <c r="L316" s="22"/>
      <c r="M316" s="22"/>
      <c r="N316" s="27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</row>
    <row r="317" spans="1:91" ht="14.25" customHeight="1" x14ac:dyDescent="0.25">
      <c r="A317" s="22"/>
      <c r="B317" s="22"/>
      <c r="C317" s="23"/>
      <c r="D317" s="22"/>
      <c r="E317" s="27"/>
      <c r="F317" s="27"/>
      <c r="G317" s="27"/>
      <c r="H317" s="22"/>
      <c r="I317" s="22"/>
      <c r="J317" s="27"/>
      <c r="K317" s="22"/>
      <c r="L317" s="22"/>
      <c r="M317" s="22"/>
      <c r="N317" s="27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</row>
    <row r="318" spans="1:91" ht="14.25" customHeight="1" x14ac:dyDescent="0.25">
      <c r="A318" s="22"/>
      <c r="B318" s="22"/>
      <c r="C318" s="23"/>
      <c r="D318" s="22"/>
      <c r="E318" s="27"/>
      <c r="F318" s="27"/>
      <c r="G318" s="27"/>
      <c r="H318" s="22"/>
      <c r="I318" s="22"/>
      <c r="J318" s="27"/>
      <c r="K318" s="22"/>
      <c r="L318" s="22"/>
      <c r="M318" s="22"/>
      <c r="N318" s="27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</row>
    <row r="319" spans="1:91" ht="14.25" customHeight="1" x14ac:dyDescent="0.25">
      <c r="A319" s="22"/>
      <c r="B319" s="22"/>
      <c r="C319" s="23"/>
      <c r="D319" s="22"/>
      <c r="E319" s="27"/>
      <c r="F319" s="27"/>
      <c r="G319" s="27"/>
      <c r="H319" s="22"/>
      <c r="I319" s="22"/>
      <c r="J319" s="27"/>
      <c r="K319" s="22"/>
      <c r="L319" s="22"/>
      <c r="M319" s="22"/>
      <c r="N319" s="27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</row>
    <row r="320" spans="1:91" ht="14.25" customHeight="1" x14ac:dyDescent="0.25">
      <c r="A320" s="22"/>
      <c r="B320" s="22"/>
      <c r="C320" s="23"/>
      <c r="D320" s="22"/>
      <c r="E320" s="27"/>
      <c r="F320" s="27"/>
      <c r="G320" s="27"/>
      <c r="H320" s="22"/>
      <c r="I320" s="22"/>
      <c r="J320" s="27"/>
      <c r="K320" s="22"/>
      <c r="L320" s="22"/>
      <c r="M320" s="22"/>
      <c r="N320" s="27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</row>
    <row r="321" spans="1:91" ht="14.25" customHeight="1" x14ac:dyDescent="0.25">
      <c r="A321" s="22"/>
      <c r="B321" s="22"/>
      <c r="C321" s="23"/>
      <c r="D321" s="22"/>
      <c r="E321" s="27"/>
      <c r="F321" s="27"/>
      <c r="G321" s="27"/>
      <c r="H321" s="22"/>
      <c r="I321" s="22"/>
      <c r="J321" s="27"/>
      <c r="K321" s="22"/>
      <c r="L321" s="22"/>
      <c r="M321" s="22"/>
      <c r="N321" s="27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</row>
    <row r="322" spans="1:91" ht="14.25" customHeight="1" x14ac:dyDescent="0.25">
      <c r="A322" s="22"/>
      <c r="B322" s="22"/>
      <c r="C322" s="23"/>
      <c r="D322" s="22"/>
      <c r="E322" s="27"/>
      <c r="F322" s="27"/>
      <c r="G322" s="27"/>
      <c r="H322" s="22"/>
      <c r="I322" s="22"/>
      <c r="J322" s="27"/>
      <c r="K322" s="22"/>
      <c r="L322" s="22"/>
      <c r="M322" s="22"/>
      <c r="N322" s="27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</row>
    <row r="323" spans="1:91" ht="14.25" customHeight="1" x14ac:dyDescent="0.25">
      <c r="A323" s="22"/>
      <c r="B323" s="22"/>
      <c r="C323" s="23"/>
      <c r="D323" s="22"/>
      <c r="E323" s="27"/>
      <c r="F323" s="27"/>
      <c r="G323" s="27"/>
      <c r="H323" s="22"/>
      <c r="I323" s="22"/>
      <c r="J323" s="27"/>
      <c r="K323" s="22"/>
      <c r="L323" s="22"/>
      <c r="M323" s="22"/>
      <c r="N323" s="27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</row>
    <row r="324" spans="1:91" ht="14.25" customHeight="1" x14ac:dyDescent="0.25">
      <c r="A324" s="22"/>
      <c r="B324" s="22"/>
      <c r="C324" s="23"/>
      <c r="D324" s="22"/>
      <c r="E324" s="27"/>
      <c r="F324" s="27"/>
      <c r="G324" s="27"/>
      <c r="H324" s="22"/>
      <c r="I324" s="22"/>
      <c r="J324" s="27"/>
      <c r="K324" s="22"/>
      <c r="L324" s="22"/>
      <c r="M324" s="22"/>
      <c r="N324" s="27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</row>
    <row r="325" spans="1:91" ht="14.25" customHeight="1" x14ac:dyDescent="0.25">
      <c r="A325" s="22"/>
      <c r="B325" s="22"/>
      <c r="C325" s="23"/>
      <c r="D325" s="22"/>
      <c r="E325" s="27"/>
      <c r="F325" s="27"/>
      <c r="G325" s="27"/>
      <c r="H325" s="22"/>
      <c r="I325" s="22"/>
      <c r="J325" s="27"/>
      <c r="K325" s="22"/>
      <c r="L325" s="22"/>
      <c r="M325" s="22"/>
      <c r="N325" s="27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</row>
    <row r="326" spans="1:91" ht="14.25" customHeight="1" x14ac:dyDescent="0.25">
      <c r="A326" s="22"/>
      <c r="B326" s="22"/>
      <c r="C326" s="23"/>
      <c r="D326" s="22"/>
      <c r="E326" s="27"/>
      <c r="F326" s="27"/>
      <c r="G326" s="27"/>
      <c r="H326" s="22"/>
      <c r="I326" s="22"/>
      <c r="J326" s="27"/>
      <c r="K326" s="22"/>
      <c r="L326" s="22"/>
      <c r="M326" s="22"/>
      <c r="N326" s="27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</row>
    <row r="327" spans="1:91" ht="14.25" customHeight="1" x14ac:dyDescent="0.25">
      <c r="A327" s="22"/>
      <c r="B327" s="22"/>
      <c r="C327" s="23"/>
      <c r="D327" s="22"/>
      <c r="E327" s="27"/>
      <c r="F327" s="27"/>
      <c r="G327" s="27"/>
      <c r="H327" s="22"/>
      <c r="I327" s="22"/>
      <c r="J327" s="27"/>
      <c r="K327" s="22"/>
      <c r="L327" s="22"/>
      <c r="M327" s="22"/>
      <c r="N327" s="27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</row>
    <row r="328" spans="1:91" ht="14.25" customHeight="1" x14ac:dyDescent="0.25">
      <c r="A328" s="22"/>
      <c r="B328" s="22"/>
      <c r="C328" s="23"/>
      <c r="D328" s="22"/>
      <c r="E328" s="27"/>
      <c r="F328" s="27"/>
      <c r="G328" s="27"/>
      <c r="H328" s="22"/>
      <c r="I328" s="22"/>
      <c r="J328" s="27"/>
      <c r="K328" s="22"/>
      <c r="L328" s="22"/>
      <c r="M328" s="22"/>
      <c r="N328" s="27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</row>
    <row r="329" spans="1:91" ht="14.25" customHeight="1" x14ac:dyDescent="0.25">
      <c r="A329" s="22"/>
      <c r="B329" s="22"/>
      <c r="C329" s="23"/>
      <c r="D329" s="22"/>
      <c r="E329" s="27"/>
      <c r="F329" s="27"/>
      <c r="G329" s="27"/>
      <c r="H329" s="22"/>
      <c r="I329" s="22"/>
      <c r="J329" s="27"/>
      <c r="K329" s="22"/>
      <c r="L329" s="22"/>
      <c r="M329" s="22"/>
      <c r="N329" s="27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</row>
    <row r="330" spans="1:91" ht="14.25" customHeight="1" x14ac:dyDescent="0.25">
      <c r="A330" s="22"/>
      <c r="B330" s="22"/>
      <c r="C330" s="23"/>
      <c r="D330" s="22"/>
      <c r="E330" s="27"/>
      <c r="F330" s="27"/>
      <c r="G330" s="27"/>
      <c r="H330" s="22"/>
      <c r="I330" s="22"/>
      <c r="J330" s="27"/>
      <c r="K330" s="22"/>
      <c r="L330" s="22"/>
      <c r="M330" s="22"/>
      <c r="N330" s="27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</row>
    <row r="331" spans="1:91" ht="14.25" customHeight="1" x14ac:dyDescent="0.25">
      <c r="A331" s="22"/>
      <c r="B331" s="22"/>
      <c r="C331" s="23"/>
      <c r="D331" s="22"/>
      <c r="E331" s="27"/>
      <c r="F331" s="27"/>
      <c r="G331" s="27"/>
      <c r="H331" s="22"/>
      <c r="I331" s="22"/>
      <c r="J331" s="27"/>
      <c r="K331" s="22"/>
      <c r="L331" s="22"/>
      <c r="M331" s="22"/>
      <c r="N331" s="27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</row>
    <row r="332" spans="1:91" ht="14.25" customHeight="1" x14ac:dyDescent="0.25">
      <c r="A332" s="22"/>
      <c r="B332" s="22"/>
      <c r="C332" s="23"/>
      <c r="D332" s="22"/>
      <c r="E332" s="27"/>
      <c r="F332" s="27"/>
      <c r="G332" s="27"/>
      <c r="H332" s="22"/>
      <c r="I332" s="22"/>
      <c r="J332" s="27"/>
      <c r="K332" s="22"/>
      <c r="L332" s="22"/>
      <c r="M332" s="22"/>
      <c r="N332" s="27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</row>
    <row r="333" spans="1:91" ht="14.25" customHeight="1" x14ac:dyDescent="0.25">
      <c r="A333" s="22"/>
      <c r="B333" s="22"/>
      <c r="C333" s="23"/>
      <c r="D333" s="22"/>
      <c r="E333" s="27"/>
      <c r="F333" s="27"/>
      <c r="G333" s="27"/>
      <c r="H333" s="22"/>
      <c r="I333" s="22"/>
      <c r="J333" s="27"/>
      <c r="K333" s="22"/>
      <c r="L333" s="22"/>
      <c r="M333" s="22"/>
      <c r="N333" s="27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</row>
    <row r="334" spans="1:91" ht="14.25" customHeight="1" x14ac:dyDescent="0.25">
      <c r="A334" s="22"/>
      <c r="B334" s="22"/>
      <c r="C334" s="23"/>
      <c r="D334" s="22"/>
      <c r="E334" s="27"/>
      <c r="F334" s="27"/>
      <c r="G334" s="27"/>
      <c r="H334" s="22"/>
      <c r="I334" s="22"/>
      <c r="J334" s="27"/>
      <c r="K334" s="22"/>
      <c r="L334" s="22"/>
      <c r="M334" s="22"/>
      <c r="N334" s="27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</row>
    <row r="335" spans="1:91" ht="14.25" customHeight="1" x14ac:dyDescent="0.25">
      <c r="A335" s="22"/>
      <c r="B335" s="22"/>
      <c r="C335" s="23"/>
      <c r="D335" s="22"/>
      <c r="E335" s="27"/>
      <c r="F335" s="27"/>
      <c r="G335" s="27"/>
      <c r="H335" s="22"/>
      <c r="I335" s="22"/>
      <c r="J335" s="27"/>
      <c r="K335" s="22"/>
      <c r="L335" s="22"/>
      <c r="M335" s="22"/>
      <c r="N335" s="27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</row>
    <row r="336" spans="1:91" ht="14.25" customHeight="1" x14ac:dyDescent="0.25">
      <c r="A336" s="22"/>
      <c r="B336" s="22"/>
      <c r="C336" s="23"/>
      <c r="D336" s="22"/>
      <c r="E336" s="27"/>
      <c r="F336" s="27"/>
      <c r="G336" s="27"/>
      <c r="H336" s="22"/>
      <c r="I336" s="22"/>
      <c r="J336" s="27"/>
      <c r="K336" s="22"/>
      <c r="L336" s="22"/>
      <c r="M336" s="22"/>
      <c r="N336" s="27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</row>
    <row r="337" spans="1:91" ht="14.25" customHeight="1" x14ac:dyDescent="0.25">
      <c r="A337" s="22"/>
      <c r="B337" s="22"/>
      <c r="C337" s="23"/>
      <c r="D337" s="22"/>
      <c r="E337" s="27"/>
      <c r="F337" s="27"/>
      <c r="G337" s="27"/>
      <c r="H337" s="22"/>
      <c r="I337" s="22"/>
      <c r="J337" s="27"/>
      <c r="K337" s="22"/>
      <c r="L337" s="22"/>
      <c r="M337" s="22"/>
      <c r="N337" s="27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</row>
    <row r="338" spans="1:91" ht="14.25" customHeight="1" x14ac:dyDescent="0.25">
      <c r="A338" s="22"/>
      <c r="B338" s="22"/>
      <c r="C338" s="23"/>
      <c r="D338" s="22"/>
      <c r="E338" s="27"/>
      <c r="F338" s="27"/>
      <c r="G338" s="27"/>
      <c r="H338" s="22"/>
      <c r="I338" s="22"/>
      <c r="J338" s="27"/>
      <c r="K338" s="22"/>
      <c r="L338" s="22"/>
      <c r="M338" s="22"/>
      <c r="N338" s="27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</row>
    <row r="339" spans="1:91" ht="14.25" customHeight="1" x14ac:dyDescent="0.25">
      <c r="A339" s="22"/>
      <c r="B339" s="22"/>
      <c r="C339" s="23"/>
      <c r="D339" s="22"/>
      <c r="E339" s="27"/>
      <c r="F339" s="27"/>
      <c r="G339" s="27"/>
      <c r="H339" s="22"/>
      <c r="I339" s="22"/>
      <c r="J339" s="27"/>
      <c r="K339" s="22"/>
      <c r="L339" s="22"/>
      <c r="M339" s="22"/>
      <c r="N339" s="27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</row>
    <row r="340" spans="1:91" ht="14.25" customHeight="1" x14ac:dyDescent="0.25">
      <c r="A340" s="22"/>
      <c r="B340" s="22"/>
      <c r="C340" s="23"/>
      <c r="D340" s="22"/>
      <c r="E340" s="27"/>
      <c r="F340" s="27"/>
      <c r="G340" s="27"/>
      <c r="H340" s="22"/>
      <c r="I340" s="22"/>
      <c r="J340" s="27"/>
      <c r="K340" s="22"/>
      <c r="L340" s="22"/>
      <c r="M340" s="22"/>
      <c r="N340" s="27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</row>
    <row r="341" spans="1:91" ht="14.25" customHeight="1" x14ac:dyDescent="0.25">
      <c r="A341" s="22"/>
      <c r="B341" s="22"/>
      <c r="C341" s="23"/>
      <c r="D341" s="22"/>
      <c r="E341" s="27"/>
      <c r="F341" s="27"/>
      <c r="G341" s="27"/>
      <c r="H341" s="22"/>
      <c r="I341" s="22"/>
      <c r="J341" s="27"/>
      <c r="K341" s="22"/>
      <c r="L341" s="22"/>
      <c r="M341" s="22"/>
      <c r="N341" s="27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</row>
    <row r="342" spans="1:91" ht="14.25" customHeight="1" x14ac:dyDescent="0.25">
      <c r="A342" s="22"/>
      <c r="B342" s="22"/>
      <c r="C342" s="23"/>
      <c r="D342" s="22"/>
      <c r="E342" s="27"/>
      <c r="F342" s="27"/>
      <c r="G342" s="27"/>
      <c r="H342" s="22"/>
      <c r="I342" s="22"/>
      <c r="J342" s="27"/>
      <c r="K342" s="22"/>
      <c r="L342" s="22"/>
      <c r="M342" s="22"/>
      <c r="N342" s="27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</row>
    <row r="343" spans="1:91" ht="14.25" customHeight="1" x14ac:dyDescent="0.25">
      <c r="A343" s="22"/>
      <c r="B343" s="22"/>
      <c r="C343" s="23"/>
      <c r="D343" s="22"/>
      <c r="E343" s="27"/>
      <c r="F343" s="27"/>
      <c r="G343" s="27"/>
      <c r="H343" s="22"/>
      <c r="I343" s="22"/>
      <c r="J343" s="27"/>
      <c r="K343" s="22"/>
      <c r="L343" s="22"/>
      <c r="M343" s="22"/>
      <c r="N343" s="27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</row>
    <row r="344" spans="1:91" ht="14.25" customHeight="1" x14ac:dyDescent="0.25">
      <c r="A344" s="22"/>
      <c r="B344" s="22"/>
      <c r="C344" s="23"/>
      <c r="D344" s="22"/>
      <c r="E344" s="27"/>
      <c r="F344" s="27"/>
      <c r="G344" s="27"/>
      <c r="H344" s="22"/>
      <c r="I344" s="22"/>
      <c r="J344" s="27"/>
      <c r="K344" s="22"/>
      <c r="L344" s="22"/>
      <c r="M344" s="22"/>
      <c r="N344" s="27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</row>
    <row r="345" spans="1:91" ht="14.25" customHeight="1" x14ac:dyDescent="0.25">
      <c r="A345" s="22"/>
      <c r="B345" s="22"/>
      <c r="C345" s="23"/>
      <c r="D345" s="22"/>
      <c r="E345" s="27"/>
      <c r="F345" s="27"/>
      <c r="G345" s="27"/>
      <c r="H345" s="22"/>
      <c r="I345" s="22"/>
      <c r="J345" s="27"/>
      <c r="K345" s="22"/>
      <c r="L345" s="22"/>
      <c r="M345" s="22"/>
      <c r="N345" s="27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</row>
    <row r="346" spans="1:91" ht="14.25" customHeight="1" x14ac:dyDescent="0.25">
      <c r="A346" s="22"/>
      <c r="B346" s="22"/>
      <c r="C346" s="23"/>
      <c r="D346" s="22"/>
      <c r="E346" s="27"/>
      <c r="F346" s="27"/>
      <c r="G346" s="27"/>
      <c r="H346" s="22"/>
      <c r="I346" s="22"/>
      <c r="J346" s="27"/>
      <c r="K346" s="22"/>
      <c r="L346" s="22"/>
      <c r="M346" s="22"/>
      <c r="N346" s="27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</row>
    <row r="347" spans="1:91" ht="14.25" customHeight="1" x14ac:dyDescent="0.25">
      <c r="A347" s="22"/>
      <c r="B347" s="22"/>
      <c r="C347" s="23"/>
      <c r="D347" s="22"/>
      <c r="E347" s="27"/>
      <c r="F347" s="27"/>
      <c r="G347" s="27"/>
      <c r="H347" s="22"/>
      <c r="I347" s="22"/>
      <c r="J347" s="27"/>
      <c r="K347" s="22"/>
      <c r="L347" s="22"/>
      <c r="M347" s="22"/>
      <c r="N347" s="27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</row>
    <row r="348" spans="1:91" ht="14.25" customHeight="1" x14ac:dyDescent="0.25">
      <c r="A348" s="22"/>
      <c r="B348" s="22"/>
      <c r="C348" s="23"/>
      <c r="D348" s="22"/>
      <c r="E348" s="27"/>
      <c r="F348" s="27"/>
      <c r="G348" s="27"/>
      <c r="H348" s="22"/>
      <c r="I348" s="22"/>
      <c r="J348" s="27"/>
      <c r="K348" s="22"/>
      <c r="L348" s="22"/>
      <c r="M348" s="22"/>
      <c r="N348" s="27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</row>
    <row r="349" spans="1:91" ht="14.25" customHeight="1" x14ac:dyDescent="0.25">
      <c r="A349" s="22"/>
      <c r="B349" s="22"/>
      <c r="C349" s="23"/>
      <c r="D349" s="22"/>
      <c r="E349" s="27"/>
      <c r="F349" s="27"/>
      <c r="G349" s="27"/>
      <c r="H349" s="22"/>
      <c r="I349" s="22"/>
      <c r="J349" s="27"/>
      <c r="K349" s="22"/>
      <c r="L349" s="22"/>
      <c r="M349" s="22"/>
      <c r="N349" s="27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</row>
    <row r="350" spans="1:91" ht="14.25" customHeight="1" x14ac:dyDescent="0.25">
      <c r="A350" s="22"/>
      <c r="B350" s="22"/>
      <c r="C350" s="23"/>
      <c r="D350" s="22"/>
      <c r="E350" s="27"/>
      <c r="F350" s="27"/>
      <c r="G350" s="27"/>
      <c r="H350" s="22"/>
      <c r="I350" s="22"/>
      <c r="J350" s="27"/>
      <c r="K350" s="22"/>
      <c r="L350" s="22"/>
      <c r="M350" s="22"/>
      <c r="N350" s="27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</row>
    <row r="351" spans="1:91" ht="14.25" customHeight="1" x14ac:dyDescent="0.25">
      <c r="A351" s="22"/>
      <c r="B351" s="22"/>
      <c r="C351" s="23"/>
      <c r="D351" s="22"/>
      <c r="E351" s="27"/>
      <c r="F351" s="27"/>
      <c r="G351" s="27"/>
      <c r="H351" s="22"/>
      <c r="I351" s="22"/>
      <c r="J351" s="27"/>
      <c r="K351" s="22"/>
      <c r="L351" s="22"/>
      <c r="M351" s="22"/>
      <c r="N351" s="27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</row>
    <row r="352" spans="1:91" ht="14.25" customHeight="1" x14ac:dyDescent="0.25">
      <c r="A352" s="22"/>
      <c r="B352" s="22"/>
      <c r="C352" s="23"/>
      <c r="D352" s="22"/>
      <c r="E352" s="27"/>
      <c r="F352" s="27"/>
      <c r="G352" s="27"/>
      <c r="H352" s="22"/>
      <c r="I352" s="22"/>
      <c r="J352" s="27"/>
      <c r="K352" s="22"/>
      <c r="L352" s="22"/>
      <c r="M352" s="22"/>
      <c r="N352" s="27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</row>
    <row r="353" spans="1:91" ht="14.25" customHeight="1" x14ac:dyDescent="0.25">
      <c r="A353" s="22"/>
      <c r="B353" s="22"/>
      <c r="C353" s="23"/>
      <c r="D353" s="22"/>
      <c r="E353" s="27"/>
      <c r="F353" s="27"/>
      <c r="G353" s="27"/>
      <c r="H353" s="22"/>
      <c r="I353" s="22"/>
      <c r="J353" s="27"/>
      <c r="K353" s="22"/>
      <c r="L353" s="22"/>
      <c r="M353" s="22"/>
      <c r="N353" s="27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</row>
    <row r="354" spans="1:91" ht="14.25" customHeight="1" x14ac:dyDescent="0.25">
      <c r="A354" s="22"/>
      <c r="B354" s="22"/>
      <c r="C354" s="23"/>
      <c r="D354" s="22"/>
      <c r="E354" s="27"/>
      <c r="F354" s="27"/>
      <c r="G354" s="27"/>
      <c r="H354" s="22"/>
      <c r="I354" s="22"/>
      <c r="J354" s="27"/>
      <c r="K354" s="22"/>
      <c r="L354" s="22"/>
      <c r="M354" s="22"/>
      <c r="N354" s="27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</row>
    <row r="355" spans="1:91" ht="14.25" customHeight="1" x14ac:dyDescent="0.25">
      <c r="A355" s="22"/>
      <c r="B355" s="22"/>
      <c r="C355" s="23"/>
      <c r="D355" s="22"/>
      <c r="E355" s="27"/>
      <c r="F355" s="27"/>
      <c r="G355" s="27"/>
      <c r="H355" s="22"/>
      <c r="I355" s="22"/>
      <c r="J355" s="27"/>
      <c r="K355" s="22"/>
      <c r="L355" s="22"/>
      <c r="M355" s="22"/>
      <c r="N355" s="27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</row>
    <row r="356" spans="1:91" ht="14.25" customHeight="1" x14ac:dyDescent="0.25">
      <c r="A356" s="22"/>
      <c r="B356" s="22"/>
      <c r="C356" s="23"/>
      <c r="D356" s="22"/>
      <c r="E356" s="27"/>
      <c r="F356" s="27"/>
      <c r="G356" s="27"/>
      <c r="H356" s="22"/>
      <c r="I356" s="22"/>
      <c r="J356" s="27"/>
      <c r="K356" s="22"/>
      <c r="L356" s="22"/>
      <c r="M356" s="22"/>
      <c r="N356" s="27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</row>
    <row r="357" spans="1:91" ht="14.25" customHeight="1" x14ac:dyDescent="0.25">
      <c r="A357" s="22"/>
      <c r="B357" s="22"/>
      <c r="C357" s="23"/>
      <c r="D357" s="22"/>
      <c r="E357" s="27"/>
      <c r="F357" s="27"/>
      <c r="G357" s="27"/>
      <c r="H357" s="22"/>
      <c r="I357" s="22"/>
      <c r="J357" s="27"/>
      <c r="K357" s="22"/>
      <c r="L357" s="22"/>
      <c r="M357" s="22"/>
      <c r="N357" s="27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</row>
    <row r="358" spans="1:91" ht="14.25" customHeight="1" x14ac:dyDescent="0.25">
      <c r="A358" s="22"/>
      <c r="B358" s="22"/>
      <c r="C358" s="23"/>
      <c r="D358" s="22"/>
      <c r="E358" s="27"/>
      <c r="F358" s="27"/>
      <c r="G358" s="27"/>
      <c r="H358" s="22"/>
      <c r="I358" s="22"/>
      <c r="J358" s="27"/>
      <c r="K358" s="22"/>
      <c r="L358" s="22"/>
      <c r="M358" s="22"/>
      <c r="N358" s="27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</row>
    <row r="359" spans="1:91" ht="14.25" customHeight="1" x14ac:dyDescent="0.25">
      <c r="A359" s="22"/>
      <c r="B359" s="22"/>
      <c r="C359" s="23"/>
      <c r="D359" s="22"/>
      <c r="E359" s="27"/>
      <c r="F359" s="27"/>
      <c r="G359" s="27"/>
      <c r="H359" s="22"/>
      <c r="I359" s="22"/>
      <c r="J359" s="27"/>
      <c r="K359" s="22"/>
      <c r="L359" s="22"/>
      <c r="M359" s="22"/>
      <c r="N359" s="27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</row>
    <row r="360" spans="1:91" ht="14.25" customHeight="1" x14ac:dyDescent="0.25">
      <c r="A360" s="22"/>
      <c r="B360" s="22"/>
      <c r="C360" s="23"/>
      <c r="D360" s="22"/>
      <c r="E360" s="27"/>
      <c r="F360" s="27"/>
      <c r="G360" s="27"/>
      <c r="H360" s="22"/>
      <c r="I360" s="22"/>
      <c r="J360" s="27"/>
      <c r="K360" s="22"/>
      <c r="L360" s="22"/>
      <c r="M360" s="22"/>
      <c r="N360" s="27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</row>
    <row r="361" spans="1:91" ht="14.25" customHeight="1" x14ac:dyDescent="0.25">
      <c r="A361" s="22"/>
      <c r="B361" s="22"/>
      <c r="C361" s="23"/>
      <c r="D361" s="22"/>
      <c r="E361" s="27"/>
      <c r="F361" s="27"/>
      <c r="G361" s="27"/>
      <c r="H361" s="22"/>
      <c r="I361" s="22"/>
      <c r="J361" s="27"/>
      <c r="K361" s="22"/>
      <c r="L361" s="22"/>
      <c r="M361" s="22"/>
      <c r="N361" s="27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</row>
    <row r="362" spans="1:91" ht="14.25" customHeight="1" x14ac:dyDescent="0.25">
      <c r="A362" s="22"/>
      <c r="B362" s="22"/>
      <c r="C362" s="23"/>
      <c r="D362" s="22"/>
      <c r="E362" s="27"/>
      <c r="F362" s="27"/>
      <c r="G362" s="27"/>
      <c r="H362" s="22"/>
      <c r="I362" s="22"/>
      <c r="J362" s="27"/>
      <c r="K362" s="22"/>
      <c r="L362" s="22"/>
      <c r="M362" s="22"/>
      <c r="N362" s="27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</row>
    <row r="363" spans="1:91" ht="14.25" customHeight="1" x14ac:dyDescent="0.25">
      <c r="A363" s="22"/>
      <c r="B363" s="22"/>
      <c r="C363" s="23"/>
      <c r="D363" s="22"/>
      <c r="E363" s="27"/>
      <c r="F363" s="27"/>
      <c r="G363" s="27"/>
      <c r="H363" s="22"/>
      <c r="I363" s="22"/>
      <c r="J363" s="27"/>
      <c r="K363" s="22"/>
      <c r="L363" s="22"/>
      <c r="M363" s="22"/>
      <c r="N363" s="27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</row>
    <row r="364" spans="1:91" ht="14.25" customHeight="1" x14ac:dyDescent="0.25">
      <c r="A364" s="22"/>
      <c r="B364" s="22"/>
      <c r="C364" s="23"/>
      <c r="D364" s="22"/>
      <c r="E364" s="27"/>
      <c r="F364" s="27"/>
      <c r="G364" s="27"/>
      <c r="H364" s="22"/>
      <c r="I364" s="22"/>
      <c r="J364" s="27"/>
      <c r="K364" s="22"/>
      <c r="L364" s="22"/>
      <c r="M364" s="22"/>
      <c r="N364" s="27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</row>
    <row r="365" spans="1:91" ht="14.25" customHeight="1" x14ac:dyDescent="0.25">
      <c r="A365" s="22"/>
      <c r="B365" s="22"/>
      <c r="C365" s="23"/>
      <c r="D365" s="22"/>
      <c r="E365" s="27"/>
      <c r="F365" s="27"/>
      <c r="G365" s="27"/>
      <c r="H365" s="22"/>
      <c r="I365" s="22"/>
      <c r="J365" s="27"/>
      <c r="K365" s="22"/>
      <c r="L365" s="22"/>
      <c r="M365" s="22"/>
      <c r="N365" s="27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</row>
    <row r="366" spans="1:91" ht="14.25" customHeight="1" x14ac:dyDescent="0.25">
      <c r="A366" s="22"/>
      <c r="B366" s="22"/>
      <c r="C366" s="23"/>
      <c r="D366" s="22"/>
      <c r="E366" s="27"/>
      <c r="F366" s="27"/>
      <c r="G366" s="27"/>
      <c r="H366" s="22"/>
      <c r="I366" s="22"/>
      <c r="J366" s="27"/>
      <c r="K366" s="22"/>
      <c r="L366" s="22"/>
      <c r="M366" s="22"/>
      <c r="N366" s="27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</row>
    <row r="367" spans="1:91" ht="14.25" customHeight="1" x14ac:dyDescent="0.25">
      <c r="A367" s="22"/>
      <c r="B367" s="22"/>
      <c r="C367" s="23"/>
      <c r="D367" s="22"/>
      <c r="E367" s="27"/>
      <c r="F367" s="27"/>
      <c r="G367" s="27"/>
      <c r="H367" s="22"/>
      <c r="I367" s="22"/>
      <c r="J367" s="27"/>
      <c r="K367" s="22"/>
      <c r="L367" s="22"/>
      <c r="M367" s="22"/>
      <c r="N367" s="27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</row>
    <row r="368" spans="1:91" ht="14.25" customHeight="1" x14ac:dyDescent="0.25">
      <c r="A368" s="22"/>
      <c r="B368" s="22"/>
      <c r="C368" s="23"/>
      <c r="D368" s="22"/>
      <c r="E368" s="27"/>
      <c r="F368" s="27"/>
      <c r="G368" s="27"/>
      <c r="H368" s="22"/>
      <c r="I368" s="22"/>
      <c r="J368" s="27"/>
      <c r="K368" s="22"/>
      <c r="L368" s="22"/>
      <c r="M368" s="22"/>
      <c r="N368" s="27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</row>
    <row r="369" spans="1:91" ht="14.25" customHeight="1" x14ac:dyDescent="0.25">
      <c r="A369" s="22"/>
      <c r="B369" s="22"/>
      <c r="C369" s="23"/>
      <c r="D369" s="22"/>
      <c r="E369" s="27"/>
      <c r="F369" s="27"/>
      <c r="G369" s="27"/>
      <c r="H369" s="22"/>
      <c r="I369" s="22"/>
      <c r="J369" s="27"/>
      <c r="K369" s="22"/>
      <c r="L369" s="22"/>
      <c r="M369" s="22"/>
      <c r="N369" s="27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</row>
    <row r="370" spans="1:91" ht="14.25" customHeight="1" x14ac:dyDescent="0.25">
      <c r="A370" s="22"/>
      <c r="B370" s="22"/>
      <c r="C370" s="23"/>
      <c r="D370" s="22"/>
      <c r="E370" s="27"/>
      <c r="F370" s="27"/>
      <c r="G370" s="27"/>
      <c r="H370" s="22"/>
      <c r="I370" s="22"/>
      <c r="J370" s="27"/>
      <c r="K370" s="22"/>
      <c r="L370" s="22"/>
      <c r="M370" s="22"/>
      <c r="N370" s="27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</row>
    <row r="371" spans="1:91" ht="14.25" customHeight="1" x14ac:dyDescent="0.25">
      <c r="A371" s="22"/>
      <c r="B371" s="22"/>
      <c r="C371" s="23"/>
      <c r="D371" s="22"/>
      <c r="E371" s="27"/>
      <c r="F371" s="27"/>
      <c r="G371" s="27"/>
      <c r="H371" s="22"/>
      <c r="I371" s="22"/>
      <c r="J371" s="27"/>
      <c r="K371" s="22"/>
      <c r="L371" s="22"/>
      <c r="M371" s="22"/>
      <c r="N371" s="27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</row>
    <row r="372" spans="1:91" ht="14.25" customHeight="1" x14ac:dyDescent="0.25">
      <c r="A372" s="22"/>
      <c r="B372" s="22"/>
      <c r="C372" s="23"/>
      <c r="D372" s="22"/>
      <c r="E372" s="27"/>
      <c r="F372" s="27"/>
      <c r="G372" s="27"/>
      <c r="H372" s="22"/>
      <c r="I372" s="22"/>
      <c r="J372" s="27"/>
      <c r="K372" s="22"/>
      <c r="L372" s="22"/>
      <c r="M372" s="22"/>
      <c r="N372" s="27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</row>
    <row r="373" spans="1:91" ht="14.25" customHeight="1" x14ac:dyDescent="0.25">
      <c r="A373" s="22"/>
      <c r="B373" s="22"/>
      <c r="C373" s="23"/>
      <c r="D373" s="22"/>
      <c r="E373" s="27"/>
      <c r="F373" s="27"/>
      <c r="G373" s="27"/>
      <c r="H373" s="22"/>
      <c r="I373" s="22"/>
      <c r="J373" s="27"/>
      <c r="K373" s="22"/>
      <c r="L373" s="22"/>
      <c r="M373" s="22"/>
      <c r="N373" s="27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</row>
    <row r="374" spans="1:91" ht="14.25" customHeight="1" x14ac:dyDescent="0.25">
      <c r="A374" s="22"/>
      <c r="B374" s="22"/>
      <c r="C374" s="23"/>
      <c r="D374" s="22"/>
      <c r="E374" s="27"/>
      <c r="F374" s="27"/>
      <c r="G374" s="27"/>
      <c r="H374" s="22"/>
      <c r="I374" s="22"/>
      <c r="J374" s="27"/>
      <c r="K374" s="22"/>
      <c r="L374" s="22"/>
      <c r="M374" s="22"/>
      <c r="N374" s="27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</row>
    <row r="375" spans="1:91" ht="14.25" customHeight="1" x14ac:dyDescent="0.25">
      <c r="A375" s="22"/>
      <c r="B375" s="22"/>
      <c r="C375" s="23"/>
      <c r="D375" s="22"/>
      <c r="E375" s="27"/>
      <c r="F375" s="27"/>
      <c r="G375" s="27"/>
      <c r="H375" s="22"/>
      <c r="I375" s="22"/>
      <c r="J375" s="27"/>
      <c r="K375" s="22"/>
      <c r="L375" s="22"/>
      <c r="M375" s="22"/>
      <c r="N375" s="27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</row>
    <row r="376" spans="1:91" ht="14.25" customHeight="1" x14ac:dyDescent="0.25">
      <c r="A376" s="22"/>
      <c r="B376" s="22"/>
      <c r="C376" s="23"/>
      <c r="D376" s="22"/>
      <c r="E376" s="27"/>
      <c r="F376" s="27"/>
      <c r="G376" s="27"/>
      <c r="H376" s="22"/>
      <c r="I376" s="22"/>
      <c r="J376" s="27"/>
      <c r="K376" s="22"/>
      <c r="L376" s="22"/>
      <c r="M376" s="22"/>
      <c r="N376" s="27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</row>
    <row r="377" spans="1:91" ht="14.25" customHeight="1" x14ac:dyDescent="0.25">
      <c r="A377" s="22"/>
      <c r="B377" s="22"/>
      <c r="C377" s="23"/>
      <c r="D377" s="22"/>
      <c r="E377" s="27"/>
      <c r="F377" s="27"/>
      <c r="G377" s="27"/>
      <c r="H377" s="22"/>
      <c r="I377" s="22"/>
      <c r="J377" s="27"/>
      <c r="K377" s="22"/>
      <c r="L377" s="22"/>
      <c r="M377" s="22"/>
      <c r="N377" s="27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</row>
    <row r="378" spans="1:91" ht="14.25" customHeight="1" x14ac:dyDescent="0.25">
      <c r="A378" s="22"/>
      <c r="B378" s="22"/>
      <c r="C378" s="23"/>
      <c r="D378" s="22"/>
      <c r="E378" s="27"/>
      <c r="F378" s="27"/>
      <c r="G378" s="27"/>
      <c r="H378" s="22"/>
      <c r="I378" s="22"/>
      <c r="J378" s="27"/>
      <c r="K378" s="22"/>
      <c r="L378" s="22"/>
      <c r="M378" s="22"/>
      <c r="N378" s="27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</row>
    <row r="379" spans="1:91" ht="14.25" customHeight="1" x14ac:dyDescent="0.25">
      <c r="A379" s="22"/>
      <c r="B379" s="22"/>
      <c r="C379" s="23"/>
      <c r="D379" s="22"/>
      <c r="E379" s="27"/>
      <c r="F379" s="27"/>
      <c r="G379" s="27"/>
      <c r="H379" s="22"/>
      <c r="I379" s="22"/>
      <c r="J379" s="27"/>
      <c r="K379" s="22"/>
      <c r="L379" s="22"/>
      <c r="M379" s="22"/>
      <c r="N379" s="27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</row>
    <row r="380" spans="1:91" ht="14.25" customHeight="1" x14ac:dyDescent="0.25">
      <c r="A380" s="22"/>
      <c r="B380" s="22"/>
      <c r="C380" s="23"/>
      <c r="D380" s="22"/>
      <c r="E380" s="27"/>
      <c r="F380" s="27"/>
      <c r="G380" s="27"/>
      <c r="H380" s="22"/>
      <c r="I380" s="22"/>
      <c r="J380" s="27"/>
      <c r="K380" s="22"/>
      <c r="L380" s="22"/>
      <c r="M380" s="22"/>
      <c r="N380" s="27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</row>
    <row r="381" spans="1:91" ht="14.25" customHeight="1" x14ac:dyDescent="0.25">
      <c r="A381" s="22"/>
      <c r="B381" s="22"/>
      <c r="C381" s="23"/>
      <c r="D381" s="22"/>
      <c r="E381" s="27"/>
      <c r="F381" s="27"/>
      <c r="G381" s="27"/>
      <c r="H381" s="22"/>
      <c r="I381" s="22"/>
      <c r="J381" s="27"/>
      <c r="K381" s="22"/>
      <c r="L381" s="22"/>
      <c r="M381" s="22"/>
      <c r="N381" s="27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</row>
    <row r="382" spans="1:91" ht="14.25" customHeight="1" x14ac:dyDescent="0.25">
      <c r="A382" s="22"/>
      <c r="B382" s="22"/>
      <c r="C382" s="23"/>
      <c r="D382" s="22"/>
      <c r="E382" s="27"/>
      <c r="F382" s="27"/>
      <c r="G382" s="27"/>
      <c r="H382" s="22"/>
      <c r="I382" s="22"/>
      <c r="J382" s="27"/>
      <c r="K382" s="22"/>
      <c r="L382" s="22"/>
      <c r="M382" s="22"/>
      <c r="N382" s="27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</row>
    <row r="383" spans="1:91" ht="14.25" customHeight="1" x14ac:dyDescent="0.25">
      <c r="A383" s="22"/>
      <c r="B383" s="22"/>
      <c r="C383" s="23"/>
      <c r="D383" s="22"/>
      <c r="E383" s="27"/>
      <c r="F383" s="27"/>
      <c r="G383" s="27"/>
      <c r="H383" s="22"/>
      <c r="I383" s="22"/>
      <c r="J383" s="27"/>
      <c r="K383" s="22"/>
      <c r="L383" s="22"/>
      <c r="M383" s="22"/>
      <c r="N383" s="27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</row>
    <row r="384" spans="1:91" ht="14.25" customHeight="1" x14ac:dyDescent="0.25">
      <c r="A384" s="22"/>
      <c r="B384" s="22"/>
      <c r="C384" s="23"/>
      <c r="D384" s="22"/>
      <c r="E384" s="27"/>
      <c r="F384" s="27"/>
      <c r="G384" s="27"/>
      <c r="H384" s="22"/>
      <c r="I384" s="22"/>
      <c r="J384" s="27"/>
      <c r="K384" s="22"/>
      <c r="L384" s="22"/>
      <c r="M384" s="22"/>
      <c r="N384" s="27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</row>
    <row r="385" spans="1:91" ht="14.25" customHeight="1" x14ac:dyDescent="0.25">
      <c r="A385" s="22"/>
      <c r="B385" s="22"/>
      <c r="C385" s="23"/>
      <c r="D385" s="22"/>
      <c r="E385" s="27"/>
      <c r="F385" s="27"/>
      <c r="G385" s="27"/>
      <c r="H385" s="22"/>
      <c r="I385" s="22"/>
      <c r="J385" s="27"/>
      <c r="K385" s="22"/>
      <c r="L385" s="22"/>
      <c r="M385" s="22"/>
      <c r="N385" s="27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</row>
    <row r="386" spans="1:91" ht="14.25" customHeight="1" x14ac:dyDescent="0.25">
      <c r="A386" s="22"/>
      <c r="B386" s="22"/>
      <c r="C386" s="23"/>
      <c r="D386" s="22"/>
      <c r="E386" s="27"/>
      <c r="F386" s="27"/>
      <c r="G386" s="27"/>
      <c r="H386" s="22"/>
      <c r="I386" s="22"/>
      <c r="J386" s="27"/>
      <c r="K386" s="22"/>
      <c r="L386" s="22"/>
      <c r="M386" s="22"/>
      <c r="N386" s="27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</row>
    <row r="387" spans="1:91" ht="14.25" customHeight="1" x14ac:dyDescent="0.25">
      <c r="A387" s="22"/>
      <c r="B387" s="22"/>
      <c r="C387" s="23"/>
      <c r="D387" s="22"/>
      <c r="E387" s="27"/>
      <c r="F387" s="27"/>
      <c r="G387" s="27"/>
      <c r="H387" s="22"/>
      <c r="I387" s="22"/>
      <c r="J387" s="27"/>
      <c r="K387" s="22"/>
      <c r="L387" s="22"/>
      <c r="M387" s="22"/>
      <c r="N387" s="27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</row>
    <row r="388" spans="1:91" ht="14.25" customHeight="1" x14ac:dyDescent="0.25">
      <c r="A388" s="22"/>
      <c r="B388" s="22"/>
      <c r="C388" s="23"/>
      <c r="D388" s="22"/>
      <c r="E388" s="27"/>
      <c r="F388" s="27"/>
      <c r="G388" s="27"/>
      <c r="H388" s="22"/>
      <c r="I388" s="22"/>
      <c r="J388" s="27"/>
      <c r="K388" s="22"/>
      <c r="L388" s="22"/>
      <c r="M388" s="22"/>
      <c r="N388" s="27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</row>
    <row r="389" spans="1:91" ht="14.25" customHeight="1" x14ac:dyDescent="0.25">
      <c r="A389" s="22"/>
      <c r="B389" s="22"/>
      <c r="C389" s="23"/>
      <c r="D389" s="22"/>
      <c r="E389" s="27"/>
      <c r="F389" s="27"/>
      <c r="G389" s="27"/>
      <c r="H389" s="22"/>
      <c r="I389" s="22"/>
      <c r="J389" s="27"/>
      <c r="K389" s="22"/>
      <c r="L389" s="22"/>
      <c r="M389" s="22"/>
      <c r="N389" s="27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</row>
    <row r="390" spans="1:91" ht="14.25" customHeight="1" x14ac:dyDescent="0.25">
      <c r="A390" s="22"/>
      <c r="B390" s="22"/>
      <c r="C390" s="23"/>
      <c r="D390" s="22"/>
      <c r="E390" s="27"/>
      <c r="F390" s="27"/>
      <c r="G390" s="27"/>
      <c r="H390" s="22"/>
      <c r="I390" s="22"/>
      <c r="J390" s="27"/>
      <c r="K390" s="22"/>
      <c r="L390" s="22"/>
      <c r="M390" s="22"/>
      <c r="N390" s="27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</row>
    <row r="391" spans="1:91" ht="14.25" customHeight="1" x14ac:dyDescent="0.25">
      <c r="A391" s="22"/>
      <c r="B391" s="22"/>
      <c r="C391" s="23"/>
      <c r="D391" s="22"/>
      <c r="E391" s="27"/>
      <c r="F391" s="27"/>
      <c r="G391" s="27"/>
      <c r="H391" s="22"/>
      <c r="I391" s="22"/>
      <c r="J391" s="27"/>
      <c r="K391" s="22"/>
      <c r="L391" s="22"/>
      <c r="M391" s="22"/>
      <c r="N391" s="27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</row>
    <row r="392" spans="1:91" ht="14.25" customHeight="1" x14ac:dyDescent="0.25">
      <c r="A392" s="22"/>
      <c r="B392" s="22"/>
      <c r="C392" s="23"/>
      <c r="D392" s="22"/>
      <c r="E392" s="27"/>
      <c r="F392" s="27"/>
      <c r="G392" s="27"/>
      <c r="H392" s="22"/>
      <c r="I392" s="22"/>
      <c r="J392" s="27"/>
      <c r="K392" s="22"/>
      <c r="L392" s="22"/>
      <c r="M392" s="22"/>
      <c r="N392" s="27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</row>
    <row r="393" spans="1:91" ht="14.25" customHeight="1" x14ac:dyDescent="0.25">
      <c r="A393" s="22"/>
      <c r="B393" s="22"/>
      <c r="C393" s="23"/>
      <c r="D393" s="22"/>
      <c r="E393" s="27"/>
      <c r="F393" s="27"/>
      <c r="G393" s="27"/>
      <c r="H393" s="22"/>
      <c r="I393" s="22"/>
      <c r="J393" s="27"/>
      <c r="K393" s="22"/>
      <c r="L393" s="22"/>
      <c r="M393" s="22"/>
      <c r="N393" s="27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</row>
    <row r="394" spans="1:91" ht="14.25" customHeight="1" x14ac:dyDescent="0.25">
      <c r="A394" s="22"/>
      <c r="B394" s="22"/>
      <c r="C394" s="23"/>
      <c r="D394" s="22"/>
      <c r="E394" s="27"/>
      <c r="F394" s="27"/>
      <c r="G394" s="27"/>
      <c r="H394" s="22"/>
      <c r="I394" s="22"/>
      <c r="J394" s="27"/>
      <c r="K394" s="22"/>
      <c r="L394" s="22"/>
      <c r="M394" s="22"/>
      <c r="N394" s="27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</row>
    <row r="395" spans="1:91" ht="14.25" customHeight="1" x14ac:dyDescent="0.25">
      <c r="A395" s="22"/>
      <c r="B395" s="22"/>
      <c r="C395" s="23"/>
      <c r="D395" s="22"/>
      <c r="E395" s="27"/>
      <c r="F395" s="27"/>
      <c r="G395" s="27"/>
      <c r="H395" s="22"/>
      <c r="I395" s="22"/>
      <c r="J395" s="27"/>
      <c r="K395" s="22"/>
      <c r="L395" s="22"/>
      <c r="M395" s="22"/>
      <c r="N395" s="27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</row>
    <row r="396" spans="1:91" ht="14.25" customHeight="1" x14ac:dyDescent="0.25">
      <c r="A396" s="22"/>
      <c r="B396" s="22"/>
      <c r="C396" s="23"/>
      <c r="D396" s="22"/>
      <c r="E396" s="27"/>
      <c r="F396" s="27"/>
      <c r="G396" s="27"/>
      <c r="H396" s="22"/>
      <c r="I396" s="22"/>
      <c r="J396" s="27"/>
      <c r="K396" s="22"/>
      <c r="L396" s="22"/>
      <c r="M396" s="22"/>
      <c r="N396" s="27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</row>
    <row r="397" spans="1:91" ht="14.25" customHeight="1" x14ac:dyDescent="0.25">
      <c r="A397" s="22"/>
      <c r="B397" s="22"/>
      <c r="C397" s="23"/>
      <c r="D397" s="22"/>
      <c r="E397" s="27"/>
      <c r="F397" s="27"/>
      <c r="G397" s="27"/>
      <c r="H397" s="22"/>
      <c r="I397" s="22"/>
      <c r="J397" s="27"/>
      <c r="K397" s="22"/>
      <c r="L397" s="22"/>
      <c r="M397" s="22"/>
      <c r="N397" s="27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</row>
    <row r="398" spans="1:91" ht="14.25" customHeight="1" x14ac:dyDescent="0.25">
      <c r="A398" s="22"/>
      <c r="B398" s="22"/>
      <c r="C398" s="23"/>
      <c r="D398" s="22"/>
      <c r="E398" s="27"/>
      <c r="F398" s="27"/>
      <c r="G398" s="27"/>
      <c r="H398" s="22"/>
      <c r="I398" s="22"/>
      <c r="J398" s="27"/>
      <c r="K398" s="22"/>
      <c r="L398" s="22"/>
      <c r="M398" s="22"/>
      <c r="N398" s="27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</row>
    <row r="399" spans="1:91" ht="14.25" customHeight="1" x14ac:dyDescent="0.25">
      <c r="A399" s="22"/>
      <c r="B399" s="22"/>
      <c r="C399" s="23"/>
      <c r="D399" s="22"/>
      <c r="E399" s="27"/>
      <c r="F399" s="27"/>
      <c r="G399" s="27"/>
      <c r="H399" s="22"/>
      <c r="I399" s="22"/>
      <c r="J399" s="27"/>
      <c r="K399" s="22"/>
      <c r="L399" s="22"/>
      <c r="M399" s="22"/>
      <c r="N399" s="27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</row>
    <row r="400" spans="1:91" ht="14.25" customHeight="1" x14ac:dyDescent="0.25">
      <c r="A400" s="22"/>
      <c r="B400" s="22"/>
      <c r="C400" s="23"/>
      <c r="D400" s="22"/>
      <c r="E400" s="27"/>
      <c r="F400" s="27"/>
      <c r="G400" s="27"/>
      <c r="H400" s="22"/>
      <c r="I400" s="22"/>
      <c r="J400" s="27"/>
      <c r="K400" s="22"/>
      <c r="L400" s="22"/>
      <c r="M400" s="22"/>
      <c r="N400" s="27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</row>
    <row r="401" spans="1:91" ht="14.25" customHeight="1" x14ac:dyDescent="0.25">
      <c r="A401" s="22"/>
      <c r="B401" s="22"/>
      <c r="C401" s="23"/>
      <c r="D401" s="22"/>
      <c r="E401" s="27"/>
      <c r="F401" s="27"/>
      <c r="G401" s="27"/>
      <c r="H401" s="22"/>
      <c r="I401" s="22"/>
      <c r="J401" s="27"/>
      <c r="K401" s="22"/>
      <c r="L401" s="22"/>
      <c r="M401" s="22"/>
      <c r="N401" s="27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</row>
    <row r="402" spans="1:91" ht="14.25" customHeight="1" x14ac:dyDescent="0.25">
      <c r="A402" s="22"/>
      <c r="B402" s="22"/>
      <c r="C402" s="23"/>
      <c r="D402" s="22"/>
      <c r="E402" s="27"/>
      <c r="F402" s="27"/>
      <c r="G402" s="27"/>
      <c r="H402" s="22"/>
      <c r="I402" s="22"/>
      <c r="J402" s="27"/>
      <c r="K402" s="22"/>
      <c r="L402" s="22"/>
      <c r="M402" s="22"/>
      <c r="N402" s="27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</row>
    <row r="403" spans="1:91" ht="14.25" customHeight="1" x14ac:dyDescent="0.25">
      <c r="A403" s="22"/>
      <c r="B403" s="22"/>
      <c r="C403" s="23"/>
      <c r="D403" s="22"/>
      <c r="E403" s="27"/>
      <c r="F403" s="27"/>
      <c r="G403" s="27"/>
      <c r="H403" s="22"/>
      <c r="I403" s="22"/>
      <c r="J403" s="27"/>
      <c r="K403" s="22"/>
      <c r="L403" s="22"/>
      <c r="M403" s="22"/>
      <c r="N403" s="27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</row>
    <row r="404" spans="1:91" ht="14.25" customHeight="1" x14ac:dyDescent="0.25">
      <c r="A404" s="22"/>
      <c r="B404" s="22"/>
      <c r="C404" s="23"/>
      <c r="D404" s="22"/>
      <c r="E404" s="27"/>
      <c r="F404" s="27"/>
      <c r="G404" s="27"/>
      <c r="H404" s="22"/>
      <c r="I404" s="22"/>
      <c r="J404" s="27"/>
      <c r="K404" s="22"/>
      <c r="L404" s="22"/>
      <c r="M404" s="22"/>
      <c r="N404" s="27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</row>
    <row r="405" spans="1:91" ht="14.25" customHeight="1" x14ac:dyDescent="0.25">
      <c r="A405" s="22"/>
      <c r="B405" s="22"/>
      <c r="C405" s="23"/>
      <c r="D405" s="22"/>
      <c r="E405" s="27"/>
      <c r="F405" s="27"/>
      <c r="G405" s="27"/>
      <c r="H405" s="22"/>
      <c r="I405" s="22"/>
      <c r="J405" s="27"/>
      <c r="K405" s="22"/>
      <c r="L405" s="22"/>
      <c r="M405" s="22"/>
      <c r="N405" s="27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</row>
    <row r="406" spans="1:91" ht="14.25" customHeight="1" x14ac:dyDescent="0.25">
      <c r="A406" s="22"/>
      <c r="B406" s="22"/>
      <c r="C406" s="23"/>
      <c r="D406" s="22"/>
      <c r="E406" s="27"/>
      <c r="F406" s="27"/>
      <c r="G406" s="27"/>
      <c r="H406" s="22"/>
      <c r="I406" s="22"/>
      <c r="J406" s="27"/>
      <c r="K406" s="22"/>
      <c r="L406" s="22"/>
      <c r="M406" s="22"/>
      <c r="N406" s="27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</row>
    <row r="407" spans="1:91" ht="14.25" customHeight="1" x14ac:dyDescent="0.25">
      <c r="A407" s="22"/>
      <c r="B407" s="22"/>
      <c r="C407" s="23"/>
      <c r="D407" s="22"/>
      <c r="E407" s="27"/>
      <c r="F407" s="27"/>
      <c r="G407" s="27"/>
      <c r="H407" s="22"/>
      <c r="I407" s="22"/>
      <c r="J407" s="27"/>
      <c r="K407" s="22"/>
      <c r="L407" s="22"/>
      <c r="M407" s="22"/>
      <c r="N407" s="27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</row>
    <row r="408" spans="1:91" ht="14.25" customHeight="1" x14ac:dyDescent="0.25">
      <c r="A408" s="22"/>
      <c r="B408" s="22"/>
      <c r="C408" s="23"/>
      <c r="D408" s="22"/>
      <c r="E408" s="27"/>
      <c r="F408" s="27"/>
      <c r="G408" s="27"/>
      <c r="H408" s="22"/>
      <c r="I408" s="22"/>
      <c r="J408" s="27"/>
      <c r="K408" s="22"/>
      <c r="L408" s="22"/>
      <c r="M408" s="22"/>
      <c r="N408" s="27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</row>
    <row r="409" spans="1:91" ht="14.25" customHeight="1" x14ac:dyDescent="0.25">
      <c r="A409" s="22"/>
      <c r="B409" s="22"/>
      <c r="C409" s="23"/>
      <c r="D409" s="22"/>
      <c r="E409" s="27"/>
      <c r="F409" s="27"/>
      <c r="G409" s="27"/>
      <c r="H409" s="22"/>
      <c r="I409" s="22"/>
      <c r="J409" s="27"/>
      <c r="K409" s="22"/>
      <c r="L409" s="22"/>
      <c r="M409" s="22"/>
      <c r="N409" s="27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</row>
    <row r="410" spans="1:91" ht="14.25" customHeight="1" x14ac:dyDescent="0.25">
      <c r="A410" s="22"/>
      <c r="B410" s="22"/>
      <c r="C410" s="23"/>
      <c r="D410" s="22"/>
      <c r="E410" s="27"/>
      <c r="F410" s="27"/>
      <c r="G410" s="27"/>
      <c r="H410" s="22"/>
      <c r="I410" s="22"/>
      <c r="J410" s="27"/>
      <c r="K410" s="22"/>
      <c r="L410" s="22"/>
      <c r="M410" s="22"/>
      <c r="N410" s="27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</row>
    <row r="411" spans="1:91" ht="14.25" customHeight="1" x14ac:dyDescent="0.25">
      <c r="A411" s="22"/>
      <c r="B411" s="22"/>
      <c r="C411" s="23"/>
      <c r="D411" s="22"/>
      <c r="E411" s="27"/>
      <c r="F411" s="27"/>
      <c r="G411" s="27"/>
      <c r="H411" s="22"/>
      <c r="I411" s="22"/>
      <c r="J411" s="27"/>
      <c r="K411" s="22"/>
      <c r="L411" s="22"/>
      <c r="M411" s="22"/>
      <c r="N411" s="27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</row>
    <row r="412" spans="1:91" ht="14.25" customHeight="1" x14ac:dyDescent="0.25">
      <c r="A412" s="22"/>
      <c r="B412" s="22"/>
      <c r="C412" s="23"/>
      <c r="D412" s="22"/>
      <c r="E412" s="27"/>
      <c r="F412" s="27"/>
      <c r="G412" s="27"/>
      <c r="H412" s="22"/>
      <c r="I412" s="22"/>
      <c r="J412" s="27"/>
      <c r="K412" s="22"/>
      <c r="L412" s="22"/>
      <c r="M412" s="22"/>
      <c r="N412" s="27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</row>
    <row r="413" spans="1:91" ht="14.25" customHeight="1" x14ac:dyDescent="0.25">
      <c r="A413" s="22"/>
      <c r="B413" s="22"/>
      <c r="C413" s="23"/>
      <c r="D413" s="22"/>
      <c r="E413" s="27"/>
      <c r="F413" s="27"/>
      <c r="G413" s="27"/>
      <c r="H413" s="22"/>
      <c r="I413" s="22"/>
      <c r="J413" s="27"/>
      <c r="K413" s="22"/>
      <c r="L413" s="22"/>
      <c r="M413" s="22"/>
      <c r="N413" s="27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</row>
    <row r="414" spans="1:91" ht="14.25" customHeight="1" x14ac:dyDescent="0.25">
      <c r="A414" s="22"/>
      <c r="B414" s="22"/>
      <c r="C414" s="23"/>
      <c r="D414" s="22"/>
      <c r="E414" s="27"/>
      <c r="F414" s="27"/>
      <c r="G414" s="27"/>
      <c r="H414" s="22"/>
      <c r="I414" s="22"/>
      <c r="J414" s="27"/>
      <c r="K414" s="22"/>
      <c r="L414" s="22"/>
      <c r="M414" s="22"/>
      <c r="N414" s="27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</row>
    <row r="415" spans="1:91" ht="14.25" customHeight="1" x14ac:dyDescent="0.25">
      <c r="A415" s="22"/>
      <c r="B415" s="22"/>
      <c r="C415" s="23"/>
      <c r="D415" s="22"/>
      <c r="E415" s="27"/>
      <c r="F415" s="27"/>
      <c r="G415" s="27"/>
      <c r="H415" s="22"/>
      <c r="I415" s="22"/>
      <c r="J415" s="27"/>
      <c r="K415" s="22"/>
      <c r="L415" s="22"/>
      <c r="M415" s="22"/>
      <c r="N415" s="27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</row>
    <row r="416" spans="1:91" ht="14.25" customHeight="1" x14ac:dyDescent="0.25">
      <c r="A416" s="22"/>
      <c r="B416" s="22"/>
      <c r="C416" s="23"/>
      <c r="D416" s="22"/>
      <c r="E416" s="27"/>
      <c r="F416" s="27"/>
      <c r="G416" s="27"/>
      <c r="H416" s="22"/>
      <c r="I416" s="22"/>
      <c r="J416" s="27"/>
      <c r="K416" s="22"/>
      <c r="L416" s="22"/>
      <c r="M416" s="22"/>
      <c r="N416" s="27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</row>
    <row r="417" spans="1:91" ht="14.25" customHeight="1" x14ac:dyDescent="0.25">
      <c r="A417" s="22"/>
      <c r="B417" s="22"/>
      <c r="C417" s="23"/>
      <c r="D417" s="22"/>
      <c r="E417" s="27"/>
      <c r="F417" s="27"/>
      <c r="G417" s="27"/>
      <c r="H417" s="22"/>
      <c r="I417" s="22"/>
      <c r="J417" s="27"/>
      <c r="K417" s="22"/>
      <c r="L417" s="22"/>
      <c r="M417" s="22"/>
      <c r="N417" s="27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</row>
    <row r="418" spans="1:91" ht="14.25" customHeight="1" x14ac:dyDescent="0.25">
      <c r="A418" s="22"/>
      <c r="B418" s="22"/>
      <c r="C418" s="23"/>
      <c r="D418" s="22"/>
      <c r="E418" s="27"/>
      <c r="F418" s="27"/>
      <c r="G418" s="27"/>
      <c r="H418" s="22"/>
      <c r="I418" s="22"/>
      <c r="J418" s="27"/>
      <c r="K418" s="22"/>
      <c r="L418" s="22"/>
      <c r="M418" s="22"/>
      <c r="N418" s="27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</row>
    <row r="419" spans="1:91" ht="14.25" customHeight="1" x14ac:dyDescent="0.25">
      <c r="A419" s="22"/>
      <c r="B419" s="22"/>
      <c r="C419" s="23"/>
      <c r="D419" s="22"/>
      <c r="E419" s="27"/>
      <c r="F419" s="27"/>
      <c r="G419" s="27"/>
      <c r="H419" s="22"/>
      <c r="I419" s="22"/>
      <c r="J419" s="27"/>
      <c r="K419" s="22"/>
      <c r="L419" s="22"/>
      <c r="M419" s="22"/>
      <c r="N419" s="27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</row>
    <row r="420" spans="1:91" ht="14.25" customHeight="1" x14ac:dyDescent="0.25">
      <c r="A420" s="22"/>
      <c r="B420" s="22"/>
      <c r="C420" s="23"/>
      <c r="D420" s="22"/>
      <c r="E420" s="27"/>
      <c r="F420" s="27"/>
      <c r="G420" s="27"/>
      <c r="H420" s="22"/>
      <c r="I420" s="22"/>
      <c r="J420" s="27"/>
      <c r="K420" s="22"/>
      <c r="L420" s="22"/>
      <c r="M420" s="22"/>
      <c r="N420" s="27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</row>
    <row r="421" spans="1:91" ht="14.25" customHeight="1" x14ac:dyDescent="0.25">
      <c r="A421" s="22"/>
      <c r="B421" s="22"/>
      <c r="C421" s="23"/>
      <c r="D421" s="22"/>
      <c r="E421" s="27"/>
      <c r="F421" s="27"/>
      <c r="G421" s="27"/>
      <c r="H421" s="22"/>
      <c r="I421" s="22"/>
      <c r="J421" s="27"/>
      <c r="K421" s="22"/>
      <c r="L421" s="22"/>
      <c r="M421" s="22"/>
      <c r="N421" s="27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</row>
    <row r="422" spans="1:91" ht="14.25" customHeight="1" x14ac:dyDescent="0.25">
      <c r="A422" s="22"/>
      <c r="B422" s="22"/>
      <c r="C422" s="23"/>
      <c r="D422" s="22"/>
      <c r="E422" s="27"/>
      <c r="F422" s="27"/>
      <c r="G422" s="27"/>
      <c r="H422" s="22"/>
      <c r="I422" s="22"/>
      <c r="J422" s="27"/>
      <c r="K422" s="22"/>
      <c r="L422" s="22"/>
      <c r="M422" s="22"/>
      <c r="N422" s="27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</row>
    <row r="423" spans="1:91" ht="14.25" customHeight="1" x14ac:dyDescent="0.25">
      <c r="A423" s="22"/>
      <c r="B423" s="22"/>
      <c r="C423" s="23"/>
      <c r="D423" s="22"/>
      <c r="E423" s="27"/>
      <c r="F423" s="27"/>
      <c r="G423" s="27"/>
      <c r="H423" s="22"/>
      <c r="I423" s="22"/>
      <c r="J423" s="27"/>
      <c r="K423" s="22"/>
      <c r="L423" s="22"/>
      <c r="M423" s="22"/>
      <c r="N423" s="27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</row>
    <row r="424" spans="1:91" ht="14.25" customHeight="1" x14ac:dyDescent="0.25">
      <c r="A424" s="22"/>
      <c r="B424" s="22"/>
      <c r="C424" s="23"/>
      <c r="D424" s="22"/>
      <c r="E424" s="27"/>
      <c r="F424" s="27"/>
      <c r="G424" s="27"/>
      <c r="H424" s="22"/>
      <c r="I424" s="22"/>
      <c r="J424" s="27"/>
      <c r="K424" s="22"/>
      <c r="L424" s="22"/>
      <c r="M424" s="22"/>
      <c r="N424" s="27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</row>
    <row r="425" spans="1:91" ht="14.25" customHeight="1" x14ac:dyDescent="0.25">
      <c r="A425" s="22"/>
      <c r="B425" s="22"/>
      <c r="C425" s="23"/>
      <c r="D425" s="22"/>
      <c r="E425" s="27"/>
      <c r="F425" s="27"/>
      <c r="G425" s="27"/>
      <c r="H425" s="22"/>
      <c r="I425" s="22"/>
      <c r="J425" s="27"/>
      <c r="K425" s="22"/>
      <c r="L425" s="22"/>
      <c r="M425" s="22"/>
      <c r="N425" s="27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</row>
    <row r="426" spans="1:91" ht="14.25" customHeight="1" x14ac:dyDescent="0.25">
      <c r="A426" s="22"/>
      <c r="B426" s="22"/>
      <c r="C426" s="23"/>
      <c r="D426" s="22"/>
      <c r="E426" s="27"/>
      <c r="F426" s="27"/>
      <c r="G426" s="27"/>
      <c r="H426" s="22"/>
      <c r="I426" s="22"/>
      <c r="J426" s="27"/>
      <c r="K426" s="22"/>
      <c r="L426" s="22"/>
      <c r="M426" s="22"/>
      <c r="N426" s="27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</row>
    <row r="427" spans="1:91" ht="14.25" customHeight="1" x14ac:dyDescent="0.25">
      <c r="A427" s="22"/>
      <c r="B427" s="22"/>
      <c r="C427" s="23"/>
      <c r="D427" s="22"/>
      <c r="E427" s="27"/>
      <c r="F427" s="27"/>
      <c r="G427" s="27"/>
      <c r="H427" s="22"/>
      <c r="I427" s="22"/>
      <c r="J427" s="27"/>
      <c r="K427" s="22"/>
      <c r="L427" s="22"/>
      <c r="M427" s="22"/>
      <c r="N427" s="27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</row>
    <row r="428" spans="1:91" ht="14.25" customHeight="1" x14ac:dyDescent="0.25">
      <c r="A428" s="22"/>
      <c r="B428" s="22"/>
      <c r="C428" s="23"/>
      <c r="D428" s="22"/>
      <c r="E428" s="27"/>
      <c r="F428" s="27"/>
      <c r="G428" s="27"/>
      <c r="H428" s="22"/>
      <c r="I428" s="22"/>
      <c r="J428" s="27"/>
      <c r="K428" s="22"/>
      <c r="L428" s="22"/>
      <c r="M428" s="22"/>
      <c r="N428" s="27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</row>
    <row r="429" spans="1:91" ht="14.25" customHeight="1" x14ac:dyDescent="0.25">
      <c r="A429" s="22"/>
      <c r="B429" s="22"/>
      <c r="C429" s="23"/>
      <c r="D429" s="22"/>
      <c r="E429" s="27"/>
      <c r="F429" s="27"/>
      <c r="G429" s="27"/>
      <c r="H429" s="22"/>
      <c r="I429" s="22"/>
      <c r="J429" s="27"/>
      <c r="K429" s="22"/>
      <c r="L429" s="22"/>
      <c r="M429" s="22"/>
      <c r="N429" s="27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</row>
    <row r="430" spans="1:91" ht="14.25" customHeight="1" x14ac:dyDescent="0.25">
      <c r="A430" s="22"/>
      <c r="B430" s="22"/>
      <c r="C430" s="23"/>
      <c r="D430" s="22"/>
      <c r="E430" s="27"/>
      <c r="F430" s="27"/>
      <c r="G430" s="27"/>
      <c r="H430" s="22"/>
      <c r="I430" s="22"/>
      <c r="J430" s="27"/>
      <c r="K430" s="22"/>
      <c r="L430" s="22"/>
      <c r="M430" s="22"/>
      <c r="N430" s="27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</row>
    <row r="431" spans="1:91" ht="14.25" customHeight="1" x14ac:dyDescent="0.25">
      <c r="A431" s="22"/>
      <c r="B431" s="22"/>
      <c r="C431" s="23"/>
      <c r="D431" s="22"/>
      <c r="E431" s="27"/>
      <c r="F431" s="27"/>
      <c r="G431" s="27"/>
      <c r="H431" s="22"/>
      <c r="I431" s="22"/>
      <c r="J431" s="27"/>
      <c r="K431" s="22"/>
      <c r="L431" s="22"/>
      <c r="M431" s="22"/>
      <c r="N431" s="27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</row>
    <row r="432" spans="1:91" ht="14.25" customHeight="1" x14ac:dyDescent="0.25">
      <c r="A432" s="22"/>
      <c r="B432" s="22"/>
      <c r="C432" s="23"/>
      <c r="D432" s="22"/>
      <c r="E432" s="27"/>
      <c r="F432" s="27"/>
      <c r="G432" s="27"/>
      <c r="H432" s="22"/>
      <c r="I432" s="22"/>
      <c r="J432" s="27"/>
      <c r="K432" s="22"/>
      <c r="L432" s="22"/>
      <c r="M432" s="22"/>
      <c r="N432" s="27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</row>
    <row r="433" spans="1:91" ht="14.25" customHeight="1" x14ac:dyDescent="0.25">
      <c r="A433" s="22"/>
      <c r="B433" s="22"/>
      <c r="C433" s="23"/>
      <c r="D433" s="22"/>
      <c r="E433" s="27"/>
      <c r="F433" s="27"/>
      <c r="G433" s="27"/>
      <c r="H433" s="22"/>
      <c r="I433" s="22"/>
      <c r="J433" s="27"/>
      <c r="K433" s="22"/>
      <c r="L433" s="22"/>
      <c r="M433" s="22"/>
      <c r="N433" s="27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</row>
    <row r="434" spans="1:91" ht="14.25" customHeight="1" x14ac:dyDescent="0.25">
      <c r="A434" s="22"/>
      <c r="B434" s="22"/>
      <c r="C434" s="23"/>
      <c r="D434" s="22"/>
      <c r="E434" s="27"/>
      <c r="F434" s="27"/>
      <c r="G434" s="27"/>
      <c r="H434" s="22"/>
      <c r="I434" s="22"/>
      <c r="J434" s="27"/>
      <c r="K434" s="22"/>
      <c r="L434" s="22"/>
      <c r="M434" s="22"/>
      <c r="N434" s="27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</row>
    <row r="435" spans="1:91" ht="14.25" customHeight="1" x14ac:dyDescent="0.25">
      <c r="A435" s="22"/>
      <c r="B435" s="22"/>
      <c r="C435" s="23"/>
      <c r="D435" s="22"/>
      <c r="E435" s="27"/>
      <c r="F435" s="27"/>
      <c r="G435" s="27"/>
      <c r="H435" s="22"/>
      <c r="I435" s="22"/>
      <c r="J435" s="27"/>
      <c r="K435" s="22"/>
      <c r="L435" s="22"/>
      <c r="M435" s="22"/>
      <c r="N435" s="27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</row>
    <row r="436" spans="1:91" ht="14.25" customHeight="1" x14ac:dyDescent="0.25">
      <c r="A436" s="22"/>
      <c r="B436" s="22"/>
      <c r="C436" s="23"/>
      <c r="D436" s="22"/>
      <c r="E436" s="27"/>
      <c r="F436" s="27"/>
      <c r="G436" s="27"/>
      <c r="H436" s="22"/>
      <c r="I436" s="22"/>
      <c r="J436" s="27"/>
      <c r="K436" s="22"/>
      <c r="L436" s="22"/>
      <c r="M436" s="22"/>
      <c r="N436" s="27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</row>
    <row r="437" spans="1:91" ht="14.25" customHeight="1" x14ac:dyDescent="0.25">
      <c r="A437" s="22"/>
      <c r="B437" s="22"/>
      <c r="C437" s="23"/>
      <c r="D437" s="22"/>
      <c r="E437" s="27"/>
      <c r="F437" s="27"/>
      <c r="G437" s="27"/>
      <c r="H437" s="22"/>
      <c r="I437" s="22"/>
      <c r="J437" s="27"/>
      <c r="K437" s="22"/>
      <c r="L437" s="22"/>
      <c r="M437" s="22"/>
      <c r="N437" s="27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</row>
    <row r="438" spans="1:91" ht="14.25" customHeight="1" x14ac:dyDescent="0.25">
      <c r="A438" s="22"/>
      <c r="B438" s="22"/>
      <c r="C438" s="23"/>
      <c r="D438" s="22"/>
      <c r="E438" s="27"/>
      <c r="F438" s="27"/>
      <c r="G438" s="27"/>
      <c r="H438" s="22"/>
      <c r="I438" s="22"/>
      <c r="J438" s="27"/>
      <c r="K438" s="22"/>
      <c r="L438" s="22"/>
      <c r="M438" s="22"/>
      <c r="N438" s="27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</row>
    <row r="439" spans="1:91" ht="14.25" customHeight="1" x14ac:dyDescent="0.25">
      <c r="A439" s="22"/>
      <c r="B439" s="22"/>
      <c r="C439" s="23"/>
      <c r="D439" s="22"/>
      <c r="E439" s="27"/>
      <c r="F439" s="27"/>
      <c r="G439" s="27"/>
      <c r="H439" s="22"/>
      <c r="I439" s="22"/>
      <c r="J439" s="27"/>
      <c r="K439" s="22"/>
      <c r="L439" s="22"/>
      <c r="M439" s="22"/>
      <c r="N439" s="27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</row>
    <row r="440" spans="1:91" ht="14.25" customHeight="1" x14ac:dyDescent="0.25">
      <c r="A440" s="22"/>
      <c r="B440" s="22"/>
      <c r="C440" s="23"/>
      <c r="D440" s="22"/>
      <c r="E440" s="27"/>
      <c r="F440" s="27"/>
      <c r="G440" s="27"/>
      <c r="H440" s="22"/>
      <c r="I440" s="22"/>
      <c r="J440" s="27"/>
      <c r="K440" s="22"/>
      <c r="L440" s="22"/>
      <c r="M440" s="22"/>
      <c r="N440" s="27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</row>
    <row r="441" spans="1:91" ht="14.25" customHeight="1" x14ac:dyDescent="0.25">
      <c r="A441" s="22"/>
      <c r="B441" s="22"/>
      <c r="C441" s="23"/>
      <c r="D441" s="22"/>
      <c r="E441" s="27"/>
      <c r="F441" s="27"/>
      <c r="G441" s="27"/>
      <c r="H441" s="22"/>
      <c r="I441" s="22"/>
      <c r="J441" s="27"/>
      <c r="K441" s="22"/>
      <c r="L441" s="22"/>
      <c r="M441" s="22"/>
      <c r="N441" s="27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</row>
    <row r="442" spans="1:91" ht="14.25" customHeight="1" x14ac:dyDescent="0.25">
      <c r="A442" s="22"/>
      <c r="B442" s="22"/>
      <c r="C442" s="23"/>
      <c r="D442" s="22"/>
      <c r="E442" s="27"/>
      <c r="F442" s="27"/>
      <c r="G442" s="27"/>
      <c r="H442" s="22"/>
      <c r="I442" s="22"/>
      <c r="J442" s="27"/>
      <c r="K442" s="22"/>
      <c r="L442" s="22"/>
      <c r="M442" s="22"/>
      <c r="N442" s="27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</row>
    <row r="443" spans="1:91" ht="14.25" customHeight="1" x14ac:dyDescent="0.25">
      <c r="A443" s="22"/>
      <c r="B443" s="22"/>
      <c r="C443" s="23"/>
      <c r="D443" s="22"/>
      <c r="E443" s="27"/>
      <c r="F443" s="27"/>
      <c r="G443" s="27"/>
      <c r="H443" s="22"/>
      <c r="I443" s="22"/>
      <c r="J443" s="27"/>
      <c r="K443" s="22"/>
      <c r="L443" s="22"/>
      <c r="M443" s="22"/>
      <c r="N443" s="27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</row>
    <row r="444" spans="1:91" ht="14.25" customHeight="1" x14ac:dyDescent="0.25">
      <c r="A444" s="22"/>
      <c r="B444" s="22"/>
      <c r="C444" s="23"/>
      <c r="D444" s="22"/>
      <c r="E444" s="27"/>
      <c r="F444" s="27"/>
      <c r="G444" s="27"/>
      <c r="H444" s="22"/>
      <c r="I444" s="22"/>
      <c r="J444" s="27"/>
      <c r="K444" s="22"/>
      <c r="L444" s="22"/>
      <c r="M444" s="22"/>
      <c r="N444" s="27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</row>
    <row r="445" spans="1:91" ht="14.25" customHeight="1" x14ac:dyDescent="0.25">
      <c r="A445" s="22"/>
      <c r="B445" s="22"/>
      <c r="C445" s="23"/>
      <c r="D445" s="22"/>
      <c r="E445" s="27"/>
      <c r="F445" s="27"/>
      <c r="G445" s="27"/>
      <c r="H445" s="22"/>
      <c r="I445" s="22"/>
      <c r="J445" s="27"/>
      <c r="K445" s="22"/>
      <c r="L445" s="22"/>
      <c r="M445" s="22"/>
      <c r="N445" s="27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</row>
    <row r="446" spans="1:91" ht="14.25" customHeight="1" x14ac:dyDescent="0.25">
      <c r="A446" s="22"/>
      <c r="B446" s="22"/>
      <c r="C446" s="23"/>
      <c r="D446" s="22"/>
      <c r="E446" s="27"/>
      <c r="F446" s="27"/>
      <c r="G446" s="27"/>
      <c r="H446" s="22"/>
      <c r="I446" s="22"/>
      <c r="J446" s="27"/>
      <c r="K446" s="22"/>
      <c r="L446" s="22"/>
      <c r="M446" s="22"/>
      <c r="N446" s="27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</row>
    <row r="447" spans="1:91" ht="14.25" customHeight="1" x14ac:dyDescent="0.25">
      <c r="A447" s="22"/>
      <c r="B447" s="22"/>
      <c r="C447" s="23"/>
      <c r="D447" s="22"/>
      <c r="E447" s="27"/>
      <c r="F447" s="27"/>
      <c r="G447" s="27"/>
      <c r="H447" s="22"/>
      <c r="I447" s="22"/>
      <c r="J447" s="27"/>
      <c r="K447" s="22"/>
      <c r="L447" s="22"/>
      <c r="M447" s="22"/>
      <c r="N447" s="27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</row>
    <row r="448" spans="1:91" ht="14.25" customHeight="1" x14ac:dyDescent="0.25">
      <c r="A448" s="22"/>
      <c r="B448" s="22"/>
      <c r="C448" s="23"/>
      <c r="D448" s="22"/>
      <c r="E448" s="27"/>
      <c r="F448" s="27"/>
      <c r="G448" s="27"/>
      <c r="H448" s="22"/>
      <c r="I448" s="22"/>
      <c r="J448" s="27"/>
      <c r="K448" s="22"/>
      <c r="L448" s="22"/>
      <c r="M448" s="22"/>
      <c r="N448" s="27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</row>
    <row r="449" spans="1:91" ht="14.25" customHeight="1" x14ac:dyDescent="0.25">
      <c r="A449" s="22"/>
      <c r="B449" s="22"/>
      <c r="C449" s="23"/>
      <c r="D449" s="22"/>
      <c r="E449" s="27"/>
      <c r="F449" s="27"/>
      <c r="G449" s="27"/>
      <c r="H449" s="22"/>
      <c r="I449" s="22"/>
      <c r="J449" s="27"/>
      <c r="K449" s="22"/>
      <c r="L449" s="22"/>
      <c r="M449" s="22"/>
      <c r="N449" s="27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</row>
    <row r="450" spans="1:91" ht="14.25" customHeight="1" x14ac:dyDescent="0.25">
      <c r="A450" s="22"/>
      <c r="B450" s="22"/>
      <c r="C450" s="23"/>
      <c r="D450" s="22"/>
      <c r="E450" s="27"/>
      <c r="F450" s="27"/>
      <c r="G450" s="27"/>
      <c r="H450" s="22"/>
      <c r="I450" s="22"/>
      <c r="J450" s="27"/>
      <c r="K450" s="22"/>
      <c r="L450" s="22"/>
      <c r="M450" s="22"/>
      <c r="N450" s="27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</row>
    <row r="451" spans="1:91" ht="14.25" customHeight="1" x14ac:dyDescent="0.25">
      <c r="A451" s="22"/>
      <c r="B451" s="22"/>
      <c r="C451" s="23"/>
      <c r="D451" s="22"/>
      <c r="E451" s="27"/>
      <c r="F451" s="27"/>
      <c r="G451" s="27"/>
      <c r="H451" s="22"/>
      <c r="I451" s="22"/>
      <c r="J451" s="27"/>
      <c r="K451" s="22"/>
      <c r="L451" s="22"/>
      <c r="M451" s="22"/>
      <c r="N451" s="27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</row>
    <row r="452" spans="1:91" ht="14.25" customHeight="1" x14ac:dyDescent="0.25">
      <c r="A452" s="22"/>
      <c r="B452" s="22"/>
      <c r="C452" s="23"/>
      <c r="D452" s="22"/>
      <c r="E452" s="27"/>
      <c r="F452" s="27"/>
      <c r="G452" s="27"/>
      <c r="H452" s="22"/>
      <c r="I452" s="22"/>
      <c r="J452" s="27"/>
      <c r="K452" s="22"/>
      <c r="L452" s="22"/>
      <c r="M452" s="22"/>
      <c r="N452" s="27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</row>
    <row r="453" spans="1:91" ht="14.25" customHeight="1" x14ac:dyDescent="0.25">
      <c r="A453" s="22"/>
      <c r="B453" s="22"/>
      <c r="C453" s="23"/>
      <c r="D453" s="22"/>
      <c r="E453" s="27"/>
      <c r="F453" s="27"/>
      <c r="G453" s="27"/>
      <c r="H453" s="22"/>
      <c r="I453" s="22"/>
      <c r="J453" s="27"/>
      <c r="K453" s="22"/>
      <c r="L453" s="22"/>
      <c r="M453" s="22"/>
      <c r="N453" s="27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</row>
    <row r="454" spans="1:91" ht="14.25" customHeight="1" x14ac:dyDescent="0.25">
      <c r="A454" s="22"/>
      <c r="B454" s="22"/>
      <c r="C454" s="23"/>
      <c r="D454" s="22"/>
      <c r="E454" s="27"/>
      <c r="F454" s="27"/>
      <c r="G454" s="27"/>
      <c r="H454" s="22"/>
      <c r="I454" s="22"/>
      <c r="J454" s="27"/>
      <c r="K454" s="22"/>
      <c r="L454" s="22"/>
      <c r="M454" s="22"/>
      <c r="N454" s="27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</row>
    <row r="455" spans="1:91" ht="14.25" customHeight="1" x14ac:dyDescent="0.25">
      <c r="A455" s="22"/>
      <c r="B455" s="22"/>
      <c r="C455" s="23"/>
      <c r="D455" s="22"/>
      <c r="E455" s="27"/>
      <c r="F455" s="27"/>
      <c r="G455" s="27"/>
      <c r="H455" s="22"/>
      <c r="I455" s="22"/>
      <c r="J455" s="27"/>
      <c r="K455" s="22"/>
      <c r="L455" s="22"/>
      <c r="M455" s="22"/>
      <c r="N455" s="27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</row>
    <row r="456" spans="1:91" ht="14.25" customHeight="1" x14ac:dyDescent="0.25">
      <c r="A456" s="22"/>
      <c r="B456" s="22"/>
      <c r="C456" s="23"/>
      <c r="D456" s="22"/>
      <c r="E456" s="27"/>
      <c r="F456" s="27"/>
      <c r="G456" s="27"/>
      <c r="H456" s="22"/>
      <c r="I456" s="22"/>
      <c r="J456" s="27"/>
      <c r="K456" s="22"/>
      <c r="L456" s="22"/>
      <c r="M456" s="22"/>
      <c r="N456" s="27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</row>
    <row r="457" spans="1:91" ht="14.25" customHeight="1" x14ac:dyDescent="0.25">
      <c r="A457" s="22"/>
      <c r="B457" s="22"/>
      <c r="C457" s="23"/>
      <c r="D457" s="22"/>
      <c r="E457" s="27"/>
      <c r="F457" s="27"/>
      <c r="G457" s="27"/>
      <c r="H457" s="22"/>
      <c r="I457" s="22"/>
      <c r="J457" s="27"/>
      <c r="K457" s="22"/>
      <c r="L457" s="22"/>
      <c r="M457" s="22"/>
      <c r="N457" s="27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</row>
    <row r="458" spans="1:91" ht="14.25" customHeight="1" x14ac:dyDescent="0.25">
      <c r="A458" s="22"/>
      <c r="B458" s="22"/>
      <c r="C458" s="23"/>
      <c r="D458" s="22"/>
      <c r="E458" s="27"/>
      <c r="F458" s="27"/>
      <c r="G458" s="27"/>
      <c r="H458" s="22"/>
      <c r="I458" s="22"/>
      <c r="J458" s="27"/>
      <c r="K458" s="22"/>
      <c r="L458" s="22"/>
      <c r="M458" s="22"/>
      <c r="N458" s="27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</row>
    <row r="459" spans="1:91" ht="14.25" customHeight="1" x14ac:dyDescent="0.25">
      <c r="A459" s="22"/>
      <c r="B459" s="22"/>
      <c r="C459" s="23"/>
      <c r="D459" s="22"/>
      <c r="E459" s="27"/>
      <c r="F459" s="27"/>
      <c r="G459" s="27"/>
      <c r="H459" s="22"/>
      <c r="I459" s="22"/>
      <c r="J459" s="27"/>
      <c r="K459" s="22"/>
      <c r="L459" s="22"/>
      <c r="M459" s="22"/>
      <c r="N459" s="27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</row>
    <row r="460" spans="1:91" ht="14.25" customHeight="1" x14ac:dyDescent="0.25">
      <c r="A460" s="22"/>
      <c r="B460" s="22"/>
      <c r="C460" s="23"/>
      <c r="D460" s="22"/>
      <c r="E460" s="27"/>
      <c r="F460" s="27"/>
      <c r="G460" s="27"/>
      <c r="H460" s="22"/>
      <c r="I460" s="22"/>
      <c r="J460" s="27"/>
      <c r="K460" s="22"/>
      <c r="L460" s="22"/>
      <c r="M460" s="22"/>
      <c r="N460" s="27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</row>
    <row r="461" spans="1:91" ht="14.25" customHeight="1" x14ac:dyDescent="0.25">
      <c r="A461" s="22"/>
      <c r="B461" s="22"/>
      <c r="C461" s="23"/>
      <c r="D461" s="22"/>
      <c r="E461" s="27"/>
      <c r="F461" s="27"/>
      <c r="G461" s="27"/>
      <c r="H461" s="22"/>
      <c r="I461" s="22"/>
      <c r="J461" s="27"/>
      <c r="K461" s="22"/>
      <c r="L461" s="22"/>
      <c r="M461" s="22"/>
      <c r="N461" s="27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</row>
    <row r="462" spans="1:91" ht="14.25" customHeight="1" x14ac:dyDescent="0.25">
      <c r="A462" s="22"/>
      <c r="B462" s="22"/>
      <c r="C462" s="23"/>
      <c r="D462" s="22"/>
      <c r="E462" s="27"/>
      <c r="F462" s="27"/>
      <c r="G462" s="27"/>
      <c r="H462" s="22"/>
      <c r="I462" s="22"/>
      <c r="J462" s="27"/>
      <c r="K462" s="22"/>
      <c r="L462" s="22"/>
      <c r="M462" s="22"/>
      <c r="N462" s="27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</row>
    <row r="463" spans="1:91" ht="14.25" customHeight="1" x14ac:dyDescent="0.25">
      <c r="A463" s="22"/>
      <c r="B463" s="22"/>
      <c r="C463" s="23"/>
      <c r="D463" s="22"/>
      <c r="E463" s="27"/>
      <c r="F463" s="27"/>
      <c r="G463" s="27"/>
      <c r="H463" s="22"/>
      <c r="I463" s="22"/>
      <c r="J463" s="27"/>
      <c r="K463" s="22"/>
      <c r="L463" s="22"/>
      <c r="M463" s="22"/>
      <c r="N463" s="27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</row>
    <row r="464" spans="1:91" ht="14.25" customHeight="1" x14ac:dyDescent="0.25">
      <c r="A464" s="22"/>
      <c r="B464" s="22"/>
      <c r="C464" s="23"/>
      <c r="D464" s="22"/>
      <c r="E464" s="27"/>
      <c r="F464" s="27"/>
      <c r="G464" s="27"/>
      <c r="H464" s="22"/>
      <c r="I464" s="22"/>
      <c r="J464" s="27"/>
      <c r="K464" s="22"/>
      <c r="L464" s="22"/>
      <c r="M464" s="22"/>
      <c r="N464" s="27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</row>
    <row r="465" spans="1:91" ht="14.25" customHeight="1" x14ac:dyDescent="0.25">
      <c r="A465" s="22"/>
      <c r="B465" s="22"/>
      <c r="C465" s="23"/>
      <c r="D465" s="22"/>
      <c r="E465" s="27"/>
      <c r="F465" s="27"/>
      <c r="G465" s="27"/>
      <c r="H465" s="22"/>
      <c r="I465" s="22"/>
      <c r="J465" s="27"/>
      <c r="K465" s="22"/>
      <c r="L465" s="22"/>
      <c r="M465" s="22"/>
      <c r="N465" s="27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</row>
    <row r="466" spans="1:91" ht="14.25" customHeight="1" x14ac:dyDescent="0.25">
      <c r="A466" s="22"/>
      <c r="B466" s="22"/>
      <c r="C466" s="23"/>
      <c r="D466" s="22"/>
      <c r="E466" s="27"/>
      <c r="F466" s="27"/>
      <c r="G466" s="27"/>
      <c r="H466" s="22"/>
      <c r="I466" s="22"/>
      <c r="J466" s="27"/>
      <c r="K466" s="22"/>
      <c r="L466" s="22"/>
      <c r="M466" s="22"/>
      <c r="N466" s="27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</row>
    <row r="467" spans="1:91" ht="14.25" customHeight="1" x14ac:dyDescent="0.25">
      <c r="A467" s="22"/>
      <c r="B467" s="22"/>
      <c r="C467" s="23"/>
      <c r="D467" s="22"/>
      <c r="E467" s="27"/>
      <c r="F467" s="27"/>
      <c r="G467" s="27"/>
      <c r="H467" s="22"/>
      <c r="I467" s="22"/>
      <c r="J467" s="27"/>
      <c r="K467" s="22"/>
      <c r="L467" s="22"/>
      <c r="M467" s="22"/>
      <c r="N467" s="27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</row>
    <row r="468" spans="1:91" ht="14.25" customHeight="1" x14ac:dyDescent="0.25">
      <c r="A468" s="22"/>
      <c r="B468" s="22"/>
      <c r="C468" s="23"/>
      <c r="D468" s="22"/>
      <c r="E468" s="27"/>
      <c r="F468" s="27"/>
      <c r="G468" s="27"/>
      <c r="H468" s="22"/>
      <c r="I468" s="22"/>
      <c r="J468" s="27"/>
      <c r="K468" s="22"/>
      <c r="L468" s="22"/>
      <c r="M468" s="22"/>
      <c r="N468" s="27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</row>
    <row r="469" spans="1:91" ht="14.25" customHeight="1" x14ac:dyDescent="0.25">
      <c r="A469" s="22"/>
      <c r="B469" s="22"/>
      <c r="C469" s="23"/>
      <c r="D469" s="22"/>
      <c r="E469" s="27"/>
      <c r="F469" s="27"/>
      <c r="G469" s="27"/>
      <c r="H469" s="22"/>
      <c r="I469" s="22"/>
      <c r="J469" s="27"/>
      <c r="K469" s="22"/>
      <c r="L469" s="22"/>
      <c r="M469" s="22"/>
      <c r="N469" s="27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</row>
    <row r="470" spans="1:91" ht="14.25" customHeight="1" x14ac:dyDescent="0.25">
      <c r="A470" s="22"/>
      <c r="B470" s="22"/>
      <c r="C470" s="23"/>
      <c r="D470" s="22"/>
      <c r="E470" s="27"/>
      <c r="F470" s="27"/>
      <c r="G470" s="27"/>
      <c r="H470" s="22"/>
      <c r="I470" s="22"/>
      <c r="J470" s="27"/>
      <c r="K470" s="22"/>
      <c r="L470" s="22"/>
      <c r="M470" s="22"/>
      <c r="N470" s="27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</row>
    <row r="471" spans="1:91" ht="14.25" customHeight="1" x14ac:dyDescent="0.25">
      <c r="A471" s="22"/>
      <c r="B471" s="22"/>
      <c r="C471" s="23"/>
      <c r="D471" s="22"/>
      <c r="E471" s="27"/>
      <c r="F471" s="27"/>
      <c r="G471" s="27"/>
      <c r="H471" s="22"/>
      <c r="I471" s="22"/>
      <c r="J471" s="27"/>
      <c r="K471" s="22"/>
      <c r="L471" s="22"/>
      <c r="M471" s="22"/>
      <c r="N471" s="27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</row>
    <row r="472" spans="1:91" ht="14.25" customHeight="1" x14ac:dyDescent="0.25">
      <c r="A472" s="22"/>
      <c r="B472" s="22"/>
      <c r="C472" s="23"/>
      <c r="D472" s="22"/>
      <c r="E472" s="27"/>
      <c r="F472" s="27"/>
      <c r="G472" s="27"/>
      <c r="H472" s="22"/>
      <c r="I472" s="22"/>
      <c r="J472" s="27"/>
      <c r="K472" s="22"/>
      <c r="L472" s="22"/>
      <c r="M472" s="22"/>
      <c r="N472" s="27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</row>
    <row r="473" spans="1:91" ht="14.25" customHeight="1" x14ac:dyDescent="0.25">
      <c r="A473" s="22"/>
      <c r="B473" s="22"/>
      <c r="C473" s="23"/>
      <c r="D473" s="22"/>
      <c r="E473" s="27"/>
      <c r="F473" s="27"/>
      <c r="G473" s="27"/>
      <c r="H473" s="22"/>
      <c r="I473" s="22"/>
      <c r="J473" s="27"/>
      <c r="K473" s="22"/>
      <c r="L473" s="22"/>
      <c r="M473" s="22"/>
      <c r="N473" s="27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</row>
    <row r="474" spans="1:91" ht="14.25" customHeight="1" x14ac:dyDescent="0.25">
      <c r="A474" s="22"/>
      <c r="B474" s="22"/>
      <c r="C474" s="23"/>
      <c r="D474" s="22"/>
      <c r="E474" s="27"/>
      <c r="F474" s="27"/>
      <c r="G474" s="27"/>
      <c r="H474" s="22"/>
      <c r="I474" s="22"/>
      <c r="J474" s="27"/>
      <c r="K474" s="22"/>
      <c r="L474" s="22"/>
      <c r="M474" s="22"/>
      <c r="N474" s="27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</row>
    <row r="475" spans="1:91" ht="14.25" customHeight="1" x14ac:dyDescent="0.25">
      <c r="A475" s="22"/>
      <c r="B475" s="22"/>
      <c r="C475" s="23"/>
      <c r="D475" s="22"/>
      <c r="E475" s="27"/>
      <c r="F475" s="27"/>
      <c r="G475" s="27"/>
      <c r="H475" s="22"/>
      <c r="I475" s="22"/>
      <c r="J475" s="27"/>
      <c r="K475" s="22"/>
      <c r="L475" s="22"/>
      <c r="M475" s="22"/>
      <c r="N475" s="27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</row>
    <row r="476" spans="1:91" ht="14.25" customHeight="1" x14ac:dyDescent="0.25">
      <c r="A476" s="22"/>
      <c r="B476" s="22"/>
      <c r="C476" s="23"/>
      <c r="D476" s="22"/>
      <c r="E476" s="27"/>
      <c r="F476" s="27"/>
      <c r="G476" s="27"/>
      <c r="H476" s="22"/>
      <c r="I476" s="22"/>
      <c r="J476" s="27"/>
      <c r="K476" s="22"/>
      <c r="L476" s="22"/>
      <c r="M476" s="22"/>
      <c r="N476" s="27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</row>
    <row r="477" spans="1:91" ht="14.25" customHeight="1" x14ac:dyDescent="0.25">
      <c r="A477" s="22"/>
      <c r="B477" s="22"/>
      <c r="C477" s="23"/>
      <c r="D477" s="22"/>
      <c r="E477" s="27"/>
      <c r="F477" s="27"/>
      <c r="G477" s="27"/>
      <c r="H477" s="22"/>
      <c r="I477" s="22"/>
      <c r="J477" s="27"/>
      <c r="K477" s="22"/>
      <c r="L477" s="22"/>
      <c r="M477" s="22"/>
      <c r="N477" s="27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</row>
    <row r="478" spans="1:91" ht="14.25" customHeight="1" x14ac:dyDescent="0.25">
      <c r="A478" s="22"/>
      <c r="B478" s="22"/>
      <c r="C478" s="23"/>
      <c r="D478" s="22"/>
      <c r="E478" s="27"/>
      <c r="F478" s="27"/>
      <c r="G478" s="27"/>
      <c r="H478" s="22"/>
      <c r="I478" s="22"/>
      <c r="J478" s="27"/>
      <c r="K478" s="22"/>
      <c r="L478" s="22"/>
      <c r="M478" s="22"/>
      <c r="N478" s="27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</row>
    <row r="479" spans="1:91" ht="14.25" customHeight="1" x14ac:dyDescent="0.25">
      <c r="A479" s="22"/>
      <c r="B479" s="22"/>
      <c r="C479" s="23"/>
      <c r="D479" s="22"/>
      <c r="E479" s="27"/>
      <c r="F479" s="27"/>
      <c r="G479" s="27"/>
      <c r="H479" s="22"/>
      <c r="I479" s="22"/>
      <c r="J479" s="27"/>
      <c r="K479" s="22"/>
      <c r="L479" s="22"/>
      <c r="M479" s="22"/>
      <c r="N479" s="27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</row>
    <row r="480" spans="1:91" ht="14.25" customHeight="1" x14ac:dyDescent="0.25">
      <c r="A480" s="22"/>
      <c r="B480" s="22"/>
      <c r="C480" s="23"/>
      <c r="D480" s="22"/>
      <c r="E480" s="27"/>
      <c r="F480" s="27"/>
      <c r="G480" s="27"/>
      <c r="H480" s="22"/>
      <c r="I480" s="22"/>
      <c r="J480" s="27"/>
      <c r="K480" s="22"/>
      <c r="L480" s="22"/>
      <c r="M480" s="22"/>
      <c r="N480" s="27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</row>
    <row r="481" spans="1:91" ht="14.25" customHeight="1" x14ac:dyDescent="0.25">
      <c r="A481" s="22"/>
      <c r="B481" s="22"/>
      <c r="C481" s="23"/>
      <c r="D481" s="22"/>
      <c r="E481" s="27"/>
      <c r="F481" s="27"/>
      <c r="G481" s="27"/>
      <c r="H481" s="22"/>
      <c r="I481" s="22"/>
      <c r="J481" s="27"/>
      <c r="K481" s="22"/>
      <c r="L481" s="22"/>
      <c r="M481" s="22"/>
      <c r="N481" s="27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</row>
    <row r="482" spans="1:91" ht="14.25" customHeight="1" x14ac:dyDescent="0.25">
      <c r="A482" s="22"/>
      <c r="B482" s="22"/>
      <c r="C482" s="23"/>
      <c r="D482" s="22"/>
      <c r="E482" s="27"/>
      <c r="F482" s="27"/>
      <c r="G482" s="27"/>
      <c r="H482" s="22"/>
      <c r="I482" s="22"/>
      <c r="J482" s="27"/>
      <c r="K482" s="22"/>
      <c r="L482" s="22"/>
      <c r="M482" s="22"/>
      <c r="N482" s="27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</row>
    <row r="483" spans="1:91" ht="14.25" customHeight="1" x14ac:dyDescent="0.25">
      <c r="A483" s="22"/>
      <c r="B483" s="22"/>
      <c r="C483" s="23"/>
      <c r="D483" s="22"/>
      <c r="E483" s="27"/>
      <c r="F483" s="27"/>
      <c r="G483" s="27"/>
      <c r="H483" s="22"/>
      <c r="I483" s="22"/>
      <c r="J483" s="27"/>
      <c r="K483" s="22"/>
      <c r="L483" s="22"/>
      <c r="M483" s="22"/>
      <c r="N483" s="27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</row>
    <row r="484" spans="1:91" ht="14.25" customHeight="1" x14ac:dyDescent="0.25">
      <c r="A484" s="22"/>
      <c r="B484" s="22"/>
      <c r="C484" s="23"/>
      <c r="D484" s="22"/>
      <c r="E484" s="27"/>
      <c r="F484" s="27"/>
      <c r="G484" s="27"/>
      <c r="H484" s="22"/>
      <c r="I484" s="22"/>
      <c r="J484" s="27"/>
      <c r="K484" s="22"/>
      <c r="L484" s="22"/>
      <c r="M484" s="22"/>
      <c r="N484" s="27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</row>
    <row r="485" spans="1:91" ht="14.25" customHeight="1" x14ac:dyDescent="0.25">
      <c r="A485" s="22"/>
      <c r="B485" s="22"/>
      <c r="C485" s="23"/>
      <c r="D485" s="22"/>
      <c r="E485" s="27"/>
      <c r="F485" s="27"/>
      <c r="G485" s="27"/>
      <c r="H485" s="22"/>
      <c r="I485" s="22"/>
      <c r="J485" s="27"/>
      <c r="K485" s="22"/>
      <c r="L485" s="22"/>
      <c r="M485" s="22"/>
      <c r="N485" s="27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</row>
    <row r="486" spans="1:91" ht="14.25" customHeight="1" x14ac:dyDescent="0.25">
      <c r="A486" s="22"/>
      <c r="B486" s="22"/>
      <c r="C486" s="23"/>
      <c r="D486" s="22"/>
      <c r="E486" s="27"/>
      <c r="F486" s="27"/>
      <c r="G486" s="27"/>
      <c r="H486" s="22"/>
      <c r="I486" s="22"/>
      <c r="J486" s="27"/>
      <c r="K486" s="22"/>
      <c r="L486" s="22"/>
      <c r="M486" s="22"/>
      <c r="N486" s="27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</row>
    <row r="487" spans="1:91" ht="14.25" customHeight="1" x14ac:dyDescent="0.25">
      <c r="A487" s="22"/>
      <c r="B487" s="22"/>
      <c r="C487" s="23"/>
      <c r="D487" s="22"/>
      <c r="E487" s="27"/>
      <c r="F487" s="27"/>
      <c r="G487" s="27"/>
      <c r="H487" s="22"/>
      <c r="I487" s="22"/>
      <c r="J487" s="27"/>
      <c r="K487" s="22"/>
      <c r="L487" s="22"/>
      <c r="M487" s="22"/>
      <c r="N487" s="27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</row>
    <row r="488" spans="1:91" ht="14.25" customHeight="1" x14ac:dyDescent="0.25">
      <c r="A488" s="22"/>
      <c r="B488" s="22"/>
      <c r="C488" s="23"/>
      <c r="D488" s="22"/>
      <c r="E488" s="27"/>
      <c r="F488" s="27"/>
      <c r="G488" s="27"/>
      <c r="H488" s="22"/>
      <c r="I488" s="22"/>
      <c r="J488" s="27"/>
      <c r="K488" s="22"/>
      <c r="L488" s="22"/>
      <c r="M488" s="22"/>
      <c r="N488" s="27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</row>
    <row r="489" spans="1:91" ht="14.25" customHeight="1" x14ac:dyDescent="0.25">
      <c r="A489" s="22"/>
      <c r="B489" s="22"/>
      <c r="C489" s="23"/>
      <c r="D489" s="22"/>
      <c r="E489" s="27"/>
      <c r="F489" s="27"/>
      <c r="G489" s="27"/>
      <c r="H489" s="22"/>
      <c r="I489" s="22"/>
      <c r="J489" s="27"/>
      <c r="K489" s="22"/>
      <c r="L489" s="22"/>
      <c r="M489" s="22"/>
      <c r="N489" s="27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</row>
    <row r="490" spans="1:91" ht="14.25" customHeight="1" x14ac:dyDescent="0.25">
      <c r="A490" s="22"/>
      <c r="B490" s="22"/>
      <c r="C490" s="23"/>
      <c r="D490" s="22"/>
      <c r="E490" s="27"/>
      <c r="F490" s="27"/>
      <c r="G490" s="27"/>
      <c r="H490" s="22"/>
      <c r="I490" s="22"/>
      <c r="J490" s="27"/>
      <c r="K490" s="22"/>
      <c r="L490" s="22"/>
      <c r="M490" s="22"/>
      <c r="N490" s="27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</row>
    <row r="491" spans="1:91" ht="14.25" customHeight="1" x14ac:dyDescent="0.25">
      <c r="A491" s="22"/>
      <c r="B491" s="22"/>
      <c r="C491" s="23"/>
      <c r="D491" s="22"/>
      <c r="E491" s="27"/>
      <c r="F491" s="27"/>
      <c r="G491" s="27"/>
      <c r="H491" s="22"/>
      <c r="I491" s="22"/>
      <c r="J491" s="27"/>
      <c r="K491" s="22"/>
      <c r="L491" s="22"/>
      <c r="M491" s="22"/>
      <c r="N491" s="27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</row>
    <row r="492" spans="1:91" ht="14.25" customHeight="1" x14ac:dyDescent="0.25">
      <c r="A492" s="22"/>
      <c r="B492" s="22"/>
      <c r="C492" s="23"/>
      <c r="D492" s="22"/>
      <c r="E492" s="27"/>
      <c r="F492" s="27"/>
      <c r="G492" s="27"/>
      <c r="H492" s="22"/>
      <c r="I492" s="22"/>
      <c r="J492" s="27"/>
      <c r="K492" s="22"/>
      <c r="L492" s="22"/>
      <c r="M492" s="22"/>
      <c r="N492" s="27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</row>
    <row r="493" spans="1:91" ht="14.25" customHeight="1" x14ac:dyDescent="0.25">
      <c r="A493" s="22"/>
      <c r="B493" s="22"/>
      <c r="C493" s="23"/>
      <c r="D493" s="22"/>
      <c r="E493" s="27"/>
      <c r="F493" s="27"/>
      <c r="G493" s="27"/>
      <c r="H493" s="22"/>
      <c r="I493" s="22"/>
      <c r="J493" s="27"/>
      <c r="K493" s="22"/>
      <c r="L493" s="22"/>
      <c r="M493" s="22"/>
      <c r="N493" s="27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</row>
    <row r="494" spans="1:91" ht="14.25" customHeight="1" x14ac:dyDescent="0.25">
      <c r="A494" s="22"/>
      <c r="B494" s="22"/>
      <c r="C494" s="23"/>
      <c r="D494" s="22"/>
      <c r="E494" s="27"/>
      <c r="F494" s="27"/>
      <c r="G494" s="27"/>
      <c r="H494" s="22"/>
      <c r="I494" s="22"/>
      <c r="J494" s="27"/>
      <c r="K494" s="22"/>
      <c r="L494" s="22"/>
      <c r="M494" s="22"/>
      <c r="N494" s="27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</row>
    <row r="495" spans="1:91" ht="14.25" customHeight="1" x14ac:dyDescent="0.25">
      <c r="A495" s="22"/>
      <c r="B495" s="22"/>
      <c r="C495" s="23"/>
      <c r="D495" s="22"/>
      <c r="E495" s="27"/>
      <c r="F495" s="27"/>
      <c r="G495" s="27"/>
      <c r="H495" s="22"/>
      <c r="I495" s="22"/>
      <c r="J495" s="27"/>
      <c r="K495" s="22"/>
      <c r="L495" s="22"/>
      <c r="M495" s="22"/>
      <c r="N495" s="27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</row>
    <row r="496" spans="1:91" ht="14.25" customHeight="1" x14ac:dyDescent="0.25">
      <c r="A496" s="22"/>
      <c r="B496" s="22"/>
      <c r="C496" s="23"/>
      <c r="D496" s="22"/>
      <c r="E496" s="27"/>
      <c r="F496" s="27"/>
      <c r="G496" s="27"/>
      <c r="H496" s="22"/>
      <c r="I496" s="22"/>
      <c r="J496" s="27"/>
      <c r="K496" s="22"/>
      <c r="L496" s="22"/>
      <c r="M496" s="22"/>
      <c r="N496" s="27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</row>
    <row r="497" spans="1:91" ht="14.25" customHeight="1" x14ac:dyDescent="0.25">
      <c r="A497" s="22"/>
      <c r="B497" s="22"/>
      <c r="C497" s="23"/>
      <c r="D497" s="22"/>
      <c r="E497" s="27"/>
      <c r="F497" s="27"/>
      <c r="G497" s="27"/>
      <c r="H497" s="22"/>
      <c r="I497" s="22"/>
      <c r="J497" s="27"/>
      <c r="K497" s="22"/>
      <c r="L497" s="22"/>
      <c r="M497" s="22"/>
      <c r="N497" s="27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</row>
    <row r="498" spans="1:91" ht="14.25" customHeight="1" x14ac:dyDescent="0.25">
      <c r="A498" s="22"/>
      <c r="B498" s="22"/>
      <c r="C498" s="23"/>
      <c r="D498" s="22"/>
      <c r="E498" s="27"/>
      <c r="F498" s="27"/>
      <c r="G498" s="27"/>
      <c r="H498" s="22"/>
      <c r="I498" s="22"/>
      <c r="J498" s="27"/>
      <c r="K498" s="22"/>
      <c r="L498" s="22"/>
      <c r="M498" s="22"/>
      <c r="N498" s="27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</row>
    <row r="499" spans="1:91" ht="14.25" customHeight="1" x14ac:dyDescent="0.25">
      <c r="A499" s="22"/>
      <c r="B499" s="22"/>
      <c r="C499" s="23"/>
      <c r="D499" s="22"/>
      <c r="E499" s="27"/>
      <c r="F499" s="27"/>
      <c r="G499" s="27"/>
      <c r="H499" s="22"/>
      <c r="I499" s="22"/>
      <c r="J499" s="27"/>
      <c r="K499" s="22"/>
      <c r="L499" s="22"/>
      <c r="M499" s="22"/>
      <c r="N499" s="27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</row>
    <row r="500" spans="1:91" ht="14.25" customHeight="1" x14ac:dyDescent="0.25">
      <c r="A500" s="22"/>
      <c r="B500" s="22"/>
      <c r="C500" s="23"/>
      <c r="D500" s="22"/>
      <c r="E500" s="27"/>
      <c r="F500" s="27"/>
      <c r="G500" s="27"/>
      <c r="H500" s="22"/>
      <c r="I500" s="22"/>
      <c r="J500" s="27"/>
      <c r="K500" s="22"/>
      <c r="L500" s="22"/>
      <c r="M500" s="22"/>
      <c r="N500" s="27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</row>
    <row r="501" spans="1:91" ht="14.25" customHeight="1" x14ac:dyDescent="0.25">
      <c r="A501" s="22"/>
      <c r="B501" s="22"/>
      <c r="C501" s="23"/>
      <c r="D501" s="22"/>
      <c r="E501" s="27"/>
      <c r="F501" s="27"/>
      <c r="G501" s="27"/>
      <c r="H501" s="22"/>
      <c r="I501" s="22"/>
      <c r="J501" s="27"/>
      <c r="K501" s="22"/>
      <c r="L501" s="22"/>
      <c r="M501" s="22"/>
      <c r="N501" s="27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</row>
    <row r="502" spans="1:91" ht="14.25" customHeight="1" x14ac:dyDescent="0.25">
      <c r="A502" s="22"/>
      <c r="B502" s="22"/>
      <c r="C502" s="23"/>
      <c r="D502" s="22"/>
      <c r="E502" s="27"/>
      <c r="F502" s="27"/>
      <c r="G502" s="27"/>
      <c r="H502" s="22"/>
      <c r="I502" s="22"/>
      <c r="J502" s="27"/>
      <c r="K502" s="22"/>
      <c r="L502" s="22"/>
      <c r="M502" s="22"/>
      <c r="N502" s="27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</row>
    <row r="503" spans="1:91" ht="14.25" customHeight="1" x14ac:dyDescent="0.25">
      <c r="A503" s="22"/>
      <c r="B503" s="22"/>
      <c r="C503" s="23"/>
      <c r="D503" s="22"/>
      <c r="E503" s="27"/>
      <c r="F503" s="27"/>
      <c r="G503" s="27"/>
      <c r="H503" s="22"/>
      <c r="I503" s="22"/>
      <c r="J503" s="27"/>
      <c r="K503" s="22"/>
      <c r="L503" s="22"/>
      <c r="M503" s="22"/>
      <c r="N503" s="27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</row>
    <row r="504" spans="1:91" ht="14.25" customHeight="1" x14ac:dyDescent="0.25">
      <c r="A504" s="22"/>
      <c r="B504" s="22"/>
      <c r="C504" s="23"/>
      <c r="D504" s="22"/>
      <c r="E504" s="27"/>
      <c r="F504" s="27"/>
      <c r="G504" s="27"/>
      <c r="H504" s="22"/>
      <c r="I504" s="22"/>
      <c r="J504" s="27"/>
      <c r="K504" s="22"/>
      <c r="L504" s="22"/>
      <c r="M504" s="22"/>
      <c r="N504" s="27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</row>
    <row r="505" spans="1:91" ht="14.25" customHeight="1" x14ac:dyDescent="0.25">
      <c r="A505" s="22"/>
      <c r="B505" s="22"/>
      <c r="C505" s="23"/>
      <c r="D505" s="22"/>
      <c r="E505" s="27"/>
      <c r="F505" s="27"/>
      <c r="G505" s="27"/>
      <c r="H505" s="22"/>
      <c r="I505" s="22"/>
      <c r="J505" s="27"/>
      <c r="K505" s="22"/>
      <c r="L505" s="22"/>
      <c r="M505" s="22"/>
      <c r="N505" s="27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</row>
    <row r="506" spans="1:91" ht="14.25" customHeight="1" x14ac:dyDescent="0.25">
      <c r="A506" s="22"/>
      <c r="B506" s="22"/>
      <c r="C506" s="23"/>
      <c r="D506" s="22"/>
      <c r="E506" s="27"/>
      <c r="F506" s="27"/>
      <c r="G506" s="27"/>
      <c r="H506" s="22"/>
      <c r="I506" s="22"/>
      <c r="J506" s="27"/>
      <c r="K506" s="22"/>
      <c r="L506" s="22"/>
      <c r="M506" s="22"/>
      <c r="N506" s="27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</row>
    <row r="507" spans="1:91" ht="14.25" customHeight="1" x14ac:dyDescent="0.25">
      <c r="A507" s="22"/>
      <c r="B507" s="22"/>
      <c r="C507" s="23"/>
      <c r="D507" s="22"/>
      <c r="E507" s="27"/>
      <c r="F507" s="27"/>
      <c r="G507" s="27"/>
      <c r="H507" s="22"/>
      <c r="I507" s="22"/>
      <c r="J507" s="27"/>
      <c r="K507" s="22"/>
      <c r="L507" s="22"/>
      <c r="M507" s="22"/>
      <c r="N507" s="27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</row>
    <row r="508" spans="1:91" ht="14.25" customHeight="1" x14ac:dyDescent="0.25">
      <c r="A508" s="22"/>
      <c r="B508" s="22"/>
      <c r="C508" s="23"/>
      <c r="D508" s="22"/>
      <c r="E508" s="27"/>
      <c r="F508" s="27"/>
      <c r="G508" s="27"/>
      <c r="H508" s="22"/>
      <c r="I508" s="22"/>
      <c r="J508" s="27"/>
      <c r="K508" s="22"/>
      <c r="L508" s="22"/>
      <c r="M508" s="22"/>
      <c r="N508" s="27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</row>
    <row r="509" spans="1:91" ht="14.25" customHeight="1" x14ac:dyDescent="0.25">
      <c r="A509" s="22"/>
      <c r="B509" s="22"/>
      <c r="C509" s="23"/>
      <c r="D509" s="22"/>
      <c r="E509" s="27"/>
      <c r="F509" s="27"/>
      <c r="G509" s="27"/>
      <c r="H509" s="22"/>
      <c r="I509" s="22"/>
      <c r="J509" s="27"/>
      <c r="K509" s="22"/>
      <c r="L509" s="22"/>
      <c r="M509" s="22"/>
      <c r="N509" s="27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</row>
    <row r="510" spans="1:91" ht="14.25" customHeight="1" x14ac:dyDescent="0.25">
      <c r="A510" s="22"/>
      <c r="B510" s="22"/>
      <c r="C510" s="23"/>
      <c r="D510" s="22"/>
      <c r="E510" s="27"/>
      <c r="F510" s="27"/>
      <c r="G510" s="27"/>
      <c r="H510" s="22"/>
      <c r="I510" s="22"/>
      <c r="J510" s="27"/>
      <c r="K510" s="22"/>
      <c r="L510" s="22"/>
      <c r="M510" s="22"/>
      <c r="N510" s="27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</row>
    <row r="511" spans="1:91" ht="14.25" customHeight="1" x14ac:dyDescent="0.25">
      <c r="A511" s="22"/>
      <c r="B511" s="22"/>
      <c r="C511" s="23"/>
      <c r="D511" s="22"/>
      <c r="E511" s="27"/>
      <c r="F511" s="27"/>
      <c r="G511" s="27"/>
      <c r="H511" s="22"/>
      <c r="I511" s="22"/>
      <c r="J511" s="27"/>
      <c r="K511" s="22"/>
      <c r="L511" s="22"/>
      <c r="M511" s="22"/>
      <c r="N511" s="27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</row>
    <row r="512" spans="1:91" ht="14.25" customHeight="1" x14ac:dyDescent="0.25">
      <c r="A512" s="22"/>
      <c r="B512" s="22"/>
      <c r="C512" s="23"/>
      <c r="D512" s="22"/>
      <c r="E512" s="27"/>
      <c r="F512" s="27"/>
      <c r="G512" s="27"/>
      <c r="H512" s="22"/>
      <c r="I512" s="22"/>
      <c r="J512" s="27"/>
      <c r="K512" s="22"/>
      <c r="L512" s="22"/>
      <c r="M512" s="22"/>
      <c r="N512" s="27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</row>
    <row r="513" spans="1:91" ht="14.25" customHeight="1" x14ac:dyDescent="0.25">
      <c r="A513" s="22"/>
      <c r="B513" s="22"/>
      <c r="C513" s="23"/>
      <c r="D513" s="22"/>
      <c r="E513" s="27"/>
      <c r="F513" s="27"/>
      <c r="G513" s="27"/>
      <c r="H513" s="22"/>
      <c r="I513" s="22"/>
      <c r="J513" s="27"/>
      <c r="K513" s="22"/>
      <c r="L513" s="22"/>
      <c r="M513" s="22"/>
      <c r="N513" s="27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</row>
    <row r="514" spans="1:91" ht="14.25" customHeight="1" x14ac:dyDescent="0.25">
      <c r="A514" s="22"/>
      <c r="B514" s="22"/>
      <c r="C514" s="23"/>
      <c r="D514" s="22"/>
      <c r="E514" s="27"/>
      <c r="F514" s="27"/>
      <c r="G514" s="27"/>
      <c r="H514" s="22"/>
      <c r="I514" s="22"/>
      <c r="J514" s="27"/>
      <c r="K514" s="22"/>
      <c r="L514" s="22"/>
      <c r="M514" s="22"/>
      <c r="N514" s="27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</row>
    <row r="515" spans="1:91" ht="14.25" customHeight="1" x14ac:dyDescent="0.25">
      <c r="A515" s="22"/>
      <c r="B515" s="22"/>
      <c r="C515" s="23"/>
      <c r="D515" s="22"/>
      <c r="E515" s="27"/>
      <c r="F515" s="27"/>
      <c r="G515" s="27"/>
      <c r="H515" s="22"/>
      <c r="I515" s="22"/>
      <c r="J515" s="27"/>
      <c r="K515" s="22"/>
      <c r="L515" s="22"/>
      <c r="M515" s="22"/>
      <c r="N515" s="27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</row>
    <row r="516" spans="1:91" ht="14.25" customHeight="1" x14ac:dyDescent="0.25">
      <c r="A516" s="22"/>
      <c r="B516" s="22"/>
      <c r="C516" s="23"/>
      <c r="D516" s="22"/>
      <c r="E516" s="27"/>
      <c r="F516" s="27"/>
      <c r="G516" s="27"/>
      <c r="H516" s="22"/>
      <c r="I516" s="22"/>
      <c r="J516" s="27"/>
      <c r="K516" s="22"/>
      <c r="L516" s="22"/>
      <c r="M516" s="22"/>
      <c r="N516" s="27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</row>
    <row r="517" spans="1:91" ht="14.25" customHeight="1" x14ac:dyDescent="0.25">
      <c r="A517" s="22"/>
      <c r="B517" s="22"/>
      <c r="C517" s="23"/>
      <c r="D517" s="22"/>
      <c r="E517" s="27"/>
      <c r="F517" s="27"/>
      <c r="G517" s="27"/>
      <c r="H517" s="22"/>
      <c r="I517" s="22"/>
      <c r="J517" s="27"/>
      <c r="K517" s="22"/>
      <c r="L517" s="22"/>
      <c r="M517" s="22"/>
      <c r="N517" s="27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</row>
    <row r="518" spans="1:91" ht="14.25" customHeight="1" x14ac:dyDescent="0.25">
      <c r="A518" s="22"/>
      <c r="B518" s="22"/>
      <c r="C518" s="23"/>
      <c r="D518" s="22"/>
      <c r="E518" s="27"/>
      <c r="F518" s="27"/>
      <c r="G518" s="27"/>
      <c r="H518" s="22"/>
      <c r="I518" s="22"/>
      <c r="J518" s="27"/>
      <c r="K518" s="22"/>
      <c r="L518" s="22"/>
      <c r="M518" s="22"/>
      <c r="N518" s="27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</row>
    <row r="519" spans="1:91" ht="14.25" customHeight="1" x14ac:dyDescent="0.25">
      <c r="A519" s="22"/>
      <c r="B519" s="22"/>
      <c r="C519" s="23"/>
      <c r="D519" s="22"/>
      <c r="E519" s="27"/>
      <c r="F519" s="27"/>
      <c r="G519" s="27"/>
      <c r="H519" s="22"/>
      <c r="I519" s="22"/>
      <c r="J519" s="27"/>
      <c r="K519" s="22"/>
      <c r="L519" s="22"/>
      <c r="M519" s="22"/>
      <c r="N519" s="27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</row>
    <row r="520" spans="1:91" ht="14.25" customHeight="1" x14ac:dyDescent="0.25">
      <c r="A520" s="22"/>
      <c r="B520" s="22"/>
      <c r="C520" s="23"/>
      <c r="D520" s="22"/>
      <c r="E520" s="27"/>
      <c r="F520" s="27"/>
      <c r="G520" s="27"/>
      <c r="H520" s="22"/>
      <c r="I520" s="22"/>
      <c r="J520" s="27"/>
      <c r="K520" s="22"/>
      <c r="L520" s="22"/>
      <c r="M520" s="22"/>
      <c r="N520" s="27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</row>
    <row r="521" spans="1:91" ht="14.25" customHeight="1" x14ac:dyDescent="0.25">
      <c r="A521" s="22"/>
      <c r="B521" s="22"/>
      <c r="C521" s="23"/>
      <c r="D521" s="22"/>
      <c r="E521" s="27"/>
      <c r="F521" s="27"/>
      <c r="G521" s="27"/>
      <c r="H521" s="22"/>
      <c r="I521" s="22"/>
      <c r="J521" s="27"/>
      <c r="K521" s="22"/>
      <c r="L521" s="22"/>
      <c r="M521" s="22"/>
      <c r="N521" s="27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</row>
    <row r="522" spans="1:91" ht="14.25" customHeight="1" x14ac:dyDescent="0.25">
      <c r="A522" s="22"/>
      <c r="B522" s="22"/>
      <c r="C522" s="23"/>
      <c r="D522" s="22"/>
      <c r="E522" s="27"/>
      <c r="F522" s="27"/>
      <c r="G522" s="27"/>
      <c r="H522" s="22"/>
      <c r="I522" s="22"/>
      <c r="J522" s="27"/>
      <c r="K522" s="22"/>
      <c r="L522" s="22"/>
      <c r="M522" s="22"/>
      <c r="N522" s="27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</row>
    <row r="523" spans="1:91" ht="14.25" customHeight="1" x14ac:dyDescent="0.25">
      <c r="A523" s="22"/>
      <c r="B523" s="22"/>
      <c r="C523" s="23"/>
      <c r="D523" s="22"/>
      <c r="E523" s="27"/>
      <c r="F523" s="27"/>
      <c r="G523" s="27"/>
      <c r="H523" s="22"/>
      <c r="I523" s="22"/>
      <c r="J523" s="27"/>
      <c r="K523" s="22"/>
      <c r="L523" s="22"/>
      <c r="M523" s="22"/>
      <c r="N523" s="27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</row>
    <row r="524" spans="1:91" ht="14.25" customHeight="1" x14ac:dyDescent="0.25">
      <c r="A524" s="22"/>
      <c r="B524" s="22"/>
      <c r="C524" s="23"/>
      <c r="D524" s="22"/>
      <c r="E524" s="27"/>
      <c r="F524" s="27"/>
      <c r="G524" s="27"/>
      <c r="H524" s="22"/>
      <c r="I524" s="22"/>
      <c r="J524" s="27"/>
      <c r="K524" s="22"/>
      <c r="L524" s="22"/>
      <c r="M524" s="22"/>
      <c r="N524" s="27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</row>
    <row r="525" spans="1:91" ht="14.25" customHeight="1" x14ac:dyDescent="0.25">
      <c r="A525" s="22"/>
      <c r="B525" s="22"/>
      <c r="C525" s="23"/>
      <c r="D525" s="22"/>
      <c r="E525" s="27"/>
      <c r="F525" s="27"/>
      <c r="G525" s="27"/>
      <c r="H525" s="22"/>
      <c r="I525" s="22"/>
      <c r="J525" s="27"/>
      <c r="K525" s="22"/>
      <c r="L525" s="22"/>
      <c r="M525" s="22"/>
      <c r="N525" s="27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</row>
    <row r="526" spans="1:91" ht="14.25" customHeight="1" x14ac:dyDescent="0.25">
      <c r="A526" s="22"/>
      <c r="B526" s="22"/>
      <c r="C526" s="23"/>
      <c r="D526" s="22"/>
      <c r="E526" s="27"/>
      <c r="F526" s="27"/>
      <c r="G526" s="27"/>
      <c r="H526" s="22"/>
      <c r="I526" s="22"/>
      <c r="J526" s="27"/>
      <c r="K526" s="22"/>
      <c r="L526" s="22"/>
      <c r="M526" s="22"/>
      <c r="N526" s="27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</row>
    <row r="527" spans="1:91" ht="14.25" customHeight="1" x14ac:dyDescent="0.25">
      <c r="A527" s="22"/>
      <c r="B527" s="22"/>
      <c r="C527" s="23"/>
      <c r="D527" s="22"/>
      <c r="E527" s="27"/>
      <c r="F527" s="27"/>
      <c r="G527" s="27"/>
      <c r="H527" s="22"/>
      <c r="I527" s="22"/>
      <c r="J527" s="27"/>
      <c r="K527" s="22"/>
      <c r="L527" s="22"/>
      <c r="M527" s="22"/>
      <c r="N527" s="27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</row>
    <row r="528" spans="1:91" ht="14.25" customHeight="1" x14ac:dyDescent="0.25">
      <c r="A528" s="22"/>
      <c r="B528" s="22"/>
      <c r="C528" s="23"/>
      <c r="D528" s="22"/>
      <c r="E528" s="27"/>
      <c r="F528" s="27"/>
      <c r="G528" s="27"/>
      <c r="H528" s="22"/>
      <c r="I528" s="22"/>
      <c r="J528" s="27"/>
      <c r="K528" s="22"/>
      <c r="L528" s="22"/>
      <c r="M528" s="22"/>
      <c r="N528" s="27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</row>
    <row r="529" spans="1:91" ht="14.25" customHeight="1" x14ac:dyDescent="0.25">
      <c r="A529" s="22"/>
      <c r="B529" s="22"/>
      <c r="C529" s="23"/>
      <c r="D529" s="22"/>
      <c r="E529" s="27"/>
      <c r="F529" s="27"/>
      <c r="G529" s="27"/>
      <c r="H529" s="22"/>
      <c r="I529" s="22"/>
      <c r="J529" s="27"/>
      <c r="K529" s="22"/>
      <c r="L529" s="22"/>
      <c r="M529" s="22"/>
      <c r="N529" s="27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</row>
    <row r="530" spans="1:91" ht="14.25" customHeight="1" x14ac:dyDescent="0.25">
      <c r="A530" s="22"/>
      <c r="B530" s="22"/>
      <c r="C530" s="23"/>
      <c r="D530" s="22"/>
      <c r="E530" s="27"/>
      <c r="F530" s="27"/>
      <c r="G530" s="27"/>
      <c r="H530" s="22"/>
      <c r="I530" s="22"/>
      <c r="J530" s="27"/>
      <c r="K530" s="22"/>
      <c r="L530" s="22"/>
      <c r="M530" s="22"/>
      <c r="N530" s="27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</row>
    <row r="531" spans="1:91" ht="14.25" customHeight="1" x14ac:dyDescent="0.25">
      <c r="A531" s="22"/>
      <c r="B531" s="22"/>
      <c r="C531" s="23"/>
      <c r="D531" s="22"/>
      <c r="E531" s="27"/>
      <c r="F531" s="27"/>
      <c r="G531" s="27"/>
      <c r="H531" s="22"/>
      <c r="I531" s="22"/>
      <c r="J531" s="27"/>
      <c r="K531" s="22"/>
      <c r="L531" s="22"/>
      <c r="M531" s="22"/>
      <c r="N531" s="27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</row>
    <row r="532" spans="1:91" ht="14.25" customHeight="1" x14ac:dyDescent="0.25">
      <c r="A532" s="22"/>
      <c r="B532" s="22"/>
      <c r="C532" s="23"/>
      <c r="D532" s="22"/>
      <c r="E532" s="27"/>
      <c r="F532" s="27"/>
      <c r="G532" s="27"/>
      <c r="H532" s="22"/>
      <c r="I532" s="22"/>
      <c r="J532" s="27"/>
      <c r="K532" s="22"/>
      <c r="L532" s="22"/>
      <c r="M532" s="22"/>
      <c r="N532" s="27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</row>
    <row r="533" spans="1:91" ht="14.25" customHeight="1" x14ac:dyDescent="0.25">
      <c r="A533" s="22"/>
      <c r="B533" s="22"/>
      <c r="C533" s="23"/>
      <c r="D533" s="22"/>
      <c r="E533" s="27"/>
      <c r="F533" s="27"/>
      <c r="G533" s="27"/>
      <c r="H533" s="22"/>
      <c r="I533" s="22"/>
      <c r="J533" s="27"/>
      <c r="K533" s="22"/>
      <c r="L533" s="22"/>
      <c r="M533" s="22"/>
      <c r="N533" s="27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</row>
    <row r="534" spans="1:91" ht="14.25" customHeight="1" x14ac:dyDescent="0.25">
      <c r="A534" s="22"/>
      <c r="B534" s="22"/>
      <c r="C534" s="23"/>
      <c r="D534" s="22"/>
      <c r="E534" s="27"/>
      <c r="F534" s="27"/>
      <c r="G534" s="27"/>
      <c r="H534" s="22"/>
      <c r="I534" s="22"/>
      <c r="J534" s="27"/>
      <c r="K534" s="22"/>
      <c r="L534" s="22"/>
      <c r="M534" s="22"/>
      <c r="N534" s="27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</row>
    <row r="535" spans="1:91" ht="14.25" customHeight="1" x14ac:dyDescent="0.25">
      <c r="A535" s="22"/>
      <c r="B535" s="22"/>
      <c r="C535" s="23"/>
      <c r="D535" s="22"/>
      <c r="E535" s="27"/>
      <c r="F535" s="27"/>
      <c r="G535" s="27"/>
      <c r="H535" s="22"/>
      <c r="I535" s="22"/>
      <c r="J535" s="27"/>
      <c r="K535" s="22"/>
      <c r="L535" s="22"/>
      <c r="M535" s="22"/>
      <c r="N535" s="27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</row>
    <row r="536" spans="1:91" ht="14.25" customHeight="1" x14ac:dyDescent="0.25">
      <c r="A536" s="22"/>
      <c r="B536" s="22"/>
      <c r="C536" s="23"/>
      <c r="D536" s="22"/>
      <c r="E536" s="27"/>
      <c r="F536" s="27"/>
      <c r="G536" s="27"/>
      <c r="H536" s="22"/>
      <c r="I536" s="22"/>
      <c r="J536" s="27"/>
      <c r="K536" s="22"/>
      <c r="L536" s="22"/>
      <c r="M536" s="22"/>
      <c r="N536" s="27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</row>
    <row r="537" spans="1:91" ht="14.25" customHeight="1" x14ac:dyDescent="0.25">
      <c r="A537" s="22"/>
      <c r="B537" s="22"/>
      <c r="C537" s="23"/>
      <c r="D537" s="22"/>
      <c r="E537" s="27"/>
      <c r="F537" s="27"/>
      <c r="G537" s="27"/>
      <c r="H537" s="22"/>
      <c r="I537" s="22"/>
      <c r="J537" s="27"/>
      <c r="K537" s="22"/>
      <c r="L537" s="22"/>
      <c r="M537" s="22"/>
      <c r="N537" s="27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</row>
    <row r="538" spans="1:91" ht="14.25" customHeight="1" x14ac:dyDescent="0.25">
      <c r="A538" s="22"/>
      <c r="B538" s="22"/>
      <c r="C538" s="23"/>
      <c r="D538" s="22"/>
      <c r="E538" s="27"/>
      <c r="F538" s="27"/>
      <c r="G538" s="27"/>
      <c r="H538" s="22"/>
      <c r="I538" s="22"/>
      <c r="J538" s="27"/>
      <c r="K538" s="22"/>
      <c r="L538" s="22"/>
      <c r="M538" s="22"/>
      <c r="N538" s="27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</row>
    <row r="539" spans="1:91" ht="14.25" customHeight="1" x14ac:dyDescent="0.25">
      <c r="A539" s="22"/>
      <c r="B539" s="22"/>
      <c r="C539" s="23"/>
      <c r="D539" s="22"/>
      <c r="E539" s="27"/>
      <c r="F539" s="27"/>
      <c r="G539" s="27"/>
      <c r="H539" s="22"/>
      <c r="I539" s="22"/>
      <c r="J539" s="27"/>
      <c r="K539" s="22"/>
      <c r="L539" s="22"/>
      <c r="M539" s="22"/>
      <c r="N539" s="27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</row>
    <row r="540" spans="1:91" ht="14.25" customHeight="1" x14ac:dyDescent="0.25">
      <c r="A540" s="22"/>
      <c r="B540" s="22"/>
      <c r="C540" s="23"/>
      <c r="D540" s="22"/>
      <c r="E540" s="27"/>
      <c r="F540" s="27"/>
      <c r="G540" s="27"/>
      <c r="H540" s="22"/>
      <c r="I540" s="22"/>
      <c r="J540" s="27"/>
      <c r="K540" s="22"/>
      <c r="L540" s="22"/>
      <c r="M540" s="22"/>
      <c r="N540" s="27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</row>
    <row r="541" spans="1:91" ht="14.25" customHeight="1" x14ac:dyDescent="0.25">
      <c r="A541" s="22"/>
      <c r="B541" s="22"/>
      <c r="C541" s="23"/>
      <c r="D541" s="22"/>
      <c r="E541" s="27"/>
      <c r="F541" s="27"/>
      <c r="G541" s="27"/>
      <c r="H541" s="22"/>
      <c r="I541" s="22"/>
      <c r="J541" s="27"/>
      <c r="K541" s="22"/>
      <c r="L541" s="22"/>
      <c r="M541" s="22"/>
      <c r="N541" s="27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</row>
    <row r="542" spans="1:91" ht="14.25" customHeight="1" x14ac:dyDescent="0.25">
      <c r="A542" s="22"/>
      <c r="B542" s="22"/>
      <c r="C542" s="23"/>
      <c r="D542" s="22"/>
      <c r="E542" s="27"/>
      <c r="F542" s="27"/>
      <c r="G542" s="27"/>
      <c r="H542" s="22"/>
      <c r="I542" s="22"/>
      <c r="J542" s="27"/>
      <c r="K542" s="22"/>
      <c r="L542" s="22"/>
      <c r="M542" s="22"/>
      <c r="N542" s="27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</row>
    <row r="543" spans="1:91" ht="14.25" customHeight="1" x14ac:dyDescent="0.25">
      <c r="A543" s="22"/>
      <c r="B543" s="22"/>
      <c r="C543" s="23"/>
      <c r="D543" s="22"/>
      <c r="E543" s="27"/>
      <c r="F543" s="27"/>
      <c r="G543" s="27"/>
      <c r="H543" s="22"/>
      <c r="I543" s="22"/>
      <c r="J543" s="27"/>
      <c r="K543" s="22"/>
      <c r="L543" s="22"/>
      <c r="M543" s="22"/>
      <c r="N543" s="27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</row>
    <row r="544" spans="1:91" ht="14.25" customHeight="1" x14ac:dyDescent="0.25">
      <c r="A544" s="22"/>
      <c r="B544" s="22"/>
      <c r="C544" s="23"/>
      <c r="D544" s="22"/>
      <c r="E544" s="27"/>
      <c r="F544" s="27"/>
      <c r="G544" s="27"/>
      <c r="H544" s="22"/>
      <c r="I544" s="22"/>
      <c r="J544" s="27"/>
      <c r="K544" s="22"/>
      <c r="L544" s="22"/>
      <c r="M544" s="22"/>
      <c r="N544" s="27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</row>
    <row r="545" spans="1:91" ht="14.25" customHeight="1" x14ac:dyDescent="0.25">
      <c r="A545" s="22"/>
      <c r="B545" s="22"/>
      <c r="C545" s="23"/>
      <c r="D545" s="22"/>
      <c r="E545" s="27"/>
      <c r="F545" s="27"/>
      <c r="G545" s="27"/>
      <c r="H545" s="22"/>
      <c r="I545" s="22"/>
      <c r="J545" s="27"/>
      <c r="K545" s="22"/>
      <c r="L545" s="22"/>
      <c r="M545" s="22"/>
      <c r="N545" s="27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</row>
    <row r="546" spans="1:91" ht="14.25" customHeight="1" x14ac:dyDescent="0.25">
      <c r="A546" s="22"/>
      <c r="B546" s="22"/>
      <c r="C546" s="23"/>
      <c r="D546" s="22"/>
      <c r="E546" s="27"/>
      <c r="F546" s="27"/>
      <c r="G546" s="27"/>
      <c r="H546" s="22"/>
      <c r="I546" s="22"/>
      <c r="J546" s="27"/>
      <c r="K546" s="22"/>
      <c r="L546" s="22"/>
      <c r="M546" s="22"/>
      <c r="N546" s="27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</row>
    <row r="547" spans="1:91" ht="14.25" customHeight="1" x14ac:dyDescent="0.25">
      <c r="A547" s="22"/>
      <c r="B547" s="22"/>
      <c r="C547" s="23"/>
      <c r="D547" s="22"/>
      <c r="E547" s="27"/>
      <c r="F547" s="27"/>
      <c r="G547" s="27"/>
      <c r="H547" s="22"/>
      <c r="I547" s="22"/>
      <c r="J547" s="27"/>
      <c r="K547" s="22"/>
      <c r="L547" s="22"/>
      <c r="M547" s="22"/>
      <c r="N547" s="27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</row>
    <row r="548" spans="1:91" ht="14.25" customHeight="1" x14ac:dyDescent="0.25">
      <c r="A548" s="22"/>
      <c r="B548" s="22"/>
      <c r="C548" s="23"/>
      <c r="D548" s="22"/>
      <c r="E548" s="27"/>
      <c r="F548" s="27"/>
      <c r="G548" s="27"/>
      <c r="H548" s="22"/>
      <c r="I548" s="22"/>
      <c r="J548" s="27"/>
      <c r="K548" s="22"/>
      <c r="L548" s="22"/>
      <c r="M548" s="22"/>
      <c r="N548" s="27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</row>
    <row r="549" spans="1:91" ht="14.25" customHeight="1" x14ac:dyDescent="0.25">
      <c r="A549" s="22"/>
      <c r="B549" s="22"/>
      <c r="C549" s="23"/>
      <c r="D549" s="22"/>
      <c r="E549" s="27"/>
      <c r="F549" s="27"/>
      <c r="G549" s="27"/>
      <c r="H549" s="22"/>
      <c r="I549" s="22"/>
      <c r="J549" s="27"/>
      <c r="K549" s="22"/>
      <c r="L549" s="22"/>
      <c r="M549" s="22"/>
      <c r="N549" s="27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</row>
    <row r="550" spans="1:91" ht="14.25" customHeight="1" x14ac:dyDescent="0.25">
      <c r="A550" s="22"/>
      <c r="B550" s="22"/>
      <c r="C550" s="23"/>
      <c r="D550" s="22"/>
      <c r="E550" s="27"/>
      <c r="F550" s="27"/>
      <c r="G550" s="27"/>
      <c r="H550" s="22"/>
      <c r="I550" s="22"/>
      <c r="J550" s="27"/>
      <c r="K550" s="22"/>
      <c r="L550" s="22"/>
      <c r="M550" s="22"/>
      <c r="N550" s="27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</row>
    <row r="551" spans="1:91" ht="14.25" customHeight="1" x14ac:dyDescent="0.25">
      <c r="A551" s="22"/>
      <c r="B551" s="22"/>
      <c r="C551" s="23"/>
      <c r="D551" s="22"/>
      <c r="E551" s="27"/>
      <c r="F551" s="27"/>
      <c r="G551" s="27"/>
      <c r="H551" s="22"/>
      <c r="I551" s="22"/>
      <c r="J551" s="27"/>
      <c r="K551" s="22"/>
      <c r="L551" s="22"/>
      <c r="M551" s="22"/>
      <c r="N551" s="27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</row>
    <row r="552" spans="1:91" ht="14.25" customHeight="1" x14ac:dyDescent="0.25">
      <c r="A552" s="22"/>
      <c r="B552" s="22"/>
      <c r="C552" s="23"/>
      <c r="D552" s="22"/>
      <c r="E552" s="27"/>
      <c r="F552" s="27"/>
      <c r="G552" s="27"/>
      <c r="H552" s="22"/>
      <c r="I552" s="22"/>
      <c r="J552" s="27"/>
      <c r="K552" s="22"/>
      <c r="L552" s="22"/>
      <c r="M552" s="22"/>
      <c r="N552" s="27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</row>
    <row r="553" spans="1:91" ht="14.25" customHeight="1" x14ac:dyDescent="0.25">
      <c r="A553" s="22"/>
      <c r="B553" s="22"/>
      <c r="C553" s="23"/>
      <c r="D553" s="22"/>
      <c r="E553" s="27"/>
      <c r="F553" s="27"/>
      <c r="G553" s="27"/>
      <c r="H553" s="22"/>
      <c r="I553" s="22"/>
      <c r="J553" s="27"/>
      <c r="K553" s="22"/>
      <c r="L553" s="22"/>
      <c r="M553" s="22"/>
      <c r="N553" s="27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</row>
    <row r="554" spans="1:91" ht="14.25" customHeight="1" x14ac:dyDescent="0.25">
      <c r="A554" s="22"/>
      <c r="B554" s="22"/>
      <c r="C554" s="23"/>
      <c r="D554" s="22"/>
      <c r="E554" s="27"/>
      <c r="F554" s="27"/>
      <c r="G554" s="27"/>
      <c r="H554" s="22"/>
      <c r="I554" s="22"/>
      <c r="J554" s="27"/>
      <c r="K554" s="22"/>
      <c r="L554" s="22"/>
      <c r="M554" s="22"/>
      <c r="N554" s="27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</row>
    <row r="555" spans="1:91" ht="14.25" customHeight="1" x14ac:dyDescent="0.25">
      <c r="A555" s="22"/>
      <c r="B555" s="22"/>
      <c r="C555" s="23"/>
      <c r="D555" s="22"/>
      <c r="E555" s="27"/>
      <c r="F555" s="27"/>
      <c r="G555" s="27"/>
      <c r="H555" s="22"/>
      <c r="I555" s="22"/>
      <c r="J555" s="27"/>
      <c r="K555" s="22"/>
      <c r="L555" s="22"/>
      <c r="M555" s="22"/>
      <c r="N555" s="27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</row>
    <row r="556" spans="1:91" ht="14.25" customHeight="1" x14ac:dyDescent="0.25">
      <c r="A556" s="22"/>
      <c r="B556" s="22"/>
      <c r="C556" s="23"/>
      <c r="D556" s="22"/>
      <c r="E556" s="27"/>
      <c r="F556" s="27"/>
      <c r="G556" s="27"/>
      <c r="H556" s="22"/>
      <c r="I556" s="22"/>
      <c r="J556" s="27"/>
      <c r="K556" s="22"/>
      <c r="L556" s="22"/>
      <c r="M556" s="22"/>
      <c r="N556" s="27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</row>
    <row r="557" spans="1:91" ht="14.25" customHeight="1" x14ac:dyDescent="0.25">
      <c r="A557" s="22"/>
      <c r="B557" s="22"/>
      <c r="C557" s="23"/>
      <c r="D557" s="22"/>
      <c r="E557" s="27"/>
      <c r="F557" s="27"/>
      <c r="G557" s="27"/>
      <c r="H557" s="22"/>
      <c r="I557" s="22"/>
      <c r="J557" s="27"/>
      <c r="K557" s="22"/>
      <c r="L557" s="22"/>
      <c r="M557" s="22"/>
      <c r="N557" s="27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</row>
    <row r="558" spans="1:91" ht="14.25" customHeight="1" x14ac:dyDescent="0.25">
      <c r="A558" s="22"/>
      <c r="B558" s="22"/>
      <c r="C558" s="23"/>
      <c r="D558" s="22"/>
      <c r="E558" s="27"/>
      <c r="F558" s="27"/>
      <c r="G558" s="27"/>
      <c r="H558" s="22"/>
      <c r="I558" s="22"/>
      <c r="J558" s="27"/>
      <c r="K558" s="22"/>
      <c r="L558" s="22"/>
      <c r="M558" s="22"/>
      <c r="N558" s="27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</row>
    <row r="559" spans="1:91" ht="14.25" customHeight="1" x14ac:dyDescent="0.25">
      <c r="A559" s="22"/>
      <c r="B559" s="22"/>
      <c r="C559" s="23"/>
      <c r="D559" s="22"/>
      <c r="E559" s="27"/>
      <c r="F559" s="27"/>
      <c r="G559" s="27"/>
      <c r="H559" s="22"/>
      <c r="I559" s="22"/>
      <c r="J559" s="27"/>
      <c r="K559" s="22"/>
      <c r="L559" s="22"/>
      <c r="M559" s="22"/>
      <c r="N559" s="27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</row>
    <row r="560" spans="1:91" ht="14.25" customHeight="1" x14ac:dyDescent="0.25">
      <c r="A560" s="22"/>
      <c r="B560" s="22"/>
      <c r="C560" s="23"/>
      <c r="D560" s="22"/>
      <c r="E560" s="27"/>
      <c r="F560" s="27"/>
      <c r="G560" s="27"/>
      <c r="H560" s="22"/>
      <c r="I560" s="22"/>
      <c r="J560" s="27"/>
      <c r="K560" s="22"/>
      <c r="L560" s="22"/>
      <c r="M560" s="22"/>
      <c r="N560" s="27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</row>
    <row r="561" spans="1:91" ht="14.25" customHeight="1" x14ac:dyDescent="0.25">
      <c r="A561" s="22"/>
      <c r="B561" s="22"/>
      <c r="C561" s="23"/>
      <c r="D561" s="22"/>
      <c r="E561" s="27"/>
      <c r="F561" s="27"/>
      <c r="G561" s="27"/>
      <c r="H561" s="22"/>
      <c r="I561" s="22"/>
      <c r="J561" s="27"/>
      <c r="K561" s="22"/>
      <c r="L561" s="22"/>
      <c r="M561" s="22"/>
      <c r="N561" s="27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</row>
    <row r="562" spans="1:91" ht="14.25" customHeight="1" x14ac:dyDescent="0.25">
      <c r="A562" s="22"/>
      <c r="B562" s="22"/>
      <c r="C562" s="23"/>
      <c r="D562" s="22"/>
      <c r="E562" s="27"/>
      <c r="F562" s="27"/>
      <c r="G562" s="27"/>
      <c r="H562" s="22"/>
      <c r="I562" s="22"/>
      <c r="J562" s="27"/>
      <c r="K562" s="22"/>
      <c r="L562" s="22"/>
      <c r="M562" s="22"/>
      <c r="N562" s="27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</row>
    <row r="563" spans="1:91" ht="14.25" customHeight="1" x14ac:dyDescent="0.25">
      <c r="A563" s="22"/>
      <c r="B563" s="22"/>
      <c r="C563" s="23"/>
      <c r="D563" s="22"/>
      <c r="E563" s="27"/>
      <c r="F563" s="27"/>
      <c r="G563" s="27"/>
      <c r="H563" s="22"/>
      <c r="I563" s="22"/>
      <c r="J563" s="27"/>
      <c r="K563" s="22"/>
      <c r="L563" s="22"/>
      <c r="M563" s="22"/>
      <c r="N563" s="27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</row>
    <row r="564" spans="1:91" ht="14.25" customHeight="1" x14ac:dyDescent="0.25">
      <c r="A564" s="22"/>
      <c r="B564" s="22"/>
      <c r="C564" s="23"/>
      <c r="D564" s="22"/>
      <c r="E564" s="27"/>
      <c r="F564" s="27"/>
      <c r="G564" s="27"/>
      <c r="H564" s="22"/>
      <c r="I564" s="22"/>
      <c r="J564" s="27"/>
      <c r="K564" s="22"/>
      <c r="L564" s="22"/>
      <c r="M564" s="22"/>
      <c r="N564" s="27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</row>
    <row r="565" spans="1:91" ht="14.25" customHeight="1" x14ac:dyDescent="0.25">
      <c r="A565" s="22"/>
      <c r="B565" s="22"/>
      <c r="C565" s="23"/>
      <c r="D565" s="22"/>
      <c r="E565" s="27"/>
      <c r="F565" s="27"/>
      <c r="G565" s="27"/>
      <c r="H565" s="22"/>
      <c r="I565" s="22"/>
      <c r="J565" s="27"/>
      <c r="K565" s="22"/>
      <c r="L565" s="22"/>
      <c r="M565" s="22"/>
      <c r="N565" s="27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</row>
    <row r="566" spans="1:91" ht="14.25" customHeight="1" x14ac:dyDescent="0.25">
      <c r="A566" s="22"/>
      <c r="B566" s="22"/>
      <c r="C566" s="23"/>
      <c r="D566" s="22"/>
      <c r="E566" s="27"/>
      <c r="F566" s="27"/>
      <c r="G566" s="27"/>
      <c r="H566" s="22"/>
      <c r="I566" s="22"/>
      <c r="J566" s="27"/>
      <c r="K566" s="22"/>
      <c r="L566" s="22"/>
      <c r="M566" s="22"/>
      <c r="N566" s="27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</row>
    <row r="567" spans="1:91" ht="14.25" customHeight="1" x14ac:dyDescent="0.25">
      <c r="A567" s="22"/>
      <c r="B567" s="22"/>
      <c r="C567" s="23"/>
      <c r="D567" s="22"/>
      <c r="E567" s="27"/>
      <c r="F567" s="27"/>
      <c r="G567" s="27"/>
      <c r="H567" s="22"/>
      <c r="I567" s="22"/>
      <c r="J567" s="27"/>
      <c r="K567" s="22"/>
      <c r="L567" s="22"/>
      <c r="M567" s="22"/>
      <c r="N567" s="27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</row>
    <row r="568" spans="1:91" ht="14.25" customHeight="1" x14ac:dyDescent="0.25">
      <c r="A568" s="22"/>
      <c r="B568" s="22"/>
      <c r="C568" s="23"/>
      <c r="D568" s="22"/>
      <c r="E568" s="27"/>
      <c r="F568" s="27"/>
      <c r="G568" s="27"/>
      <c r="H568" s="22"/>
      <c r="I568" s="22"/>
      <c r="J568" s="27"/>
      <c r="K568" s="22"/>
      <c r="L568" s="22"/>
      <c r="M568" s="22"/>
      <c r="N568" s="27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</row>
    <row r="569" spans="1:91" ht="14.25" customHeight="1" x14ac:dyDescent="0.25">
      <c r="A569" s="22"/>
      <c r="B569" s="22"/>
      <c r="C569" s="23"/>
      <c r="D569" s="22"/>
      <c r="E569" s="27"/>
      <c r="F569" s="27"/>
      <c r="G569" s="27"/>
      <c r="H569" s="22"/>
      <c r="I569" s="22"/>
      <c r="J569" s="27"/>
      <c r="K569" s="22"/>
      <c r="L569" s="22"/>
      <c r="M569" s="22"/>
      <c r="N569" s="27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</row>
    <row r="570" spans="1:91" ht="14.25" customHeight="1" x14ac:dyDescent="0.25">
      <c r="A570" s="22"/>
      <c r="B570" s="22"/>
      <c r="C570" s="23"/>
      <c r="D570" s="22"/>
      <c r="E570" s="27"/>
      <c r="F570" s="27"/>
      <c r="G570" s="27"/>
      <c r="H570" s="22"/>
      <c r="I570" s="22"/>
      <c r="J570" s="27"/>
      <c r="K570" s="22"/>
      <c r="L570" s="22"/>
      <c r="M570" s="22"/>
      <c r="N570" s="27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</row>
    <row r="571" spans="1:91" ht="14.25" customHeight="1" x14ac:dyDescent="0.25">
      <c r="A571" s="22"/>
      <c r="B571" s="22"/>
      <c r="C571" s="23"/>
      <c r="D571" s="22"/>
      <c r="E571" s="27"/>
      <c r="F571" s="27"/>
      <c r="G571" s="27"/>
      <c r="H571" s="22"/>
      <c r="I571" s="22"/>
      <c r="J571" s="27"/>
      <c r="K571" s="22"/>
      <c r="L571" s="22"/>
      <c r="M571" s="22"/>
      <c r="N571" s="27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</row>
    <row r="572" spans="1:91" ht="14.25" customHeight="1" x14ac:dyDescent="0.25">
      <c r="A572" s="22"/>
      <c r="B572" s="22"/>
      <c r="C572" s="23"/>
      <c r="D572" s="22"/>
      <c r="E572" s="27"/>
      <c r="F572" s="27"/>
      <c r="G572" s="27"/>
      <c r="H572" s="22"/>
      <c r="I572" s="22"/>
      <c r="J572" s="27"/>
      <c r="K572" s="22"/>
      <c r="L572" s="22"/>
      <c r="M572" s="22"/>
      <c r="N572" s="27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</row>
    <row r="573" spans="1:91" ht="14.25" customHeight="1" x14ac:dyDescent="0.25">
      <c r="A573" s="22"/>
      <c r="B573" s="22"/>
      <c r="C573" s="23"/>
      <c r="D573" s="22"/>
      <c r="E573" s="27"/>
      <c r="F573" s="27"/>
      <c r="G573" s="27"/>
      <c r="H573" s="22"/>
      <c r="I573" s="22"/>
      <c r="J573" s="27"/>
      <c r="K573" s="22"/>
      <c r="L573" s="22"/>
      <c r="M573" s="22"/>
      <c r="N573" s="27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</row>
    <row r="574" spans="1:91" ht="14.25" customHeight="1" x14ac:dyDescent="0.25">
      <c r="A574" s="22"/>
      <c r="B574" s="22"/>
      <c r="C574" s="23"/>
      <c r="D574" s="22"/>
      <c r="E574" s="27"/>
      <c r="F574" s="27"/>
      <c r="G574" s="27"/>
      <c r="H574" s="22"/>
      <c r="I574" s="22"/>
      <c r="J574" s="27"/>
      <c r="K574" s="22"/>
      <c r="L574" s="22"/>
      <c r="M574" s="22"/>
      <c r="N574" s="27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</row>
    <row r="575" spans="1:91" ht="14.25" customHeight="1" x14ac:dyDescent="0.25">
      <c r="A575" s="22"/>
      <c r="B575" s="22"/>
      <c r="C575" s="23"/>
      <c r="D575" s="22"/>
      <c r="E575" s="27"/>
      <c r="F575" s="27"/>
      <c r="G575" s="27"/>
      <c r="H575" s="22"/>
      <c r="I575" s="22"/>
      <c r="J575" s="27"/>
      <c r="K575" s="22"/>
      <c r="L575" s="22"/>
      <c r="M575" s="22"/>
      <c r="N575" s="27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</row>
    <row r="576" spans="1:91" ht="14.25" customHeight="1" x14ac:dyDescent="0.25">
      <c r="A576" s="22"/>
      <c r="B576" s="22"/>
      <c r="C576" s="23"/>
      <c r="D576" s="22"/>
      <c r="E576" s="27"/>
      <c r="F576" s="27"/>
      <c r="G576" s="27"/>
      <c r="H576" s="22"/>
      <c r="I576" s="22"/>
      <c r="J576" s="27"/>
      <c r="K576" s="22"/>
      <c r="L576" s="22"/>
      <c r="M576" s="22"/>
      <c r="N576" s="27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</row>
    <row r="577" spans="1:91" ht="14.25" customHeight="1" x14ac:dyDescent="0.25">
      <c r="A577" s="22"/>
      <c r="B577" s="22"/>
      <c r="C577" s="23"/>
      <c r="D577" s="22"/>
      <c r="E577" s="27"/>
      <c r="F577" s="27"/>
      <c r="G577" s="27"/>
      <c r="H577" s="22"/>
      <c r="I577" s="22"/>
      <c r="J577" s="27"/>
      <c r="K577" s="22"/>
      <c r="L577" s="22"/>
      <c r="M577" s="22"/>
      <c r="N577" s="27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</row>
    <row r="578" spans="1:91" ht="14.25" customHeight="1" x14ac:dyDescent="0.25">
      <c r="A578" s="22"/>
      <c r="B578" s="22"/>
      <c r="C578" s="23"/>
      <c r="D578" s="22"/>
      <c r="E578" s="27"/>
      <c r="F578" s="27"/>
      <c r="G578" s="27"/>
      <c r="H578" s="22"/>
      <c r="I578" s="22"/>
      <c r="J578" s="27"/>
      <c r="K578" s="22"/>
      <c r="L578" s="22"/>
      <c r="M578" s="22"/>
      <c r="N578" s="27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</row>
    <row r="579" spans="1:91" ht="14.25" customHeight="1" x14ac:dyDescent="0.25">
      <c r="A579" s="22"/>
      <c r="B579" s="22"/>
      <c r="C579" s="23"/>
      <c r="D579" s="22"/>
      <c r="E579" s="27"/>
      <c r="F579" s="27"/>
      <c r="G579" s="27"/>
      <c r="H579" s="22"/>
      <c r="I579" s="22"/>
      <c r="J579" s="27"/>
      <c r="K579" s="22"/>
      <c r="L579" s="22"/>
      <c r="M579" s="22"/>
      <c r="N579" s="27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</row>
    <row r="580" spans="1:91" ht="14.25" customHeight="1" x14ac:dyDescent="0.25">
      <c r="A580" s="22"/>
      <c r="B580" s="22"/>
      <c r="C580" s="23"/>
      <c r="D580" s="22"/>
      <c r="E580" s="27"/>
      <c r="F580" s="27"/>
      <c r="G580" s="27"/>
      <c r="H580" s="22"/>
      <c r="I580" s="22"/>
      <c r="J580" s="27"/>
      <c r="K580" s="22"/>
      <c r="L580" s="22"/>
      <c r="M580" s="22"/>
      <c r="N580" s="27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</row>
    <row r="581" spans="1:91" ht="14.25" customHeight="1" x14ac:dyDescent="0.25">
      <c r="A581" s="22"/>
      <c r="B581" s="22"/>
      <c r="C581" s="23"/>
      <c r="D581" s="22"/>
      <c r="E581" s="27"/>
      <c r="F581" s="27"/>
      <c r="G581" s="27"/>
      <c r="H581" s="22"/>
      <c r="I581" s="22"/>
      <c r="J581" s="27"/>
      <c r="K581" s="22"/>
      <c r="L581" s="22"/>
      <c r="M581" s="22"/>
      <c r="N581" s="27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</row>
    <row r="582" spans="1:91" ht="14.25" customHeight="1" x14ac:dyDescent="0.25">
      <c r="A582" s="22"/>
      <c r="B582" s="22"/>
      <c r="C582" s="23"/>
      <c r="D582" s="22"/>
      <c r="E582" s="27"/>
      <c r="F582" s="27"/>
      <c r="G582" s="27"/>
      <c r="H582" s="22"/>
      <c r="I582" s="22"/>
      <c r="J582" s="27"/>
      <c r="K582" s="22"/>
      <c r="L582" s="22"/>
      <c r="M582" s="22"/>
      <c r="N582" s="27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</row>
    <row r="583" spans="1:91" ht="14.25" customHeight="1" x14ac:dyDescent="0.25">
      <c r="A583" s="22"/>
      <c r="B583" s="22"/>
      <c r="C583" s="23"/>
      <c r="D583" s="22"/>
      <c r="E583" s="27"/>
      <c r="F583" s="27"/>
      <c r="G583" s="27"/>
      <c r="H583" s="22"/>
      <c r="I583" s="22"/>
      <c r="J583" s="27"/>
      <c r="K583" s="22"/>
      <c r="L583" s="22"/>
      <c r="M583" s="22"/>
      <c r="N583" s="27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</row>
    <row r="584" spans="1:91" ht="14.25" customHeight="1" x14ac:dyDescent="0.25">
      <c r="A584" s="22"/>
      <c r="B584" s="22"/>
      <c r="C584" s="23"/>
      <c r="D584" s="22"/>
      <c r="E584" s="27"/>
      <c r="F584" s="27"/>
      <c r="G584" s="27"/>
      <c r="H584" s="22"/>
      <c r="I584" s="22"/>
      <c r="J584" s="27"/>
      <c r="K584" s="22"/>
      <c r="L584" s="22"/>
      <c r="M584" s="22"/>
      <c r="N584" s="27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</row>
    <row r="585" spans="1:91" ht="14.25" customHeight="1" x14ac:dyDescent="0.25">
      <c r="A585" s="22"/>
      <c r="B585" s="22"/>
      <c r="C585" s="23"/>
      <c r="D585" s="22"/>
      <c r="E585" s="27"/>
      <c r="F585" s="27"/>
      <c r="G585" s="27"/>
      <c r="H585" s="22"/>
      <c r="I585" s="22"/>
      <c r="J585" s="27"/>
      <c r="K585" s="22"/>
      <c r="L585" s="22"/>
      <c r="M585" s="22"/>
      <c r="N585" s="27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</row>
    <row r="586" spans="1:91" ht="14.25" customHeight="1" x14ac:dyDescent="0.25">
      <c r="A586" s="22"/>
      <c r="B586" s="22"/>
      <c r="C586" s="23"/>
      <c r="D586" s="22"/>
      <c r="E586" s="27"/>
      <c r="F586" s="27"/>
      <c r="G586" s="27"/>
      <c r="H586" s="22"/>
      <c r="I586" s="22"/>
      <c r="J586" s="27"/>
      <c r="K586" s="22"/>
      <c r="L586" s="22"/>
      <c r="M586" s="22"/>
      <c r="N586" s="27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</row>
    <row r="587" spans="1:91" ht="14.25" customHeight="1" x14ac:dyDescent="0.25">
      <c r="A587" s="22"/>
      <c r="B587" s="22"/>
      <c r="C587" s="23"/>
      <c r="D587" s="22"/>
      <c r="E587" s="27"/>
      <c r="F587" s="27"/>
      <c r="G587" s="27"/>
      <c r="H587" s="22"/>
      <c r="I587" s="22"/>
      <c r="J587" s="27"/>
      <c r="K587" s="22"/>
      <c r="L587" s="22"/>
      <c r="M587" s="22"/>
      <c r="N587" s="27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</row>
    <row r="588" spans="1:91" ht="14.25" customHeight="1" x14ac:dyDescent="0.25">
      <c r="A588" s="22"/>
      <c r="B588" s="22"/>
      <c r="C588" s="23"/>
      <c r="D588" s="22"/>
      <c r="E588" s="27"/>
      <c r="F588" s="27"/>
      <c r="G588" s="27"/>
      <c r="H588" s="22"/>
      <c r="I588" s="22"/>
      <c r="J588" s="27"/>
      <c r="K588" s="22"/>
      <c r="L588" s="22"/>
      <c r="M588" s="22"/>
      <c r="N588" s="27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</row>
    <row r="589" spans="1:91" ht="14.25" customHeight="1" x14ac:dyDescent="0.25">
      <c r="A589" s="22"/>
      <c r="B589" s="22"/>
      <c r="C589" s="23"/>
      <c r="D589" s="22"/>
      <c r="E589" s="27"/>
      <c r="F589" s="27"/>
      <c r="G589" s="27"/>
      <c r="H589" s="22"/>
      <c r="I589" s="22"/>
      <c r="J589" s="27"/>
      <c r="K589" s="22"/>
      <c r="L589" s="22"/>
      <c r="M589" s="22"/>
      <c r="N589" s="27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</row>
    <row r="590" spans="1:91" ht="14.25" customHeight="1" x14ac:dyDescent="0.25">
      <c r="A590" s="22"/>
      <c r="B590" s="22"/>
      <c r="C590" s="23"/>
      <c r="D590" s="22"/>
      <c r="E590" s="27"/>
      <c r="F590" s="27"/>
      <c r="G590" s="27"/>
      <c r="H590" s="22"/>
      <c r="I590" s="22"/>
      <c r="J590" s="27"/>
      <c r="K590" s="22"/>
      <c r="L590" s="22"/>
      <c r="M590" s="22"/>
      <c r="N590" s="27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</row>
    <row r="591" spans="1:91" ht="14.25" customHeight="1" x14ac:dyDescent="0.25">
      <c r="A591" s="22"/>
      <c r="B591" s="22"/>
      <c r="C591" s="23"/>
      <c r="D591" s="22"/>
      <c r="E591" s="27"/>
      <c r="F591" s="27"/>
      <c r="G591" s="27"/>
      <c r="H591" s="22"/>
      <c r="I591" s="22"/>
      <c r="J591" s="27"/>
      <c r="K591" s="22"/>
      <c r="L591" s="22"/>
      <c r="M591" s="22"/>
      <c r="N591" s="27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</row>
    <row r="592" spans="1:91" ht="14.25" customHeight="1" x14ac:dyDescent="0.25">
      <c r="A592" s="22"/>
      <c r="B592" s="22"/>
      <c r="C592" s="23"/>
      <c r="D592" s="22"/>
      <c r="E592" s="27"/>
      <c r="F592" s="27"/>
      <c r="G592" s="27"/>
      <c r="H592" s="22"/>
      <c r="I592" s="22"/>
      <c r="J592" s="27"/>
      <c r="K592" s="22"/>
      <c r="L592" s="22"/>
      <c r="M592" s="22"/>
      <c r="N592" s="27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</row>
    <row r="593" spans="1:91" ht="14.25" customHeight="1" x14ac:dyDescent="0.25">
      <c r="A593" s="22"/>
      <c r="B593" s="22"/>
      <c r="C593" s="23"/>
      <c r="D593" s="22"/>
      <c r="E593" s="27"/>
      <c r="F593" s="27"/>
      <c r="G593" s="27"/>
      <c r="H593" s="22"/>
      <c r="I593" s="22"/>
      <c r="J593" s="27"/>
      <c r="K593" s="22"/>
      <c r="L593" s="22"/>
      <c r="M593" s="22"/>
      <c r="N593" s="27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</row>
    <row r="594" spans="1:91" ht="14.25" customHeight="1" x14ac:dyDescent="0.25">
      <c r="A594" s="22"/>
      <c r="B594" s="22"/>
      <c r="C594" s="23"/>
      <c r="D594" s="22"/>
      <c r="E594" s="27"/>
      <c r="F594" s="27"/>
      <c r="G594" s="27"/>
      <c r="H594" s="22"/>
      <c r="I594" s="22"/>
      <c r="J594" s="27"/>
      <c r="K594" s="22"/>
      <c r="L594" s="22"/>
      <c r="M594" s="22"/>
      <c r="N594" s="27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</row>
    <row r="595" spans="1:91" ht="14.25" customHeight="1" x14ac:dyDescent="0.25">
      <c r="A595" s="22"/>
      <c r="B595" s="22"/>
      <c r="C595" s="23"/>
      <c r="D595" s="22"/>
      <c r="E595" s="27"/>
      <c r="F595" s="27"/>
      <c r="G595" s="27"/>
      <c r="H595" s="22"/>
      <c r="I595" s="22"/>
      <c r="J595" s="27"/>
      <c r="K595" s="22"/>
      <c r="L595" s="22"/>
      <c r="M595" s="22"/>
      <c r="N595" s="27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</row>
    <row r="596" spans="1:91" ht="14.25" customHeight="1" x14ac:dyDescent="0.25">
      <c r="A596" s="22"/>
      <c r="B596" s="22"/>
      <c r="C596" s="23"/>
      <c r="D596" s="22"/>
      <c r="E596" s="27"/>
      <c r="F596" s="27"/>
      <c r="G596" s="27"/>
      <c r="H596" s="22"/>
      <c r="I596" s="22"/>
      <c r="J596" s="27"/>
      <c r="K596" s="22"/>
      <c r="L596" s="22"/>
      <c r="M596" s="22"/>
      <c r="N596" s="27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</row>
    <row r="597" spans="1:91" ht="14.25" customHeight="1" x14ac:dyDescent="0.25">
      <c r="A597" s="22"/>
      <c r="B597" s="22"/>
      <c r="C597" s="23"/>
      <c r="D597" s="22"/>
      <c r="E597" s="27"/>
      <c r="F597" s="27"/>
      <c r="G597" s="27"/>
      <c r="H597" s="22"/>
      <c r="I597" s="22"/>
      <c r="J597" s="27"/>
      <c r="K597" s="22"/>
      <c r="L597" s="22"/>
      <c r="M597" s="22"/>
      <c r="N597" s="27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</row>
    <row r="598" spans="1:91" ht="14.25" customHeight="1" x14ac:dyDescent="0.25">
      <c r="A598" s="22"/>
      <c r="B598" s="22"/>
      <c r="C598" s="23"/>
      <c r="D598" s="22"/>
      <c r="E598" s="27"/>
      <c r="F598" s="27"/>
      <c r="G598" s="27"/>
      <c r="H598" s="22"/>
      <c r="I598" s="22"/>
      <c r="J598" s="27"/>
      <c r="K598" s="22"/>
      <c r="L598" s="22"/>
      <c r="M598" s="22"/>
      <c r="N598" s="27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</row>
    <row r="599" spans="1:91" ht="14.25" customHeight="1" x14ac:dyDescent="0.25">
      <c r="A599" s="22"/>
      <c r="B599" s="22"/>
      <c r="C599" s="23"/>
      <c r="D599" s="22"/>
      <c r="E599" s="27"/>
      <c r="F599" s="27"/>
      <c r="G599" s="27"/>
      <c r="H599" s="22"/>
      <c r="I599" s="22"/>
      <c r="J599" s="27"/>
      <c r="K599" s="22"/>
      <c r="L599" s="22"/>
      <c r="M599" s="22"/>
      <c r="N599" s="27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</row>
    <row r="600" spans="1:91" ht="14.25" customHeight="1" x14ac:dyDescent="0.25">
      <c r="A600" s="22"/>
      <c r="B600" s="22"/>
      <c r="C600" s="23"/>
      <c r="D600" s="22"/>
      <c r="E600" s="27"/>
      <c r="F600" s="27"/>
      <c r="G600" s="27"/>
      <c r="H600" s="22"/>
      <c r="I600" s="22"/>
      <c r="J600" s="27"/>
      <c r="K600" s="22"/>
      <c r="L600" s="22"/>
      <c r="M600" s="22"/>
      <c r="N600" s="27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</row>
    <row r="601" spans="1:91" ht="14.25" customHeight="1" x14ac:dyDescent="0.25">
      <c r="A601" s="22"/>
      <c r="B601" s="22"/>
      <c r="C601" s="23"/>
      <c r="D601" s="22"/>
      <c r="E601" s="27"/>
      <c r="F601" s="27"/>
      <c r="G601" s="27"/>
      <c r="H601" s="22"/>
      <c r="I601" s="22"/>
      <c r="J601" s="27"/>
      <c r="K601" s="22"/>
      <c r="L601" s="22"/>
      <c r="M601" s="22"/>
      <c r="N601" s="27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</row>
    <row r="602" spans="1:91" ht="14.25" customHeight="1" x14ac:dyDescent="0.25">
      <c r="A602" s="22"/>
      <c r="B602" s="22"/>
      <c r="C602" s="23"/>
      <c r="D602" s="22"/>
      <c r="E602" s="27"/>
      <c r="F602" s="27"/>
      <c r="G602" s="27"/>
      <c r="H602" s="22"/>
      <c r="I602" s="22"/>
      <c r="J602" s="27"/>
      <c r="K602" s="22"/>
      <c r="L602" s="22"/>
      <c r="M602" s="22"/>
      <c r="N602" s="27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</row>
    <row r="603" spans="1:91" ht="14.25" customHeight="1" x14ac:dyDescent="0.25">
      <c r="A603" s="22"/>
      <c r="B603" s="22"/>
      <c r="C603" s="23"/>
      <c r="D603" s="22"/>
      <c r="E603" s="27"/>
      <c r="F603" s="27"/>
      <c r="G603" s="27"/>
      <c r="H603" s="22"/>
      <c r="I603" s="22"/>
      <c r="J603" s="27"/>
      <c r="K603" s="22"/>
      <c r="L603" s="22"/>
      <c r="M603" s="22"/>
      <c r="N603" s="27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</row>
    <row r="604" spans="1:91" ht="14.25" customHeight="1" x14ac:dyDescent="0.25">
      <c r="A604" s="22"/>
      <c r="B604" s="22"/>
      <c r="C604" s="23"/>
      <c r="D604" s="22"/>
      <c r="E604" s="27"/>
      <c r="F604" s="27"/>
      <c r="G604" s="27"/>
      <c r="H604" s="22"/>
      <c r="I604" s="22"/>
      <c r="J604" s="27"/>
      <c r="K604" s="22"/>
      <c r="L604" s="22"/>
      <c r="M604" s="22"/>
      <c r="N604" s="27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</row>
    <row r="605" spans="1:91" ht="14.25" customHeight="1" x14ac:dyDescent="0.25">
      <c r="A605" s="22"/>
      <c r="B605" s="22"/>
      <c r="C605" s="23"/>
      <c r="D605" s="22"/>
      <c r="E605" s="27"/>
      <c r="F605" s="27"/>
      <c r="G605" s="27"/>
      <c r="H605" s="22"/>
      <c r="I605" s="22"/>
      <c r="J605" s="27"/>
      <c r="K605" s="22"/>
      <c r="L605" s="22"/>
      <c r="M605" s="22"/>
      <c r="N605" s="27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</row>
    <row r="606" spans="1:91" ht="14.25" customHeight="1" x14ac:dyDescent="0.25">
      <c r="A606" s="22"/>
      <c r="B606" s="22"/>
      <c r="C606" s="23"/>
      <c r="D606" s="22"/>
      <c r="E606" s="27"/>
      <c r="F606" s="27"/>
      <c r="G606" s="27"/>
      <c r="H606" s="22"/>
      <c r="I606" s="22"/>
      <c r="J606" s="27"/>
      <c r="K606" s="22"/>
      <c r="L606" s="22"/>
      <c r="M606" s="22"/>
      <c r="N606" s="27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</row>
    <row r="607" spans="1:91" ht="14.25" customHeight="1" x14ac:dyDescent="0.25">
      <c r="A607" s="22"/>
      <c r="B607" s="22"/>
      <c r="C607" s="23"/>
      <c r="D607" s="22"/>
      <c r="E607" s="27"/>
      <c r="F607" s="27"/>
      <c r="G607" s="27"/>
      <c r="H607" s="22"/>
      <c r="I607" s="22"/>
      <c r="J607" s="27"/>
      <c r="K607" s="22"/>
      <c r="L607" s="22"/>
      <c r="M607" s="22"/>
      <c r="N607" s="27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</row>
    <row r="608" spans="1:91" ht="14.25" customHeight="1" x14ac:dyDescent="0.25">
      <c r="A608" s="22"/>
      <c r="B608" s="22"/>
      <c r="C608" s="23"/>
      <c r="D608" s="22"/>
      <c r="E608" s="27"/>
      <c r="F608" s="27"/>
      <c r="G608" s="27"/>
      <c r="H608" s="22"/>
      <c r="I608" s="22"/>
      <c r="J608" s="27"/>
      <c r="K608" s="22"/>
      <c r="L608" s="22"/>
      <c r="M608" s="22"/>
      <c r="N608" s="27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</row>
    <row r="609" spans="1:91" ht="14.25" customHeight="1" x14ac:dyDescent="0.25">
      <c r="A609" s="22"/>
      <c r="B609" s="22"/>
      <c r="C609" s="23"/>
      <c r="D609" s="22"/>
      <c r="E609" s="27"/>
      <c r="F609" s="27"/>
      <c r="G609" s="27"/>
      <c r="H609" s="22"/>
      <c r="I609" s="22"/>
      <c r="J609" s="27"/>
      <c r="K609" s="22"/>
      <c r="L609" s="22"/>
      <c r="M609" s="22"/>
      <c r="N609" s="27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</row>
    <row r="610" spans="1:91" ht="14.25" customHeight="1" x14ac:dyDescent="0.25">
      <c r="A610" s="22"/>
      <c r="B610" s="22"/>
      <c r="C610" s="23"/>
      <c r="D610" s="22"/>
      <c r="E610" s="27"/>
      <c r="F610" s="27"/>
      <c r="G610" s="27"/>
      <c r="H610" s="22"/>
      <c r="I610" s="22"/>
      <c r="J610" s="27"/>
      <c r="K610" s="22"/>
      <c r="L610" s="22"/>
      <c r="M610" s="22"/>
      <c r="N610" s="27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</row>
    <row r="611" spans="1:91" ht="14.25" customHeight="1" x14ac:dyDescent="0.25">
      <c r="A611" s="22"/>
      <c r="B611" s="22"/>
      <c r="C611" s="23"/>
      <c r="D611" s="22"/>
      <c r="E611" s="27"/>
      <c r="F611" s="27"/>
      <c r="G611" s="27"/>
      <c r="H611" s="22"/>
      <c r="I611" s="22"/>
      <c r="J611" s="27"/>
      <c r="K611" s="22"/>
      <c r="L611" s="22"/>
      <c r="M611" s="22"/>
      <c r="N611" s="27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</row>
    <row r="612" spans="1:91" ht="14.25" customHeight="1" x14ac:dyDescent="0.25">
      <c r="A612" s="22"/>
      <c r="B612" s="22"/>
      <c r="C612" s="23"/>
      <c r="D612" s="22"/>
      <c r="E612" s="27"/>
      <c r="F612" s="27"/>
      <c r="G612" s="27"/>
      <c r="H612" s="22"/>
      <c r="I612" s="22"/>
      <c r="J612" s="27"/>
      <c r="K612" s="22"/>
      <c r="L612" s="22"/>
      <c r="M612" s="22"/>
      <c r="N612" s="27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</row>
    <row r="613" spans="1:91" ht="14.25" customHeight="1" x14ac:dyDescent="0.25">
      <c r="A613" s="22"/>
      <c r="B613" s="22"/>
      <c r="C613" s="23"/>
      <c r="D613" s="22"/>
      <c r="E613" s="27"/>
      <c r="F613" s="27"/>
      <c r="G613" s="27"/>
      <c r="H613" s="22"/>
      <c r="I613" s="22"/>
      <c r="J613" s="27"/>
      <c r="K613" s="22"/>
      <c r="L613" s="22"/>
      <c r="M613" s="22"/>
      <c r="N613" s="27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</row>
    <row r="614" spans="1:91" ht="14.25" customHeight="1" x14ac:dyDescent="0.25">
      <c r="A614" s="22"/>
      <c r="B614" s="22"/>
      <c r="C614" s="23"/>
      <c r="D614" s="22"/>
      <c r="E614" s="27"/>
      <c r="F614" s="27"/>
      <c r="G614" s="27"/>
      <c r="H614" s="22"/>
      <c r="I614" s="22"/>
      <c r="J614" s="27"/>
      <c r="K614" s="22"/>
      <c r="L614" s="22"/>
      <c r="M614" s="22"/>
      <c r="N614" s="27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</row>
    <row r="615" spans="1:91" ht="14.25" customHeight="1" x14ac:dyDescent="0.25">
      <c r="A615" s="22"/>
      <c r="B615" s="22"/>
      <c r="C615" s="23"/>
      <c r="D615" s="22"/>
      <c r="E615" s="27"/>
      <c r="F615" s="27"/>
      <c r="G615" s="27"/>
      <c r="H615" s="22"/>
      <c r="I615" s="22"/>
      <c r="J615" s="27"/>
      <c r="K615" s="22"/>
      <c r="L615" s="22"/>
      <c r="M615" s="22"/>
      <c r="N615" s="27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</row>
    <row r="616" spans="1:91" ht="14.25" customHeight="1" x14ac:dyDescent="0.25">
      <c r="A616" s="22"/>
      <c r="B616" s="22"/>
      <c r="C616" s="23"/>
      <c r="D616" s="22"/>
      <c r="E616" s="27"/>
      <c r="F616" s="27"/>
      <c r="G616" s="27"/>
      <c r="H616" s="22"/>
      <c r="I616" s="22"/>
      <c r="J616" s="27"/>
      <c r="K616" s="22"/>
      <c r="L616" s="22"/>
      <c r="M616" s="22"/>
      <c r="N616" s="27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</row>
    <row r="617" spans="1:91" ht="14.25" customHeight="1" x14ac:dyDescent="0.25">
      <c r="A617" s="22"/>
      <c r="B617" s="22"/>
      <c r="C617" s="23"/>
      <c r="D617" s="22"/>
      <c r="E617" s="27"/>
      <c r="F617" s="27"/>
      <c r="G617" s="27"/>
      <c r="H617" s="22"/>
      <c r="I617" s="22"/>
      <c r="J617" s="27"/>
      <c r="K617" s="22"/>
      <c r="L617" s="22"/>
      <c r="M617" s="22"/>
      <c r="N617" s="27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</row>
    <row r="618" spans="1:91" ht="14.25" customHeight="1" x14ac:dyDescent="0.25">
      <c r="A618" s="22"/>
      <c r="B618" s="22"/>
      <c r="C618" s="23"/>
      <c r="D618" s="22"/>
      <c r="E618" s="27"/>
      <c r="F618" s="27"/>
      <c r="G618" s="27"/>
      <c r="H618" s="22"/>
      <c r="I618" s="22"/>
      <c r="J618" s="27"/>
      <c r="K618" s="22"/>
      <c r="L618" s="22"/>
      <c r="M618" s="22"/>
      <c r="N618" s="27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4"/>
      <c r="CI618" s="24"/>
      <c r="CJ618" s="24"/>
      <c r="CK618" s="24"/>
      <c r="CL618" s="24"/>
      <c r="CM618" s="24"/>
    </row>
    <row r="619" spans="1:91" ht="14.25" customHeight="1" x14ac:dyDescent="0.25">
      <c r="A619" s="22"/>
      <c r="B619" s="22"/>
      <c r="C619" s="23"/>
      <c r="D619" s="22"/>
      <c r="E619" s="27"/>
      <c r="F619" s="27"/>
      <c r="G619" s="27"/>
      <c r="H619" s="22"/>
      <c r="I619" s="22"/>
      <c r="J619" s="27"/>
      <c r="K619" s="22"/>
      <c r="L619" s="22"/>
      <c r="M619" s="22"/>
      <c r="N619" s="27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</row>
    <row r="620" spans="1:91" ht="14.25" customHeight="1" x14ac:dyDescent="0.25">
      <c r="A620" s="22"/>
      <c r="B620" s="22"/>
      <c r="C620" s="23"/>
      <c r="D620" s="22"/>
      <c r="E620" s="27"/>
      <c r="F620" s="27"/>
      <c r="G620" s="27"/>
      <c r="H620" s="22"/>
      <c r="I620" s="22"/>
      <c r="J620" s="27"/>
      <c r="K620" s="22"/>
      <c r="L620" s="22"/>
      <c r="M620" s="22"/>
      <c r="N620" s="27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</row>
    <row r="621" spans="1:91" ht="14.25" customHeight="1" x14ac:dyDescent="0.25">
      <c r="A621" s="22"/>
      <c r="B621" s="22"/>
      <c r="C621" s="23"/>
      <c r="D621" s="22"/>
      <c r="E621" s="27"/>
      <c r="F621" s="27"/>
      <c r="G621" s="27"/>
      <c r="H621" s="22"/>
      <c r="I621" s="22"/>
      <c r="J621" s="27"/>
      <c r="K621" s="22"/>
      <c r="L621" s="22"/>
      <c r="M621" s="22"/>
      <c r="N621" s="27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4"/>
      <c r="CI621" s="24"/>
      <c r="CJ621" s="24"/>
      <c r="CK621" s="24"/>
      <c r="CL621" s="24"/>
      <c r="CM621" s="24"/>
    </row>
    <row r="622" spans="1:91" ht="14.25" customHeight="1" x14ac:dyDescent="0.25">
      <c r="A622" s="22"/>
      <c r="B622" s="22"/>
      <c r="C622" s="23"/>
      <c r="D622" s="22"/>
      <c r="E622" s="27"/>
      <c r="F622" s="27"/>
      <c r="G622" s="27"/>
      <c r="H622" s="22"/>
      <c r="I622" s="22"/>
      <c r="J622" s="27"/>
      <c r="K622" s="22"/>
      <c r="L622" s="22"/>
      <c r="M622" s="22"/>
      <c r="N622" s="27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CB622" s="24"/>
      <c r="CC622" s="24"/>
      <c r="CD622" s="24"/>
      <c r="CE622" s="24"/>
      <c r="CF622" s="24"/>
      <c r="CG622" s="24"/>
      <c r="CH622" s="24"/>
      <c r="CI622" s="24"/>
      <c r="CJ622" s="24"/>
      <c r="CK622" s="24"/>
      <c r="CL622" s="24"/>
      <c r="CM622" s="24"/>
    </row>
    <row r="623" spans="1:91" ht="14.25" customHeight="1" x14ac:dyDescent="0.25">
      <c r="A623" s="22"/>
      <c r="B623" s="22"/>
      <c r="C623" s="23"/>
      <c r="D623" s="22"/>
      <c r="E623" s="27"/>
      <c r="F623" s="27"/>
      <c r="G623" s="27"/>
      <c r="H623" s="22"/>
      <c r="I623" s="22"/>
      <c r="J623" s="27"/>
      <c r="K623" s="22"/>
      <c r="L623" s="22"/>
      <c r="M623" s="22"/>
      <c r="N623" s="27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</row>
    <row r="624" spans="1:91" ht="14.25" customHeight="1" x14ac:dyDescent="0.25">
      <c r="A624" s="22"/>
      <c r="B624" s="22"/>
      <c r="C624" s="23"/>
      <c r="D624" s="22"/>
      <c r="E624" s="27"/>
      <c r="F624" s="27"/>
      <c r="G624" s="27"/>
      <c r="H624" s="22"/>
      <c r="I624" s="22"/>
      <c r="J624" s="27"/>
      <c r="K624" s="22"/>
      <c r="L624" s="22"/>
      <c r="M624" s="22"/>
      <c r="N624" s="27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4"/>
      <c r="CI624" s="24"/>
      <c r="CJ624" s="24"/>
      <c r="CK624" s="24"/>
      <c r="CL624" s="24"/>
      <c r="CM624" s="24"/>
    </row>
    <row r="625" spans="1:91" ht="14.25" customHeight="1" x14ac:dyDescent="0.25">
      <c r="A625" s="22"/>
      <c r="B625" s="22"/>
      <c r="C625" s="23"/>
      <c r="D625" s="22"/>
      <c r="E625" s="27"/>
      <c r="F625" s="27"/>
      <c r="G625" s="27"/>
      <c r="H625" s="22"/>
      <c r="I625" s="22"/>
      <c r="J625" s="27"/>
      <c r="K625" s="22"/>
      <c r="L625" s="22"/>
      <c r="M625" s="22"/>
      <c r="N625" s="27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</row>
    <row r="626" spans="1:91" ht="14.25" customHeight="1" x14ac:dyDescent="0.25">
      <c r="A626" s="22"/>
      <c r="B626" s="22"/>
      <c r="C626" s="23"/>
      <c r="D626" s="22"/>
      <c r="E626" s="27"/>
      <c r="F626" s="27"/>
      <c r="G626" s="27"/>
      <c r="H626" s="22"/>
      <c r="I626" s="22"/>
      <c r="J626" s="27"/>
      <c r="K626" s="22"/>
      <c r="L626" s="22"/>
      <c r="M626" s="22"/>
      <c r="N626" s="27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4"/>
      <c r="CI626" s="24"/>
      <c r="CJ626" s="24"/>
      <c r="CK626" s="24"/>
      <c r="CL626" s="24"/>
      <c r="CM626" s="24"/>
    </row>
    <row r="627" spans="1:91" ht="14.25" customHeight="1" x14ac:dyDescent="0.25">
      <c r="A627" s="22"/>
      <c r="B627" s="22"/>
      <c r="C627" s="23"/>
      <c r="D627" s="22"/>
      <c r="E627" s="27"/>
      <c r="F627" s="27"/>
      <c r="G627" s="27"/>
      <c r="H627" s="22"/>
      <c r="I627" s="22"/>
      <c r="J627" s="27"/>
      <c r="K627" s="22"/>
      <c r="L627" s="22"/>
      <c r="M627" s="22"/>
      <c r="N627" s="27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4"/>
      <c r="CI627" s="24"/>
      <c r="CJ627" s="24"/>
      <c r="CK627" s="24"/>
      <c r="CL627" s="24"/>
      <c r="CM627" s="24"/>
    </row>
    <row r="628" spans="1:91" ht="14.25" customHeight="1" x14ac:dyDescent="0.25">
      <c r="A628" s="22"/>
      <c r="B628" s="22"/>
      <c r="C628" s="23"/>
      <c r="D628" s="22"/>
      <c r="E628" s="27"/>
      <c r="F628" s="27"/>
      <c r="G628" s="27"/>
      <c r="H628" s="22"/>
      <c r="I628" s="22"/>
      <c r="J628" s="27"/>
      <c r="K628" s="22"/>
      <c r="L628" s="22"/>
      <c r="M628" s="22"/>
      <c r="N628" s="27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4"/>
      <c r="CI628" s="24"/>
      <c r="CJ628" s="24"/>
      <c r="CK628" s="24"/>
      <c r="CL628" s="24"/>
      <c r="CM628" s="24"/>
    </row>
    <row r="629" spans="1:91" ht="14.25" customHeight="1" x14ac:dyDescent="0.25">
      <c r="A629" s="22"/>
      <c r="B629" s="22"/>
      <c r="C629" s="23"/>
      <c r="D629" s="22"/>
      <c r="E629" s="27"/>
      <c r="F629" s="27"/>
      <c r="G629" s="27"/>
      <c r="H629" s="22"/>
      <c r="I629" s="22"/>
      <c r="J629" s="27"/>
      <c r="K629" s="22"/>
      <c r="L629" s="22"/>
      <c r="M629" s="22"/>
      <c r="N629" s="27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</row>
    <row r="630" spans="1:91" ht="14.25" customHeight="1" x14ac:dyDescent="0.25">
      <c r="A630" s="22"/>
      <c r="B630" s="22"/>
      <c r="C630" s="23"/>
      <c r="D630" s="22"/>
      <c r="E630" s="27"/>
      <c r="F630" s="27"/>
      <c r="G630" s="27"/>
      <c r="H630" s="22"/>
      <c r="I630" s="22"/>
      <c r="J630" s="27"/>
      <c r="K630" s="22"/>
      <c r="L630" s="22"/>
      <c r="M630" s="22"/>
      <c r="N630" s="27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4"/>
      <c r="CI630" s="24"/>
      <c r="CJ630" s="24"/>
      <c r="CK630" s="24"/>
      <c r="CL630" s="24"/>
      <c r="CM630" s="24"/>
    </row>
    <row r="631" spans="1:91" ht="14.25" customHeight="1" x14ac:dyDescent="0.25">
      <c r="A631" s="22"/>
      <c r="B631" s="22"/>
      <c r="C631" s="23"/>
      <c r="D631" s="22"/>
      <c r="E631" s="27"/>
      <c r="F631" s="27"/>
      <c r="G631" s="27"/>
      <c r="H631" s="22"/>
      <c r="I631" s="22"/>
      <c r="J631" s="27"/>
      <c r="K631" s="22"/>
      <c r="L631" s="22"/>
      <c r="M631" s="22"/>
      <c r="N631" s="27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4"/>
      <c r="CI631" s="24"/>
      <c r="CJ631" s="24"/>
      <c r="CK631" s="24"/>
      <c r="CL631" s="24"/>
      <c r="CM631" s="24"/>
    </row>
    <row r="632" spans="1:91" ht="14.25" customHeight="1" x14ac:dyDescent="0.25">
      <c r="A632" s="22"/>
      <c r="B632" s="22"/>
      <c r="C632" s="23"/>
      <c r="D632" s="22"/>
      <c r="E632" s="27"/>
      <c r="F632" s="27"/>
      <c r="G632" s="27"/>
      <c r="H632" s="22"/>
      <c r="I632" s="22"/>
      <c r="J632" s="27"/>
      <c r="K632" s="22"/>
      <c r="L632" s="22"/>
      <c r="M632" s="22"/>
      <c r="N632" s="27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4"/>
      <c r="CI632" s="24"/>
      <c r="CJ632" s="24"/>
      <c r="CK632" s="24"/>
      <c r="CL632" s="24"/>
      <c r="CM632" s="24"/>
    </row>
    <row r="633" spans="1:91" ht="14.25" customHeight="1" x14ac:dyDescent="0.25">
      <c r="A633" s="22"/>
      <c r="B633" s="22"/>
      <c r="C633" s="23"/>
      <c r="D633" s="22"/>
      <c r="E633" s="27"/>
      <c r="F633" s="27"/>
      <c r="G633" s="27"/>
      <c r="H633" s="22"/>
      <c r="I633" s="22"/>
      <c r="J633" s="27"/>
      <c r="K633" s="22"/>
      <c r="L633" s="22"/>
      <c r="M633" s="22"/>
      <c r="N633" s="27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</row>
    <row r="634" spans="1:91" ht="14.25" customHeight="1" x14ac:dyDescent="0.25">
      <c r="A634" s="22"/>
      <c r="B634" s="22"/>
      <c r="C634" s="23"/>
      <c r="D634" s="22"/>
      <c r="E634" s="27"/>
      <c r="F634" s="27"/>
      <c r="G634" s="27"/>
      <c r="H634" s="22"/>
      <c r="I634" s="22"/>
      <c r="J634" s="27"/>
      <c r="K634" s="22"/>
      <c r="L634" s="22"/>
      <c r="M634" s="22"/>
      <c r="N634" s="27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4"/>
      <c r="CI634" s="24"/>
      <c r="CJ634" s="24"/>
      <c r="CK634" s="24"/>
      <c r="CL634" s="24"/>
      <c r="CM634" s="24"/>
    </row>
    <row r="635" spans="1:91" ht="14.25" customHeight="1" x14ac:dyDescent="0.25">
      <c r="A635" s="22"/>
      <c r="B635" s="22"/>
      <c r="C635" s="23"/>
      <c r="D635" s="22"/>
      <c r="E635" s="27"/>
      <c r="F635" s="27"/>
      <c r="G635" s="27"/>
      <c r="H635" s="22"/>
      <c r="I635" s="22"/>
      <c r="J635" s="27"/>
      <c r="K635" s="22"/>
      <c r="L635" s="22"/>
      <c r="M635" s="22"/>
      <c r="N635" s="27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4"/>
      <c r="CI635" s="24"/>
      <c r="CJ635" s="24"/>
      <c r="CK635" s="24"/>
      <c r="CL635" s="24"/>
      <c r="CM635" s="24"/>
    </row>
    <row r="636" spans="1:91" ht="14.25" customHeight="1" x14ac:dyDescent="0.25">
      <c r="A636" s="22"/>
      <c r="B636" s="22"/>
      <c r="C636" s="23"/>
      <c r="D636" s="22"/>
      <c r="E636" s="27"/>
      <c r="F636" s="27"/>
      <c r="G636" s="27"/>
      <c r="H636" s="22"/>
      <c r="I636" s="22"/>
      <c r="J636" s="27"/>
      <c r="K636" s="22"/>
      <c r="L636" s="22"/>
      <c r="M636" s="22"/>
      <c r="N636" s="27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4"/>
      <c r="CI636" s="24"/>
      <c r="CJ636" s="24"/>
      <c r="CK636" s="24"/>
      <c r="CL636" s="24"/>
      <c r="CM636" s="24"/>
    </row>
    <row r="637" spans="1:91" ht="14.25" customHeight="1" x14ac:dyDescent="0.25">
      <c r="A637" s="22"/>
      <c r="B637" s="22"/>
      <c r="C637" s="23"/>
      <c r="D637" s="22"/>
      <c r="E637" s="27"/>
      <c r="F637" s="27"/>
      <c r="G637" s="27"/>
      <c r="H637" s="22"/>
      <c r="I637" s="22"/>
      <c r="J637" s="27"/>
      <c r="K637" s="22"/>
      <c r="L637" s="22"/>
      <c r="M637" s="22"/>
      <c r="N637" s="27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4"/>
      <c r="CI637" s="24"/>
      <c r="CJ637" s="24"/>
      <c r="CK637" s="24"/>
      <c r="CL637" s="24"/>
      <c r="CM637" s="24"/>
    </row>
    <row r="638" spans="1:91" ht="14.25" customHeight="1" x14ac:dyDescent="0.25">
      <c r="A638" s="22"/>
      <c r="B638" s="22"/>
      <c r="C638" s="23"/>
      <c r="D638" s="22"/>
      <c r="E638" s="27"/>
      <c r="F638" s="27"/>
      <c r="G638" s="27"/>
      <c r="H638" s="22"/>
      <c r="I638" s="22"/>
      <c r="J638" s="27"/>
      <c r="K638" s="22"/>
      <c r="L638" s="22"/>
      <c r="M638" s="22"/>
      <c r="N638" s="27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4"/>
      <c r="CI638" s="24"/>
      <c r="CJ638" s="24"/>
      <c r="CK638" s="24"/>
      <c r="CL638" s="24"/>
      <c r="CM638" s="24"/>
    </row>
    <row r="639" spans="1:91" ht="14.25" customHeight="1" x14ac:dyDescent="0.25">
      <c r="A639" s="22"/>
      <c r="B639" s="22"/>
      <c r="C639" s="23"/>
      <c r="D639" s="22"/>
      <c r="E639" s="27"/>
      <c r="F639" s="27"/>
      <c r="G639" s="27"/>
      <c r="H639" s="22"/>
      <c r="I639" s="22"/>
      <c r="J639" s="27"/>
      <c r="K639" s="22"/>
      <c r="L639" s="22"/>
      <c r="M639" s="22"/>
      <c r="N639" s="27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</row>
    <row r="640" spans="1:91" ht="14.25" customHeight="1" x14ac:dyDescent="0.25">
      <c r="A640" s="22"/>
      <c r="B640" s="22"/>
      <c r="C640" s="23"/>
      <c r="D640" s="22"/>
      <c r="E640" s="27"/>
      <c r="F640" s="27"/>
      <c r="G640" s="27"/>
      <c r="H640" s="22"/>
      <c r="I640" s="22"/>
      <c r="J640" s="27"/>
      <c r="K640" s="22"/>
      <c r="L640" s="22"/>
      <c r="M640" s="22"/>
      <c r="N640" s="27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4"/>
      <c r="CI640" s="24"/>
      <c r="CJ640" s="24"/>
      <c r="CK640" s="24"/>
      <c r="CL640" s="24"/>
      <c r="CM640" s="24"/>
    </row>
    <row r="641" spans="1:91" ht="14.25" customHeight="1" x14ac:dyDescent="0.25">
      <c r="A641" s="22"/>
      <c r="B641" s="22"/>
      <c r="C641" s="23"/>
      <c r="D641" s="22"/>
      <c r="E641" s="27"/>
      <c r="F641" s="27"/>
      <c r="G641" s="27"/>
      <c r="H641" s="22"/>
      <c r="I641" s="22"/>
      <c r="J641" s="27"/>
      <c r="K641" s="22"/>
      <c r="L641" s="22"/>
      <c r="M641" s="22"/>
      <c r="N641" s="27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4"/>
      <c r="CI641" s="24"/>
      <c r="CJ641" s="24"/>
      <c r="CK641" s="24"/>
      <c r="CL641" s="24"/>
      <c r="CM641" s="24"/>
    </row>
    <row r="642" spans="1:91" ht="14.25" customHeight="1" x14ac:dyDescent="0.25">
      <c r="A642" s="22"/>
      <c r="B642" s="22"/>
      <c r="C642" s="23"/>
      <c r="D642" s="22"/>
      <c r="E642" s="27"/>
      <c r="F642" s="27"/>
      <c r="G642" s="27"/>
      <c r="H642" s="22"/>
      <c r="I642" s="22"/>
      <c r="J642" s="27"/>
      <c r="K642" s="22"/>
      <c r="L642" s="22"/>
      <c r="M642" s="22"/>
      <c r="N642" s="27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4"/>
      <c r="CI642" s="24"/>
      <c r="CJ642" s="24"/>
      <c r="CK642" s="24"/>
      <c r="CL642" s="24"/>
      <c r="CM642" s="24"/>
    </row>
    <row r="643" spans="1:91" ht="14.25" customHeight="1" x14ac:dyDescent="0.25">
      <c r="A643" s="22"/>
      <c r="B643" s="22"/>
      <c r="C643" s="23"/>
      <c r="D643" s="22"/>
      <c r="E643" s="27"/>
      <c r="F643" s="27"/>
      <c r="G643" s="27"/>
      <c r="H643" s="22"/>
      <c r="I643" s="22"/>
      <c r="J643" s="27"/>
      <c r="K643" s="22"/>
      <c r="L643" s="22"/>
      <c r="M643" s="22"/>
      <c r="N643" s="27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</row>
    <row r="644" spans="1:91" ht="14.25" customHeight="1" x14ac:dyDescent="0.25">
      <c r="A644" s="22"/>
      <c r="B644" s="22"/>
      <c r="C644" s="23"/>
      <c r="D644" s="22"/>
      <c r="E644" s="27"/>
      <c r="F644" s="27"/>
      <c r="G644" s="27"/>
      <c r="H644" s="22"/>
      <c r="I644" s="22"/>
      <c r="J644" s="27"/>
      <c r="K644" s="22"/>
      <c r="L644" s="22"/>
      <c r="M644" s="22"/>
      <c r="N644" s="27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4"/>
      <c r="CI644" s="24"/>
      <c r="CJ644" s="24"/>
      <c r="CK644" s="24"/>
      <c r="CL644" s="24"/>
      <c r="CM644" s="24"/>
    </row>
    <row r="645" spans="1:91" ht="14.25" customHeight="1" x14ac:dyDescent="0.25">
      <c r="A645" s="22"/>
      <c r="B645" s="22"/>
      <c r="C645" s="23"/>
      <c r="D645" s="22"/>
      <c r="E645" s="27"/>
      <c r="F645" s="27"/>
      <c r="G645" s="27"/>
      <c r="H645" s="22"/>
      <c r="I645" s="22"/>
      <c r="J645" s="27"/>
      <c r="K645" s="22"/>
      <c r="L645" s="22"/>
      <c r="M645" s="22"/>
      <c r="N645" s="27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4"/>
      <c r="CI645" s="24"/>
      <c r="CJ645" s="24"/>
      <c r="CK645" s="24"/>
      <c r="CL645" s="24"/>
      <c r="CM645" s="24"/>
    </row>
    <row r="646" spans="1:91" ht="14.25" customHeight="1" x14ac:dyDescent="0.25">
      <c r="A646" s="22"/>
      <c r="B646" s="22"/>
      <c r="C646" s="23"/>
      <c r="D646" s="22"/>
      <c r="E646" s="27"/>
      <c r="F646" s="27"/>
      <c r="G646" s="27"/>
      <c r="H646" s="22"/>
      <c r="I646" s="22"/>
      <c r="J646" s="27"/>
      <c r="K646" s="22"/>
      <c r="L646" s="22"/>
      <c r="M646" s="22"/>
      <c r="N646" s="27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24"/>
      <c r="CI646" s="24"/>
      <c r="CJ646" s="24"/>
      <c r="CK646" s="24"/>
      <c r="CL646" s="24"/>
      <c r="CM646" s="24"/>
    </row>
    <row r="647" spans="1:91" ht="14.25" customHeight="1" x14ac:dyDescent="0.25">
      <c r="A647" s="22"/>
      <c r="B647" s="22"/>
      <c r="C647" s="23"/>
      <c r="D647" s="22"/>
      <c r="E647" s="27"/>
      <c r="F647" s="27"/>
      <c r="G647" s="27"/>
      <c r="H647" s="22"/>
      <c r="I647" s="22"/>
      <c r="J647" s="27"/>
      <c r="K647" s="22"/>
      <c r="L647" s="22"/>
      <c r="M647" s="22"/>
      <c r="N647" s="27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4"/>
      <c r="CI647" s="24"/>
      <c r="CJ647" s="24"/>
      <c r="CK647" s="24"/>
      <c r="CL647" s="24"/>
      <c r="CM647" s="24"/>
    </row>
    <row r="648" spans="1:91" ht="14.25" customHeight="1" x14ac:dyDescent="0.25">
      <c r="A648" s="22"/>
      <c r="B648" s="22"/>
      <c r="C648" s="23"/>
      <c r="D648" s="22"/>
      <c r="E648" s="27"/>
      <c r="F648" s="27"/>
      <c r="G648" s="27"/>
      <c r="H648" s="22"/>
      <c r="I648" s="22"/>
      <c r="J648" s="27"/>
      <c r="K648" s="22"/>
      <c r="L648" s="22"/>
      <c r="M648" s="22"/>
      <c r="N648" s="27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CB648" s="24"/>
      <c r="CC648" s="24"/>
      <c r="CD648" s="24"/>
      <c r="CE648" s="24"/>
      <c r="CF648" s="24"/>
      <c r="CG648" s="24"/>
      <c r="CH648" s="24"/>
      <c r="CI648" s="24"/>
      <c r="CJ648" s="24"/>
      <c r="CK648" s="24"/>
      <c r="CL648" s="24"/>
      <c r="CM648" s="24"/>
    </row>
    <row r="649" spans="1:91" ht="14.25" customHeight="1" x14ac:dyDescent="0.25">
      <c r="A649" s="22"/>
      <c r="B649" s="22"/>
      <c r="C649" s="23"/>
      <c r="D649" s="22"/>
      <c r="E649" s="27"/>
      <c r="F649" s="27"/>
      <c r="G649" s="27"/>
      <c r="H649" s="22"/>
      <c r="I649" s="22"/>
      <c r="J649" s="27"/>
      <c r="K649" s="22"/>
      <c r="L649" s="22"/>
      <c r="M649" s="22"/>
      <c r="N649" s="27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</row>
    <row r="650" spans="1:91" ht="14.25" customHeight="1" x14ac:dyDescent="0.25">
      <c r="A650" s="22"/>
      <c r="B650" s="22"/>
      <c r="C650" s="23"/>
      <c r="D650" s="22"/>
      <c r="E650" s="27"/>
      <c r="F650" s="27"/>
      <c r="G650" s="27"/>
      <c r="H650" s="22"/>
      <c r="I650" s="22"/>
      <c r="J650" s="27"/>
      <c r="K650" s="22"/>
      <c r="L650" s="22"/>
      <c r="M650" s="22"/>
      <c r="N650" s="27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</row>
    <row r="651" spans="1:91" ht="14.25" customHeight="1" x14ac:dyDescent="0.25">
      <c r="A651" s="22"/>
      <c r="B651" s="22"/>
      <c r="C651" s="23"/>
      <c r="D651" s="22"/>
      <c r="E651" s="27"/>
      <c r="F651" s="27"/>
      <c r="G651" s="27"/>
      <c r="H651" s="22"/>
      <c r="I651" s="22"/>
      <c r="J651" s="27"/>
      <c r="K651" s="22"/>
      <c r="L651" s="22"/>
      <c r="M651" s="22"/>
      <c r="N651" s="27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4"/>
      <c r="CI651" s="24"/>
      <c r="CJ651" s="24"/>
      <c r="CK651" s="24"/>
      <c r="CL651" s="24"/>
      <c r="CM651" s="24"/>
    </row>
    <row r="652" spans="1:91" ht="14.25" customHeight="1" x14ac:dyDescent="0.25">
      <c r="A652" s="22"/>
      <c r="B652" s="22"/>
      <c r="C652" s="23"/>
      <c r="D652" s="22"/>
      <c r="E652" s="27"/>
      <c r="F652" s="27"/>
      <c r="G652" s="27"/>
      <c r="H652" s="22"/>
      <c r="I652" s="22"/>
      <c r="J652" s="27"/>
      <c r="K652" s="22"/>
      <c r="L652" s="22"/>
      <c r="M652" s="22"/>
      <c r="N652" s="27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4"/>
      <c r="CI652" s="24"/>
      <c r="CJ652" s="24"/>
      <c r="CK652" s="24"/>
      <c r="CL652" s="24"/>
      <c r="CM652" s="24"/>
    </row>
    <row r="653" spans="1:91" ht="14.25" customHeight="1" x14ac:dyDescent="0.25">
      <c r="A653" s="22"/>
      <c r="B653" s="22"/>
      <c r="C653" s="23"/>
      <c r="D653" s="22"/>
      <c r="E653" s="27"/>
      <c r="F653" s="27"/>
      <c r="G653" s="27"/>
      <c r="H653" s="22"/>
      <c r="I653" s="22"/>
      <c r="J653" s="27"/>
      <c r="K653" s="22"/>
      <c r="L653" s="22"/>
      <c r="M653" s="22"/>
      <c r="N653" s="27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4"/>
      <c r="CI653" s="24"/>
      <c r="CJ653" s="24"/>
      <c r="CK653" s="24"/>
      <c r="CL653" s="24"/>
      <c r="CM653" s="24"/>
    </row>
    <row r="654" spans="1:91" ht="14.25" customHeight="1" x14ac:dyDescent="0.25">
      <c r="A654" s="22"/>
      <c r="B654" s="22"/>
      <c r="C654" s="23"/>
      <c r="D654" s="22"/>
      <c r="E654" s="27"/>
      <c r="F654" s="27"/>
      <c r="G654" s="27"/>
      <c r="H654" s="22"/>
      <c r="I654" s="22"/>
      <c r="J654" s="27"/>
      <c r="K654" s="22"/>
      <c r="L654" s="22"/>
      <c r="M654" s="22"/>
      <c r="N654" s="27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4"/>
      <c r="CI654" s="24"/>
      <c r="CJ654" s="24"/>
      <c r="CK654" s="24"/>
      <c r="CL654" s="24"/>
      <c r="CM654" s="24"/>
    </row>
    <row r="655" spans="1:91" ht="14.25" customHeight="1" x14ac:dyDescent="0.25">
      <c r="A655" s="22"/>
      <c r="B655" s="22"/>
      <c r="C655" s="23"/>
      <c r="D655" s="22"/>
      <c r="E655" s="27"/>
      <c r="F655" s="27"/>
      <c r="G655" s="27"/>
      <c r="H655" s="22"/>
      <c r="I655" s="22"/>
      <c r="J655" s="27"/>
      <c r="K655" s="22"/>
      <c r="L655" s="22"/>
      <c r="M655" s="22"/>
      <c r="N655" s="27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4"/>
      <c r="CI655" s="24"/>
      <c r="CJ655" s="24"/>
      <c r="CK655" s="24"/>
      <c r="CL655" s="24"/>
      <c r="CM655" s="24"/>
    </row>
    <row r="656" spans="1:91" ht="14.25" customHeight="1" x14ac:dyDescent="0.25">
      <c r="A656" s="22"/>
      <c r="B656" s="22"/>
      <c r="C656" s="23"/>
      <c r="D656" s="22"/>
      <c r="E656" s="27"/>
      <c r="F656" s="27"/>
      <c r="G656" s="27"/>
      <c r="H656" s="22"/>
      <c r="I656" s="22"/>
      <c r="J656" s="27"/>
      <c r="K656" s="22"/>
      <c r="L656" s="22"/>
      <c r="M656" s="22"/>
      <c r="N656" s="27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CB656" s="24"/>
      <c r="CC656" s="24"/>
      <c r="CD656" s="24"/>
      <c r="CE656" s="24"/>
      <c r="CF656" s="24"/>
      <c r="CG656" s="24"/>
      <c r="CH656" s="24"/>
      <c r="CI656" s="24"/>
      <c r="CJ656" s="24"/>
      <c r="CK656" s="24"/>
      <c r="CL656" s="24"/>
      <c r="CM656" s="24"/>
    </row>
    <row r="657" spans="1:91" ht="14.25" customHeight="1" x14ac:dyDescent="0.25">
      <c r="A657" s="22"/>
      <c r="B657" s="22"/>
      <c r="C657" s="23"/>
      <c r="D657" s="22"/>
      <c r="E657" s="27"/>
      <c r="F657" s="27"/>
      <c r="G657" s="27"/>
      <c r="H657" s="22"/>
      <c r="I657" s="22"/>
      <c r="J657" s="27"/>
      <c r="K657" s="22"/>
      <c r="L657" s="22"/>
      <c r="M657" s="22"/>
      <c r="N657" s="27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4"/>
      <c r="CI657" s="24"/>
      <c r="CJ657" s="24"/>
      <c r="CK657" s="24"/>
      <c r="CL657" s="24"/>
      <c r="CM657" s="24"/>
    </row>
    <row r="658" spans="1:91" ht="14.25" customHeight="1" x14ac:dyDescent="0.25">
      <c r="A658" s="22"/>
      <c r="B658" s="22"/>
      <c r="C658" s="23"/>
      <c r="D658" s="22"/>
      <c r="E658" s="27"/>
      <c r="F658" s="27"/>
      <c r="G658" s="27"/>
      <c r="H658" s="22"/>
      <c r="I658" s="22"/>
      <c r="J658" s="27"/>
      <c r="K658" s="22"/>
      <c r="L658" s="22"/>
      <c r="M658" s="22"/>
      <c r="N658" s="27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4"/>
      <c r="CI658" s="24"/>
      <c r="CJ658" s="24"/>
      <c r="CK658" s="24"/>
      <c r="CL658" s="24"/>
      <c r="CM658" s="24"/>
    </row>
    <row r="659" spans="1:91" ht="14.25" customHeight="1" x14ac:dyDescent="0.25">
      <c r="A659" s="22"/>
      <c r="B659" s="22"/>
      <c r="C659" s="23"/>
      <c r="D659" s="22"/>
      <c r="E659" s="27"/>
      <c r="F659" s="27"/>
      <c r="G659" s="27"/>
      <c r="H659" s="22"/>
      <c r="I659" s="22"/>
      <c r="J659" s="27"/>
      <c r="K659" s="22"/>
      <c r="L659" s="22"/>
      <c r="M659" s="22"/>
      <c r="N659" s="27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4"/>
      <c r="CI659" s="24"/>
      <c r="CJ659" s="24"/>
      <c r="CK659" s="24"/>
      <c r="CL659" s="24"/>
      <c r="CM659" s="24"/>
    </row>
    <row r="660" spans="1:91" ht="14.25" customHeight="1" x14ac:dyDescent="0.25">
      <c r="A660" s="22"/>
      <c r="B660" s="22"/>
      <c r="C660" s="23"/>
      <c r="D660" s="22"/>
      <c r="E660" s="27"/>
      <c r="F660" s="27"/>
      <c r="G660" s="27"/>
      <c r="H660" s="22"/>
      <c r="I660" s="22"/>
      <c r="J660" s="27"/>
      <c r="K660" s="22"/>
      <c r="L660" s="22"/>
      <c r="M660" s="22"/>
      <c r="N660" s="27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4"/>
      <c r="CI660" s="24"/>
      <c r="CJ660" s="24"/>
      <c r="CK660" s="24"/>
      <c r="CL660" s="24"/>
      <c r="CM660" s="24"/>
    </row>
    <row r="661" spans="1:91" ht="14.25" customHeight="1" x14ac:dyDescent="0.25">
      <c r="A661" s="22"/>
      <c r="B661" s="22"/>
      <c r="C661" s="23"/>
      <c r="D661" s="22"/>
      <c r="E661" s="27"/>
      <c r="F661" s="27"/>
      <c r="G661" s="27"/>
      <c r="H661" s="22"/>
      <c r="I661" s="22"/>
      <c r="J661" s="27"/>
      <c r="K661" s="22"/>
      <c r="L661" s="22"/>
      <c r="M661" s="22"/>
      <c r="N661" s="27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4"/>
      <c r="CI661" s="24"/>
      <c r="CJ661" s="24"/>
      <c r="CK661" s="24"/>
      <c r="CL661" s="24"/>
      <c r="CM661" s="24"/>
    </row>
    <row r="662" spans="1:91" ht="14.25" customHeight="1" x14ac:dyDescent="0.25">
      <c r="A662" s="22"/>
      <c r="B662" s="22"/>
      <c r="C662" s="23"/>
      <c r="D662" s="22"/>
      <c r="E662" s="27"/>
      <c r="F662" s="27"/>
      <c r="G662" s="27"/>
      <c r="H662" s="22"/>
      <c r="I662" s="22"/>
      <c r="J662" s="27"/>
      <c r="K662" s="22"/>
      <c r="L662" s="22"/>
      <c r="M662" s="22"/>
      <c r="N662" s="27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4"/>
      <c r="CI662" s="24"/>
      <c r="CJ662" s="24"/>
      <c r="CK662" s="24"/>
      <c r="CL662" s="24"/>
      <c r="CM662" s="24"/>
    </row>
    <row r="663" spans="1:91" ht="14.25" customHeight="1" x14ac:dyDescent="0.25">
      <c r="A663" s="22"/>
      <c r="B663" s="22"/>
      <c r="C663" s="23"/>
      <c r="D663" s="22"/>
      <c r="E663" s="27"/>
      <c r="F663" s="27"/>
      <c r="G663" s="27"/>
      <c r="H663" s="22"/>
      <c r="I663" s="22"/>
      <c r="J663" s="27"/>
      <c r="K663" s="22"/>
      <c r="L663" s="22"/>
      <c r="M663" s="22"/>
      <c r="N663" s="27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4"/>
      <c r="CI663" s="24"/>
      <c r="CJ663" s="24"/>
      <c r="CK663" s="24"/>
      <c r="CL663" s="24"/>
      <c r="CM663" s="24"/>
    </row>
    <row r="664" spans="1:91" ht="14.25" customHeight="1" x14ac:dyDescent="0.25">
      <c r="A664" s="22"/>
      <c r="B664" s="22"/>
      <c r="C664" s="23"/>
      <c r="D664" s="22"/>
      <c r="E664" s="27"/>
      <c r="F664" s="27"/>
      <c r="G664" s="27"/>
      <c r="H664" s="22"/>
      <c r="I664" s="22"/>
      <c r="J664" s="27"/>
      <c r="K664" s="22"/>
      <c r="L664" s="22"/>
      <c r="M664" s="22"/>
      <c r="N664" s="27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4"/>
      <c r="CI664" s="24"/>
      <c r="CJ664" s="24"/>
      <c r="CK664" s="24"/>
      <c r="CL664" s="24"/>
      <c r="CM664" s="24"/>
    </row>
    <row r="665" spans="1:91" ht="14.25" customHeight="1" x14ac:dyDescent="0.25">
      <c r="A665" s="22"/>
      <c r="B665" s="22"/>
      <c r="C665" s="23"/>
      <c r="D665" s="22"/>
      <c r="E665" s="27"/>
      <c r="F665" s="27"/>
      <c r="G665" s="27"/>
      <c r="H665" s="22"/>
      <c r="I665" s="22"/>
      <c r="J665" s="27"/>
      <c r="K665" s="22"/>
      <c r="L665" s="22"/>
      <c r="M665" s="22"/>
      <c r="N665" s="27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4"/>
      <c r="CI665" s="24"/>
      <c r="CJ665" s="24"/>
      <c r="CK665" s="24"/>
      <c r="CL665" s="24"/>
      <c r="CM665" s="24"/>
    </row>
    <row r="666" spans="1:91" ht="14.25" customHeight="1" x14ac:dyDescent="0.25">
      <c r="A666" s="22"/>
      <c r="B666" s="22"/>
      <c r="C666" s="23"/>
      <c r="D666" s="22"/>
      <c r="E666" s="27"/>
      <c r="F666" s="27"/>
      <c r="G666" s="27"/>
      <c r="H666" s="22"/>
      <c r="I666" s="22"/>
      <c r="J666" s="27"/>
      <c r="K666" s="22"/>
      <c r="L666" s="22"/>
      <c r="M666" s="22"/>
      <c r="N666" s="27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4"/>
      <c r="CI666" s="24"/>
      <c r="CJ666" s="24"/>
      <c r="CK666" s="24"/>
      <c r="CL666" s="24"/>
      <c r="CM666" s="24"/>
    </row>
    <row r="667" spans="1:91" ht="14.25" customHeight="1" x14ac:dyDescent="0.25">
      <c r="A667" s="22"/>
      <c r="B667" s="22"/>
      <c r="C667" s="23"/>
      <c r="D667" s="22"/>
      <c r="E667" s="27"/>
      <c r="F667" s="27"/>
      <c r="G667" s="27"/>
      <c r="H667" s="22"/>
      <c r="I667" s="22"/>
      <c r="J667" s="27"/>
      <c r="K667" s="22"/>
      <c r="L667" s="22"/>
      <c r="M667" s="22"/>
      <c r="N667" s="27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4"/>
      <c r="CI667" s="24"/>
      <c r="CJ667" s="24"/>
      <c r="CK667" s="24"/>
      <c r="CL667" s="24"/>
      <c r="CM667" s="24"/>
    </row>
    <row r="668" spans="1:91" ht="14.25" customHeight="1" x14ac:dyDescent="0.25">
      <c r="A668" s="22"/>
      <c r="B668" s="22"/>
      <c r="C668" s="23"/>
      <c r="D668" s="22"/>
      <c r="E668" s="27"/>
      <c r="F668" s="27"/>
      <c r="G668" s="27"/>
      <c r="H668" s="22"/>
      <c r="I668" s="22"/>
      <c r="J668" s="27"/>
      <c r="K668" s="22"/>
      <c r="L668" s="22"/>
      <c r="M668" s="22"/>
      <c r="N668" s="27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4"/>
      <c r="CI668" s="24"/>
      <c r="CJ668" s="24"/>
      <c r="CK668" s="24"/>
      <c r="CL668" s="24"/>
      <c r="CM668" s="24"/>
    </row>
    <row r="669" spans="1:91" ht="14.25" customHeight="1" x14ac:dyDescent="0.25">
      <c r="A669" s="22"/>
      <c r="B669" s="22"/>
      <c r="C669" s="23"/>
      <c r="D669" s="22"/>
      <c r="E669" s="27"/>
      <c r="F669" s="27"/>
      <c r="G669" s="27"/>
      <c r="H669" s="22"/>
      <c r="I669" s="22"/>
      <c r="J669" s="27"/>
      <c r="K669" s="22"/>
      <c r="L669" s="22"/>
      <c r="M669" s="22"/>
      <c r="N669" s="27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4"/>
      <c r="CI669" s="24"/>
      <c r="CJ669" s="24"/>
      <c r="CK669" s="24"/>
      <c r="CL669" s="24"/>
      <c r="CM669" s="24"/>
    </row>
    <row r="670" spans="1:91" ht="14.25" customHeight="1" x14ac:dyDescent="0.25">
      <c r="A670" s="22"/>
      <c r="B670" s="22"/>
      <c r="C670" s="23"/>
      <c r="D670" s="22"/>
      <c r="E670" s="27"/>
      <c r="F670" s="27"/>
      <c r="G670" s="27"/>
      <c r="H670" s="22"/>
      <c r="I670" s="22"/>
      <c r="J670" s="27"/>
      <c r="K670" s="22"/>
      <c r="L670" s="22"/>
      <c r="M670" s="22"/>
      <c r="N670" s="27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4"/>
      <c r="CI670" s="24"/>
      <c r="CJ670" s="24"/>
      <c r="CK670" s="24"/>
      <c r="CL670" s="24"/>
      <c r="CM670" s="24"/>
    </row>
    <row r="671" spans="1:91" ht="14.25" customHeight="1" x14ac:dyDescent="0.25">
      <c r="A671" s="22"/>
      <c r="B671" s="22"/>
      <c r="C671" s="23"/>
      <c r="D671" s="22"/>
      <c r="E671" s="27"/>
      <c r="F671" s="27"/>
      <c r="G671" s="27"/>
      <c r="H671" s="22"/>
      <c r="I671" s="22"/>
      <c r="J671" s="27"/>
      <c r="K671" s="22"/>
      <c r="L671" s="22"/>
      <c r="M671" s="22"/>
      <c r="N671" s="27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4"/>
      <c r="CI671" s="24"/>
      <c r="CJ671" s="24"/>
      <c r="CK671" s="24"/>
      <c r="CL671" s="24"/>
      <c r="CM671" s="24"/>
    </row>
    <row r="672" spans="1:91" ht="14.25" customHeight="1" x14ac:dyDescent="0.25">
      <c r="A672" s="22"/>
      <c r="B672" s="22"/>
      <c r="C672" s="23"/>
      <c r="D672" s="22"/>
      <c r="E672" s="27"/>
      <c r="F672" s="27"/>
      <c r="G672" s="27"/>
      <c r="H672" s="22"/>
      <c r="I672" s="22"/>
      <c r="J672" s="27"/>
      <c r="K672" s="22"/>
      <c r="L672" s="22"/>
      <c r="M672" s="22"/>
      <c r="N672" s="27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4"/>
      <c r="CI672" s="24"/>
      <c r="CJ672" s="24"/>
      <c r="CK672" s="24"/>
      <c r="CL672" s="24"/>
      <c r="CM672" s="24"/>
    </row>
    <row r="673" spans="1:91" ht="14.25" customHeight="1" x14ac:dyDescent="0.25">
      <c r="A673" s="22"/>
      <c r="B673" s="22"/>
      <c r="C673" s="23"/>
      <c r="D673" s="22"/>
      <c r="E673" s="27"/>
      <c r="F673" s="27"/>
      <c r="G673" s="27"/>
      <c r="H673" s="22"/>
      <c r="I673" s="22"/>
      <c r="J673" s="27"/>
      <c r="K673" s="22"/>
      <c r="L673" s="22"/>
      <c r="M673" s="22"/>
      <c r="N673" s="27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24"/>
      <c r="CI673" s="24"/>
      <c r="CJ673" s="24"/>
      <c r="CK673" s="24"/>
      <c r="CL673" s="24"/>
      <c r="CM673" s="24"/>
    </row>
    <row r="674" spans="1:91" ht="14.25" customHeight="1" x14ac:dyDescent="0.25">
      <c r="A674" s="22"/>
      <c r="B674" s="22"/>
      <c r="C674" s="23"/>
      <c r="D674" s="22"/>
      <c r="E674" s="27"/>
      <c r="F674" s="27"/>
      <c r="G674" s="27"/>
      <c r="H674" s="22"/>
      <c r="I674" s="22"/>
      <c r="J674" s="27"/>
      <c r="K674" s="22"/>
      <c r="L674" s="22"/>
      <c r="M674" s="22"/>
      <c r="N674" s="27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4"/>
      <c r="CI674" s="24"/>
      <c r="CJ674" s="24"/>
      <c r="CK674" s="24"/>
      <c r="CL674" s="24"/>
      <c r="CM674" s="24"/>
    </row>
    <row r="675" spans="1:91" ht="14.25" customHeight="1" x14ac:dyDescent="0.25">
      <c r="A675" s="22"/>
      <c r="B675" s="22"/>
      <c r="C675" s="23"/>
      <c r="D675" s="22"/>
      <c r="E675" s="27"/>
      <c r="F675" s="27"/>
      <c r="G675" s="27"/>
      <c r="H675" s="22"/>
      <c r="I675" s="22"/>
      <c r="J675" s="27"/>
      <c r="K675" s="22"/>
      <c r="L675" s="22"/>
      <c r="M675" s="22"/>
      <c r="N675" s="27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CB675" s="24"/>
      <c r="CC675" s="24"/>
      <c r="CD675" s="24"/>
      <c r="CE675" s="24"/>
      <c r="CF675" s="24"/>
      <c r="CG675" s="24"/>
      <c r="CH675" s="24"/>
      <c r="CI675" s="24"/>
      <c r="CJ675" s="24"/>
      <c r="CK675" s="24"/>
      <c r="CL675" s="24"/>
      <c r="CM675" s="24"/>
    </row>
    <row r="676" spans="1:91" ht="14.25" customHeight="1" x14ac:dyDescent="0.25">
      <c r="A676" s="22"/>
      <c r="B676" s="22"/>
      <c r="C676" s="23"/>
      <c r="D676" s="22"/>
      <c r="E676" s="27"/>
      <c r="F676" s="27"/>
      <c r="G676" s="27"/>
      <c r="H676" s="22"/>
      <c r="I676" s="22"/>
      <c r="J676" s="27"/>
      <c r="K676" s="22"/>
      <c r="L676" s="22"/>
      <c r="M676" s="22"/>
      <c r="N676" s="27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CB676" s="24"/>
      <c r="CC676" s="24"/>
      <c r="CD676" s="24"/>
      <c r="CE676" s="24"/>
      <c r="CF676" s="24"/>
      <c r="CG676" s="24"/>
      <c r="CH676" s="24"/>
      <c r="CI676" s="24"/>
      <c r="CJ676" s="24"/>
      <c r="CK676" s="24"/>
      <c r="CL676" s="24"/>
      <c r="CM676" s="24"/>
    </row>
    <row r="677" spans="1:91" ht="14.25" customHeight="1" x14ac:dyDescent="0.25">
      <c r="A677" s="22"/>
      <c r="B677" s="22"/>
      <c r="C677" s="23"/>
      <c r="D677" s="22"/>
      <c r="E677" s="27"/>
      <c r="F677" s="27"/>
      <c r="G677" s="27"/>
      <c r="H677" s="22"/>
      <c r="I677" s="22"/>
      <c r="J677" s="27"/>
      <c r="K677" s="22"/>
      <c r="L677" s="22"/>
      <c r="M677" s="22"/>
      <c r="N677" s="27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4"/>
      <c r="CI677" s="24"/>
      <c r="CJ677" s="24"/>
      <c r="CK677" s="24"/>
      <c r="CL677" s="24"/>
      <c r="CM677" s="24"/>
    </row>
    <row r="678" spans="1:91" ht="14.25" customHeight="1" x14ac:dyDescent="0.25">
      <c r="A678" s="22"/>
      <c r="B678" s="22"/>
      <c r="C678" s="23"/>
      <c r="D678" s="22"/>
      <c r="E678" s="27"/>
      <c r="F678" s="27"/>
      <c r="G678" s="27"/>
      <c r="H678" s="22"/>
      <c r="I678" s="22"/>
      <c r="J678" s="27"/>
      <c r="K678" s="22"/>
      <c r="L678" s="22"/>
      <c r="M678" s="22"/>
      <c r="N678" s="27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4"/>
      <c r="CI678" s="24"/>
      <c r="CJ678" s="24"/>
      <c r="CK678" s="24"/>
      <c r="CL678" s="24"/>
      <c r="CM678" s="24"/>
    </row>
    <row r="679" spans="1:91" ht="14.25" customHeight="1" x14ac:dyDescent="0.25">
      <c r="A679" s="22"/>
      <c r="B679" s="22"/>
      <c r="C679" s="23"/>
      <c r="D679" s="22"/>
      <c r="E679" s="27"/>
      <c r="F679" s="27"/>
      <c r="G679" s="27"/>
      <c r="H679" s="22"/>
      <c r="I679" s="22"/>
      <c r="J679" s="27"/>
      <c r="K679" s="22"/>
      <c r="L679" s="22"/>
      <c r="M679" s="22"/>
      <c r="N679" s="27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4"/>
      <c r="CI679" s="24"/>
      <c r="CJ679" s="24"/>
      <c r="CK679" s="24"/>
      <c r="CL679" s="24"/>
      <c r="CM679" s="24"/>
    </row>
    <row r="680" spans="1:91" ht="14.25" customHeight="1" x14ac:dyDescent="0.25">
      <c r="A680" s="22"/>
      <c r="B680" s="22"/>
      <c r="C680" s="23"/>
      <c r="D680" s="22"/>
      <c r="E680" s="27"/>
      <c r="F680" s="27"/>
      <c r="G680" s="27"/>
      <c r="H680" s="22"/>
      <c r="I680" s="22"/>
      <c r="J680" s="27"/>
      <c r="K680" s="22"/>
      <c r="L680" s="22"/>
      <c r="M680" s="22"/>
      <c r="N680" s="27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4"/>
      <c r="CI680" s="24"/>
      <c r="CJ680" s="24"/>
      <c r="CK680" s="24"/>
      <c r="CL680" s="24"/>
      <c r="CM680" s="24"/>
    </row>
    <row r="681" spans="1:91" ht="14.25" customHeight="1" x14ac:dyDescent="0.25">
      <c r="A681" s="22"/>
      <c r="B681" s="22"/>
      <c r="C681" s="23"/>
      <c r="D681" s="22"/>
      <c r="E681" s="27"/>
      <c r="F681" s="27"/>
      <c r="G681" s="27"/>
      <c r="H681" s="22"/>
      <c r="I681" s="22"/>
      <c r="J681" s="27"/>
      <c r="K681" s="22"/>
      <c r="L681" s="22"/>
      <c r="M681" s="22"/>
      <c r="N681" s="27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4"/>
      <c r="CI681" s="24"/>
      <c r="CJ681" s="24"/>
      <c r="CK681" s="24"/>
      <c r="CL681" s="24"/>
      <c r="CM681" s="24"/>
    </row>
    <row r="682" spans="1:91" ht="14.25" customHeight="1" x14ac:dyDescent="0.25">
      <c r="A682" s="22"/>
      <c r="B682" s="22"/>
      <c r="C682" s="23"/>
      <c r="D682" s="22"/>
      <c r="E682" s="27"/>
      <c r="F682" s="27"/>
      <c r="G682" s="27"/>
      <c r="H682" s="22"/>
      <c r="I682" s="22"/>
      <c r="J682" s="27"/>
      <c r="K682" s="22"/>
      <c r="L682" s="22"/>
      <c r="M682" s="22"/>
      <c r="N682" s="27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4"/>
      <c r="CI682" s="24"/>
      <c r="CJ682" s="24"/>
      <c r="CK682" s="24"/>
      <c r="CL682" s="24"/>
      <c r="CM682" s="24"/>
    </row>
    <row r="683" spans="1:91" ht="14.25" customHeight="1" x14ac:dyDescent="0.25">
      <c r="A683" s="22"/>
      <c r="B683" s="22"/>
      <c r="C683" s="23"/>
      <c r="D683" s="22"/>
      <c r="E683" s="27"/>
      <c r="F683" s="27"/>
      <c r="G683" s="27"/>
      <c r="H683" s="22"/>
      <c r="I683" s="22"/>
      <c r="J683" s="27"/>
      <c r="K683" s="22"/>
      <c r="L683" s="22"/>
      <c r="M683" s="22"/>
      <c r="N683" s="27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4"/>
      <c r="CI683" s="24"/>
      <c r="CJ683" s="24"/>
      <c r="CK683" s="24"/>
      <c r="CL683" s="24"/>
      <c r="CM683" s="24"/>
    </row>
    <row r="684" spans="1:91" ht="14.25" customHeight="1" x14ac:dyDescent="0.25">
      <c r="A684" s="22"/>
      <c r="B684" s="22"/>
      <c r="C684" s="23"/>
      <c r="D684" s="22"/>
      <c r="E684" s="27"/>
      <c r="F684" s="27"/>
      <c r="G684" s="27"/>
      <c r="H684" s="22"/>
      <c r="I684" s="22"/>
      <c r="J684" s="27"/>
      <c r="K684" s="22"/>
      <c r="L684" s="22"/>
      <c r="M684" s="22"/>
      <c r="N684" s="27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4"/>
      <c r="CI684" s="24"/>
      <c r="CJ684" s="24"/>
      <c r="CK684" s="24"/>
      <c r="CL684" s="24"/>
      <c r="CM684" s="24"/>
    </row>
    <row r="685" spans="1:91" ht="14.25" customHeight="1" x14ac:dyDescent="0.25">
      <c r="A685" s="22"/>
      <c r="B685" s="22"/>
      <c r="C685" s="23"/>
      <c r="D685" s="22"/>
      <c r="E685" s="27"/>
      <c r="F685" s="27"/>
      <c r="G685" s="27"/>
      <c r="H685" s="22"/>
      <c r="I685" s="22"/>
      <c r="J685" s="27"/>
      <c r="K685" s="22"/>
      <c r="L685" s="22"/>
      <c r="M685" s="22"/>
      <c r="N685" s="27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4"/>
      <c r="CI685" s="24"/>
      <c r="CJ685" s="24"/>
      <c r="CK685" s="24"/>
      <c r="CL685" s="24"/>
      <c r="CM685" s="24"/>
    </row>
    <row r="686" spans="1:91" ht="14.25" customHeight="1" x14ac:dyDescent="0.25">
      <c r="A686" s="22"/>
      <c r="B686" s="22"/>
      <c r="C686" s="23"/>
      <c r="D686" s="22"/>
      <c r="E686" s="27"/>
      <c r="F686" s="27"/>
      <c r="G686" s="27"/>
      <c r="H686" s="22"/>
      <c r="I686" s="22"/>
      <c r="J686" s="27"/>
      <c r="K686" s="22"/>
      <c r="L686" s="22"/>
      <c r="M686" s="22"/>
      <c r="N686" s="27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4"/>
      <c r="CI686" s="24"/>
      <c r="CJ686" s="24"/>
      <c r="CK686" s="24"/>
      <c r="CL686" s="24"/>
      <c r="CM686" s="24"/>
    </row>
    <row r="687" spans="1:91" ht="14.25" customHeight="1" x14ac:dyDescent="0.25">
      <c r="A687" s="22"/>
      <c r="B687" s="22"/>
      <c r="C687" s="23"/>
      <c r="D687" s="22"/>
      <c r="E687" s="27"/>
      <c r="F687" s="27"/>
      <c r="G687" s="27"/>
      <c r="H687" s="22"/>
      <c r="I687" s="22"/>
      <c r="J687" s="27"/>
      <c r="K687" s="22"/>
      <c r="L687" s="22"/>
      <c r="M687" s="22"/>
      <c r="N687" s="27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4"/>
      <c r="CI687" s="24"/>
      <c r="CJ687" s="24"/>
      <c r="CK687" s="24"/>
      <c r="CL687" s="24"/>
      <c r="CM687" s="24"/>
    </row>
    <row r="688" spans="1:91" ht="14.25" customHeight="1" x14ac:dyDescent="0.25">
      <c r="A688" s="22"/>
      <c r="B688" s="22"/>
      <c r="C688" s="23"/>
      <c r="D688" s="22"/>
      <c r="E688" s="27"/>
      <c r="F688" s="27"/>
      <c r="G688" s="27"/>
      <c r="H688" s="22"/>
      <c r="I688" s="22"/>
      <c r="J688" s="27"/>
      <c r="K688" s="22"/>
      <c r="L688" s="22"/>
      <c r="M688" s="22"/>
      <c r="N688" s="27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4"/>
      <c r="CI688" s="24"/>
      <c r="CJ688" s="24"/>
      <c r="CK688" s="24"/>
      <c r="CL688" s="24"/>
      <c r="CM688" s="24"/>
    </row>
    <row r="689" spans="1:91" ht="14.25" customHeight="1" x14ac:dyDescent="0.25">
      <c r="A689" s="22"/>
      <c r="B689" s="22"/>
      <c r="C689" s="23"/>
      <c r="D689" s="22"/>
      <c r="E689" s="27"/>
      <c r="F689" s="27"/>
      <c r="G689" s="27"/>
      <c r="H689" s="22"/>
      <c r="I689" s="22"/>
      <c r="J689" s="27"/>
      <c r="K689" s="22"/>
      <c r="L689" s="22"/>
      <c r="M689" s="22"/>
      <c r="N689" s="27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4"/>
      <c r="CI689" s="24"/>
      <c r="CJ689" s="24"/>
      <c r="CK689" s="24"/>
      <c r="CL689" s="24"/>
      <c r="CM689" s="24"/>
    </row>
    <row r="690" spans="1:91" ht="14.25" customHeight="1" x14ac:dyDescent="0.25">
      <c r="A690" s="22"/>
      <c r="B690" s="22"/>
      <c r="C690" s="23"/>
      <c r="D690" s="22"/>
      <c r="E690" s="27"/>
      <c r="F690" s="27"/>
      <c r="G690" s="27"/>
      <c r="H690" s="22"/>
      <c r="I690" s="22"/>
      <c r="J690" s="27"/>
      <c r="K690" s="22"/>
      <c r="L690" s="22"/>
      <c r="M690" s="22"/>
      <c r="N690" s="27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4"/>
      <c r="CI690" s="24"/>
      <c r="CJ690" s="24"/>
      <c r="CK690" s="24"/>
      <c r="CL690" s="24"/>
      <c r="CM690" s="24"/>
    </row>
    <row r="691" spans="1:91" ht="14.25" customHeight="1" x14ac:dyDescent="0.25">
      <c r="A691" s="22"/>
      <c r="B691" s="22"/>
      <c r="C691" s="23"/>
      <c r="D691" s="22"/>
      <c r="E691" s="27"/>
      <c r="F691" s="27"/>
      <c r="G691" s="27"/>
      <c r="H691" s="22"/>
      <c r="I691" s="22"/>
      <c r="J691" s="27"/>
      <c r="K691" s="22"/>
      <c r="L691" s="22"/>
      <c r="M691" s="22"/>
      <c r="N691" s="27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4"/>
      <c r="CI691" s="24"/>
      <c r="CJ691" s="24"/>
      <c r="CK691" s="24"/>
      <c r="CL691" s="24"/>
      <c r="CM691" s="24"/>
    </row>
    <row r="692" spans="1:91" ht="14.25" customHeight="1" x14ac:dyDescent="0.25">
      <c r="A692" s="22"/>
      <c r="B692" s="22"/>
      <c r="C692" s="23"/>
      <c r="D692" s="22"/>
      <c r="E692" s="27"/>
      <c r="F692" s="27"/>
      <c r="G692" s="27"/>
      <c r="H692" s="22"/>
      <c r="I692" s="22"/>
      <c r="J692" s="27"/>
      <c r="K692" s="22"/>
      <c r="L692" s="22"/>
      <c r="M692" s="22"/>
      <c r="N692" s="27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4"/>
      <c r="CI692" s="24"/>
      <c r="CJ692" s="24"/>
      <c r="CK692" s="24"/>
      <c r="CL692" s="24"/>
      <c r="CM692" s="24"/>
    </row>
    <row r="693" spans="1:91" ht="14.25" customHeight="1" x14ac:dyDescent="0.25">
      <c r="A693" s="22"/>
      <c r="B693" s="22"/>
      <c r="C693" s="23"/>
      <c r="D693" s="22"/>
      <c r="E693" s="27"/>
      <c r="F693" s="27"/>
      <c r="G693" s="27"/>
      <c r="H693" s="22"/>
      <c r="I693" s="22"/>
      <c r="J693" s="27"/>
      <c r="K693" s="22"/>
      <c r="L693" s="22"/>
      <c r="M693" s="22"/>
      <c r="N693" s="27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4"/>
      <c r="CI693" s="24"/>
      <c r="CJ693" s="24"/>
      <c r="CK693" s="24"/>
      <c r="CL693" s="24"/>
      <c r="CM693" s="24"/>
    </row>
    <row r="694" spans="1:91" ht="14.25" customHeight="1" x14ac:dyDescent="0.25">
      <c r="A694" s="22"/>
      <c r="B694" s="22"/>
      <c r="C694" s="23"/>
      <c r="D694" s="22"/>
      <c r="E694" s="27"/>
      <c r="F694" s="27"/>
      <c r="G694" s="27"/>
      <c r="H694" s="22"/>
      <c r="I694" s="22"/>
      <c r="J694" s="27"/>
      <c r="K694" s="22"/>
      <c r="L694" s="22"/>
      <c r="M694" s="22"/>
      <c r="N694" s="27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4"/>
      <c r="CI694" s="24"/>
      <c r="CJ694" s="24"/>
      <c r="CK694" s="24"/>
      <c r="CL694" s="24"/>
      <c r="CM694" s="24"/>
    </row>
    <row r="695" spans="1:91" ht="14.25" customHeight="1" x14ac:dyDescent="0.25">
      <c r="A695" s="22"/>
      <c r="B695" s="22"/>
      <c r="C695" s="23"/>
      <c r="D695" s="22"/>
      <c r="E695" s="27"/>
      <c r="F695" s="27"/>
      <c r="G695" s="27"/>
      <c r="H695" s="22"/>
      <c r="I695" s="22"/>
      <c r="J695" s="27"/>
      <c r="K695" s="22"/>
      <c r="L695" s="22"/>
      <c r="M695" s="22"/>
      <c r="N695" s="27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4"/>
      <c r="CI695" s="24"/>
      <c r="CJ695" s="24"/>
      <c r="CK695" s="24"/>
      <c r="CL695" s="24"/>
      <c r="CM695" s="24"/>
    </row>
    <row r="696" spans="1:91" ht="14.25" customHeight="1" x14ac:dyDescent="0.25">
      <c r="A696" s="22"/>
      <c r="B696" s="22"/>
      <c r="C696" s="23"/>
      <c r="D696" s="22"/>
      <c r="E696" s="27"/>
      <c r="F696" s="27"/>
      <c r="G696" s="27"/>
      <c r="H696" s="22"/>
      <c r="I696" s="22"/>
      <c r="J696" s="27"/>
      <c r="K696" s="22"/>
      <c r="L696" s="22"/>
      <c r="M696" s="22"/>
      <c r="N696" s="27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4"/>
      <c r="CI696" s="24"/>
      <c r="CJ696" s="24"/>
      <c r="CK696" s="24"/>
      <c r="CL696" s="24"/>
      <c r="CM696" s="24"/>
    </row>
    <row r="697" spans="1:91" ht="14.25" customHeight="1" x14ac:dyDescent="0.25">
      <c r="A697" s="22"/>
      <c r="B697" s="22"/>
      <c r="C697" s="23"/>
      <c r="D697" s="22"/>
      <c r="E697" s="27"/>
      <c r="F697" s="27"/>
      <c r="G697" s="27"/>
      <c r="H697" s="22"/>
      <c r="I697" s="22"/>
      <c r="J697" s="27"/>
      <c r="K697" s="22"/>
      <c r="L697" s="22"/>
      <c r="M697" s="22"/>
      <c r="N697" s="27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CB697" s="24"/>
      <c r="CC697" s="24"/>
      <c r="CD697" s="24"/>
      <c r="CE697" s="24"/>
      <c r="CF697" s="24"/>
      <c r="CG697" s="24"/>
      <c r="CH697" s="24"/>
      <c r="CI697" s="24"/>
      <c r="CJ697" s="24"/>
      <c r="CK697" s="24"/>
      <c r="CL697" s="24"/>
      <c r="CM697" s="24"/>
    </row>
    <row r="698" spans="1:91" ht="14.25" customHeight="1" x14ac:dyDescent="0.25">
      <c r="A698" s="22"/>
      <c r="B698" s="22"/>
      <c r="C698" s="23"/>
      <c r="D698" s="22"/>
      <c r="E698" s="27"/>
      <c r="F698" s="27"/>
      <c r="G698" s="27"/>
      <c r="H698" s="22"/>
      <c r="I698" s="22"/>
      <c r="J698" s="27"/>
      <c r="K698" s="22"/>
      <c r="L698" s="22"/>
      <c r="M698" s="22"/>
      <c r="N698" s="27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CB698" s="24"/>
      <c r="CC698" s="24"/>
      <c r="CD698" s="24"/>
      <c r="CE698" s="24"/>
      <c r="CF698" s="24"/>
      <c r="CG698" s="24"/>
      <c r="CH698" s="24"/>
      <c r="CI698" s="24"/>
      <c r="CJ698" s="24"/>
      <c r="CK698" s="24"/>
      <c r="CL698" s="24"/>
      <c r="CM698" s="24"/>
    </row>
    <row r="699" spans="1:91" ht="14.25" customHeight="1" x14ac:dyDescent="0.25">
      <c r="A699" s="22"/>
      <c r="B699" s="22"/>
      <c r="C699" s="23"/>
      <c r="D699" s="22"/>
      <c r="E699" s="27"/>
      <c r="F699" s="27"/>
      <c r="G699" s="27"/>
      <c r="H699" s="22"/>
      <c r="I699" s="22"/>
      <c r="J699" s="27"/>
      <c r="K699" s="22"/>
      <c r="L699" s="22"/>
      <c r="M699" s="22"/>
      <c r="N699" s="27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CB699" s="24"/>
      <c r="CC699" s="24"/>
      <c r="CD699" s="24"/>
      <c r="CE699" s="24"/>
      <c r="CF699" s="24"/>
      <c r="CG699" s="24"/>
      <c r="CH699" s="24"/>
      <c r="CI699" s="24"/>
      <c r="CJ699" s="24"/>
      <c r="CK699" s="24"/>
      <c r="CL699" s="24"/>
      <c r="CM699" s="24"/>
    </row>
    <row r="700" spans="1:91" ht="14.25" customHeight="1" x14ac:dyDescent="0.25">
      <c r="A700" s="22"/>
      <c r="B700" s="22"/>
      <c r="C700" s="23"/>
      <c r="D700" s="22"/>
      <c r="E700" s="27"/>
      <c r="F700" s="27"/>
      <c r="G700" s="27"/>
      <c r="H700" s="22"/>
      <c r="I700" s="22"/>
      <c r="J700" s="27"/>
      <c r="K700" s="22"/>
      <c r="L700" s="22"/>
      <c r="M700" s="22"/>
      <c r="N700" s="27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CB700" s="24"/>
      <c r="CC700" s="24"/>
      <c r="CD700" s="24"/>
      <c r="CE700" s="24"/>
      <c r="CF700" s="24"/>
      <c r="CG700" s="24"/>
      <c r="CH700" s="24"/>
      <c r="CI700" s="24"/>
      <c r="CJ700" s="24"/>
      <c r="CK700" s="24"/>
      <c r="CL700" s="24"/>
      <c r="CM700" s="24"/>
    </row>
    <row r="701" spans="1:91" ht="14.25" customHeight="1" x14ac:dyDescent="0.25">
      <c r="A701" s="22"/>
      <c r="B701" s="22"/>
      <c r="C701" s="23"/>
      <c r="D701" s="22"/>
      <c r="E701" s="27"/>
      <c r="F701" s="27"/>
      <c r="G701" s="27"/>
      <c r="H701" s="22"/>
      <c r="I701" s="22"/>
      <c r="J701" s="27"/>
      <c r="K701" s="22"/>
      <c r="L701" s="22"/>
      <c r="M701" s="22"/>
      <c r="N701" s="27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CB701" s="24"/>
      <c r="CC701" s="24"/>
      <c r="CD701" s="24"/>
      <c r="CE701" s="24"/>
      <c r="CF701" s="24"/>
      <c r="CG701" s="24"/>
      <c r="CH701" s="24"/>
      <c r="CI701" s="24"/>
      <c r="CJ701" s="24"/>
      <c r="CK701" s="24"/>
      <c r="CL701" s="24"/>
      <c r="CM701" s="24"/>
    </row>
    <row r="702" spans="1:91" ht="14.25" customHeight="1" x14ac:dyDescent="0.25">
      <c r="A702" s="22"/>
      <c r="B702" s="22"/>
      <c r="C702" s="23"/>
      <c r="D702" s="22"/>
      <c r="E702" s="27"/>
      <c r="F702" s="27"/>
      <c r="G702" s="27"/>
      <c r="H702" s="22"/>
      <c r="I702" s="22"/>
      <c r="J702" s="27"/>
      <c r="K702" s="22"/>
      <c r="L702" s="22"/>
      <c r="M702" s="22"/>
      <c r="N702" s="27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CB702" s="24"/>
      <c r="CC702" s="24"/>
      <c r="CD702" s="24"/>
      <c r="CE702" s="24"/>
      <c r="CF702" s="24"/>
      <c r="CG702" s="24"/>
      <c r="CH702" s="24"/>
      <c r="CI702" s="24"/>
      <c r="CJ702" s="24"/>
      <c r="CK702" s="24"/>
      <c r="CL702" s="24"/>
      <c r="CM702" s="24"/>
    </row>
    <row r="703" spans="1:91" ht="14.25" customHeight="1" x14ac:dyDescent="0.25">
      <c r="A703" s="22"/>
      <c r="B703" s="22"/>
      <c r="C703" s="23"/>
      <c r="D703" s="22"/>
      <c r="E703" s="27"/>
      <c r="F703" s="27"/>
      <c r="G703" s="27"/>
      <c r="H703" s="22"/>
      <c r="I703" s="22"/>
      <c r="J703" s="27"/>
      <c r="K703" s="22"/>
      <c r="L703" s="22"/>
      <c r="M703" s="22"/>
      <c r="N703" s="27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4"/>
      <c r="CI703" s="24"/>
      <c r="CJ703" s="24"/>
      <c r="CK703" s="24"/>
      <c r="CL703" s="24"/>
      <c r="CM703" s="24"/>
    </row>
    <row r="704" spans="1:91" ht="14.25" customHeight="1" x14ac:dyDescent="0.25">
      <c r="A704" s="22"/>
      <c r="B704" s="22"/>
      <c r="C704" s="23"/>
      <c r="D704" s="22"/>
      <c r="E704" s="27"/>
      <c r="F704" s="27"/>
      <c r="G704" s="27"/>
      <c r="H704" s="22"/>
      <c r="I704" s="22"/>
      <c r="J704" s="27"/>
      <c r="K704" s="22"/>
      <c r="L704" s="22"/>
      <c r="M704" s="22"/>
      <c r="N704" s="27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  <c r="CM704" s="24"/>
    </row>
    <row r="705" spans="1:91" ht="14.25" customHeight="1" x14ac:dyDescent="0.25">
      <c r="A705" s="22"/>
      <c r="B705" s="22"/>
      <c r="C705" s="23"/>
      <c r="D705" s="22"/>
      <c r="E705" s="27"/>
      <c r="F705" s="27"/>
      <c r="G705" s="27"/>
      <c r="H705" s="22"/>
      <c r="I705" s="22"/>
      <c r="J705" s="27"/>
      <c r="K705" s="22"/>
      <c r="L705" s="22"/>
      <c r="M705" s="22"/>
      <c r="N705" s="27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CB705" s="24"/>
      <c r="CC705" s="24"/>
      <c r="CD705" s="24"/>
      <c r="CE705" s="24"/>
      <c r="CF705" s="24"/>
      <c r="CG705" s="24"/>
      <c r="CH705" s="24"/>
      <c r="CI705" s="24"/>
      <c r="CJ705" s="24"/>
      <c r="CK705" s="24"/>
      <c r="CL705" s="24"/>
      <c r="CM705" s="24"/>
    </row>
    <row r="706" spans="1:91" ht="14.25" customHeight="1" x14ac:dyDescent="0.25">
      <c r="A706" s="22"/>
      <c r="B706" s="22"/>
      <c r="C706" s="23"/>
      <c r="D706" s="22"/>
      <c r="E706" s="27"/>
      <c r="F706" s="27"/>
      <c r="G706" s="27"/>
      <c r="H706" s="22"/>
      <c r="I706" s="22"/>
      <c r="J706" s="27"/>
      <c r="K706" s="22"/>
      <c r="L706" s="22"/>
      <c r="M706" s="22"/>
      <c r="N706" s="27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CB706" s="24"/>
      <c r="CC706" s="24"/>
      <c r="CD706" s="24"/>
      <c r="CE706" s="24"/>
      <c r="CF706" s="24"/>
      <c r="CG706" s="24"/>
      <c r="CH706" s="24"/>
      <c r="CI706" s="24"/>
      <c r="CJ706" s="24"/>
      <c r="CK706" s="24"/>
      <c r="CL706" s="24"/>
      <c r="CM706" s="24"/>
    </row>
    <row r="707" spans="1:91" ht="14.25" customHeight="1" x14ac:dyDescent="0.25">
      <c r="A707" s="22"/>
      <c r="B707" s="22"/>
      <c r="C707" s="23"/>
      <c r="D707" s="22"/>
      <c r="E707" s="27"/>
      <c r="F707" s="27"/>
      <c r="G707" s="27"/>
      <c r="H707" s="22"/>
      <c r="I707" s="22"/>
      <c r="J707" s="27"/>
      <c r="K707" s="22"/>
      <c r="L707" s="22"/>
      <c r="M707" s="22"/>
      <c r="N707" s="27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CB707" s="24"/>
      <c r="CC707" s="24"/>
      <c r="CD707" s="24"/>
      <c r="CE707" s="24"/>
      <c r="CF707" s="24"/>
      <c r="CG707" s="24"/>
      <c r="CH707" s="24"/>
      <c r="CI707" s="24"/>
      <c r="CJ707" s="24"/>
      <c r="CK707" s="24"/>
      <c r="CL707" s="24"/>
      <c r="CM707" s="24"/>
    </row>
    <row r="708" spans="1:91" ht="14.25" customHeight="1" x14ac:dyDescent="0.25">
      <c r="A708" s="22"/>
      <c r="B708" s="22"/>
      <c r="C708" s="23"/>
      <c r="D708" s="22"/>
      <c r="E708" s="27"/>
      <c r="F708" s="27"/>
      <c r="G708" s="27"/>
      <c r="H708" s="22"/>
      <c r="I708" s="22"/>
      <c r="J708" s="27"/>
      <c r="K708" s="22"/>
      <c r="L708" s="22"/>
      <c r="M708" s="22"/>
      <c r="N708" s="27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CB708" s="24"/>
      <c r="CC708" s="24"/>
      <c r="CD708" s="24"/>
      <c r="CE708" s="24"/>
      <c r="CF708" s="24"/>
      <c r="CG708" s="24"/>
      <c r="CH708" s="24"/>
      <c r="CI708" s="24"/>
      <c r="CJ708" s="24"/>
      <c r="CK708" s="24"/>
      <c r="CL708" s="24"/>
      <c r="CM708" s="24"/>
    </row>
    <row r="709" spans="1:91" ht="14.25" customHeight="1" x14ac:dyDescent="0.25">
      <c r="A709" s="22"/>
      <c r="B709" s="22"/>
      <c r="C709" s="23"/>
      <c r="D709" s="22"/>
      <c r="E709" s="27"/>
      <c r="F709" s="27"/>
      <c r="G709" s="27"/>
      <c r="H709" s="22"/>
      <c r="I709" s="22"/>
      <c r="J709" s="27"/>
      <c r="K709" s="22"/>
      <c r="L709" s="22"/>
      <c r="M709" s="22"/>
      <c r="N709" s="27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CB709" s="24"/>
      <c r="CC709" s="24"/>
      <c r="CD709" s="24"/>
      <c r="CE709" s="24"/>
      <c r="CF709" s="24"/>
      <c r="CG709" s="24"/>
      <c r="CH709" s="24"/>
      <c r="CI709" s="24"/>
      <c r="CJ709" s="24"/>
      <c r="CK709" s="24"/>
      <c r="CL709" s="24"/>
      <c r="CM709" s="24"/>
    </row>
    <row r="710" spans="1:91" ht="14.25" customHeight="1" x14ac:dyDescent="0.25">
      <c r="A710" s="22"/>
      <c r="B710" s="22"/>
      <c r="C710" s="23"/>
      <c r="D710" s="22"/>
      <c r="E710" s="27"/>
      <c r="F710" s="27"/>
      <c r="G710" s="27"/>
      <c r="H710" s="22"/>
      <c r="I710" s="22"/>
      <c r="J710" s="27"/>
      <c r="K710" s="22"/>
      <c r="L710" s="22"/>
      <c r="M710" s="22"/>
      <c r="N710" s="27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CB710" s="24"/>
      <c r="CC710" s="24"/>
      <c r="CD710" s="24"/>
      <c r="CE710" s="24"/>
      <c r="CF710" s="24"/>
      <c r="CG710" s="24"/>
      <c r="CH710" s="24"/>
      <c r="CI710" s="24"/>
      <c r="CJ710" s="24"/>
      <c r="CK710" s="24"/>
      <c r="CL710" s="24"/>
      <c r="CM710" s="24"/>
    </row>
    <row r="711" spans="1:91" ht="14.25" customHeight="1" x14ac:dyDescent="0.25">
      <c r="A711" s="22"/>
      <c r="B711" s="22"/>
      <c r="C711" s="23"/>
      <c r="D711" s="22"/>
      <c r="E711" s="27"/>
      <c r="F711" s="27"/>
      <c r="G711" s="27"/>
      <c r="H711" s="22"/>
      <c r="I711" s="22"/>
      <c r="J711" s="27"/>
      <c r="K711" s="22"/>
      <c r="L711" s="22"/>
      <c r="M711" s="22"/>
      <c r="N711" s="27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CB711" s="24"/>
      <c r="CC711" s="24"/>
      <c r="CD711" s="24"/>
      <c r="CE711" s="24"/>
      <c r="CF711" s="24"/>
      <c r="CG711" s="24"/>
      <c r="CH711" s="24"/>
      <c r="CI711" s="24"/>
      <c r="CJ711" s="24"/>
      <c r="CK711" s="24"/>
      <c r="CL711" s="24"/>
      <c r="CM711" s="24"/>
    </row>
    <row r="712" spans="1:91" ht="14.25" customHeight="1" x14ac:dyDescent="0.25">
      <c r="A712" s="22"/>
      <c r="B712" s="22"/>
      <c r="C712" s="23"/>
      <c r="D712" s="22"/>
      <c r="E712" s="27"/>
      <c r="F712" s="27"/>
      <c r="G712" s="27"/>
      <c r="H712" s="22"/>
      <c r="I712" s="22"/>
      <c r="J712" s="27"/>
      <c r="K712" s="22"/>
      <c r="L712" s="22"/>
      <c r="M712" s="22"/>
      <c r="N712" s="27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CB712" s="24"/>
      <c r="CC712" s="24"/>
      <c r="CD712" s="24"/>
      <c r="CE712" s="24"/>
      <c r="CF712" s="24"/>
      <c r="CG712" s="24"/>
      <c r="CH712" s="24"/>
      <c r="CI712" s="24"/>
      <c r="CJ712" s="24"/>
      <c r="CK712" s="24"/>
      <c r="CL712" s="24"/>
      <c r="CM712" s="24"/>
    </row>
    <row r="713" spans="1:91" ht="14.25" customHeight="1" x14ac:dyDescent="0.25">
      <c r="A713" s="22"/>
      <c r="B713" s="22"/>
      <c r="C713" s="23"/>
      <c r="D713" s="22"/>
      <c r="E713" s="27"/>
      <c r="F713" s="27"/>
      <c r="G713" s="27"/>
      <c r="H713" s="22"/>
      <c r="I713" s="22"/>
      <c r="J713" s="27"/>
      <c r="K713" s="22"/>
      <c r="L713" s="22"/>
      <c r="M713" s="22"/>
      <c r="N713" s="27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CB713" s="24"/>
      <c r="CC713" s="24"/>
      <c r="CD713" s="24"/>
      <c r="CE713" s="24"/>
      <c r="CF713" s="24"/>
      <c r="CG713" s="24"/>
      <c r="CH713" s="24"/>
      <c r="CI713" s="24"/>
      <c r="CJ713" s="24"/>
      <c r="CK713" s="24"/>
      <c r="CL713" s="24"/>
      <c r="CM713" s="24"/>
    </row>
    <row r="714" spans="1:91" ht="14.25" customHeight="1" x14ac:dyDescent="0.25">
      <c r="A714" s="22"/>
      <c r="B714" s="22"/>
      <c r="C714" s="23"/>
      <c r="D714" s="22"/>
      <c r="E714" s="27"/>
      <c r="F714" s="27"/>
      <c r="G714" s="27"/>
      <c r="H714" s="22"/>
      <c r="I714" s="22"/>
      <c r="J714" s="27"/>
      <c r="K714" s="22"/>
      <c r="L714" s="22"/>
      <c r="M714" s="22"/>
      <c r="N714" s="27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CB714" s="24"/>
      <c r="CC714" s="24"/>
      <c r="CD714" s="24"/>
      <c r="CE714" s="24"/>
      <c r="CF714" s="24"/>
      <c r="CG714" s="24"/>
      <c r="CH714" s="24"/>
      <c r="CI714" s="24"/>
      <c r="CJ714" s="24"/>
      <c r="CK714" s="24"/>
      <c r="CL714" s="24"/>
      <c r="CM714" s="24"/>
    </row>
    <row r="715" spans="1:91" ht="14.25" customHeight="1" x14ac:dyDescent="0.25">
      <c r="A715" s="22"/>
      <c r="B715" s="22"/>
      <c r="C715" s="23"/>
      <c r="D715" s="22"/>
      <c r="E715" s="27"/>
      <c r="F715" s="27"/>
      <c r="G715" s="27"/>
      <c r="H715" s="22"/>
      <c r="I715" s="22"/>
      <c r="J715" s="27"/>
      <c r="K715" s="22"/>
      <c r="L715" s="22"/>
      <c r="M715" s="22"/>
      <c r="N715" s="27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CB715" s="24"/>
      <c r="CC715" s="24"/>
      <c r="CD715" s="24"/>
      <c r="CE715" s="24"/>
      <c r="CF715" s="24"/>
      <c r="CG715" s="24"/>
      <c r="CH715" s="24"/>
      <c r="CI715" s="24"/>
      <c r="CJ715" s="24"/>
      <c r="CK715" s="24"/>
      <c r="CL715" s="24"/>
      <c r="CM715" s="24"/>
    </row>
    <row r="716" spans="1:91" ht="14.25" customHeight="1" x14ac:dyDescent="0.25">
      <c r="A716" s="22"/>
      <c r="B716" s="22"/>
      <c r="C716" s="23"/>
      <c r="D716" s="22"/>
      <c r="E716" s="27"/>
      <c r="F716" s="27"/>
      <c r="G716" s="27"/>
      <c r="H716" s="22"/>
      <c r="I716" s="22"/>
      <c r="J716" s="27"/>
      <c r="K716" s="22"/>
      <c r="L716" s="22"/>
      <c r="M716" s="22"/>
      <c r="N716" s="27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CB716" s="24"/>
      <c r="CC716" s="24"/>
      <c r="CD716" s="24"/>
      <c r="CE716" s="24"/>
      <c r="CF716" s="24"/>
      <c r="CG716" s="24"/>
      <c r="CH716" s="24"/>
      <c r="CI716" s="24"/>
      <c r="CJ716" s="24"/>
      <c r="CK716" s="24"/>
      <c r="CL716" s="24"/>
      <c r="CM716" s="24"/>
    </row>
    <row r="717" spans="1:91" ht="14.25" customHeight="1" x14ac:dyDescent="0.25">
      <c r="A717" s="22"/>
      <c r="B717" s="22"/>
      <c r="C717" s="23"/>
      <c r="D717" s="22"/>
      <c r="E717" s="27"/>
      <c r="F717" s="27"/>
      <c r="G717" s="27"/>
      <c r="H717" s="22"/>
      <c r="I717" s="22"/>
      <c r="J717" s="27"/>
      <c r="K717" s="22"/>
      <c r="L717" s="22"/>
      <c r="M717" s="22"/>
      <c r="N717" s="27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CB717" s="24"/>
      <c r="CC717" s="24"/>
      <c r="CD717" s="24"/>
      <c r="CE717" s="24"/>
      <c r="CF717" s="24"/>
      <c r="CG717" s="24"/>
      <c r="CH717" s="24"/>
      <c r="CI717" s="24"/>
      <c r="CJ717" s="24"/>
      <c r="CK717" s="24"/>
      <c r="CL717" s="24"/>
      <c r="CM717" s="24"/>
    </row>
    <row r="718" spans="1:91" ht="14.25" customHeight="1" x14ac:dyDescent="0.25">
      <c r="A718" s="22"/>
      <c r="B718" s="22"/>
      <c r="C718" s="23"/>
      <c r="D718" s="22"/>
      <c r="E718" s="27"/>
      <c r="F718" s="27"/>
      <c r="G718" s="27"/>
      <c r="H718" s="22"/>
      <c r="I718" s="22"/>
      <c r="J718" s="27"/>
      <c r="K718" s="22"/>
      <c r="L718" s="22"/>
      <c r="M718" s="22"/>
      <c r="N718" s="27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CB718" s="24"/>
      <c r="CC718" s="24"/>
      <c r="CD718" s="24"/>
      <c r="CE718" s="24"/>
      <c r="CF718" s="24"/>
      <c r="CG718" s="24"/>
      <c r="CH718" s="24"/>
      <c r="CI718" s="24"/>
      <c r="CJ718" s="24"/>
      <c r="CK718" s="24"/>
      <c r="CL718" s="24"/>
      <c r="CM718" s="24"/>
    </row>
    <row r="719" spans="1:91" ht="14.25" customHeight="1" x14ac:dyDescent="0.25">
      <c r="A719" s="22"/>
      <c r="B719" s="22"/>
      <c r="C719" s="23"/>
      <c r="D719" s="22"/>
      <c r="E719" s="27"/>
      <c r="F719" s="27"/>
      <c r="G719" s="27"/>
      <c r="H719" s="22"/>
      <c r="I719" s="22"/>
      <c r="J719" s="27"/>
      <c r="K719" s="22"/>
      <c r="L719" s="22"/>
      <c r="M719" s="22"/>
      <c r="N719" s="27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4"/>
      <c r="CI719" s="24"/>
      <c r="CJ719" s="24"/>
      <c r="CK719" s="24"/>
      <c r="CL719" s="24"/>
      <c r="CM719" s="24"/>
    </row>
    <row r="720" spans="1:91" ht="14.25" customHeight="1" x14ac:dyDescent="0.25">
      <c r="A720" s="22"/>
      <c r="B720" s="22"/>
      <c r="C720" s="23"/>
      <c r="D720" s="22"/>
      <c r="E720" s="27"/>
      <c r="F720" s="27"/>
      <c r="G720" s="27"/>
      <c r="H720" s="22"/>
      <c r="I720" s="22"/>
      <c r="J720" s="27"/>
      <c r="K720" s="22"/>
      <c r="L720" s="22"/>
      <c r="M720" s="22"/>
      <c r="N720" s="27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CB720" s="24"/>
      <c r="CC720" s="24"/>
      <c r="CD720" s="24"/>
      <c r="CE720" s="24"/>
      <c r="CF720" s="24"/>
      <c r="CG720" s="24"/>
      <c r="CH720" s="24"/>
      <c r="CI720" s="24"/>
      <c r="CJ720" s="24"/>
      <c r="CK720" s="24"/>
      <c r="CL720" s="24"/>
      <c r="CM720" s="24"/>
    </row>
    <row r="721" spans="1:91" ht="14.25" customHeight="1" x14ac:dyDescent="0.25">
      <c r="A721" s="22"/>
      <c r="B721" s="22"/>
      <c r="C721" s="23"/>
      <c r="D721" s="22"/>
      <c r="E721" s="27"/>
      <c r="F721" s="27"/>
      <c r="G721" s="27"/>
      <c r="H721" s="22"/>
      <c r="I721" s="22"/>
      <c r="J721" s="27"/>
      <c r="K721" s="22"/>
      <c r="L721" s="22"/>
      <c r="M721" s="22"/>
      <c r="N721" s="27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CB721" s="24"/>
      <c r="CC721" s="24"/>
      <c r="CD721" s="24"/>
      <c r="CE721" s="24"/>
      <c r="CF721" s="24"/>
      <c r="CG721" s="24"/>
      <c r="CH721" s="24"/>
      <c r="CI721" s="24"/>
      <c r="CJ721" s="24"/>
      <c r="CK721" s="24"/>
      <c r="CL721" s="24"/>
      <c r="CM721" s="24"/>
    </row>
    <row r="722" spans="1:91" ht="14.25" customHeight="1" x14ac:dyDescent="0.25">
      <c r="A722" s="22"/>
      <c r="B722" s="22"/>
      <c r="C722" s="23"/>
      <c r="D722" s="22"/>
      <c r="E722" s="27"/>
      <c r="F722" s="27"/>
      <c r="G722" s="27"/>
      <c r="H722" s="22"/>
      <c r="I722" s="22"/>
      <c r="J722" s="27"/>
      <c r="K722" s="22"/>
      <c r="L722" s="22"/>
      <c r="M722" s="22"/>
      <c r="N722" s="27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CB722" s="24"/>
      <c r="CC722" s="24"/>
      <c r="CD722" s="24"/>
      <c r="CE722" s="24"/>
      <c r="CF722" s="24"/>
      <c r="CG722" s="24"/>
      <c r="CH722" s="24"/>
      <c r="CI722" s="24"/>
      <c r="CJ722" s="24"/>
      <c r="CK722" s="24"/>
      <c r="CL722" s="24"/>
      <c r="CM722" s="24"/>
    </row>
    <row r="723" spans="1:91" ht="14.25" customHeight="1" x14ac:dyDescent="0.25">
      <c r="A723" s="22"/>
      <c r="B723" s="22"/>
      <c r="C723" s="23"/>
      <c r="D723" s="22"/>
      <c r="E723" s="27"/>
      <c r="F723" s="27"/>
      <c r="G723" s="27"/>
      <c r="H723" s="22"/>
      <c r="I723" s="22"/>
      <c r="J723" s="27"/>
      <c r="K723" s="22"/>
      <c r="L723" s="22"/>
      <c r="M723" s="22"/>
      <c r="N723" s="27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24"/>
      <c r="CI723" s="24"/>
      <c r="CJ723" s="24"/>
      <c r="CK723" s="24"/>
      <c r="CL723" s="24"/>
      <c r="CM723" s="24"/>
    </row>
    <row r="724" spans="1:91" ht="14.25" customHeight="1" x14ac:dyDescent="0.25">
      <c r="A724" s="22"/>
      <c r="B724" s="22"/>
      <c r="C724" s="23"/>
      <c r="D724" s="22"/>
      <c r="E724" s="27"/>
      <c r="F724" s="27"/>
      <c r="G724" s="27"/>
      <c r="H724" s="22"/>
      <c r="I724" s="22"/>
      <c r="J724" s="27"/>
      <c r="K724" s="22"/>
      <c r="L724" s="22"/>
      <c r="M724" s="22"/>
      <c r="N724" s="27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CB724" s="24"/>
      <c r="CC724" s="24"/>
      <c r="CD724" s="24"/>
      <c r="CE724" s="24"/>
      <c r="CF724" s="24"/>
      <c r="CG724" s="24"/>
      <c r="CH724" s="24"/>
      <c r="CI724" s="24"/>
      <c r="CJ724" s="24"/>
      <c r="CK724" s="24"/>
      <c r="CL724" s="24"/>
      <c r="CM724" s="24"/>
    </row>
    <row r="725" spans="1:91" ht="14.25" customHeight="1" x14ac:dyDescent="0.25">
      <c r="A725" s="22"/>
      <c r="B725" s="22"/>
      <c r="C725" s="23"/>
      <c r="D725" s="22"/>
      <c r="E725" s="27"/>
      <c r="F725" s="27"/>
      <c r="G725" s="27"/>
      <c r="H725" s="22"/>
      <c r="I725" s="22"/>
      <c r="J725" s="27"/>
      <c r="K725" s="22"/>
      <c r="L725" s="22"/>
      <c r="M725" s="22"/>
      <c r="N725" s="27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CB725" s="24"/>
      <c r="CC725" s="24"/>
      <c r="CD725" s="24"/>
      <c r="CE725" s="24"/>
      <c r="CF725" s="24"/>
      <c r="CG725" s="24"/>
      <c r="CH725" s="24"/>
      <c r="CI725" s="24"/>
      <c r="CJ725" s="24"/>
      <c r="CK725" s="24"/>
      <c r="CL725" s="24"/>
      <c r="CM725" s="24"/>
    </row>
    <row r="726" spans="1:91" ht="14.25" customHeight="1" x14ac:dyDescent="0.25">
      <c r="A726" s="22"/>
      <c r="B726" s="22"/>
      <c r="C726" s="23"/>
      <c r="D726" s="22"/>
      <c r="E726" s="27"/>
      <c r="F726" s="27"/>
      <c r="G726" s="27"/>
      <c r="H726" s="22"/>
      <c r="I726" s="22"/>
      <c r="J726" s="27"/>
      <c r="K726" s="22"/>
      <c r="L726" s="22"/>
      <c r="M726" s="22"/>
      <c r="N726" s="27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CB726" s="24"/>
      <c r="CC726" s="24"/>
      <c r="CD726" s="24"/>
      <c r="CE726" s="24"/>
      <c r="CF726" s="24"/>
      <c r="CG726" s="24"/>
      <c r="CH726" s="24"/>
      <c r="CI726" s="24"/>
      <c r="CJ726" s="24"/>
      <c r="CK726" s="24"/>
      <c r="CL726" s="24"/>
      <c r="CM726" s="24"/>
    </row>
    <row r="727" spans="1:91" ht="14.25" customHeight="1" x14ac:dyDescent="0.25">
      <c r="A727" s="22"/>
      <c r="B727" s="22"/>
      <c r="C727" s="23"/>
      <c r="D727" s="22"/>
      <c r="E727" s="27"/>
      <c r="F727" s="27"/>
      <c r="G727" s="27"/>
      <c r="H727" s="22"/>
      <c r="I727" s="22"/>
      <c r="J727" s="27"/>
      <c r="K727" s="22"/>
      <c r="L727" s="22"/>
      <c r="M727" s="22"/>
      <c r="N727" s="27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CB727" s="24"/>
      <c r="CC727" s="24"/>
      <c r="CD727" s="24"/>
      <c r="CE727" s="24"/>
      <c r="CF727" s="24"/>
      <c r="CG727" s="24"/>
      <c r="CH727" s="24"/>
      <c r="CI727" s="24"/>
      <c r="CJ727" s="24"/>
      <c r="CK727" s="24"/>
      <c r="CL727" s="24"/>
      <c r="CM727" s="24"/>
    </row>
    <row r="728" spans="1:91" ht="14.25" customHeight="1" x14ac:dyDescent="0.25">
      <c r="A728" s="22"/>
      <c r="B728" s="22"/>
      <c r="C728" s="23"/>
      <c r="D728" s="22"/>
      <c r="E728" s="27"/>
      <c r="F728" s="27"/>
      <c r="G728" s="27"/>
      <c r="H728" s="22"/>
      <c r="I728" s="22"/>
      <c r="J728" s="27"/>
      <c r="K728" s="22"/>
      <c r="L728" s="22"/>
      <c r="M728" s="22"/>
      <c r="N728" s="27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CB728" s="24"/>
      <c r="CC728" s="24"/>
      <c r="CD728" s="24"/>
      <c r="CE728" s="24"/>
      <c r="CF728" s="24"/>
      <c r="CG728" s="24"/>
      <c r="CH728" s="24"/>
      <c r="CI728" s="24"/>
      <c r="CJ728" s="24"/>
      <c r="CK728" s="24"/>
      <c r="CL728" s="24"/>
      <c r="CM728" s="24"/>
    </row>
    <row r="729" spans="1:91" ht="14.25" customHeight="1" x14ac:dyDescent="0.25">
      <c r="A729" s="22"/>
      <c r="B729" s="22"/>
      <c r="C729" s="23"/>
      <c r="D729" s="22"/>
      <c r="E729" s="27"/>
      <c r="F729" s="27"/>
      <c r="G729" s="27"/>
      <c r="H729" s="22"/>
      <c r="I729" s="22"/>
      <c r="J729" s="27"/>
      <c r="K729" s="22"/>
      <c r="L729" s="22"/>
      <c r="M729" s="22"/>
      <c r="N729" s="27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CB729" s="24"/>
      <c r="CC729" s="24"/>
      <c r="CD729" s="24"/>
      <c r="CE729" s="24"/>
      <c r="CF729" s="24"/>
      <c r="CG729" s="24"/>
      <c r="CH729" s="24"/>
      <c r="CI729" s="24"/>
      <c r="CJ729" s="24"/>
      <c r="CK729" s="24"/>
      <c r="CL729" s="24"/>
      <c r="CM729" s="24"/>
    </row>
    <row r="730" spans="1:91" ht="14.25" customHeight="1" x14ac:dyDescent="0.25">
      <c r="A730" s="22"/>
      <c r="B730" s="22"/>
      <c r="C730" s="23"/>
      <c r="D730" s="22"/>
      <c r="E730" s="27"/>
      <c r="F730" s="27"/>
      <c r="G730" s="27"/>
      <c r="H730" s="22"/>
      <c r="I730" s="22"/>
      <c r="J730" s="27"/>
      <c r="K730" s="22"/>
      <c r="L730" s="22"/>
      <c r="M730" s="22"/>
      <c r="N730" s="27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CB730" s="24"/>
      <c r="CC730" s="24"/>
      <c r="CD730" s="24"/>
      <c r="CE730" s="24"/>
      <c r="CF730" s="24"/>
      <c r="CG730" s="24"/>
      <c r="CH730" s="24"/>
      <c r="CI730" s="24"/>
      <c r="CJ730" s="24"/>
      <c r="CK730" s="24"/>
      <c r="CL730" s="24"/>
      <c r="CM730" s="24"/>
    </row>
    <row r="731" spans="1:91" ht="14.25" customHeight="1" x14ac:dyDescent="0.25">
      <c r="A731" s="22"/>
      <c r="B731" s="22"/>
      <c r="C731" s="23"/>
      <c r="D731" s="22"/>
      <c r="E731" s="27"/>
      <c r="F731" s="27"/>
      <c r="G731" s="27"/>
      <c r="H731" s="22"/>
      <c r="I731" s="22"/>
      <c r="J731" s="27"/>
      <c r="K731" s="22"/>
      <c r="L731" s="22"/>
      <c r="M731" s="22"/>
      <c r="N731" s="27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CB731" s="24"/>
      <c r="CC731" s="24"/>
      <c r="CD731" s="24"/>
      <c r="CE731" s="24"/>
      <c r="CF731" s="24"/>
      <c r="CG731" s="24"/>
      <c r="CH731" s="24"/>
      <c r="CI731" s="24"/>
      <c r="CJ731" s="24"/>
      <c r="CK731" s="24"/>
      <c r="CL731" s="24"/>
      <c r="CM731" s="24"/>
    </row>
    <row r="732" spans="1:91" ht="14.25" customHeight="1" x14ac:dyDescent="0.25">
      <c r="A732" s="22"/>
      <c r="B732" s="22"/>
      <c r="C732" s="23"/>
      <c r="D732" s="22"/>
      <c r="E732" s="27"/>
      <c r="F732" s="27"/>
      <c r="G732" s="27"/>
      <c r="H732" s="22"/>
      <c r="I732" s="22"/>
      <c r="J732" s="27"/>
      <c r="K732" s="22"/>
      <c r="L732" s="22"/>
      <c r="M732" s="22"/>
      <c r="N732" s="27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CB732" s="24"/>
      <c r="CC732" s="24"/>
      <c r="CD732" s="24"/>
      <c r="CE732" s="24"/>
      <c r="CF732" s="24"/>
      <c r="CG732" s="24"/>
      <c r="CH732" s="24"/>
      <c r="CI732" s="24"/>
      <c r="CJ732" s="24"/>
      <c r="CK732" s="24"/>
      <c r="CL732" s="24"/>
      <c r="CM732" s="24"/>
    </row>
    <row r="733" spans="1:91" ht="14.25" customHeight="1" x14ac:dyDescent="0.25">
      <c r="A733" s="22"/>
      <c r="B733" s="22"/>
      <c r="C733" s="23"/>
      <c r="D733" s="22"/>
      <c r="E733" s="27"/>
      <c r="F733" s="27"/>
      <c r="G733" s="27"/>
      <c r="H733" s="22"/>
      <c r="I733" s="22"/>
      <c r="J733" s="27"/>
      <c r="K733" s="22"/>
      <c r="L733" s="22"/>
      <c r="M733" s="22"/>
      <c r="N733" s="27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CB733" s="24"/>
      <c r="CC733" s="24"/>
      <c r="CD733" s="24"/>
      <c r="CE733" s="24"/>
      <c r="CF733" s="24"/>
      <c r="CG733" s="24"/>
      <c r="CH733" s="24"/>
      <c r="CI733" s="24"/>
      <c r="CJ733" s="24"/>
      <c r="CK733" s="24"/>
      <c r="CL733" s="24"/>
      <c r="CM733" s="24"/>
    </row>
    <row r="734" spans="1:91" ht="14.25" customHeight="1" x14ac:dyDescent="0.25">
      <c r="A734" s="22"/>
      <c r="B734" s="22"/>
      <c r="C734" s="23"/>
      <c r="D734" s="22"/>
      <c r="E734" s="27"/>
      <c r="F734" s="27"/>
      <c r="G734" s="27"/>
      <c r="H734" s="22"/>
      <c r="I734" s="22"/>
      <c r="J734" s="27"/>
      <c r="K734" s="22"/>
      <c r="L734" s="22"/>
      <c r="M734" s="22"/>
      <c r="N734" s="27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CB734" s="24"/>
      <c r="CC734" s="24"/>
      <c r="CD734" s="24"/>
      <c r="CE734" s="24"/>
      <c r="CF734" s="24"/>
      <c r="CG734" s="24"/>
      <c r="CH734" s="24"/>
      <c r="CI734" s="24"/>
      <c r="CJ734" s="24"/>
      <c r="CK734" s="24"/>
      <c r="CL734" s="24"/>
      <c r="CM734" s="24"/>
    </row>
    <row r="735" spans="1:91" ht="14.25" customHeight="1" x14ac:dyDescent="0.25">
      <c r="A735" s="22"/>
      <c r="B735" s="22"/>
      <c r="C735" s="23"/>
      <c r="D735" s="22"/>
      <c r="E735" s="27"/>
      <c r="F735" s="27"/>
      <c r="G735" s="27"/>
      <c r="H735" s="22"/>
      <c r="I735" s="22"/>
      <c r="J735" s="27"/>
      <c r="K735" s="22"/>
      <c r="L735" s="22"/>
      <c r="M735" s="22"/>
      <c r="N735" s="27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CB735" s="24"/>
      <c r="CC735" s="24"/>
      <c r="CD735" s="24"/>
      <c r="CE735" s="24"/>
      <c r="CF735" s="24"/>
      <c r="CG735" s="24"/>
      <c r="CH735" s="24"/>
      <c r="CI735" s="24"/>
      <c r="CJ735" s="24"/>
      <c r="CK735" s="24"/>
      <c r="CL735" s="24"/>
      <c r="CM735" s="24"/>
    </row>
    <row r="736" spans="1:91" ht="14.25" customHeight="1" x14ac:dyDescent="0.25">
      <c r="A736" s="22"/>
      <c r="B736" s="22"/>
      <c r="C736" s="23"/>
      <c r="D736" s="22"/>
      <c r="E736" s="27"/>
      <c r="F736" s="27"/>
      <c r="G736" s="27"/>
      <c r="H736" s="22"/>
      <c r="I736" s="22"/>
      <c r="J736" s="27"/>
      <c r="K736" s="22"/>
      <c r="L736" s="22"/>
      <c r="M736" s="22"/>
      <c r="N736" s="27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CB736" s="24"/>
      <c r="CC736" s="24"/>
      <c r="CD736" s="24"/>
      <c r="CE736" s="24"/>
      <c r="CF736" s="24"/>
      <c r="CG736" s="24"/>
      <c r="CH736" s="24"/>
      <c r="CI736" s="24"/>
      <c r="CJ736" s="24"/>
      <c r="CK736" s="24"/>
      <c r="CL736" s="24"/>
      <c r="CM736" s="24"/>
    </row>
    <row r="737" spans="1:91" ht="14.25" customHeight="1" x14ac:dyDescent="0.25">
      <c r="A737" s="22"/>
      <c r="B737" s="22"/>
      <c r="C737" s="23"/>
      <c r="D737" s="22"/>
      <c r="E737" s="27"/>
      <c r="F737" s="27"/>
      <c r="G737" s="27"/>
      <c r="H737" s="22"/>
      <c r="I737" s="22"/>
      <c r="J737" s="27"/>
      <c r="K737" s="22"/>
      <c r="L737" s="22"/>
      <c r="M737" s="22"/>
      <c r="N737" s="27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  <c r="AS737" s="24"/>
      <c r="AT737" s="24"/>
      <c r="AU737" s="24"/>
      <c r="AV737" s="24"/>
      <c r="AW737" s="24"/>
      <c r="AX737" s="24"/>
      <c r="AY737" s="24"/>
      <c r="AZ737" s="24"/>
      <c r="BA737" s="24"/>
      <c r="BB737" s="24"/>
      <c r="BC737" s="24"/>
      <c r="BD737" s="24"/>
      <c r="BE737" s="24"/>
      <c r="BF737" s="24"/>
      <c r="BG737" s="24"/>
      <c r="BH737" s="24"/>
      <c r="BI737" s="24"/>
      <c r="BJ737" s="24"/>
      <c r="BK737" s="24"/>
      <c r="BL737" s="24"/>
      <c r="BM737" s="24"/>
      <c r="BN737" s="24"/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  <c r="BY737" s="24"/>
      <c r="BZ737" s="24"/>
      <c r="CA737" s="24"/>
      <c r="CB737" s="24"/>
      <c r="CC737" s="24"/>
      <c r="CD737" s="24"/>
      <c r="CE737" s="24"/>
      <c r="CF737" s="24"/>
      <c r="CG737" s="24"/>
      <c r="CH737" s="24"/>
      <c r="CI737" s="24"/>
      <c r="CJ737" s="24"/>
      <c r="CK737" s="24"/>
      <c r="CL737" s="24"/>
      <c r="CM737" s="24"/>
    </row>
    <row r="738" spans="1:91" ht="14.25" customHeight="1" x14ac:dyDescent="0.25">
      <c r="A738" s="22"/>
      <c r="B738" s="22"/>
      <c r="C738" s="23"/>
      <c r="D738" s="22"/>
      <c r="E738" s="27"/>
      <c r="F738" s="27"/>
      <c r="G738" s="27"/>
      <c r="H738" s="22"/>
      <c r="I738" s="22"/>
      <c r="J738" s="27"/>
      <c r="K738" s="22"/>
      <c r="L738" s="22"/>
      <c r="M738" s="22"/>
      <c r="N738" s="27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  <c r="AS738" s="24"/>
      <c r="AT738" s="24"/>
      <c r="AU738" s="24"/>
      <c r="AV738" s="24"/>
      <c r="AW738" s="24"/>
      <c r="AX738" s="24"/>
      <c r="AY738" s="24"/>
      <c r="AZ738" s="24"/>
      <c r="BA738" s="24"/>
      <c r="BB738" s="24"/>
      <c r="BC738" s="24"/>
      <c r="BD738" s="24"/>
      <c r="BE738" s="24"/>
      <c r="BF738" s="24"/>
      <c r="BG738" s="24"/>
      <c r="BH738" s="24"/>
      <c r="BI738" s="24"/>
      <c r="BJ738" s="24"/>
      <c r="BK738" s="24"/>
      <c r="BL738" s="24"/>
      <c r="BM738" s="24"/>
      <c r="BN738" s="24"/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  <c r="BY738" s="24"/>
      <c r="BZ738" s="24"/>
      <c r="CA738" s="24"/>
      <c r="CB738" s="24"/>
      <c r="CC738" s="24"/>
      <c r="CD738" s="24"/>
      <c r="CE738" s="24"/>
      <c r="CF738" s="24"/>
      <c r="CG738" s="24"/>
      <c r="CH738" s="24"/>
      <c r="CI738" s="24"/>
      <c r="CJ738" s="24"/>
      <c r="CK738" s="24"/>
      <c r="CL738" s="24"/>
      <c r="CM738" s="24"/>
    </row>
    <row r="739" spans="1:91" ht="14.25" customHeight="1" x14ac:dyDescent="0.25">
      <c r="A739" s="22"/>
      <c r="B739" s="22"/>
      <c r="C739" s="23"/>
      <c r="D739" s="22"/>
      <c r="E739" s="27"/>
      <c r="F739" s="27"/>
      <c r="G739" s="27"/>
      <c r="H739" s="22"/>
      <c r="I739" s="22"/>
      <c r="J739" s="27"/>
      <c r="K739" s="22"/>
      <c r="L739" s="22"/>
      <c r="M739" s="22"/>
      <c r="N739" s="27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  <c r="AP739" s="24"/>
      <c r="AQ739" s="24"/>
      <c r="AR739" s="24"/>
      <c r="AS739" s="24"/>
      <c r="AT739" s="24"/>
      <c r="AU739" s="24"/>
      <c r="AV739" s="24"/>
      <c r="AW739" s="24"/>
      <c r="AX739" s="24"/>
      <c r="AY739" s="24"/>
      <c r="AZ739" s="24"/>
      <c r="BA739" s="24"/>
      <c r="BB739" s="24"/>
      <c r="BC739" s="24"/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  <c r="CA739" s="24"/>
      <c r="CB739" s="24"/>
      <c r="CC739" s="24"/>
      <c r="CD739" s="24"/>
      <c r="CE739" s="24"/>
      <c r="CF739" s="24"/>
      <c r="CG739" s="24"/>
      <c r="CH739" s="24"/>
      <c r="CI739" s="24"/>
      <c r="CJ739" s="24"/>
      <c r="CK739" s="24"/>
      <c r="CL739" s="24"/>
      <c r="CM739" s="24"/>
    </row>
    <row r="740" spans="1:91" ht="14.25" customHeight="1" x14ac:dyDescent="0.25">
      <c r="A740" s="22"/>
      <c r="B740" s="22"/>
      <c r="C740" s="23"/>
      <c r="D740" s="22"/>
      <c r="E740" s="27"/>
      <c r="F740" s="27"/>
      <c r="G740" s="27"/>
      <c r="H740" s="22"/>
      <c r="I740" s="22"/>
      <c r="J740" s="27"/>
      <c r="K740" s="22"/>
      <c r="L740" s="22"/>
      <c r="M740" s="22"/>
      <c r="N740" s="27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  <c r="AS740" s="24"/>
      <c r="AT740" s="24"/>
      <c r="AU740" s="24"/>
      <c r="AV740" s="24"/>
      <c r="AW740" s="24"/>
      <c r="AX740" s="24"/>
      <c r="AY740" s="24"/>
      <c r="AZ740" s="24"/>
      <c r="BA740" s="24"/>
      <c r="BB740" s="24"/>
      <c r="BC740" s="24"/>
      <c r="BD740" s="24"/>
      <c r="BE740" s="24"/>
      <c r="BF740" s="24"/>
      <c r="BG740" s="24"/>
      <c r="BH740" s="24"/>
      <c r="BI740" s="24"/>
      <c r="BJ740" s="24"/>
      <c r="BK740" s="24"/>
      <c r="BL740" s="24"/>
      <c r="BM740" s="24"/>
      <c r="BN740" s="24"/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  <c r="BY740" s="24"/>
      <c r="BZ740" s="24"/>
      <c r="CA740" s="24"/>
      <c r="CB740" s="24"/>
      <c r="CC740" s="24"/>
      <c r="CD740" s="24"/>
      <c r="CE740" s="24"/>
      <c r="CF740" s="24"/>
      <c r="CG740" s="24"/>
      <c r="CH740" s="24"/>
      <c r="CI740" s="24"/>
      <c r="CJ740" s="24"/>
      <c r="CK740" s="24"/>
      <c r="CL740" s="24"/>
      <c r="CM740" s="24"/>
    </row>
    <row r="741" spans="1:91" ht="14.25" customHeight="1" x14ac:dyDescent="0.25">
      <c r="A741" s="22"/>
      <c r="B741" s="22"/>
      <c r="C741" s="23"/>
      <c r="D741" s="22"/>
      <c r="E741" s="27"/>
      <c r="F741" s="27"/>
      <c r="G741" s="27"/>
      <c r="H741" s="22"/>
      <c r="I741" s="22"/>
      <c r="J741" s="27"/>
      <c r="K741" s="22"/>
      <c r="L741" s="22"/>
      <c r="M741" s="22"/>
      <c r="N741" s="27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24"/>
      <c r="BB741" s="24"/>
      <c r="BC741" s="24"/>
      <c r="BD741" s="24"/>
      <c r="BE741" s="24"/>
      <c r="BF741" s="24"/>
      <c r="BG741" s="24"/>
      <c r="BH741" s="24"/>
      <c r="BI741" s="24"/>
      <c r="BJ741" s="24"/>
      <c r="BK741" s="24"/>
      <c r="BL741" s="24"/>
      <c r="BM741" s="24"/>
      <c r="BN741" s="24"/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  <c r="BY741" s="24"/>
      <c r="BZ741" s="24"/>
      <c r="CA741" s="24"/>
      <c r="CB741" s="24"/>
      <c r="CC741" s="24"/>
      <c r="CD741" s="24"/>
      <c r="CE741" s="24"/>
      <c r="CF741" s="24"/>
      <c r="CG741" s="24"/>
      <c r="CH741" s="24"/>
      <c r="CI741" s="24"/>
      <c r="CJ741" s="24"/>
      <c r="CK741" s="24"/>
      <c r="CL741" s="24"/>
      <c r="CM741" s="24"/>
    </row>
    <row r="742" spans="1:91" ht="14.25" customHeight="1" x14ac:dyDescent="0.25">
      <c r="A742" s="22"/>
      <c r="B742" s="22"/>
      <c r="C742" s="23"/>
      <c r="D742" s="22"/>
      <c r="E742" s="27"/>
      <c r="F742" s="27"/>
      <c r="G742" s="27"/>
      <c r="H742" s="22"/>
      <c r="I742" s="22"/>
      <c r="J742" s="27"/>
      <c r="K742" s="22"/>
      <c r="L742" s="22"/>
      <c r="M742" s="22"/>
      <c r="N742" s="27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CB742" s="24"/>
      <c r="CC742" s="24"/>
      <c r="CD742" s="24"/>
      <c r="CE742" s="24"/>
      <c r="CF742" s="24"/>
      <c r="CG742" s="24"/>
      <c r="CH742" s="24"/>
      <c r="CI742" s="24"/>
      <c r="CJ742" s="24"/>
      <c r="CK742" s="24"/>
      <c r="CL742" s="24"/>
      <c r="CM742" s="24"/>
    </row>
    <row r="743" spans="1:91" ht="14.25" customHeight="1" x14ac:dyDescent="0.25">
      <c r="A743" s="22"/>
      <c r="B743" s="22"/>
      <c r="C743" s="23"/>
      <c r="D743" s="22"/>
      <c r="E743" s="27"/>
      <c r="F743" s="27"/>
      <c r="G743" s="27"/>
      <c r="H743" s="22"/>
      <c r="I743" s="22"/>
      <c r="J743" s="27"/>
      <c r="K743" s="22"/>
      <c r="L743" s="22"/>
      <c r="M743" s="22"/>
      <c r="N743" s="27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  <c r="AP743" s="24"/>
      <c r="AQ743" s="24"/>
      <c r="AR743" s="24"/>
      <c r="AS743" s="24"/>
      <c r="AT743" s="24"/>
      <c r="AU743" s="24"/>
      <c r="AV743" s="24"/>
      <c r="AW743" s="24"/>
      <c r="AX743" s="24"/>
      <c r="AY743" s="24"/>
      <c r="AZ743" s="24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CB743" s="24"/>
      <c r="CC743" s="24"/>
      <c r="CD743" s="24"/>
      <c r="CE743" s="24"/>
      <c r="CF743" s="24"/>
      <c r="CG743" s="24"/>
      <c r="CH743" s="24"/>
      <c r="CI743" s="24"/>
      <c r="CJ743" s="24"/>
      <c r="CK743" s="24"/>
      <c r="CL743" s="24"/>
      <c r="CM743" s="24"/>
    </row>
    <row r="744" spans="1:91" ht="14.25" customHeight="1" x14ac:dyDescent="0.25">
      <c r="A744" s="22"/>
      <c r="B744" s="22"/>
      <c r="C744" s="23"/>
      <c r="D744" s="22"/>
      <c r="E744" s="27"/>
      <c r="F744" s="27"/>
      <c r="G744" s="27"/>
      <c r="H744" s="22"/>
      <c r="I744" s="22"/>
      <c r="J744" s="27"/>
      <c r="K744" s="22"/>
      <c r="L744" s="22"/>
      <c r="M744" s="22"/>
      <c r="N744" s="27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  <c r="AP744" s="24"/>
      <c r="AQ744" s="24"/>
      <c r="AR744" s="24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  <c r="CA744" s="24"/>
      <c r="CB744" s="24"/>
      <c r="CC744" s="24"/>
      <c r="CD744" s="24"/>
      <c r="CE744" s="24"/>
      <c r="CF744" s="24"/>
      <c r="CG744" s="24"/>
      <c r="CH744" s="24"/>
      <c r="CI744" s="24"/>
      <c r="CJ744" s="24"/>
      <c r="CK744" s="24"/>
      <c r="CL744" s="24"/>
      <c r="CM744" s="24"/>
    </row>
    <row r="745" spans="1:91" ht="14.25" customHeight="1" x14ac:dyDescent="0.25">
      <c r="A745" s="22"/>
      <c r="B745" s="22"/>
      <c r="C745" s="23"/>
      <c r="D745" s="22"/>
      <c r="E745" s="27"/>
      <c r="F745" s="27"/>
      <c r="G745" s="27"/>
      <c r="H745" s="22"/>
      <c r="I745" s="22"/>
      <c r="J745" s="27"/>
      <c r="K745" s="22"/>
      <c r="L745" s="22"/>
      <c r="M745" s="22"/>
      <c r="N745" s="27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  <c r="AP745" s="24"/>
      <c r="AQ745" s="24"/>
      <c r="AR745" s="24"/>
      <c r="AS745" s="24"/>
      <c r="AT745" s="24"/>
      <c r="AU745" s="24"/>
      <c r="AV745" s="24"/>
      <c r="AW745" s="24"/>
      <c r="AX745" s="24"/>
      <c r="AY745" s="24"/>
      <c r="AZ745" s="24"/>
      <c r="BA745" s="24"/>
      <c r="BB745" s="24"/>
      <c r="BC745" s="24"/>
      <c r="BD745" s="24"/>
      <c r="BE745" s="24"/>
      <c r="BF745" s="24"/>
      <c r="BG745" s="24"/>
      <c r="BH745" s="24"/>
      <c r="BI745" s="24"/>
      <c r="BJ745" s="24"/>
      <c r="BK745" s="24"/>
      <c r="BL745" s="24"/>
      <c r="BM745" s="24"/>
      <c r="BN745" s="24"/>
      <c r="BO745" s="24"/>
      <c r="BP745" s="24"/>
      <c r="BQ745" s="24"/>
      <c r="BR745" s="24"/>
      <c r="BS745" s="24"/>
      <c r="BT745" s="24"/>
      <c r="BU745" s="24"/>
      <c r="BV745" s="24"/>
      <c r="BW745" s="24"/>
      <c r="BX745" s="24"/>
      <c r="BY745" s="24"/>
      <c r="BZ745" s="24"/>
      <c r="CA745" s="24"/>
      <c r="CB745" s="24"/>
      <c r="CC745" s="24"/>
      <c r="CD745" s="24"/>
      <c r="CE745" s="24"/>
      <c r="CF745" s="24"/>
      <c r="CG745" s="24"/>
      <c r="CH745" s="24"/>
      <c r="CI745" s="24"/>
      <c r="CJ745" s="24"/>
      <c r="CK745" s="24"/>
      <c r="CL745" s="24"/>
      <c r="CM745" s="24"/>
    </row>
    <row r="746" spans="1:91" ht="14.25" customHeight="1" x14ac:dyDescent="0.25">
      <c r="A746" s="22"/>
      <c r="B746" s="22"/>
      <c r="C746" s="23"/>
      <c r="D746" s="22"/>
      <c r="E746" s="27"/>
      <c r="F746" s="27"/>
      <c r="G746" s="27"/>
      <c r="H746" s="22"/>
      <c r="I746" s="22"/>
      <c r="J746" s="27"/>
      <c r="K746" s="22"/>
      <c r="L746" s="22"/>
      <c r="M746" s="22"/>
      <c r="N746" s="27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  <c r="AP746" s="24"/>
      <c r="AQ746" s="24"/>
      <c r="AR746" s="24"/>
      <c r="AS746" s="24"/>
      <c r="AT746" s="24"/>
      <c r="AU746" s="24"/>
      <c r="AV746" s="24"/>
      <c r="AW746" s="24"/>
      <c r="AX746" s="24"/>
      <c r="AY746" s="24"/>
      <c r="AZ746" s="24"/>
      <c r="BA746" s="24"/>
      <c r="BB746" s="24"/>
      <c r="BC746" s="24"/>
      <c r="BD746" s="24"/>
      <c r="BE746" s="24"/>
      <c r="BF746" s="24"/>
      <c r="BG746" s="24"/>
      <c r="BH746" s="24"/>
      <c r="BI746" s="24"/>
      <c r="BJ746" s="24"/>
      <c r="BK746" s="24"/>
      <c r="BL746" s="24"/>
      <c r="BM746" s="24"/>
      <c r="BN746" s="24"/>
      <c r="BO746" s="24"/>
      <c r="BP746" s="24"/>
      <c r="BQ746" s="24"/>
      <c r="BR746" s="24"/>
      <c r="BS746" s="24"/>
      <c r="BT746" s="24"/>
      <c r="BU746" s="24"/>
      <c r="BV746" s="24"/>
      <c r="BW746" s="24"/>
      <c r="BX746" s="24"/>
      <c r="BY746" s="24"/>
      <c r="BZ746" s="24"/>
      <c r="CA746" s="24"/>
      <c r="CB746" s="24"/>
      <c r="CC746" s="24"/>
      <c r="CD746" s="24"/>
      <c r="CE746" s="24"/>
      <c r="CF746" s="24"/>
      <c r="CG746" s="24"/>
      <c r="CH746" s="24"/>
      <c r="CI746" s="24"/>
      <c r="CJ746" s="24"/>
      <c r="CK746" s="24"/>
      <c r="CL746" s="24"/>
      <c r="CM746" s="24"/>
    </row>
    <row r="747" spans="1:91" ht="14.25" customHeight="1" x14ac:dyDescent="0.25">
      <c r="A747" s="22"/>
      <c r="B747" s="22"/>
      <c r="C747" s="23"/>
      <c r="D747" s="22"/>
      <c r="E747" s="27"/>
      <c r="F747" s="27"/>
      <c r="G747" s="27"/>
      <c r="H747" s="22"/>
      <c r="I747" s="22"/>
      <c r="J747" s="27"/>
      <c r="K747" s="22"/>
      <c r="L747" s="22"/>
      <c r="M747" s="22"/>
      <c r="N747" s="27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  <c r="AP747" s="24"/>
      <c r="AQ747" s="24"/>
      <c r="AR747" s="24"/>
      <c r="AS747" s="24"/>
      <c r="AT747" s="24"/>
      <c r="AU747" s="24"/>
      <c r="AV747" s="24"/>
      <c r="AW747" s="24"/>
      <c r="AX747" s="24"/>
      <c r="AY747" s="24"/>
      <c r="AZ747" s="24"/>
      <c r="BA747" s="24"/>
      <c r="BB747" s="24"/>
      <c r="BC747" s="24"/>
      <c r="BD747" s="24"/>
      <c r="BE747" s="24"/>
      <c r="BF747" s="24"/>
      <c r="BG747" s="24"/>
      <c r="BH747" s="24"/>
      <c r="BI747" s="24"/>
      <c r="BJ747" s="24"/>
      <c r="BK747" s="24"/>
      <c r="BL747" s="24"/>
      <c r="BM747" s="24"/>
      <c r="BN747" s="24"/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  <c r="BY747" s="24"/>
      <c r="BZ747" s="24"/>
      <c r="CA747" s="24"/>
      <c r="CB747" s="24"/>
      <c r="CC747" s="24"/>
      <c r="CD747" s="24"/>
      <c r="CE747" s="24"/>
      <c r="CF747" s="24"/>
      <c r="CG747" s="24"/>
      <c r="CH747" s="24"/>
      <c r="CI747" s="24"/>
      <c r="CJ747" s="24"/>
      <c r="CK747" s="24"/>
      <c r="CL747" s="24"/>
      <c r="CM747" s="24"/>
    </row>
    <row r="748" spans="1:91" ht="14.25" customHeight="1" x14ac:dyDescent="0.25">
      <c r="A748" s="22"/>
      <c r="B748" s="22"/>
      <c r="C748" s="23"/>
      <c r="D748" s="22"/>
      <c r="E748" s="27"/>
      <c r="F748" s="27"/>
      <c r="G748" s="27"/>
      <c r="H748" s="22"/>
      <c r="I748" s="22"/>
      <c r="J748" s="27"/>
      <c r="K748" s="22"/>
      <c r="L748" s="22"/>
      <c r="M748" s="22"/>
      <c r="N748" s="27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24"/>
      <c r="AR748" s="24"/>
      <c r="AS748" s="24"/>
      <c r="AT748" s="24"/>
      <c r="AU748" s="24"/>
      <c r="AV748" s="24"/>
      <c r="AW748" s="24"/>
      <c r="AX748" s="24"/>
      <c r="AY748" s="24"/>
      <c r="AZ748" s="24"/>
      <c r="BA748" s="24"/>
      <c r="BB748" s="24"/>
      <c r="BC748" s="24"/>
      <c r="BD748" s="24"/>
      <c r="BE748" s="24"/>
      <c r="BF748" s="24"/>
      <c r="BG748" s="24"/>
      <c r="BH748" s="24"/>
      <c r="BI748" s="24"/>
      <c r="BJ748" s="24"/>
      <c r="BK748" s="24"/>
      <c r="BL748" s="24"/>
      <c r="BM748" s="24"/>
      <c r="BN748" s="24"/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  <c r="BY748" s="24"/>
      <c r="BZ748" s="24"/>
      <c r="CA748" s="24"/>
      <c r="CB748" s="24"/>
      <c r="CC748" s="24"/>
      <c r="CD748" s="24"/>
      <c r="CE748" s="24"/>
      <c r="CF748" s="24"/>
      <c r="CG748" s="24"/>
      <c r="CH748" s="24"/>
      <c r="CI748" s="24"/>
      <c r="CJ748" s="24"/>
      <c r="CK748" s="24"/>
      <c r="CL748" s="24"/>
      <c r="CM748" s="24"/>
    </row>
    <row r="749" spans="1:91" ht="14.25" customHeight="1" x14ac:dyDescent="0.25">
      <c r="A749" s="22"/>
      <c r="B749" s="22"/>
      <c r="C749" s="23"/>
      <c r="D749" s="22"/>
      <c r="E749" s="27"/>
      <c r="F749" s="27"/>
      <c r="G749" s="27"/>
      <c r="H749" s="22"/>
      <c r="I749" s="22"/>
      <c r="J749" s="27"/>
      <c r="K749" s="22"/>
      <c r="L749" s="22"/>
      <c r="M749" s="22"/>
      <c r="N749" s="27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4"/>
      <c r="AX749" s="24"/>
      <c r="AY749" s="24"/>
      <c r="AZ749" s="24"/>
      <c r="BA749" s="24"/>
      <c r="BB749" s="24"/>
      <c r="BC749" s="24"/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  <c r="CA749" s="24"/>
      <c r="CB749" s="24"/>
      <c r="CC749" s="24"/>
      <c r="CD749" s="24"/>
      <c r="CE749" s="24"/>
      <c r="CF749" s="24"/>
      <c r="CG749" s="24"/>
      <c r="CH749" s="24"/>
      <c r="CI749" s="24"/>
      <c r="CJ749" s="24"/>
      <c r="CK749" s="24"/>
      <c r="CL749" s="24"/>
      <c r="CM749" s="24"/>
    </row>
    <row r="750" spans="1:91" ht="14.25" customHeight="1" x14ac:dyDescent="0.25">
      <c r="A750" s="22"/>
      <c r="B750" s="22"/>
      <c r="C750" s="23"/>
      <c r="D750" s="22"/>
      <c r="E750" s="27"/>
      <c r="F750" s="27"/>
      <c r="G750" s="27"/>
      <c r="H750" s="22"/>
      <c r="I750" s="22"/>
      <c r="J750" s="27"/>
      <c r="K750" s="22"/>
      <c r="L750" s="22"/>
      <c r="M750" s="22"/>
      <c r="N750" s="27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  <c r="AN750" s="24"/>
      <c r="AO750" s="24"/>
      <c r="AP750" s="24"/>
      <c r="AQ750" s="24"/>
      <c r="AR750" s="24"/>
      <c r="AS750" s="24"/>
      <c r="AT750" s="24"/>
      <c r="AU750" s="24"/>
      <c r="AV750" s="24"/>
      <c r="AW750" s="24"/>
      <c r="AX750" s="24"/>
      <c r="AY750" s="24"/>
      <c r="AZ750" s="24"/>
      <c r="BA750" s="24"/>
      <c r="BB750" s="24"/>
      <c r="BC750" s="24"/>
      <c r="BD750" s="24"/>
      <c r="BE750" s="24"/>
      <c r="BF750" s="24"/>
      <c r="BG750" s="24"/>
      <c r="BH750" s="24"/>
      <c r="BI750" s="24"/>
      <c r="BJ750" s="24"/>
      <c r="BK750" s="24"/>
      <c r="BL750" s="24"/>
      <c r="BM750" s="24"/>
      <c r="BN750" s="24"/>
      <c r="BO750" s="24"/>
      <c r="BP750" s="24"/>
      <c r="BQ750" s="24"/>
      <c r="BR750" s="24"/>
      <c r="BS750" s="24"/>
      <c r="BT750" s="24"/>
      <c r="BU750" s="24"/>
      <c r="BV750" s="24"/>
      <c r="BW750" s="24"/>
      <c r="BX750" s="24"/>
      <c r="BY750" s="24"/>
      <c r="BZ750" s="24"/>
      <c r="CA750" s="24"/>
      <c r="CB750" s="24"/>
      <c r="CC750" s="24"/>
      <c r="CD750" s="24"/>
      <c r="CE750" s="24"/>
      <c r="CF750" s="24"/>
      <c r="CG750" s="24"/>
      <c r="CH750" s="24"/>
      <c r="CI750" s="24"/>
      <c r="CJ750" s="24"/>
      <c r="CK750" s="24"/>
      <c r="CL750" s="24"/>
      <c r="CM750" s="24"/>
    </row>
    <row r="751" spans="1:91" ht="14.25" customHeight="1" x14ac:dyDescent="0.25">
      <c r="A751" s="22"/>
      <c r="B751" s="22"/>
      <c r="C751" s="23"/>
      <c r="D751" s="22"/>
      <c r="E751" s="27"/>
      <c r="F751" s="27"/>
      <c r="G751" s="27"/>
      <c r="H751" s="22"/>
      <c r="I751" s="22"/>
      <c r="J751" s="27"/>
      <c r="K751" s="22"/>
      <c r="L751" s="22"/>
      <c r="M751" s="22"/>
      <c r="N751" s="27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  <c r="AP751" s="24"/>
      <c r="AQ751" s="24"/>
      <c r="AR751" s="24"/>
      <c r="AS751" s="24"/>
      <c r="AT751" s="24"/>
      <c r="AU751" s="24"/>
      <c r="AV751" s="24"/>
      <c r="AW751" s="24"/>
      <c r="AX751" s="24"/>
      <c r="AY751" s="24"/>
      <c r="AZ751" s="24"/>
      <c r="BA751" s="24"/>
      <c r="BB751" s="24"/>
      <c r="BC751" s="24"/>
      <c r="BD751" s="24"/>
      <c r="BE751" s="24"/>
      <c r="BF751" s="24"/>
      <c r="BG751" s="24"/>
      <c r="BH751" s="24"/>
      <c r="BI751" s="24"/>
      <c r="BJ751" s="24"/>
      <c r="BK751" s="24"/>
      <c r="BL751" s="24"/>
      <c r="BM751" s="24"/>
      <c r="BN751" s="24"/>
      <c r="BO751" s="24"/>
      <c r="BP751" s="24"/>
      <c r="BQ751" s="24"/>
      <c r="BR751" s="24"/>
      <c r="BS751" s="24"/>
      <c r="BT751" s="24"/>
      <c r="BU751" s="24"/>
      <c r="BV751" s="24"/>
      <c r="BW751" s="24"/>
      <c r="BX751" s="24"/>
      <c r="BY751" s="24"/>
      <c r="BZ751" s="24"/>
      <c r="CA751" s="24"/>
      <c r="CB751" s="24"/>
      <c r="CC751" s="24"/>
      <c r="CD751" s="24"/>
      <c r="CE751" s="24"/>
      <c r="CF751" s="24"/>
      <c r="CG751" s="24"/>
      <c r="CH751" s="24"/>
      <c r="CI751" s="24"/>
      <c r="CJ751" s="24"/>
      <c r="CK751" s="24"/>
      <c r="CL751" s="24"/>
      <c r="CM751" s="24"/>
    </row>
    <row r="752" spans="1:91" ht="14.25" customHeight="1" x14ac:dyDescent="0.25">
      <c r="A752" s="22"/>
      <c r="B752" s="22"/>
      <c r="C752" s="23"/>
      <c r="D752" s="22"/>
      <c r="E752" s="27"/>
      <c r="F752" s="27"/>
      <c r="G752" s="27"/>
      <c r="H752" s="22"/>
      <c r="I752" s="22"/>
      <c r="J752" s="27"/>
      <c r="K752" s="22"/>
      <c r="L752" s="22"/>
      <c r="M752" s="22"/>
      <c r="N752" s="27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  <c r="AP752" s="24"/>
      <c r="AQ752" s="24"/>
      <c r="AR752" s="24"/>
      <c r="AS752" s="24"/>
      <c r="AT752" s="24"/>
      <c r="AU752" s="24"/>
      <c r="AV752" s="24"/>
      <c r="AW752" s="24"/>
      <c r="AX752" s="24"/>
      <c r="AY752" s="24"/>
      <c r="AZ752" s="24"/>
      <c r="BA752" s="24"/>
      <c r="BB752" s="24"/>
      <c r="BC752" s="24"/>
      <c r="BD752" s="24"/>
      <c r="BE752" s="24"/>
      <c r="BF752" s="24"/>
      <c r="BG752" s="24"/>
      <c r="BH752" s="24"/>
      <c r="BI752" s="24"/>
      <c r="BJ752" s="24"/>
      <c r="BK752" s="24"/>
      <c r="BL752" s="24"/>
      <c r="BM752" s="24"/>
      <c r="BN752" s="24"/>
      <c r="BO752" s="24"/>
      <c r="BP752" s="24"/>
      <c r="BQ752" s="24"/>
      <c r="BR752" s="24"/>
      <c r="BS752" s="24"/>
      <c r="BT752" s="24"/>
      <c r="BU752" s="24"/>
      <c r="BV752" s="24"/>
      <c r="BW752" s="24"/>
      <c r="BX752" s="24"/>
      <c r="BY752" s="24"/>
      <c r="BZ752" s="24"/>
      <c r="CA752" s="24"/>
      <c r="CB752" s="24"/>
      <c r="CC752" s="24"/>
      <c r="CD752" s="24"/>
      <c r="CE752" s="24"/>
      <c r="CF752" s="24"/>
      <c r="CG752" s="24"/>
      <c r="CH752" s="24"/>
      <c r="CI752" s="24"/>
      <c r="CJ752" s="24"/>
      <c r="CK752" s="24"/>
      <c r="CL752" s="24"/>
      <c r="CM752" s="24"/>
    </row>
    <row r="753" spans="1:91" ht="14.25" customHeight="1" x14ac:dyDescent="0.25">
      <c r="A753" s="22"/>
      <c r="B753" s="22"/>
      <c r="C753" s="23"/>
      <c r="D753" s="22"/>
      <c r="E753" s="27"/>
      <c r="F753" s="27"/>
      <c r="G753" s="27"/>
      <c r="H753" s="22"/>
      <c r="I753" s="22"/>
      <c r="J753" s="27"/>
      <c r="K753" s="22"/>
      <c r="L753" s="22"/>
      <c r="M753" s="22"/>
      <c r="N753" s="27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  <c r="AS753" s="24"/>
      <c r="AT753" s="24"/>
      <c r="AU753" s="24"/>
      <c r="AV753" s="24"/>
      <c r="AW753" s="24"/>
      <c r="AX753" s="24"/>
      <c r="AY753" s="24"/>
      <c r="AZ753" s="24"/>
      <c r="BA753" s="24"/>
      <c r="BB753" s="24"/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  <c r="CA753" s="24"/>
      <c r="CB753" s="24"/>
      <c r="CC753" s="24"/>
      <c r="CD753" s="24"/>
      <c r="CE753" s="24"/>
      <c r="CF753" s="24"/>
      <c r="CG753" s="24"/>
      <c r="CH753" s="24"/>
      <c r="CI753" s="24"/>
      <c r="CJ753" s="24"/>
      <c r="CK753" s="24"/>
      <c r="CL753" s="24"/>
      <c r="CM753" s="24"/>
    </row>
    <row r="754" spans="1:91" ht="14.25" customHeight="1" x14ac:dyDescent="0.25">
      <c r="A754" s="22"/>
      <c r="B754" s="22"/>
      <c r="C754" s="23"/>
      <c r="D754" s="22"/>
      <c r="E754" s="27"/>
      <c r="F754" s="27"/>
      <c r="G754" s="27"/>
      <c r="H754" s="22"/>
      <c r="I754" s="22"/>
      <c r="J754" s="27"/>
      <c r="K754" s="22"/>
      <c r="L754" s="22"/>
      <c r="M754" s="22"/>
      <c r="N754" s="27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  <c r="AP754" s="24"/>
      <c r="AQ754" s="24"/>
      <c r="AR754" s="24"/>
      <c r="AS754" s="24"/>
      <c r="AT754" s="24"/>
      <c r="AU754" s="24"/>
      <c r="AV754" s="24"/>
      <c r="AW754" s="24"/>
      <c r="AX754" s="24"/>
      <c r="AY754" s="24"/>
      <c r="AZ754" s="24"/>
      <c r="BA754" s="24"/>
      <c r="BB754" s="24"/>
      <c r="BC754" s="24"/>
      <c r="BD754" s="24"/>
      <c r="BE754" s="24"/>
      <c r="BF754" s="24"/>
      <c r="BG754" s="24"/>
      <c r="BH754" s="24"/>
      <c r="BI754" s="24"/>
      <c r="BJ754" s="24"/>
      <c r="BK754" s="24"/>
      <c r="BL754" s="24"/>
      <c r="BM754" s="24"/>
      <c r="BN754" s="24"/>
      <c r="BO754" s="24"/>
      <c r="BP754" s="24"/>
      <c r="BQ754" s="24"/>
      <c r="BR754" s="24"/>
      <c r="BS754" s="24"/>
      <c r="BT754" s="24"/>
      <c r="BU754" s="24"/>
      <c r="BV754" s="24"/>
      <c r="BW754" s="24"/>
      <c r="BX754" s="24"/>
      <c r="BY754" s="24"/>
      <c r="BZ754" s="24"/>
      <c r="CA754" s="24"/>
      <c r="CB754" s="24"/>
      <c r="CC754" s="24"/>
      <c r="CD754" s="24"/>
      <c r="CE754" s="24"/>
      <c r="CF754" s="24"/>
      <c r="CG754" s="24"/>
      <c r="CH754" s="24"/>
      <c r="CI754" s="24"/>
      <c r="CJ754" s="24"/>
      <c r="CK754" s="24"/>
      <c r="CL754" s="24"/>
      <c r="CM754" s="24"/>
    </row>
    <row r="755" spans="1:91" ht="14.25" customHeight="1" x14ac:dyDescent="0.25">
      <c r="A755" s="22"/>
      <c r="B755" s="22"/>
      <c r="C755" s="23"/>
      <c r="D755" s="22"/>
      <c r="E755" s="27"/>
      <c r="F755" s="27"/>
      <c r="G755" s="27"/>
      <c r="H755" s="22"/>
      <c r="I755" s="22"/>
      <c r="J755" s="27"/>
      <c r="K755" s="22"/>
      <c r="L755" s="22"/>
      <c r="M755" s="22"/>
      <c r="N755" s="27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  <c r="AP755" s="24"/>
      <c r="AQ755" s="24"/>
      <c r="AR755" s="24"/>
      <c r="AS755" s="24"/>
      <c r="AT755" s="24"/>
      <c r="AU755" s="24"/>
      <c r="AV755" s="24"/>
      <c r="AW755" s="24"/>
      <c r="AX755" s="24"/>
      <c r="AY755" s="24"/>
      <c r="AZ755" s="24"/>
      <c r="BA755" s="24"/>
      <c r="BB755" s="24"/>
      <c r="BC755" s="24"/>
      <c r="BD755" s="24"/>
      <c r="BE755" s="24"/>
      <c r="BF755" s="24"/>
      <c r="BG755" s="24"/>
      <c r="BH755" s="24"/>
      <c r="BI755" s="24"/>
      <c r="BJ755" s="24"/>
      <c r="BK755" s="24"/>
      <c r="BL755" s="24"/>
      <c r="BM755" s="24"/>
      <c r="BN755" s="24"/>
      <c r="BO755" s="24"/>
      <c r="BP755" s="24"/>
      <c r="BQ755" s="24"/>
      <c r="BR755" s="24"/>
      <c r="BS755" s="24"/>
      <c r="BT755" s="24"/>
      <c r="BU755" s="24"/>
      <c r="BV755" s="24"/>
      <c r="BW755" s="24"/>
      <c r="BX755" s="24"/>
      <c r="BY755" s="24"/>
      <c r="BZ755" s="24"/>
      <c r="CA755" s="24"/>
      <c r="CB755" s="24"/>
      <c r="CC755" s="24"/>
      <c r="CD755" s="24"/>
      <c r="CE755" s="24"/>
      <c r="CF755" s="24"/>
      <c r="CG755" s="24"/>
      <c r="CH755" s="24"/>
      <c r="CI755" s="24"/>
      <c r="CJ755" s="24"/>
      <c r="CK755" s="24"/>
      <c r="CL755" s="24"/>
      <c r="CM755" s="24"/>
    </row>
    <row r="756" spans="1:91" ht="14.25" customHeight="1" x14ac:dyDescent="0.25">
      <c r="A756" s="22"/>
      <c r="B756" s="22"/>
      <c r="C756" s="23"/>
      <c r="D756" s="22"/>
      <c r="E756" s="27"/>
      <c r="F756" s="27"/>
      <c r="G756" s="27"/>
      <c r="H756" s="22"/>
      <c r="I756" s="22"/>
      <c r="J756" s="27"/>
      <c r="K756" s="22"/>
      <c r="L756" s="22"/>
      <c r="M756" s="22"/>
      <c r="N756" s="27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24"/>
      <c r="AR756" s="24"/>
      <c r="AS756" s="24"/>
      <c r="AT756" s="24"/>
      <c r="AU756" s="24"/>
      <c r="AV756" s="24"/>
      <c r="AW756" s="24"/>
      <c r="AX756" s="24"/>
      <c r="AY756" s="24"/>
      <c r="AZ756" s="24"/>
      <c r="BA756" s="24"/>
      <c r="BB756" s="24"/>
      <c r="BC756" s="24"/>
      <c r="BD756" s="24"/>
      <c r="BE756" s="24"/>
      <c r="BF756" s="24"/>
      <c r="BG756" s="24"/>
      <c r="BH756" s="24"/>
      <c r="BI756" s="24"/>
      <c r="BJ756" s="24"/>
      <c r="BK756" s="24"/>
      <c r="BL756" s="24"/>
      <c r="BM756" s="24"/>
      <c r="BN756" s="24"/>
      <c r="BO756" s="24"/>
      <c r="BP756" s="24"/>
      <c r="BQ756" s="24"/>
      <c r="BR756" s="24"/>
      <c r="BS756" s="24"/>
      <c r="BT756" s="24"/>
      <c r="BU756" s="24"/>
      <c r="BV756" s="24"/>
      <c r="BW756" s="24"/>
      <c r="BX756" s="24"/>
      <c r="BY756" s="24"/>
      <c r="BZ756" s="24"/>
      <c r="CA756" s="24"/>
      <c r="CB756" s="24"/>
      <c r="CC756" s="24"/>
      <c r="CD756" s="24"/>
      <c r="CE756" s="24"/>
      <c r="CF756" s="24"/>
      <c r="CG756" s="24"/>
      <c r="CH756" s="24"/>
      <c r="CI756" s="24"/>
      <c r="CJ756" s="24"/>
      <c r="CK756" s="24"/>
      <c r="CL756" s="24"/>
      <c r="CM756" s="24"/>
    </row>
    <row r="757" spans="1:91" ht="14.25" customHeight="1" x14ac:dyDescent="0.25">
      <c r="A757" s="22"/>
      <c r="B757" s="22"/>
      <c r="C757" s="23"/>
      <c r="D757" s="22"/>
      <c r="E757" s="27"/>
      <c r="F757" s="27"/>
      <c r="G757" s="27"/>
      <c r="H757" s="22"/>
      <c r="I757" s="22"/>
      <c r="J757" s="27"/>
      <c r="K757" s="22"/>
      <c r="L757" s="22"/>
      <c r="M757" s="22"/>
      <c r="N757" s="27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  <c r="AS757" s="24"/>
      <c r="AT757" s="24"/>
      <c r="AU757" s="24"/>
      <c r="AV757" s="24"/>
      <c r="AW757" s="24"/>
      <c r="AX757" s="24"/>
      <c r="AY757" s="24"/>
      <c r="AZ757" s="24"/>
      <c r="BA757" s="24"/>
      <c r="BB757" s="24"/>
      <c r="BC757" s="24"/>
      <c r="BD757" s="24"/>
      <c r="BE757" s="24"/>
      <c r="BF757" s="24"/>
      <c r="BG757" s="24"/>
      <c r="BH757" s="24"/>
      <c r="BI757" s="24"/>
      <c r="BJ757" s="24"/>
      <c r="BK757" s="24"/>
      <c r="BL757" s="24"/>
      <c r="BM757" s="24"/>
      <c r="BN757" s="24"/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  <c r="BY757" s="24"/>
      <c r="BZ757" s="24"/>
      <c r="CA757" s="24"/>
      <c r="CB757" s="24"/>
      <c r="CC757" s="24"/>
      <c r="CD757" s="24"/>
      <c r="CE757" s="24"/>
      <c r="CF757" s="24"/>
      <c r="CG757" s="24"/>
      <c r="CH757" s="24"/>
      <c r="CI757" s="24"/>
      <c r="CJ757" s="24"/>
      <c r="CK757" s="24"/>
      <c r="CL757" s="24"/>
      <c r="CM757" s="24"/>
    </row>
    <row r="758" spans="1:91" ht="14.25" customHeight="1" x14ac:dyDescent="0.25">
      <c r="A758" s="22"/>
      <c r="B758" s="22"/>
      <c r="C758" s="23"/>
      <c r="D758" s="22"/>
      <c r="E758" s="27"/>
      <c r="F758" s="27"/>
      <c r="G758" s="27"/>
      <c r="H758" s="22"/>
      <c r="I758" s="22"/>
      <c r="J758" s="27"/>
      <c r="K758" s="22"/>
      <c r="L758" s="22"/>
      <c r="M758" s="22"/>
      <c r="N758" s="27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  <c r="AP758" s="24"/>
      <c r="AQ758" s="24"/>
      <c r="AR758" s="24"/>
      <c r="AS758" s="24"/>
      <c r="AT758" s="24"/>
      <c r="AU758" s="24"/>
      <c r="AV758" s="24"/>
      <c r="AW758" s="24"/>
      <c r="AX758" s="24"/>
      <c r="AY758" s="24"/>
      <c r="AZ758" s="24"/>
      <c r="BA758" s="24"/>
      <c r="BB758" s="24"/>
      <c r="BC758" s="24"/>
      <c r="BD758" s="24"/>
      <c r="BE758" s="24"/>
      <c r="BF758" s="24"/>
      <c r="BG758" s="24"/>
      <c r="BH758" s="24"/>
      <c r="BI758" s="24"/>
      <c r="BJ758" s="24"/>
      <c r="BK758" s="24"/>
      <c r="BL758" s="24"/>
      <c r="BM758" s="24"/>
      <c r="BN758" s="24"/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  <c r="BY758" s="24"/>
      <c r="BZ758" s="24"/>
      <c r="CA758" s="24"/>
      <c r="CB758" s="24"/>
      <c r="CC758" s="24"/>
      <c r="CD758" s="24"/>
      <c r="CE758" s="24"/>
      <c r="CF758" s="24"/>
      <c r="CG758" s="24"/>
      <c r="CH758" s="24"/>
      <c r="CI758" s="24"/>
      <c r="CJ758" s="24"/>
      <c r="CK758" s="24"/>
      <c r="CL758" s="24"/>
      <c r="CM758" s="24"/>
    </row>
    <row r="759" spans="1:91" ht="14.25" customHeight="1" x14ac:dyDescent="0.25">
      <c r="A759" s="22"/>
      <c r="B759" s="22"/>
      <c r="C759" s="23"/>
      <c r="D759" s="22"/>
      <c r="E759" s="27"/>
      <c r="F759" s="27"/>
      <c r="G759" s="27"/>
      <c r="H759" s="22"/>
      <c r="I759" s="22"/>
      <c r="J759" s="27"/>
      <c r="K759" s="22"/>
      <c r="L759" s="22"/>
      <c r="M759" s="22"/>
      <c r="N759" s="27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  <c r="AP759" s="24"/>
      <c r="AQ759" s="24"/>
      <c r="AR759" s="24"/>
      <c r="AS759" s="24"/>
      <c r="AT759" s="24"/>
      <c r="AU759" s="24"/>
      <c r="AV759" s="24"/>
      <c r="AW759" s="24"/>
      <c r="AX759" s="24"/>
      <c r="AY759" s="24"/>
      <c r="AZ759" s="24"/>
      <c r="BA759" s="24"/>
      <c r="BB759" s="24"/>
      <c r="BC759" s="24"/>
      <c r="BD759" s="24"/>
      <c r="BE759" s="24"/>
      <c r="BF759" s="24"/>
      <c r="BG759" s="24"/>
      <c r="BH759" s="24"/>
      <c r="BI759" s="24"/>
      <c r="BJ759" s="24"/>
      <c r="BK759" s="24"/>
      <c r="BL759" s="24"/>
      <c r="BM759" s="24"/>
      <c r="BN759" s="24"/>
      <c r="BO759" s="24"/>
      <c r="BP759" s="24"/>
      <c r="BQ759" s="24"/>
      <c r="BR759" s="24"/>
      <c r="BS759" s="24"/>
      <c r="BT759" s="24"/>
      <c r="BU759" s="24"/>
      <c r="BV759" s="24"/>
      <c r="BW759" s="24"/>
      <c r="BX759" s="24"/>
      <c r="BY759" s="24"/>
      <c r="BZ759" s="24"/>
      <c r="CA759" s="24"/>
      <c r="CB759" s="24"/>
      <c r="CC759" s="24"/>
      <c r="CD759" s="24"/>
      <c r="CE759" s="24"/>
      <c r="CF759" s="24"/>
      <c r="CG759" s="24"/>
      <c r="CH759" s="24"/>
      <c r="CI759" s="24"/>
      <c r="CJ759" s="24"/>
      <c r="CK759" s="24"/>
      <c r="CL759" s="24"/>
      <c r="CM759" s="24"/>
    </row>
    <row r="760" spans="1:91" ht="14.25" customHeight="1" x14ac:dyDescent="0.25">
      <c r="A760" s="22"/>
      <c r="B760" s="22"/>
      <c r="C760" s="23"/>
      <c r="D760" s="22"/>
      <c r="E760" s="27"/>
      <c r="F760" s="27"/>
      <c r="G760" s="27"/>
      <c r="H760" s="22"/>
      <c r="I760" s="22"/>
      <c r="J760" s="27"/>
      <c r="K760" s="22"/>
      <c r="L760" s="22"/>
      <c r="M760" s="22"/>
      <c r="N760" s="27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  <c r="AP760" s="24"/>
      <c r="AQ760" s="24"/>
      <c r="AR760" s="24"/>
      <c r="AS760" s="24"/>
      <c r="AT760" s="24"/>
      <c r="AU760" s="24"/>
      <c r="AV760" s="24"/>
      <c r="AW760" s="24"/>
      <c r="AX760" s="24"/>
      <c r="AY760" s="24"/>
      <c r="AZ760" s="24"/>
      <c r="BA760" s="24"/>
      <c r="BB760" s="24"/>
      <c r="BC760" s="24"/>
      <c r="BD760" s="24"/>
      <c r="BE760" s="24"/>
      <c r="BF760" s="24"/>
      <c r="BG760" s="24"/>
      <c r="BH760" s="24"/>
      <c r="BI760" s="24"/>
      <c r="BJ760" s="24"/>
      <c r="BK760" s="24"/>
      <c r="BL760" s="24"/>
      <c r="BM760" s="24"/>
      <c r="BN760" s="24"/>
      <c r="BO760" s="24"/>
      <c r="BP760" s="24"/>
      <c r="BQ760" s="24"/>
      <c r="BR760" s="24"/>
      <c r="BS760" s="24"/>
      <c r="BT760" s="24"/>
      <c r="BU760" s="24"/>
      <c r="BV760" s="24"/>
      <c r="BW760" s="24"/>
      <c r="BX760" s="24"/>
      <c r="BY760" s="24"/>
      <c r="BZ760" s="24"/>
      <c r="CA760" s="24"/>
      <c r="CB760" s="24"/>
      <c r="CC760" s="24"/>
      <c r="CD760" s="24"/>
      <c r="CE760" s="24"/>
      <c r="CF760" s="24"/>
      <c r="CG760" s="24"/>
      <c r="CH760" s="24"/>
      <c r="CI760" s="24"/>
      <c r="CJ760" s="24"/>
      <c r="CK760" s="24"/>
      <c r="CL760" s="24"/>
      <c r="CM760" s="24"/>
    </row>
    <row r="761" spans="1:91" ht="14.25" customHeight="1" x14ac:dyDescent="0.25">
      <c r="A761" s="22"/>
      <c r="B761" s="22"/>
      <c r="C761" s="23"/>
      <c r="D761" s="22"/>
      <c r="E761" s="27"/>
      <c r="F761" s="27"/>
      <c r="G761" s="27"/>
      <c r="H761" s="22"/>
      <c r="I761" s="22"/>
      <c r="J761" s="27"/>
      <c r="K761" s="22"/>
      <c r="L761" s="22"/>
      <c r="M761" s="22"/>
      <c r="N761" s="27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  <c r="AN761" s="24"/>
      <c r="AO761" s="24"/>
      <c r="AP761" s="24"/>
      <c r="AQ761" s="24"/>
      <c r="AR761" s="24"/>
      <c r="AS761" s="24"/>
      <c r="AT761" s="24"/>
      <c r="AU761" s="24"/>
      <c r="AV761" s="24"/>
      <c r="AW761" s="24"/>
      <c r="AX761" s="24"/>
      <c r="AY761" s="24"/>
      <c r="AZ761" s="24"/>
      <c r="BA761" s="24"/>
      <c r="BB761" s="24"/>
      <c r="BC761" s="24"/>
      <c r="BD761" s="24"/>
      <c r="BE761" s="24"/>
      <c r="BF761" s="24"/>
      <c r="BG761" s="24"/>
      <c r="BH761" s="24"/>
      <c r="BI761" s="24"/>
      <c r="BJ761" s="24"/>
      <c r="BK761" s="24"/>
      <c r="BL761" s="24"/>
      <c r="BM761" s="24"/>
      <c r="BN761" s="24"/>
      <c r="BO761" s="24"/>
      <c r="BP761" s="24"/>
      <c r="BQ761" s="24"/>
      <c r="BR761" s="24"/>
      <c r="BS761" s="24"/>
      <c r="BT761" s="24"/>
      <c r="BU761" s="24"/>
      <c r="BV761" s="24"/>
      <c r="BW761" s="24"/>
      <c r="BX761" s="24"/>
      <c r="BY761" s="24"/>
      <c r="BZ761" s="24"/>
      <c r="CA761" s="24"/>
      <c r="CB761" s="24"/>
      <c r="CC761" s="24"/>
      <c r="CD761" s="24"/>
      <c r="CE761" s="24"/>
      <c r="CF761" s="24"/>
      <c r="CG761" s="24"/>
      <c r="CH761" s="24"/>
      <c r="CI761" s="24"/>
      <c r="CJ761" s="24"/>
      <c r="CK761" s="24"/>
      <c r="CL761" s="24"/>
      <c r="CM761" s="24"/>
    </row>
    <row r="762" spans="1:91" ht="14.25" customHeight="1" x14ac:dyDescent="0.25">
      <c r="A762" s="22"/>
      <c r="B762" s="22"/>
      <c r="C762" s="23"/>
      <c r="D762" s="22"/>
      <c r="E762" s="27"/>
      <c r="F762" s="27"/>
      <c r="G762" s="27"/>
      <c r="H762" s="22"/>
      <c r="I762" s="22"/>
      <c r="J762" s="27"/>
      <c r="K762" s="22"/>
      <c r="L762" s="22"/>
      <c r="M762" s="22"/>
      <c r="N762" s="27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  <c r="AS762" s="24"/>
      <c r="AT762" s="24"/>
      <c r="AU762" s="24"/>
      <c r="AV762" s="24"/>
      <c r="AW762" s="24"/>
      <c r="AX762" s="24"/>
      <c r="AY762" s="24"/>
      <c r="AZ762" s="24"/>
      <c r="BA762" s="24"/>
      <c r="BB762" s="24"/>
      <c r="BC762" s="24"/>
      <c r="BD762" s="24"/>
      <c r="BE762" s="24"/>
      <c r="BF762" s="24"/>
      <c r="BG762" s="24"/>
      <c r="BH762" s="24"/>
      <c r="BI762" s="24"/>
      <c r="BJ762" s="24"/>
      <c r="BK762" s="24"/>
      <c r="BL762" s="24"/>
      <c r="BM762" s="24"/>
      <c r="BN762" s="24"/>
      <c r="BO762" s="24"/>
      <c r="BP762" s="24"/>
      <c r="BQ762" s="24"/>
      <c r="BR762" s="24"/>
      <c r="BS762" s="24"/>
      <c r="BT762" s="24"/>
      <c r="BU762" s="24"/>
      <c r="BV762" s="24"/>
      <c r="BW762" s="24"/>
      <c r="BX762" s="24"/>
      <c r="BY762" s="24"/>
      <c r="BZ762" s="24"/>
      <c r="CA762" s="24"/>
      <c r="CB762" s="24"/>
      <c r="CC762" s="24"/>
      <c r="CD762" s="24"/>
      <c r="CE762" s="24"/>
      <c r="CF762" s="24"/>
      <c r="CG762" s="24"/>
      <c r="CH762" s="24"/>
      <c r="CI762" s="24"/>
      <c r="CJ762" s="24"/>
      <c r="CK762" s="24"/>
      <c r="CL762" s="24"/>
      <c r="CM762" s="24"/>
    </row>
    <row r="763" spans="1:91" ht="14.25" customHeight="1" x14ac:dyDescent="0.25">
      <c r="A763" s="22"/>
      <c r="B763" s="22"/>
      <c r="C763" s="23"/>
      <c r="D763" s="22"/>
      <c r="E763" s="27"/>
      <c r="F763" s="27"/>
      <c r="G763" s="27"/>
      <c r="H763" s="22"/>
      <c r="I763" s="22"/>
      <c r="J763" s="27"/>
      <c r="K763" s="22"/>
      <c r="L763" s="22"/>
      <c r="M763" s="22"/>
      <c r="N763" s="27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  <c r="AP763" s="24"/>
      <c r="AQ763" s="24"/>
      <c r="AR763" s="24"/>
      <c r="AS763" s="24"/>
      <c r="AT763" s="24"/>
      <c r="AU763" s="24"/>
      <c r="AV763" s="24"/>
      <c r="AW763" s="24"/>
      <c r="AX763" s="24"/>
      <c r="AY763" s="24"/>
      <c r="AZ763" s="24"/>
      <c r="BA763" s="24"/>
      <c r="BB763" s="24"/>
      <c r="BC763" s="24"/>
      <c r="BD763" s="24"/>
      <c r="BE763" s="24"/>
      <c r="BF763" s="24"/>
      <c r="BG763" s="24"/>
      <c r="BH763" s="24"/>
      <c r="BI763" s="24"/>
      <c r="BJ763" s="24"/>
      <c r="BK763" s="24"/>
      <c r="BL763" s="24"/>
      <c r="BM763" s="24"/>
      <c r="BN763" s="24"/>
      <c r="BO763" s="24"/>
      <c r="BP763" s="24"/>
      <c r="BQ763" s="24"/>
      <c r="BR763" s="24"/>
      <c r="BS763" s="24"/>
      <c r="BT763" s="24"/>
      <c r="BU763" s="24"/>
      <c r="BV763" s="24"/>
      <c r="BW763" s="24"/>
      <c r="BX763" s="24"/>
      <c r="BY763" s="24"/>
      <c r="BZ763" s="24"/>
      <c r="CA763" s="24"/>
      <c r="CB763" s="24"/>
      <c r="CC763" s="24"/>
      <c r="CD763" s="24"/>
      <c r="CE763" s="24"/>
      <c r="CF763" s="24"/>
      <c r="CG763" s="24"/>
      <c r="CH763" s="24"/>
      <c r="CI763" s="24"/>
      <c r="CJ763" s="24"/>
      <c r="CK763" s="24"/>
      <c r="CL763" s="24"/>
      <c r="CM763" s="24"/>
    </row>
    <row r="764" spans="1:91" ht="14.25" customHeight="1" x14ac:dyDescent="0.25">
      <c r="A764" s="22"/>
      <c r="B764" s="22"/>
      <c r="C764" s="23"/>
      <c r="D764" s="22"/>
      <c r="E764" s="27"/>
      <c r="F764" s="27"/>
      <c r="G764" s="27"/>
      <c r="H764" s="22"/>
      <c r="I764" s="22"/>
      <c r="J764" s="27"/>
      <c r="K764" s="22"/>
      <c r="L764" s="22"/>
      <c r="M764" s="22"/>
      <c r="N764" s="27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  <c r="AP764" s="24"/>
      <c r="AQ764" s="24"/>
      <c r="AR764" s="24"/>
      <c r="AS764" s="24"/>
      <c r="AT764" s="24"/>
      <c r="AU764" s="24"/>
      <c r="AV764" s="24"/>
      <c r="AW764" s="24"/>
      <c r="AX764" s="24"/>
      <c r="AY764" s="24"/>
      <c r="AZ764" s="24"/>
      <c r="BA764" s="24"/>
      <c r="BB764" s="24"/>
      <c r="BC764" s="24"/>
      <c r="BD764" s="24"/>
      <c r="BE764" s="24"/>
      <c r="BF764" s="24"/>
      <c r="BG764" s="24"/>
      <c r="BH764" s="24"/>
      <c r="BI764" s="24"/>
      <c r="BJ764" s="24"/>
      <c r="BK764" s="24"/>
      <c r="BL764" s="24"/>
      <c r="BM764" s="24"/>
      <c r="BN764" s="24"/>
      <c r="BO764" s="24"/>
      <c r="BP764" s="24"/>
      <c r="BQ764" s="24"/>
      <c r="BR764" s="24"/>
      <c r="BS764" s="24"/>
      <c r="BT764" s="24"/>
      <c r="BU764" s="24"/>
      <c r="BV764" s="24"/>
      <c r="BW764" s="24"/>
      <c r="BX764" s="24"/>
      <c r="BY764" s="24"/>
      <c r="BZ764" s="24"/>
      <c r="CA764" s="24"/>
      <c r="CB764" s="24"/>
      <c r="CC764" s="24"/>
      <c r="CD764" s="24"/>
      <c r="CE764" s="24"/>
      <c r="CF764" s="24"/>
      <c r="CG764" s="24"/>
      <c r="CH764" s="24"/>
      <c r="CI764" s="24"/>
      <c r="CJ764" s="24"/>
      <c r="CK764" s="24"/>
      <c r="CL764" s="24"/>
      <c r="CM764" s="24"/>
    </row>
    <row r="765" spans="1:91" ht="14.25" customHeight="1" x14ac:dyDescent="0.25">
      <c r="A765" s="22"/>
      <c r="B765" s="22"/>
      <c r="C765" s="23"/>
      <c r="D765" s="22"/>
      <c r="E765" s="27"/>
      <c r="F765" s="27"/>
      <c r="G765" s="27"/>
      <c r="H765" s="22"/>
      <c r="I765" s="22"/>
      <c r="J765" s="27"/>
      <c r="K765" s="22"/>
      <c r="L765" s="22"/>
      <c r="M765" s="22"/>
      <c r="N765" s="27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  <c r="AP765" s="24"/>
      <c r="AQ765" s="24"/>
      <c r="AR765" s="24"/>
      <c r="AS765" s="24"/>
      <c r="AT765" s="24"/>
      <c r="AU765" s="24"/>
      <c r="AV765" s="24"/>
      <c r="AW765" s="24"/>
      <c r="AX765" s="24"/>
      <c r="AY765" s="24"/>
      <c r="AZ765" s="24"/>
      <c r="BA765" s="24"/>
      <c r="BB765" s="24"/>
      <c r="BC765" s="24"/>
      <c r="BD765" s="24"/>
      <c r="BE765" s="24"/>
      <c r="BF765" s="24"/>
      <c r="BG765" s="24"/>
      <c r="BH765" s="24"/>
      <c r="BI765" s="24"/>
      <c r="BJ765" s="24"/>
      <c r="BK765" s="24"/>
      <c r="BL765" s="24"/>
      <c r="BM765" s="24"/>
      <c r="BN765" s="24"/>
      <c r="BO765" s="24"/>
      <c r="BP765" s="24"/>
      <c r="BQ765" s="24"/>
      <c r="BR765" s="24"/>
      <c r="BS765" s="24"/>
      <c r="BT765" s="24"/>
      <c r="BU765" s="24"/>
      <c r="BV765" s="24"/>
      <c r="BW765" s="24"/>
      <c r="BX765" s="24"/>
      <c r="BY765" s="24"/>
      <c r="BZ765" s="24"/>
      <c r="CA765" s="24"/>
      <c r="CB765" s="24"/>
      <c r="CC765" s="24"/>
      <c r="CD765" s="24"/>
      <c r="CE765" s="24"/>
      <c r="CF765" s="24"/>
      <c r="CG765" s="24"/>
      <c r="CH765" s="24"/>
      <c r="CI765" s="24"/>
      <c r="CJ765" s="24"/>
      <c r="CK765" s="24"/>
      <c r="CL765" s="24"/>
      <c r="CM765" s="24"/>
    </row>
    <row r="766" spans="1:91" ht="14.25" customHeight="1" x14ac:dyDescent="0.25">
      <c r="A766" s="22"/>
      <c r="B766" s="22"/>
      <c r="C766" s="23"/>
      <c r="D766" s="22"/>
      <c r="E766" s="27"/>
      <c r="F766" s="27"/>
      <c r="G766" s="27"/>
      <c r="H766" s="22"/>
      <c r="I766" s="22"/>
      <c r="J766" s="27"/>
      <c r="K766" s="22"/>
      <c r="L766" s="22"/>
      <c r="M766" s="22"/>
      <c r="N766" s="27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24"/>
      <c r="AR766" s="24"/>
      <c r="AS766" s="24"/>
      <c r="AT766" s="24"/>
      <c r="AU766" s="24"/>
      <c r="AV766" s="24"/>
      <c r="AW766" s="24"/>
      <c r="AX766" s="24"/>
      <c r="AY766" s="24"/>
      <c r="AZ766" s="24"/>
      <c r="BA766" s="24"/>
      <c r="BB766" s="24"/>
      <c r="BC766" s="24"/>
      <c r="BD766" s="24"/>
      <c r="BE766" s="24"/>
      <c r="BF766" s="24"/>
      <c r="BG766" s="24"/>
      <c r="BH766" s="24"/>
      <c r="BI766" s="24"/>
      <c r="BJ766" s="24"/>
      <c r="BK766" s="24"/>
      <c r="BL766" s="24"/>
      <c r="BM766" s="24"/>
      <c r="BN766" s="24"/>
      <c r="BO766" s="24"/>
      <c r="BP766" s="24"/>
      <c r="BQ766" s="24"/>
      <c r="BR766" s="24"/>
      <c r="BS766" s="24"/>
      <c r="BT766" s="24"/>
      <c r="BU766" s="24"/>
      <c r="BV766" s="24"/>
      <c r="BW766" s="24"/>
      <c r="BX766" s="24"/>
      <c r="BY766" s="24"/>
      <c r="BZ766" s="24"/>
      <c r="CA766" s="24"/>
      <c r="CB766" s="24"/>
      <c r="CC766" s="24"/>
      <c r="CD766" s="24"/>
      <c r="CE766" s="24"/>
      <c r="CF766" s="24"/>
      <c r="CG766" s="24"/>
      <c r="CH766" s="24"/>
      <c r="CI766" s="24"/>
      <c r="CJ766" s="24"/>
      <c r="CK766" s="24"/>
      <c r="CL766" s="24"/>
      <c r="CM766" s="24"/>
    </row>
    <row r="767" spans="1:91" ht="14.25" customHeight="1" x14ac:dyDescent="0.25">
      <c r="A767" s="22"/>
      <c r="B767" s="22"/>
      <c r="C767" s="23"/>
      <c r="D767" s="22"/>
      <c r="E767" s="27"/>
      <c r="F767" s="27"/>
      <c r="G767" s="27"/>
      <c r="H767" s="22"/>
      <c r="I767" s="22"/>
      <c r="J767" s="27"/>
      <c r="K767" s="22"/>
      <c r="L767" s="22"/>
      <c r="M767" s="22"/>
      <c r="N767" s="27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  <c r="AS767" s="24"/>
      <c r="AT767" s="24"/>
      <c r="AU767" s="24"/>
      <c r="AV767" s="24"/>
      <c r="AW767" s="24"/>
      <c r="AX767" s="24"/>
      <c r="AY767" s="24"/>
      <c r="AZ767" s="24"/>
      <c r="BA767" s="24"/>
      <c r="BB767" s="24"/>
      <c r="BC767" s="24"/>
      <c r="BD767" s="24"/>
      <c r="BE767" s="24"/>
      <c r="BF767" s="24"/>
      <c r="BG767" s="24"/>
      <c r="BH767" s="24"/>
      <c r="BI767" s="24"/>
      <c r="BJ767" s="24"/>
      <c r="BK767" s="24"/>
      <c r="BL767" s="24"/>
      <c r="BM767" s="24"/>
      <c r="BN767" s="24"/>
      <c r="BO767" s="24"/>
      <c r="BP767" s="24"/>
      <c r="BQ767" s="24"/>
      <c r="BR767" s="24"/>
      <c r="BS767" s="24"/>
      <c r="BT767" s="24"/>
      <c r="BU767" s="24"/>
      <c r="BV767" s="24"/>
      <c r="BW767" s="24"/>
      <c r="BX767" s="24"/>
      <c r="BY767" s="24"/>
      <c r="BZ767" s="24"/>
      <c r="CA767" s="24"/>
      <c r="CB767" s="24"/>
      <c r="CC767" s="24"/>
      <c r="CD767" s="24"/>
      <c r="CE767" s="24"/>
      <c r="CF767" s="24"/>
      <c r="CG767" s="24"/>
      <c r="CH767" s="24"/>
      <c r="CI767" s="24"/>
      <c r="CJ767" s="24"/>
      <c r="CK767" s="24"/>
      <c r="CL767" s="24"/>
      <c r="CM767" s="24"/>
    </row>
    <row r="768" spans="1:91" ht="14.25" customHeight="1" x14ac:dyDescent="0.25">
      <c r="A768" s="22"/>
      <c r="B768" s="22"/>
      <c r="C768" s="23"/>
      <c r="D768" s="22"/>
      <c r="E768" s="27"/>
      <c r="F768" s="27"/>
      <c r="G768" s="27"/>
      <c r="H768" s="22"/>
      <c r="I768" s="22"/>
      <c r="J768" s="27"/>
      <c r="K768" s="22"/>
      <c r="L768" s="22"/>
      <c r="M768" s="22"/>
      <c r="N768" s="27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  <c r="AP768" s="24"/>
      <c r="AQ768" s="24"/>
      <c r="AR768" s="24"/>
      <c r="AS768" s="24"/>
      <c r="AT768" s="24"/>
      <c r="AU768" s="24"/>
      <c r="AV768" s="24"/>
      <c r="AW768" s="24"/>
      <c r="AX768" s="24"/>
      <c r="AY768" s="24"/>
      <c r="AZ768" s="24"/>
      <c r="BA768" s="24"/>
      <c r="BB768" s="24"/>
      <c r="BC768" s="24"/>
      <c r="BD768" s="24"/>
      <c r="BE768" s="24"/>
      <c r="BF768" s="24"/>
      <c r="BG768" s="24"/>
      <c r="BH768" s="24"/>
      <c r="BI768" s="24"/>
      <c r="BJ768" s="24"/>
      <c r="BK768" s="24"/>
      <c r="BL768" s="24"/>
      <c r="BM768" s="24"/>
      <c r="BN768" s="24"/>
      <c r="BO768" s="24"/>
      <c r="BP768" s="24"/>
      <c r="BQ768" s="24"/>
      <c r="BR768" s="24"/>
      <c r="BS768" s="24"/>
      <c r="BT768" s="24"/>
      <c r="BU768" s="24"/>
      <c r="BV768" s="24"/>
      <c r="BW768" s="24"/>
      <c r="BX768" s="24"/>
      <c r="BY768" s="24"/>
      <c r="BZ768" s="24"/>
      <c r="CA768" s="24"/>
      <c r="CB768" s="24"/>
      <c r="CC768" s="24"/>
      <c r="CD768" s="24"/>
      <c r="CE768" s="24"/>
      <c r="CF768" s="24"/>
      <c r="CG768" s="24"/>
      <c r="CH768" s="24"/>
      <c r="CI768" s="24"/>
      <c r="CJ768" s="24"/>
      <c r="CK768" s="24"/>
      <c r="CL768" s="24"/>
      <c r="CM768" s="24"/>
    </row>
    <row r="769" spans="1:91" ht="14.25" customHeight="1" x14ac:dyDescent="0.25">
      <c r="A769" s="22"/>
      <c r="B769" s="22"/>
      <c r="C769" s="23"/>
      <c r="D769" s="22"/>
      <c r="E769" s="27"/>
      <c r="F769" s="27"/>
      <c r="G769" s="27"/>
      <c r="H769" s="22"/>
      <c r="I769" s="22"/>
      <c r="J769" s="27"/>
      <c r="K769" s="22"/>
      <c r="L769" s="22"/>
      <c r="M769" s="22"/>
      <c r="N769" s="27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  <c r="AP769" s="24"/>
      <c r="AQ769" s="24"/>
      <c r="AR769" s="24"/>
      <c r="AS769" s="24"/>
      <c r="AT769" s="24"/>
      <c r="AU769" s="24"/>
      <c r="AV769" s="24"/>
      <c r="AW769" s="24"/>
      <c r="AX769" s="24"/>
      <c r="AY769" s="24"/>
      <c r="AZ769" s="24"/>
      <c r="BA769" s="24"/>
      <c r="BB769" s="24"/>
      <c r="BC769" s="24"/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  <c r="CA769" s="24"/>
      <c r="CB769" s="24"/>
      <c r="CC769" s="24"/>
      <c r="CD769" s="24"/>
      <c r="CE769" s="24"/>
      <c r="CF769" s="24"/>
      <c r="CG769" s="24"/>
      <c r="CH769" s="24"/>
      <c r="CI769" s="24"/>
      <c r="CJ769" s="24"/>
      <c r="CK769" s="24"/>
      <c r="CL769" s="24"/>
      <c r="CM769" s="24"/>
    </row>
    <row r="770" spans="1:91" ht="14.25" customHeight="1" x14ac:dyDescent="0.25">
      <c r="A770" s="22"/>
      <c r="B770" s="22"/>
      <c r="C770" s="23"/>
      <c r="D770" s="22"/>
      <c r="E770" s="27"/>
      <c r="F770" s="27"/>
      <c r="G770" s="27"/>
      <c r="H770" s="22"/>
      <c r="I770" s="22"/>
      <c r="J770" s="27"/>
      <c r="K770" s="22"/>
      <c r="L770" s="22"/>
      <c r="M770" s="22"/>
      <c r="N770" s="27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  <c r="AP770" s="24"/>
      <c r="AQ770" s="24"/>
      <c r="AR770" s="24"/>
      <c r="AS770" s="24"/>
      <c r="AT770" s="24"/>
      <c r="AU770" s="24"/>
      <c r="AV770" s="24"/>
      <c r="AW770" s="24"/>
      <c r="AX770" s="24"/>
      <c r="AY770" s="24"/>
      <c r="AZ770" s="24"/>
      <c r="BA770" s="24"/>
      <c r="BB770" s="24"/>
      <c r="BC770" s="24"/>
      <c r="BD770" s="24"/>
      <c r="BE770" s="24"/>
      <c r="BF770" s="24"/>
      <c r="BG770" s="24"/>
      <c r="BH770" s="24"/>
      <c r="BI770" s="24"/>
      <c r="BJ770" s="24"/>
      <c r="BK770" s="24"/>
      <c r="BL770" s="24"/>
      <c r="BM770" s="24"/>
      <c r="BN770" s="24"/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  <c r="BY770" s="24"/>
      <c r="BZ770" s="24"/>
      <c r="CA770" s="24"/>
      <c r="CB770" s="24"/>
      <c r="CC770" s="24"/>
      <c r="CD770" s="24"/>
      <c r="CE770" s="24"/>
      <c r="CF770" s="24"/>
      <c r="CG770" s="24"/>
      <c r="CH770" s="24"/>
      <c r="CI770" s="24"/>
      <c r="CJ770" s="24"/>
      <c r="CK770" s="24"/>
      <c r="CL770" s="24"/>
      <c r="CM770" s="24"/>
    </row>
    <row r="771" spans="1:91" ht="14.25" customHeight="1" x14ac:dyDescent="0.25">
      <c r="A771" s="22"/>
      <c r="B771" s="22"/>
      <c r="C771" s="23"/>
      <c r="D771" s="22"/>
      <c r="E771" s="27"/>
      <c r="F771" s="27"/>
      <c r="G771" s="27"/>
      <c r="H771" s="22"/>
      <c r="I771" s="22"/>
      <c r="J771" s="27"/>
      <c r="K771" s="22"/>
      <c r="L771" s="22"/>
      <c r="M771" s="22"/>
      <c r="N771" s="27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  <c r="AP771" s="24"/>
      <c r="AQ771" s="24"/>
      <c r="AR771" s="24"/>
      <c r="AS771" s="24"/>
      <c r="AT771" s="24"/>
      <c r="AU771" s="24"/>
      <c r="AV771" s="24"/>
      <c r="AW771" s="24"/>
      <c r="AX771" s="24"/>
      <c r="AY771" s="24"/>
      <c r="AZ771" s="24"/>
      <c r="BA771" s="24"/>
      <c r="BB771" s="24"/>
      <c r="BC771" s="24"/>
      <c r="BD771" s="24"/>
      <c r="BE771" s="24"/>
      <c r="BF771" s="24"/>
      <c r="BG771" s="24"/>
      <c r="BH771" s="24"/>
      <c r="BI771" s="24"/>
      <c r="BJ771" s="24"/>
      <c r="BK771" s="24"/>
      <c r="BL771" s="24"/>
      <c r="BM771" s="24"/>
      <c r="BN771" s="24"/>
      <c r="BO771" s="24"/>
      <c r="BP771" s="24"/>
      <c r="BQ771" s="24"/>
      <c r="BR771" s="24"/>
      <c r="BS771" s="24"/>
      <c r="BT771" s="24"/>
      <c r="BU771" s="24"/>
      <c r="BV771" s="24"/>
      <c r="BW771" s="24"/>
      <c r="BX771" s="24"/>
      <c r="BY771" s="24"/>
      <c r="BZ771" s="24"/>
      <c r="CA771" s="24"/>
      <c r="CB771" s="24"/>
      <c r="CC771" s="24"/>
      <c r="CD771" s="24"/>
      <c r="CE771" s="24"/>
      <c r="CF771" s="24"/>
      <c r="CG771" s="24"/>
      <c r="CH771" s="24"/>
      <c r="CI771" s="24"/>
      <c r="CJ771" s="24"/>
      <c r="CK771" s="24"/>
      <c r="CL771" s="24"/>
      <c r="CM771" s="24"/>
    </row>
    <row r="772" spans="1:91" ht="14.25" customHeight="1" x14ac:dyDescent="0.25">
      <c r="A772" s="22"/>
      <c r="B772" s="22"/>
      <c r="C772" s="23"/>
      <c r="D772" s="22"/>
      <c r="E772" s="27"/>
      <c r="F772" s="27"/>
      <c r="G772" s="27"/>
      <c r="H772" s="22"/>
      <c r="I772" s="22"/>
      <c r="J772" s="27"/>
      <c r="K772" s="22"/>
      <c r="L772" s="22"/>
      <c r="M772" s="22"/>
      <c r="N772" s="27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  <c r="AP772" s="24"/>
      <c r="AQ772" s="24"/>
      <c r="AR772" s="24"/>
      <c r="AS772" s="24"/>
      <c r="AT772" s="24"/>
      <c r="AU772" s="24"/>
      <c r="AV772" s="24"/>
      <c r="AW772" s="24"/>
      <c r="AX772" s="24"/>
      <c r="AY772" s="24"/>
      <c r="AZ772" s="24"/>
      <c r="BA772" s="24"/>
      <c r="BB772" s="24"/>
      <c r="BC772" s="24"/>
      <c r="BD772" s="24"/>
      <c r="BE772" s="24"/>
      <c r="BF772" s="24"/>
      <c r="BG772" s="24"/>
      <c r="BH772" s="24"/>
      <c r="BI772" s="24"/>
      <c r="BJ772" s="24"/>
      <c r="BK772" s="24"/>
      <c r="BL772" s="24"/>
      <c r="BM772" s="24"/>
      <c r="BN772" s="24"/>
      <c r="BO772" s="24"/>
      <c r="BP772" s="24"/>
      <c r="BQ772" s="24"/>
      <c r="BR772" s="24"/>
      <c r="BS772" s="24"/>
      <c r="BT772" s="24"/>
      <c r="BU772" s="24"/>
      <c r="BV772" s="24"/>
      <c r="BW772" s="24"/>
      <c r="BX772" s="24"/>
      <c r="BY772" s="24"/>
      <c r="BZ772" s="24"/>
      <c r="CA772" s="24"/>
      <c r="CB772" s="24"/>
      <c r="CC772" s="24"/>
      <c r="CD772" s="24"/>
      <c r="CE772" s="24"/>
      <c r="CF772" s="24"/>
      <c r="CG772" s="24"/>
      <c r="CH772" s="24"/>
      <c r="CI772" s="24"/>
      <c r="CJ772" s="24"/>
      <c r="CK772" s="24"/>
      <c r="CL772" s="24"/>
      <c r="CM772" s="24"/>
    </row>
    <row r="773" spans="1:91" ht="14.25" customHeight="1" x14ac:dyDescent="0.25">
      <c r="A773" s="22"/>
      <c r="B773" s="22"/>
      <c r="C773" s="23"/>
      <c r="D773" s="22"/>
      <c r="E773" s="27"/>
      <c r="F773" s="27"/>
      <c r="G773" s="27"/>
      <c r="H773" s="22"/>
      <c r="I773" s="22"/>
      <c r="J773" s="27"/>
      <c r="K773" s="22"/>
      <c r="L773" s="22"/>
      <c r="M773" s="22"/>
      <c r="N773" s="27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  <c r="AP773" s="24"/>
      <c r="AQ773" s="24"/>
      <c r="AR773" s="24"/>
      <c r="AS773" s="24"/>
      <c r="AT773" s="24"/>
      <c r="AU773" s="24"/>
      <c r="AV773" s="24"/>
      <c r="AW773" s="24"/>
      <c r="AX773" s="24"/>
      <c r="AY773" s="24"/>
      <c r="AZ773" s="24"/>
      <c r="BA773" s="24"/>
      <c r="BB773" s="24"/>
      <c r="BC773" s="24"/>
      <c r="BD773" s="24"/>
      <c r="BE773" s="24"/>
      <c r="BF773" s="24"/>
      <c r="BG773" s="24"/>
      <c r="BH773" s="24"/>
      <c r="BI773" s="24"/>
      <c r="BJ773" s="24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  <c r="CA773" s="24"/>
      <c r="CB773" s="24"/>
      <c r="CC773" s="24"/>
      <c r="CD773" s="24"/>
      <c r="CE773" s="24"/>
      <c r="CF773" s="24"/>
      <c r="CG773" s="24"/>
      <c r="CH773" s="24"/>
      <c r="CI773" s="24"/>
      <c r="CJ773" s="24"/>
      <c r="CK773" s="24"/>
      <c r="CL773" s="24"/>
      <c r="CM773" s="24"/>
    </row>
    <row r="774" spans="1:91" ht="14.25" customHeight="1" x14ac:dyDescent="0.25">
      <c r="A774" s="22"/>
      <c r="B774" s="22"/>
      <c r="C774" s="23"/>
      <c r="D774" s="22"/>
      <c r="E774" s="27"/>
      <c r="F774" s="27"/>
      <c r="G774" s="27"/>
      <c r="H774" s="22"/>
      <c r="I774" s="22"/>
      <c r="J774" s="27"/>
      <c r="K774" s="22"/>
      <c r="L774" s="22"/>
      <c r="M774" s="22"/>
      <c r="N774" s="27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  <c r="AP774" s="24"/>
      <c r="AQ774" s="24"/>
      <c r="AR774" s="24"/>
      <c r="AS774" s="24"/>
      <c r="AT774" s="24"/>
      <c r="AU774" s="24"/>
      <c r="AV774" s="24"/>
      <c r="AW774" s="24"/>
      <c r="AX774" s="24"/>
      <c r="AY774" s="24"/>
      <c r="AZ774" s="24"/>
      <c r="BA774" s="24"/>
      <c r="BB774" s="24"/>
      <c r="BC774" s="24"/>
      <c r="BD774" s="24"/>
      <c r="BE774" s="24"/>
      <c r="BF774" s="24"/>
      <c r="BG774" s="24"/>
      <c r="BH774" s="24"/>
      <c r="BI774" s="24"/>
      <c r="BJ774" s="24"/>
      <c r="BK774" s="24"/>
      <c r="BL774" s="24"/>
      <c r="BM774" s="24"/>
      <c r="BN774" s="24"/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  <c r="BY774" s="24"/>
      <c r="BZ774" s="24"/>
      <c r="CA774" s="24"/>
      <c r="CB774" s="24"/>
      <c r="CC774" s="24"/>
      <c r="CD774" s="24"/>
      <c r="CE774" s="24"/>
      <c r="CF774" s="24"/>
      <c r="CG774" s="24"/>
      <c r="CH774" s="24"/>
      <c r="CI774" s="24"/>
      <c r="CJ774" s="24"/>
      <c r="CK774" s="24"/>
      <c r="CL774" s="24"/>
      <c r="CM774" s="24"/>
    </row>
    <row r="775" spans="1:91" ht="14.25" customHeight="1" x14ac:dyDescent="0.25">
      <c r="A775" s="22"/>
      <c r="B775" s="22"/>
      <c r="C775" s="23"/>
      <c r="D775" s="22"/>
      <c r="E775" s="27"/>
      <c r="F775" s="27"/>
      <c r="G775" s="27"/>
      <c r="H775" s="22"/>
      <c r="I775" s="22"/>
      <c r="J775" s="27"/>
      <c r="K775" s="22"/>
      <c r="L775" s="22"/>
      <c r="M775" s="22"/>
      <c r="N775" s="27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  <c r="AS775" s="24"/>
      <c r="AT775" s="24"/>
      <c r="AU775" s="24"/>
      <c r="AV775" s="24"/>
      <c r="AW775" s="24"/>
      <c r="AX775" s="24"/>
      <c r="AY775" s="24"/>
      <c r="AZ775" s="24"/>
      <c r="BA775" s="24"/>
      <c r="BB775" s="24"/>
      <c r="BC775" s="24"/>
      <c r="BD775" s="24"/>
      <c r="BE775" s="24"/>
      <c r="BF775" s="24"/>
      <c r="BG775" s="24"/>
      <c r="BH775" s="24"/>
      <c r="BI775" s="24"/>
      <c r="BJ775" s="24"/>
      <c r="BK775" s="24"/>
      <c r="BL775" s="24"/>
      <c r="BM775" s="24"/>
      <c r="BN775" s="24"/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  <c r="BY775" s="24"/>
      <c r="BZ775" s="24"/>
      <c r="CA775" s="24"/>
      <c r="CB775" s="24"/>
      <c r="CC775" s="24"/>
      <c r="CD775" s="24"/>
      <c r="CE775" s="24"/>
      <c r="CF775" s="24"/>
      <c r="CG775" s="24"/>
      <c r="CH775" s="24"/>
      <c r="CI775" s="24"/>
      <c r="CJ775" s="24"/>
      <c r="CK775" s="24"/>
      <c r="CL775" s="24"/>
      <c r="CM775" s="24"/>
    </row>
    <row r="776" spans="1:91" ht="14.25" customHeight="1" x14ac:dyDescent="0.25">
      <c r="A776" s="22"/>
      <c r="B776" s="22"/>
      <c r="C776" s="23"/>
      <c r="D776" s="22"/>
      <c r="E776" s="27"/>
      <c r="F776" s="27"/>
      <c r="G776" s="27"/>
      <c r="H776" s="22"/>
      <c r="I776" s="22"/>
      <c r="J776" s="27"/>
      <c r="K776" s="22"/>
      <c r="L776" s="22"/>
      <c r="M776" s="22"/>
      <c r="N776" s="27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  <c r="AS776" s="24"/>
      <c r="AT776" s="24"/>
      <c r="AU776" s="24"/>
      <c r="AV776" s="24"/>
      <c r="AW776" s="24"/>
      <c r="AX776" s="24"/>
      <c r="AY776" s="24"/>
      <c r="AZ776" s="24"/>
      <c r="BA776" s="24"/>
      <c r="BB776" s="24"/>
      <c r="BC776" s="24"/>
      <c r="BD776" s="24"/>
      <c r="BE776" s="24"/>
      <c r="BF776" s="24"/>
      <c r="BG776" s="24"/>
      <c r="BH776" s="24"/>
      <c r="BI776" s="24"/>
      <c r="BJ776" s="24"/>
      <c r="BK776" s="24"/>
      <c r="BL776" s="24"/>
      <c r="BM776" s="24"/>
      <c r="BN776" s="24"/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  <c r="BY776" s="24"/>
      <c r="BZ776" s="24"/>
      <c r="CA776" s="24"/>
      <c r="CB776" s="24"/>
      <c r="CC776" s="24"/>
      <c r="CD776" s="24"/>
      <c r="CE776" s="24"/>
      <c r="CF776" s="24"/>
      <c r="CG776" s="24"/>
      <c r="CH776" s="24"/>
      <c r="CI776" s="24"/>
      <c r="CJ776" s="24"/>
      <c r="CK776" s="24"/>
      <c r="CL776" s="24"/>
      <c r="CM776" s="24"/>
    </row>
    <row r="777" spans="1:91" ht="14.25" customHeight="1" x14ac:dyDescent="0.25">
      <c r="A777" s="22"/>
      <c r="B777" s="22"/>
      <c r="C777" s="23"/>
      <c r="D777" s="22"/>
      <c r="E777" s="27"/>
      <c r="F777" s="27"/>
      <c r="G777" s="27"/>
      <c r="H777" s="22"/>
      <c r="I777" s="22"/>
      <c r="J777" s="27"/>
      <c r="K777" s="22"/>
      <c r="L777" s="22"/>
      <c r="M777" s="22"/>
      <c r="N777" s="27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  <c r="AN777" s="24"/>
      <c r="AO777" s="24"/>
      <c r="AP777" s="24"/>
      <c r="AQ777" s="24"/>
      <c r="AR777" s="24"/>
      <c r="AS777" s="24"/>
      <c r="AT777" s="24"/>
      <c r="AU777" s="24"/>
      <c r="AV777" s="24"/>
      <c r="AW777" s="24"/>
      <c r="AX777" s="24"/>
      <c r="AY777" s="24"/>
      <c r="AZ777" s="24"/>
      <c r="BA777" s="24"/>
      <c r="BB777" s="24"/>
      <c r="BC777" s="24"/>
      <c r="BD777" s="24"/>
      <c r="BE777" s="24"/>
      <c r="BF777" s="24"/>
      <c r="BG777" s="24"/>
      <c r="BH777" s="24"/>
      <c r="BI777" s="24"/>
      <c r="BJ777" s="24"/>
      <c r="BK777" s="24"/>
      <c r="BL777" s="24"/>
      <c r="BM777" s="24"/>
      <c r="BN777" s="24"/>
      <c r="BO777" s="24"/>
      <c r="BP777" s="24"/>
      <c r="BQ777" s="24"/>
      <c r="BR777" s="24"/>
      <c r="BS777" s="24"/>
      <c r="BT777" s="24"/>
      <c r="BU777" s="24"/>
      <c r="BV777" s="24"/>
      <c r="BW777" s="24"/>
      <c r="BX777" s="24"/>
      <c r="BY777" s="24"/>
      <c r="BZ777" s="24"/>
      <c r="CA777" s="24"/>
      <c r="CB777" s="24"/>
      <c r="CC777" s="24"/>
      <c r="CD777" s="24"/>
      <c r="CE777" s="24"/>
      <c r="CF777" s="24"/>
      <c r="CG777" s="24"/>
      <c r="CH777" s="24"/>
      <c r="CI777" s="24"/>
      <c r="CJ777" s="24"/>
      <c r="CK777" s="24"/>
      <c r="CL777" s="24"/>
      <c r="CM777" s="24"/>
    </row>
    <row r="778" spans="1:91" ht="14.25" customHeight="1" x14ac:dyDescent="0.25">
      <c r="A778" s="22"/>
      <c r="B778" s="22"/>
      <c r="C778" s="23"/>
      <c r="D778" s="22"/>
      <c r="E778" s="27"/>
      <c r="F778" s="27"/>
      <c r="G778" s="27"/>
      <c r="H778" s="22"/>
      <c r="I778" s="22"/>
      <c r="J778" s="27"/>
      <c r="K778" s="22"/>
      <c r="L778" s="22"/>
      <c r="M778" s="22"/>
      <c r="N778" s="27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  <c r="AP778" s="24"/>
      <c r="AQ778" s="24"/>
      <c r="AR778" s="24"/>
      <c r="AS778" s="24"/>
      <c r="AT778" s="24"/>
      <c r="AU778" s="24"/>
      <c r="AV778" s="24"/>
      <c r="AW778" s="24"/>
      <c r="AX778" s="24"/>
      <c r="AY778" s="24"/>
      <c r="AZ778" s="24"/>
      <c r="BA778" s="24"/>
      <c r="BB778" s="24"/>
      <c r="BC778" s="24"/>
      <c r="BD778" s="24"/>
      <c r="BE778" s="24"/>
      <c r="BF778" s="24"/>
      <c r="BG778" s="24"/>
      <c r="BH778" s="24"/>
      <c r="BI778" s="24"/>
      <c r="BJ778" s="24"/>
      <c r="BK778" s="24"/>
      <c r="BL778" s="24"/>
      <c r="BM778" s="24"/>
      <c r="BN778" s="24"/>
      <c r="BO778" s="24"/>
      <c r="BP778" s="24"/>
      <c r="BQ778" s="24"/>
      <c r="BR778" s="24"/>
      <c r="BS778" s="24"/>
      <c r="BT778" s="24"/>
      <c r="BU778" s="24"/>
      <c r="BV778" s="24"/>
      <c r="BW778" s="24"/>
      <c r="BX778" s="24"/>
      <c r="BY778" s="24"/>
      <c r="BZ778" s="24"/>
      <c r="CA778" s="24"/>
      <c r="CB778" s="24"/>
      <c r="CC778" s="24"/>
      <c r="CD778" s="24"/>
      <c r="CE778" s="24"/>
      <c r="CF778" s="24"/>
      <c r="CG778" s="24"/>
      <c r="CH778" s="24"/>
      <c r="CI778" s="24"/>
      <c r="CJ778" s="24"/>
      <c r="CK778" s="24"/>
      <c r="CL778" s="24"/>
      <c r="CM778" s="24"/>
    </row>
    <row r="779" spans="1:91" ht="14.25" customHeight="1" x14ac:dyDescent="0.25">
      <c r="A779" s="22"/>
      <c r="B779" s="22"/>
      <c r="C779" s="23"/>
      <c r="D779" s="22"/>
      <c r="E779" s="27"/>
      <c r="F779" s="27"/>
      <c r="G779" s="27"/>
      <c r="H779" s="22"/>
      <c r="I779" s="22"/>
      <c r="J779" s="27"/>
      <c r="K779" s="22"/>
      <c r="L779" s="22"/>
      <c r="M779" s="22"/>
      <c r="N779" s="27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  <c r="AP779" s="24"/>
      <c r="AQ779" s="24"/>
      <c r="AR779" s="24"/>
      <c r="AS779" s="24"/>
      <c r="AT779" s="24"/>
      <c r="AU779" s="24"/>
      <c r="AV779" s="24"/>
      <c r="AW779" s="24"/>
      <c r="AX779" s="24"/>
      <c r="AY779" s="24"/>
      <c r="AZ779" s="24"/>
      <c r="BA779" s="24"/>
      <c r="BB779" s="24"/>
      <c r="BC779" s="24"/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24"/>
      <c r="BO779" s="24"/>
      <c r="BP779" s="24"/>
      <c r="BQ779" s="24"/>
      <c r="BR779" s="24"/>
      <c r="BS779" s="24"/>
      <c r="BT779" s="24"/>
      <c r="BU779" s="24"/>
      <c r="BV779" s="24"/>
      <c r="BW779" s="24"/>
      <c r="BX779" s="24"/>
      <c r="BY779" s="24"/>
      <c r="BZ779" s="24"/>
      <c r="CA779" s="24"/>
      <c r="CB779" s="24"/>
      <c r="CC779" s="24"/>
      <c r="CD779" s="24"/>
      <c r="CE779" s="24"/>
      <c r="CF779" s="24"/>
      <c r="CG779" s="24"/>
      <c r="CH779" s="24"/>
      <c r="CI779" s="24"/>
      <c r="CJ779" s="24"/>
      <c r="CK779" s="24"/>
      <c r="CL779" s="24"/>
      <c r="CM779" s="24"/>
    </row>
    <row r="780" spans="1:91" ht="14.25" customHeight="1" x14ac:dyDescent="0.25">
      <c r="A780" s="22"/>
      <c r="B780" s="22"/>
      <c r="C780" s="23"/>
      <c r="D780" s="22"/>
      <c r="E780" s="27"/>
      <c r="F780" s="27"/>
      <c r="G780" s="27"/>
      <c r="H780" s="22"/>
      <c r="I780" s="22"/>
      <c r="J780" s="27"/>
      <c r="K780" s="22"/>
      <c r="L780" s="22"/>
      <c r="M780" s="22"/>
      <c r="N780" s="27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  <c r="AP780" s="24"/>
      <c r="AQ780" s="24"/>
      <c r="AR780" s="24"/>
      <c r="AS780" s="24"/>
      <c r="AT780" s="24"/>
      <c r="AU780" s="24"/>
      <c r="AV780" s="24"/>
      <c r="AW780" s="24"/>
      <c r="AX780" s="24"/>
      <c r="AY780" s="24"/>
      <c r="AZ780" s="24"/>
      <c r="BA780" s="24"/>
      <c r="BB780" s="24"/>
      <c r="BC780" s="24"/>
      <c r="BD780" s="24"/>
      <c r="BE780" s="24"/>
      <c r="BF780" s="24"/>
      <c r="BG780" s="24"/>
      <c r="BH780" s="24"/>
      <c r="BI780" s="24"/>
      <c r="BJ780" s="24"/>
      <c r="BK780" s="24"/>
      <c r="BL780" s="24"/>
      <c r="BM780" s="24"/>
      <c r="BN780" s="24"/>
      <c r="BO780" s="24"/>
      <c r="BP780" s="24"/>
      <c r="BQ780" s="24"/>
      <c r="BR780" s="24"/>
      <c r="BS780" s="24"/>
      <c r="BT780" s="24"/>
      <c r="BU780" s="24"/>
      <c r="BV780" s="24"/>
      <c r="BW780" s="24"/>
      <c r="BX780" s="24"/>
      <c r="BY780" s="24"/>
      <c r="BZ780" s="24"/>
      <c r="CA780" s="24"/>
      <c r="CB780" s="24"/>
      <c r="CC780" s="24"/>
      <c r="CD780" s="24"/>
      <c r="CE780" s="24"/>
      <c r="CF780" s="24"/>
      <c r="CG780" s="24"/>
      <c r="CH780" s="24"/>
      <c r="CI780" s="24"/>
      <c r="CJ780" s="24"/>
      <c r="CK780" s="24"/>
      <c r="CL780" s="24"/>
      <c r="CM780" s="24"/>
    </row>
    <row r="781" spans="1:91" ht="14.25" customHeight="1" x14ac:dyDescent="0.25">
      <c r="A781" s="22"/>
      <c r="B781" s="22"/>
      <c r="C781" s="23"/>
      <c r="D781" s="22"/>
      <c r="E781" s="27"/>
      <c r="F781" s="27"/>
      <c r="G781" s="27"/>
      <c r="H781" s="22"/>
      <c r="I781" s="22"/>
      <c r="J781" s="27"/>
      <c r="K781" s="22"/>
      <c r="L781" s="22"/>
      <c r="M781" s="22"/>
      <c r="N781" s="27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  <c r="AP781" s="24"/>
      <c r="AQ781" s="24"/>
      <c r="AR781" s="24"/>
      <c r="AS781" s="24"/>
      <c r="AT781" s="24"/>
      <c r="AU781" s="24"/>
      <c r="AV781" s="24"/>
      <c r="AW781" s="24"/>
      <c r="AX781" s="24"/>
      <c r="AY781" s="24"/>
      <c r="AZ781" s="24"/>
      <c r="BA781" s="24"/>
      <c r="BB781" s="24"/>
      <c r="BC781" s="24"/>
      <c r="BD781" s="24"/>
      <c r="BE781" s="24"/>
      <c r="BF781" s="24"/>
      <c r="BG781" s="24"/>
      <c r="BH781" s="24"/>
      <c r="BI781" s="24"/>
      <c r="BJ781" s="24"/>
      <c r="BK781" s="24"/>
      <c r="BL781" s="24"/>
      <c r="BM781" s="24"/>
      <c r="BN781" s="24"/>
      <c r="BO781" s="24"/>
      <c r="BP781" s="24"/>
      <c r="BQ781" s="24"/>
      <c r="BR781" s="24"/>
      <c r="BS781" s="24"/>
      <c r="BT781" s="24"/>
      <c r="BU781" s="24"/>
      <c r="BV781" s="24"/>
      <c r="BW781" s="24"/>
      <c r="BX781" s="24"/>
      <c r="BY781" s="24"/>
      <c r="BZ781" s="24"/>
      <c r="CA781" s="24"/>
      <c r="CB781" s="24"/>
      <c r="CC781" s="24"/>
      <c r="CD781" s="24"/>
      <c r="CE781" s="24"/>
      <c r="CF781" s="24"/>
      <c r="CG781" s="24"/>
      <c r="CH781" s="24"/>
      <c r="CI781" s="24"/>
      <c r="CJ781" s="24"/>
      <c r="CK781" s="24"/>
      <c r="CL781" s="24"/>
      <c r="CM781" s="24"/>
    </row>
    <row r="782" spans="1:91" ht="14.25" customHeight="1" x14ac:dyDescent="0.25">
      <c r="A782" s="22"/>
      <c r="B782" s="22"/>
      <c r="C782" s="23"/>
      <c r="D782" s="22"/>
      <c r="E782" s="27"/>
      <c r="F782" s="27"/>
      <c r="G782" s="27"/>
      <c r="H782" s="22"/>
      <c r="I782" s="22"/>
      <c r="J782" s="27"/>
      <c r="K782" s="22"/>
      <c r="L782" s="22"/>
      <c r="M782" s="22"/>
      <c r="N782" s="27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  <c r="AP782" s="24"/>
      <c r="AQ782" s="24"/>
      <c r="AR782" s="24"/>
      <c r="AS782" s="24"/>
      <c r="AT782" s="24"/>
      <c r="AU782" s="24"/>
      <c r="AV782" s="24"/>
      <c r="AW782" s="24"/>
      <c r="AX782" s="24"/>
      <c r="AY782" s="24"/>
      <c r="AZ782" s="24"/>
      <c r="BA782" s="24"/>
      <c r="BB782" s="24"/>
      <c r="BC782" s="24"/>
      <c r="BD782" s="24"/>
      <c r="BE782" s="24"/>
      <c r="BF782" s="24"/>
      <c r="BG782" s="24"/>
      <c r="BH782" s="24"/>
      <c r="BI782" s="24"/>
      <c r="BJ782" s="24"/>
      <c r="BK782" s="24"/>
      <c r="BL782" s="24"/>
      <c r="BM782" s="24"/>
      <c r="BN782" s="24"/>
      <c r="BO782" s="24"/>
      <c r="BP782" s="24"/>
      <c r="BQ782" s="24"/>
      <c r="BR782" s="24"/>
      <c r="BS782" s="24"/>
      <c r="BT782" s="24"/>
      <c r="BU782" s="24"/>
      <c r="BV782" s="24"/>
      <c r="BW782" s="24"/>
      <c r="BX782" s="24"/>
      <c r="BY782" s="24"/>
      <c r="BZ782" s="24"/>
      <c r="CA782" s="24"/>
      <c r="CB782" s="24"/>
      <c r="CC782" s="24"/>
      <c r="CD782" s="24"/>
      <c r="CE782" s="24"/>
      <c r="CF782" s="24"/>
      <c r="CG782" s="24"/>
      <c r="CH782" s="24"/>
      <c r="CI782" s="24"/>
      <c r="CJ782" s="24"/>
      <c r="CK782" s="24"/>
      <c r="CL782" s="24"/>
      <c r="CM782" s="24"/>
    </row>
    <row r="783" spans="1:91" ht="14.25" customHeight="1" x14ac:dyDescent="0.25">
      <c r="A783" s="22"/>
      <c r="B783" s="22"/>
      <c r="C783" s="23"/>
      <c r="D783" s="22"/>
      <c r="E783" s="27"/>
      <c r="F783" s="27"/>
      <c r="G783" s="27"/>
      <c r="H783" s="22"/>
      <c r="I783" s="22"/>
      <c r="J783" s="27"/>
      <c r="K783" s="22"/>
      <c r="L783" s="22"/>
      <c r="M783" s="22"/>
      <c r="N783" s="27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  <c r="AP783" s="24"/>
      <c r="AQ783" s="24"/>
      <c r="AR783" s="24"/>
      <c r="AS783" s="24"/>
      <c r="AT783" s="24"/>
      <c r="AU783" s="24"/>
      <c r="AV783" s="24"/>
      <c r="AW783" s="24"/>
      <c r="AX783" s="24"/>
      <c r="AY783" s="24"/>
      <c r="AZ783" s="24"/>
      <c r="BA783" s="24"/>
      <c r="BB783" s="24"/>
      <c r="BC783" s="24"/>
      <c r="BD783" s="24"/>
      <c r="BE783" s="24"/>
      <c r="BF783" s="24"/>
      <c r="BG783" s="24"/>
      <c r="BH783" s="24"/>
      <c r="BI783" s="24"/>
      <c r="BJ783" s="24"/>
      <c r="BK783" s="24"/>
      <c r="BL783" s="24"/>
      <c r="BM783" s="24"/>
      <c r="BN783" s="24"/>
      <c r="BO783" s="24"/>
      <c r="BP783" s="24"/>
      <c r="BQ783" s="24"/>
      <c r="BR783" s="24"/>
      <c r="BS783" s="24"/>
      <c r="BT783" s="24"/>
      <c r="BU783" s="24"/>
      <c r="BV783" s="24"/>
      <c r="BW783" s="24"/>
      <c r="BX783" s="24"/>
      <c r="BY783" s="24"/>
      <c r="BZ783" s="24"/>
      <c r="CA783" s="24"/>
      <c r="CB783" s="24"/>
      <c r="CC783" s="24"/>
      <c r="CD783" s="24"/>
      <c r="CE783" s="24"/>
      <c r="CF783" s="24"/>
      <c r="CG783" s="24"/>
      <c r="CH783" s="24"/>
      <c r="CI783" s="24"/>
      <c r="CJ783" s="24"/>
      <c r="CK783" s="24"/>
      <c r="CL783" s="24"/>
      <c r="CM783" s="24"/>
    </row>
    <row r="784" spans="1:91" ht="14.25" customHeight="1" x14ac:dyDescent="0.25">
      <c r="A784" s="22"/>
      <c r="B784" s="22"/>
      <c r="C784" s="23"/>
      <c r="D784" s="22"/>
      <c r="E784" s="27"/>
      <c r="F784" s="27"/>
      <c r="G784" s="27"/>
      <c r="H784" s="22"/>
      <c r="I784" s="22"/>
      <c r="J784" s="27"/>
      <c r="K784" s="22"/>
      <c r="L784" s="22"/>
      <c r="M784" s="22"/>
      <c r="N784" s="27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  <c r="AP784" s="24"/>
      <c r="AQ784" s="24"/>
      <c r="AR784" s="24"/>
      <c r="AS784" s="24"/>
      <c r="AT784" s="24"/>
      <c r="AU784" s="24"/>
      <c r="AV784" s="24"/>
      <c r="AW784" s="24"/>
      <c r="AX784" s="24"/>
      <c r="AY784" s="24"/>
      <c r="AZ784" s="24"/>
      <c r="BA784" s="24"/>
      <c r="BB784" s="24"/>
      <c r="BC784" s="24"/>
      <c r="BD784" s="24"/>
      <c r="BE784" s="24"/>
      <c r="BF784" s="24"/>
      <c r="BG784" s="24"/>
      <c r="BH784" s="24"/>
      <c r="BI784" s="24"/>
      <c r="BJ784" s="24"/>
      <c r="BK784" s="24"/>
      <c r="BL784" s="24"/>
      <c r="BM784" s="24"/>
      <c r="BN784" s="24"/>
      <c r="BO784" s="24"/>
      <c r="BP784" s="24"/>
      <c r="BQ784" s="24"/>
      <c r="BR784" s="24"/>
      <c r="BS784" s="24"/>
      <c r="BT784" s="24"/>
      <c r="BU784" s="24"/>
      <c r="BV784" s="24"/>
      <c r="BW784" s="24"/>
      <c r="BX784" s="24"/>
      <c r="BY784" s="24"/>
      <c r="BZ784" s="24"/>
      <c r="CA784" s="24"/>
      <c r="CB784" s="24"/>
      <c r="CC784" s="24"/>
      <c r="CD784" s="24"/>
      <c r="CE784" s="24"/>
      <c r="CF784" s="24"/>
      <c r="CG784" s="24"/>
      <c r="CH784" s="24"/>
      <c r="CI784" s="24"/>
      <c r="CJ784" s="24"/>
      <c r="CK784" s="24"/>
      <c r="CL784" s="24"/>
      <c r="CM784" s="24"/>
    </row>
    <row r="785" spans="1:91" ht="14.25" customHeight="1" x14ac:dyDescent="0.25">
      <c r="A785" s="22"/>
      <c r="B785" s="22"/>
      <c r="C785" s="23"/>
      <c r="D785" s="22"/>
      <c r="E785" s="27"/>
      <c r="F785" s="27"/>
      <c r="G785" s="27"/>
      <c r="H785" s="22"/>
      <c r="I785" s="22"/>
      <c r="J785" s="27"/>
      <c r="K785" s="22"/>
      <c r="L785" s="22"/>
      <c r="M785" s="22"/>
      <c r="N785" s="27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  <c r="AP785" s="24"/>
      <c r="AQ785" s="24"/>
      <c r="AR785" s="24"/>
      <c r="AS785" s="24"/>
      <c r="AT785" s="24"/>
      <c r="AU785" s="24"/>
      <c r="AV785" s="24"/>
      <c r="AW785" s="24"/>
      <c r="AX785" s="24"/>
      <c r="AY785" s="24"/>
      <c r="AZ785" s="24"/>
      <c r="BA785" s="24"/>
      <c r="BB785" s="24"/>
      <c r="BC785" s="24"/>
      <c r="BD785" s="24"/>
      <c r="BE785" s="24"/>
      <c r="BF785" s="24"/>
      <c r="BG785" s="24"/>
      <c r="BH785" s="24"/>
      <c r="BI785" s="24"/>
      <c r="BJ785" s="24"/>
      <c r="BK785" s="24"/>
      <c r="BL785" s="24"/>
      <c r="BM785" s="24"/>
      <c r="BN785" s="24"/>
      <c r="BO785" s="24"/>
      <c r="BP785" s="24"/>
      <c r="BQ785" s="24"/>
      <c r="BR785" s="24"/>
      <c r="BS785" s="24"/>
      <c r="BT785" s="24"/>
      <c r="BU785" s="24"/>
      <c r="BV785" s="24"/>
      <c r="BW785" s="24"/>
      <c r="BX785" s="24"/>
      <c r="BY785" s="24"/>
      <c r="BZ785" s="24"/>
      <c r="CA785" s="24"/>
      <c r="CB785" s="24"/>
      <c r="CC785" s="24"/>
      <c r="CD785" s="24"/>
      <c r="CE785" s="24"/>
      <c r="CF785" s="24"/>
      <c r="CG785" s="24"/>
      <c r="CH785" s="24"/>
      <c r="CI785" s="24"/>
      <c r="CJ785" s="24"/>
      <c r="CK785" s="24"/>
      <c r="CL785" s="24"/>
      <c r="CM785" s="24"/>
    </row>
    <row r="786" spans="1:91" ht="14.25" customHeight="1" x14ac:dyDescent="0.25">
      <c r="A786" s="22"/>
      <c r="B786" s="22"/>
      <c r="C786" s="23"/>
      <c r="D786" s="22"/>
      <c r="E786" s="27"/>
      <c r="F786" s="27"/>
      <c r="G786" s="27"/>
      <c r="H786" s="22"/>
      <c r="I786" s="22"/>
      <c r="J786" s="27"/>
      <c r="K786" s="22"/>
      <c r="L786" s="22"/>
      <c r="M786" s="22"/>
      <c r="N786" s="27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  <c r="AP786" s="24"/>
      <c r="AQ786" s="24"/>
      <c r="AR786" s="24"/>
      <c r="AS786" s="24"/>
      <c r="AT786" s="24"/>
      <c r="AU786" s="24"/>
      <c r="AV786" s="24"/>
      <c r="AW786" s="24"/>
      <c r="AX786" s="24"/>
      <c r="AY786" s="24"/>
      <c r="AZ786" s="24"/>
      <c r="BA786" s="24"/>
      <c r="BB786" s="24"/>
      <c r="BC786" s="24"/>
      <c r="BD786" s="24"/>
      <c r="BE786" s="24"/>
      <c r="BF786" s="24"/>
      <c r="BG786" s="24"/>
      <c r="BH786" s="24"/>
      <c r="BI786" s="24"/>
      <c r="BJ786" s="24"/>
      <c r="BK786" s="24"/>
      <c r="BL786" s="24"/>
      <c r="BM786" s="24"/>
      <c r="BN786" s="24"/>
      <c r="BO786" s="24"/>
      <c r="BP786" s="24"/>
      <c r="BQ786" s="24"/>
      <c r="BR786" s="24"/>
      <c r="BS786" s="24"/>
      <c r="BT786" s="24"/>
      <c r="BU786" s="24"/>
      <c r="BV786" s="24"/>
      <c r="BW786" s="24"/>
      <c r="BX786" s="24"/>
      <c r="BY786" s="24"/>
      <c r="BZ786" s="24"/>
      <c r="CA786" s="24"/>
      <c r="CB786" s="24"/>
      <c r="CC786" s="24"/>
      <c r="CD786" s="24"/>
      <c r="CE786" s="24"/>
      <c r="CF786" s="24"/>
      <c r="CG786" s="24"/>
      <c r="CH786" s="24"/>
      <c r="CI786" s="24"/>
      <c r="CJ786" s="24"/>
      <c r="CK786" s="24"/>
      <c r="CL786" s="24"/>
      <c r="CM786" s="24"/>
    </row>
    <row r="787" spans="1:91" ht="14.25" customHeight="1" x14ac:dyDescent="0.25">
      <c r="A787" s="22"/>
      <c r="B787" s="22"/>
      <c r="C787" s="23"/>
      <c r="D787" s="22"/>
      <c r="E787" s="27"/>
      <c r="F787" s="27"/>
      <c r="G787" s="27"/>
      <c r="H787" s="22"/>
      <c r="I787" s="22"/>
      <c r="J787" s="27"/>
      <c r="K787" s="22"/>
      <c r="L787" s="22"/>
      <c r="M787" s="22"/>
      <c r="N787" s="27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  <c r="AP787" s="24"/>
      <c r="AQ787" s="24"/>
      <c r="AR787" s="24"/>
      <c r="AS787" s="24"/>
      <c r="AT787" s="24"/>
      <c r="AU787" s="24"/>
      <c r="AV787" s="24"/>
      <c r="AW787" s="24"/>
      <c r="AX787" s="24"/>
      <c r="AY787" s="24"/>
      <c r="AZ787" s="24"/>
      <c r="BA787" s="24"/>
      <c r="BB787" s="24"/>
      <c r="BC787" s="24"/>
      <c r="BD787" s="24"/>
      <c r="BE787" s="24"/>
      <c r="BF787" s="24"/>
      <c r="BG787" s="24"/>
      <c r="BH787" s="24"/>
      <c r="BI787" s="24"/>
      <c r="BJ787" s="24"/>
      <c r="BK787" s="24"/>
      <c r="BL787" s="24"/>
      <c r="BM787" s="24"/>
      <c r="BN787" s="24"/>
      <c r="BO787" s="24"/>
      <c r="BP787" s="24"/>
      <c r="BQ787" s="24"/>
      <c r="BR787" s="24"/>
      <c r="BS787" s="24"/>
      <c r="BT787" s="24"/>
      <c r="BU787" s="24"/>
      <c r="BV787" s="24"/>
      <c r="BW787" s="24"/>
      <c r="BX787" s="24"/>
      <c r="BY787" s="24"/>
      <c r="BZ787" s="24"/>
      <c r="CA787" s="24"/>
      <c r="CB787" s="24"/>
      <c r="CC787" s="24"/>
      <c r="CD787" s="24"/>
      <c r="CE787" s="24"/>
      <c r="CF787" s="24"/>
      <c r="CG787" s="24"/>
      <c r="CH787" s="24"/>
      <c r="CI787" s="24"/>
      <c r="CJ787" s="24"/>
      <c r="CK787" s="24"/>
      <c r="CL787" s="24"/>
      <c r="CM787" s="24"/>
    </row>
    <row r="788" spans="1:91" ht="14.25" customHeight="1" x14ac:dyDescent="0.25">
      <c r="A788" s="22"/>
      <c r="B788" s="22"/>
      <c r="C788" s="23"/>
      <c r="D788" s="22"/>
      <c r="E788" s="27"/>
      <c r="F788" s="27"/>
      <c r="G788" s="27"/>
      <c r="H788" s="22"/>
      <c r="I788" s="22"/>
      <c r="J788" s="27"/>
      <c r="K788" s="22"/>
      <c r="L788" s="22"/>
      <c r="M788" s="22"/>
      <c r="N788" s="27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  <c r="AP788" s="24"/>
      <c r="AQ788" s="24"/>
      <c r="AR788" s="24"/>
      <c r="AS788" s="24"/>
      <c r="AT788" s="24"/>
      <c r="AU788" s="24"/>
      <c r="AV788" s="24"/>
      <c r="AW788" s="24"/>
      <c r="AX788" s="24"/>
      <c r="AY788" s="24"/>
      <c r="AZ788" s="24"/>
      <c r="BA788" s="24"/>
      <c r="BB788" s="24"/>
      <c r="BC788" s="24"/>
      <c r="BD788" s="24"/>
      <c r="BE788" s="24"/>
      <c r="BF788" s="24"/>
      <c r="BG788" s="24"/>
      <c r="BH788" s="24"/>
      <c r="BI788" s="24"/>
      <c r="BJ788" s="24"/>
      <c r="BK788" s="24"/>
      <c r="BL788" s="24"/>
      <c r="BM788" s="24"/>
      <c r="BN788" s="24"/>
      <c r="BO788" s="24"/>
      <c r="BP788" s="24"/>
      <c r="BQ788" s="24"/>
      <c r="BR788" s="24"/>
      <c r="BS788" s="24"/>
      <c r="BT788" s="24"/>
      <c r="BU788" s="24"/>
      <c r="BV788" s="24"/>
      <c r="BW788" s="24"/>
      <c r="BX788" s="24"/>
      <c r="BY788" s="24"/>
      <c r="BZ788" s="24"/>
      <c r="CA788" s="24"/>
      <c r="CB788" s="24"/>
      <c r="CC788" s="24"/>
      <c r="CD788" s="24"/>
      <c r="CE788" s="24"/>
      <c r="CF788" s="24"/>
      <c r="CG788" s="24"/>
      <c r="CH788" s="24"/>
      <c r="CI788" s="24"/>
      <c r="CJ788" s="24"/>
      <c r="CK788" s="24"/>
      <c r="CL788" s="24"/>
      <c r="CM788" s="24"/>
    </row>
    <row r="789" spans="1:91" ht="14.25" customHeight="1" x14ac:dyDescent="0.25">
      <c r="A789" s="22"/>
      <c r="B789" s="22"/>
      <c r="C789" s="23"/>
      <c r="D789" s="22"/>
      <c r="E789" s="27"/>
      <c r="F789" s="27"/>
      <c r="G789" s="27"/>
      <c r="H789" s="22"/>
      <c r="I789" s="22"/>
      <c r="J789" s="27"/>
      <c r="K789" s="22"/>
      <c r="L789" s="22"/>
      <c r="M789" s="22"/>
      <c r="N789" s="27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  <c r="AN789" s="24"/>
      <c r="AO789" s="24"/>
      <c r="AP789" s="24"/>
      <c r="AQ789" s="24"/>
      <c r="AR789" s="24"/>
      <c r="AS789" s="24"/>
      <c r="AT789" s="24"/>
      <c r="AU789" s="24"/>
      <c r="AV789" s="24"/>
      <c r="AW789" s="24"/>
      <c r="AX789" s="24"/>
      <c r="AY789" s="24"/>
      <c r="AZ789" s="24"/>
      <c r="BA789" s="24"/>
      <c r="BB789" s="24"/>
      <c r="BC789" s="24"/>
      <c r="BD789" s="24"/>
      <c r="BE789" s="24"/>
      <c r="BF789" s="24"/>
      <c r="BG789" s="24"/>
      <c r="BH789" s="24"/>
      <c r="BI789" s="24"/>
      <c r="BJ789" s="24"/>
      <c r="BK789" s="24"/>
      <c r="BL789" s="24"/>
      <c r="BM789" s="24"/>
      <c r="BN789" s="24"/>
      <c r="BO789" s="24"/>
      <c r="BP789" s="24"/>
      <c r="BQ789" s="24"/>
      <c r="BR789" s="24"/>
      <c r="BS789" s="24"/>
      <c r="BT789" s="24"/>
      <c r="BU789" s="24"/>
      <c r="BV789" s="24"/>
      <c r="BW789" s="24"/>
      <c r="BX789" s="24"/>
      <c r="BY789" s="24"/>
      <c r="BZ789" s="24"/>
      <c r="CA789" s="24"/>
      <c r="CB789" s="24"/>
      <c r="CC789" s="24"/>
      <c r="CD789" s="24"/>
      <c r="CE789" s="24"/>
      <c r="CF789" s="24"/>
      <c r="CG789" s="24"/>
      <c r="CH789" s="24"/>
      <c r="CI789" s="24"/>
      <c r="CJ789" s="24"/>
      <c r="CK789" s="24"/>
      <c r="CL789" s="24"/>
      <c r="CM789" s="24"/>
    </row>
    <row r="790" spans="1:91" ht="14.25" customHeight="1" x14ac:dyDescent="0.25">
      <c r="A790" s="22"/>
      <c r="B790" s="22"/>
      <c r="C790" s="23"/>
      <c r="D790" s="22"/>
      <c r="E790" s="27"/>
      <c r="F790" s="27"/>
      <c r="G790" s="27"/>
      <c r="H790" s="22"/>
      <c r="I790" s="22"/>
      <c r="J790" s="27"/>
      <c r="K790" s="22"/>
      <c r="L790" s="22"/>
      <c r="M790" s="22"/>
      <c r="N790" s="27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  <c r="AP790" s="24"/>
      <c r="AQ790" s="24"/>
      <c r="AR790" s="24"/>
      <c r="AS790" s="24"/>
      <c r="AT790" s="24"/>
      <c r="AU790" s="24"/>
      <c r="AV790" s="24"/>
      <c r="AW790" s="24"/>
      <c r="AX790" s="24"/>
      <c r="AY790" s="24"/>
      <c r="AZ790" s="24"/>
      <c r="BA790" s="24"/>
      <c r="BB790" s="24"/>
      <c r="BC790" s="24"/>
      <c r="BD790" s="24"/>
      <c r="BE790" s="24"/>
      <c r="BF790" s="24"/>
      <c r="BG790" s="24"/>
      <c r="BH790" s="24"/>
      <c r="BI790" s="24"/>
      <c r="BJ790" s="24"/>
      <c r="BK790" s="24"/>
      <c r="BL790" s="24"/>
      <c r="BM790" s="24"/>
      <c r="BN790" s="24"/>
      <c r="BO790" s="24"/>
      <c r="BP790" s="24"/>
      <c r="BQ790" s="24"/>
      <c r="BR790" s="24"/>
      <c r="BS790" s="24"/>
      <c r="BT790" s="24"/>
      <c r="BU790" s="24"/>
      <c r="BV790" s="24"/>
      <c r="BW790" s="24"/>
      <c r="BX790" s="24"/>
      <c r="BY790" s="24"/>
      <c r="BZ790" s="24"/>
      <c r="CA790" s="24"/>
      <c r="CB790" s="24"/>
      <c r="CC790" s="24"/>
      <c r="CD790" s="24"/>
      <c r="CE790" s="24"/>
      <c r="CF790" s="24"/>
      <c r="CG790" s="24"/>
      <c r="CH790" s="24"/>
      <c r="CI790" s="24"/>
      <c r="CJ790" s="24"/>
      <c r="CK790" s="24"/>
      <c r="CL790" s="24"/>
      <c r="CM790" s="24"/>
    </row>
    <row r="791" spans="1:91" ht="14.25" customHeight="1" x14ac:dyDescent="0.25">
      <c r="A791" s="22"/>
      <c r="B791" s="22"/>
      <c r="C791" s="23"/>
      <c r="D791" s="22"/>
      <c r="E791" s="27"/>
      <c r="F791" s="27"/>
      <c r="G791" s="27"/>
      <c r="H791" s="22"/>
      <c r="I791" s="22"/>
      <c r="J791" s="27"/>
      <c r="K791" s="22"/>
      <c r="L791" s="22"/>
      <c r="M791" s="22"/>
      <c r="N791" s="27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  <c r="AN791" s="24"/>
      <c r="AO791" s="24"/>
      <c r="AP791" s="24"/>
      <c r="AQ791" s="24"/>
      <c r="AR791" s="24"/>
      <c r="AS791" s="24"/>
      <c r="AT791" s="24"/>
      <c r="AU791" s="24"/>
      <c r="AV791" s="24"/>
      <c r="AW791" s="24"/>
      <c r="AX791" s="24"/>
      <c r="AY791" s="24"/>
      <c r="AZ791" s="24"/>
      <c r="BA791" s="24"/>
      <c r="BB791" s="24"/>
      <c r="BC791" s="24"/>
      <c r="BD791" s="24"/>
      <c r="BE791" s="24"/>
      <c r="BF791" s="24"/>
      <c r="BG791" s="24"/>
      <c r="BH791" s="24"/>
      <c r="BI791" s="24"/>
      <c r="BJ791" s="24"/>
      <c r="BK791" s="24"/>
      <c r="BL791" s="24"/>
      <c r="BM791" s="24"/>
      <c r="BN791" s="24"/>
      <c r="BO791" s="24"/>
      <c r="BP791" s="24"/>
      <c r="BQ791" s="24"/>
      <c r="BR791" s="24"/>
      <c r="BS791" s="24"/>
      <c r="BT791" s="24"/>
      <c r="BU791" s="24"/>
      <c r="BV791" s="24"/>
      <c r="BW791" s="24"/>
      <c r="BX791" s="24"/>
      <c r="BY791" s="24"/>
      <c r="BZ791" s="24"/>
      <c r="CA791" s="24"/>
      <c r="CB791" s="24"/>
      <c r="CC791" s="24"/>
      <c r="CD791" s="24"/>
      <c r="CE791" s="24"/>
      <c r="CF791" s="24"/>
      <c r="CG791" s="24"/>
      <c r="CH791" s="24"/>
      <c r="CI791" s="24"/>
      <c r="CJ791" s="24"/>
      <c r="CK791" s="24"/>
      <c r="CL791" s="24"/>
      <c r="CM791" s="24"/>
    </row>
    <row r="792" spans="1:91" ht="14.25" customHeight="1" x14ac:dyDescent="0.25">
      <c r="A792" s="22"/>
      <c r="B792" s="22"/>
      <c r="C792" s="23"/>
      <c r="D792" s="22"/>
      <c r="E792" s="27"/>
      <c r="F792" s="27"/>
      <c r="G792" s="27"/>
      <c r="H792" s="22"/>
      <c r="I792" s="22"/>
      <c r="J792" s="27"/>
      <c r="K792" s="22"/>
      <c r="L792" s="22"/>
      <c r="M792" s="22"/>
      <c r="N792" s="27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  <c r="AP792" s="24"/>
      <c r="AQ792" s="24"/>
      <c r="AR792" s="24"/>
      <c r="AS792" s="24"/>
      <c r="AT792" s="24"/>
      <c r="AU792" s="24"/>
      <c r="AV792" s="24"/>
      <c r="AW792" s="24"/>
      <c r="AX792" s="24"/>
      <c r="AY792" s="24"/>
      <c r="AZ792" s="24"/>
      <c r="BA792" s="24"/>
      <c r="BB792" s="24"/>
      <c r="BC792" s="24"/>
      <c r="BD792" s="24"/>
      <c r="BE792" s="24"/>
      <c r="BF792" s="24"/>
      <c r="BG792" s="24"/>
      <c r="BH792" s="24"/>
      <c r="BI792" s="24"/>
      <c r="BJ792" s="24"/>
      <c r="BK792" s="24"/>
      <c r="BL792" s="24"/>
      <c r="BM792" s="24"/>
      <c r="BN792" s="24"/>
      <c r="BO792" s="24"/>
      <c r="BP792" s="24"/>
      <c r="BQ792" s="24"/>
      <c r="BR792" s="24"/>
      <c r="BS792" s="24"/>
      <c r="BT792" s="24"/>
      <c r="BU792" s="24"/>
      <c r="BV792" s="24"/>
      <c r="BW792" s="24"/>
      <c r="BX792" s="24"/>
      <c r="BY792" s="24"/>
      <c r="BZ792" s="24"/>
      <c r="CA792" s="24"/>
      <c r="CB792" s="24"/>
      <c r="CC792" s="24"/>
      <c r="CD792" s="24"/>
      <c r="CE792" s="24"/>
      <c r="CF792" s="24"/>
      <c r="CG792" s="24"/>
      <c r="CH792" s="24"/>
      <c r="CI792" s="24"/>
      <c r="CJ792" s="24"/>
      <c r="CK792" s="24"/>
      <c r="CL792" s="24"/>
      <c r="CM792" s="24"/>
    </row>
    <row r="793" spans="1:91" ht="14.25" customHeight="1" x14ac:dyDescent="0.25">
      <c r="A793" s="22"/>
      <c r="B793" s="22"/>
      <c r="C793" s="23"/>
      <c r="D793" s="22"/>
      <c r="E793" s="27"/>
      <c r="F793" s="27"/>
      <c r="G793" s="27"/>
      <c r="H793" s="22"/>
      <c r="I793" s="22"/>
      <c r="J793" s="27"/>
      <c r="K793" s="22"/>
      <c r="L793" s="22"/>
      <c r="M793" s="22"/>
      <c r="N793" s="27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  <c r="AP793" s="24"/>
      <c r="AQ793" s="24"/>
      <c r="AR793" s="24"/>
      <c r="AS793" s="24"/>
      <c r="AT793" s="24"/>
      <c r="AU793" s="24"/>
      <c r="AV793" s="24"/>
      <c r="AW793" s="24"/>
      <c r="AX793" s="24"/>
      <c r="AY793" s="24"/>
      <c r="AZ793" s="24"/>
      <c r="BA793" s="24"/>
      <c r="BB793" s="24"/>
      <c r="BC793" s="24"/>
      <c r="BD793" s="24"/>
      <c r="BE793" s="24"/>
      <c r="BF793" s="24"/>
      <c r="BG793" s="24"/>
      <c r="BH793" s="24"/>
      <c r="BI793" s="24"/>
      <c r="BJ793" s="24"/>
      <c r="BK793" s="24"/>
      <c r="BL793" s="24"/>
      <c r="BM793" s="24"/>
      <c r="BN793" s="24"/>
      <c r="BO793" s="24"/>
      <c r="BP793" s="24"/>
      <c r="BQ793" s="24"/>
      <c r="BR793" s="24"/>
      <c r="BS793" s="24"/>
      <c r="BT793" s="24"/>
      <c r="BU793" s="24"/>
      <c r="BV793" s="24"/>
      <c r="BW793" s="24"/>
      <c r="BX793" s="24"/>
      <c r="BY793" s="24"/>
      <c r="BZ793" s="24"/>
      <c r="CA793" s="24"/>
      <c r="CB793" s="24"/>
      <c r="CC793" s="24"/>
      <c r="CD793" s="24"/>
      <c r="CE793" s="24"/>
      <c r="CF793" s="24"/>
      <c r="CG793" s="24"/>
      <c r="CH793" s="24"/>
      <c r="CI793" s="24"/>
      <c r="CJ793" s="24"/>
      <c r="CK793" s="24"/>
      <c r="CL793" s="24"/>
      <c r="CM793" s="24"/>
    </row>
    <row r="794" spans="1:91" ht="14.25" customHeight="1" x14ac:dyDescent="0.25">
      <c r="A794" s="22"/>
      <c r="B794" s="22"/>
      <c r="C794" s="23"/>
      <c r="D794" s="22"/>
      <c r="E794" s="27"/>
      <c r="F794" s="27"/>
      <c r="G794" s="27"/>
      <c r="H794" s="22"/>
      <c r="I794" s="22"/>
      <c r="J794" s="27"/>
      <c r="K794" s="22"/>
      <c r="L794" s="22"/>
      <c r="M794" s="22"/>
      <c r="N794" s="27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  <c r="AP794" s="24"/>
      <c r="AQ794" s="24"/>
      <c r="AR794" s="24"/>
      <c r="AS794" s="24"/>
      <c r="AT794" s="24"/>
      <c r="AU794" s="24"/>
      <c r="AV794" s="24"/>
      <c r="AW794" s="24"/>
      <c r="AX794" s="24"/>
      <c r="AY794" s="24"/>
      <c r="AZ794" s="24"/>
      <c r="BA794" s="24"/>
      <c r="BB794" s="24"/>
      <c r="BC794" s="24"/>
      <c r="BD794" s="24"/>
      <c r="BE794" s="24"/>
      <c r="BF794" s="24"/>
      <c r="BG794" s="24"/>
      <c r="BH794" s="24"/>
      <c r="BI794" s="24"/>
      <c r="BJ794" s="24"/>
      <c r="BK794" s="24"/>
      <c r="BL794" s="24"/>
      <c r="BM794" s="24"/>
      <c r="BN794" s="24"/>
      <c r="BO794" s="24"/>
      <c r="BP794" s="24"/>
      <c r="BQ794" s="24"/>
      <c r="BR794" s="24"/>
      <c r="BS794" s="24"/>
      <c r="BT794" s="24"/>
      <c r="BU794" s="24"/>
      <c r="BV794" s="24"/>
      <c r="BW794" s="24"/>
      <c r="BX794" s="24"/>
      <c r="BY794" s="24"/>
      <c r="BZ794" s="24"/>
      <c r="CA794" s="24"/>
      <c r="CB794" s="24"/>
      <c r="CC794" s="24"/>
      <c r="CD794" s="24"/>
      <c r="CE794" s="24"/>
      <c r="CF794" s="24"/>
      <c r="CG794" s="24"/>
      <c r="CH794" s="24"/>
      <c r="CI794" s="24"/>
      <c r="CJ794" s="24"/>
      <c r="CK794" s="24"/>
      <c r="CL794" s="24"/>
      <c r="CM794" s="24"/>
    </row>
    <row r="795" spans="1:91" ht="14.25" customHeight="1" x14ac:dyDescent="0.25">
      <c r="A795" s="22"/>
      <c r="B795" s="22"/>
      <c r="C795" s="23"/>
      <c r="D795" s="22"/>
      <c r="E795" s="27"/>
      <c r="F795" s="27"/>
      <c r="G795" s="27"/>
      <c r="H795" s="22"/>
      <c r="I795" s="22"/>
      <c r="J795" s="27"/>
      <c r="K795" s="22"/>
      <c r="L795" s="22"/>
      <c r="M795" s="22"/>
      <c r="N795" s="27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  <c r="AP795" s="24"/>
      <c r="AQ795" s="24"/>
      <c r="AR795" s="24"/>
      <c r="AS795" s="24"/>
      <c r="AT795" s="24"/>
      <c r="AU795" s="24"/>
      <c r="AV795" s="24"/>
      <c r="AW795" s="24"/>
      <c r="AX795" s="24"/>
      <c r="AY795" s="24"/>
      <c r="AZ795" s="24"/>
      <c r="BA795" s="24"/>
      <c r="BB795" s="24"/>
      <c r="BC795" s="24"/>
      <c r="BD795" s="24"/>
      <c r="BE795" s="24"/>
      <c r="BF795" s="24"/>
      <c r="BG795" s="24"/>
      <c r="BH795" s="24"/>
      <c r="BI795" s="24"/>
      <c r="BJ795" s="24"/>
      <c r="BK795" s="24"/>
      <c r="BL795" s="24"/>
      <c r="BM795" s="24"/>
      <c r="BN795" s="24"/>
      <c r="BO795" s="24"/>
      <c r="BP795" s="24"/>
      <c r="BQ795" s="24"/>
      <c r="BR795" s="24"/>
      <c r="BS795" s="24"/>
      <c r="BT795" s="24"/>
      <c r="BU795" s="24"/>
      <c r="BV795" s="24"/>
      <c r="BW795" s="24"/>
      <c r="BX795" s="24"/>
      <c r="BY795" s="24"/>
      <c r="BZ795" s="24"/>
      <c r="CA795" s="24"/>
      <c r="CB795" s="24"/>
      <c r="CC795" s="24"/>
      <c r="CD795" s="24"/>
      <c r="CE795" s="24"/>
      <c r="CF795" s="24"/>
      <c r="CG795" s="24"/>
      <c r="CH795" s="24"/>
      <c r="CI795" s="24"/>
      <c r="CJ795" s="24"/>
      <c r="CK795" s="24"/>
      <c r="CL795" s="24"/>
      <c r="CM795" s="24"/>
    </row>
    <row r="796" spans="1:91" ht="14.25" customHeight="1" x14ac:dyDescent="0.25">
      <c r="A796" s="22"/>
      <c r="B796" s="22"/>
      <c r="C796" s="23"/>
      <c r="D796" s="22"/>
      <c r="E796" s="27"/>
      <c r="F796" s="27"/>
      <c r="G796" s="27"/>
      <c r="H796" s="22"/>
      <c r="I796" s="22"/>
      <c r="J796" s="27"/>
      <c r="K796" s="22"/>
      <c r="L796" s="22"/>
      <c r="M796" s="22"/>
      <c r="N796" s="27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  <c r="AP796" s="24"/>
      <c r="AQ796" s="24"/>
      <c r="AR796" s="24"/>
      <c r="AS796" s="24"/>
      <c r="AT796" s="24"/>
      <c r="AU796" s="24"/>
      <c r="AV796" s="24"/>
      <c r="AW796" s="24"/>
      <c r="AX796" s="24"/>
      <c r="AY796" s="24"/>
      <c r="AZ796" s="24"/>
      <c r="BA796" s="24"/>
      <c r="BB796" s="24"/>
      <c r="BC796" s="24"/>
      <c r="BD796" s="24"/>
      <c r="BE796" s="24"/>
      <c r="BF796" s="24"/>
      <c r="BG796" s="24"/>
      <c r="BH796" s="24"/>
      <c r="BI796" s="24"/>
      <c r="BJ796" s="24"/>
      <c r="BK796" s="24"/>
      <c r="BL796" s="24"/>
      <c r="BM796" s="24"/>
      <c r="BN796" s="24"/>
      <c r="BO796" s="24"/>
      <c r="BP796" s="24"/>
      <c r="BQ796" s="24"/>
      <c r="BR796" s="24"/>
      <c r="BS796" s="24"/>
      <c r="BT796" s="24"/>
      <c r="BU796" s="24"/>
      <c r="BV796" s="24"/>
      <c r="BW796" s="24"/>
      <c r="BX796" s="24"/>
      <c r="BY796" s="24"/>
      <c r="BZ796" s="24"/>
      <c r="CA796" s="24"/>
      <c r="CB796" s="24"/>
      <c r="CC796" s="24"/>
      <c r="CD796" s="24"/>
      <c r="CE796" s="24"/>
      <c r="CF796" s="24"/>
      <c r="CG796" s="24"/>
      <c r="CH796" s="24"/>
      <c r="CI796" s="24"/>
      <c r="CJ796" s="24"/>
      <c r="CK796" s="24"/>
      <c r="CL796" s="24"/>
      <c r="CM796" s="24"/>
    </row>
    <row r="797" spans="1:91" ht="14.25" customHeight="1" x14ac:dyDescent="0.25">
      <c r="A797" s="22"/>
      <c r="B797" s="22"/>
      <c r="C797" s="23"/>
      <c r="D797" s="22"/>
      <c r="E797" s="27"/>
      <c r="F797" s="27"/>
      <c r="G797" s="27"/>
      <c r="H797" s="22"/>
      <c r="I797" s="22"/>
      <c r="J797" s="27"/>
      <c r="K797" s="22"/>
      <c r="L797" s="22"/>
      <c r="M797" s="22"/>
      <c r="N797" s="27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  <c r="AP797" s="24"/>
      <c r="AQ797" s="24"/>
      <c r="AR797" s="24"/>
      <c r="AS797" s="24"/>
      <c r="AT797" s="24"/>
      <c r="AU797" s="24"/>
      <c r="AV797" s="24"/>
      <c r="AW797" s="24"/>
      <c r="AX797" s="24"/>
      <c r="AY797" s="24"/>
      <c r="AZ797" s="24"/>
      <c r="BA797" s="24"/>
      <c r="BB797" s="24"/>
      <c r="BC797" s="24"/>
      <c r="BD797" s="24"/>
      <c r="BE797" s="24"/>
      <c r="BF797" s="24"/>
      <c r="BG797" s="24"/>
      <c r="BH797" s="24"/>
      <c r="BI797" s="24"/>
      <c r="BJ797" s="24"/>
      <c r="BK797" s="24"/>
      <c r="BL797" s="24"/>
      <c r="BM797" s="24"/>
      <c r="BN797" s="24"/>
      <c r="BO797" s="24"/>
      <c r="BP797" s="24"/>
      <c r="BQ797" s="24"/>
      <c r="BR797" s="24"/>
      <c r="BS797" s="24"/>
      <c r="BT797" s="24"/>
      <c r="BU797" s="24"/>
      <c r="BV797" s="24"/>
      <c r="BW797" s="24"/>
      <c r="BX797" s="24"/>
      <c r="BY797" s="24"/>
      <c r="BZ797" s="24"/>
      <c r="CA797" s="24"/>
      <c r="CB797" s="24"/>
      <c r="CC797" s="24"/>
      <c r="CD797" s="24"/>
      <c r="CE797" s="24"/>
      <c r="CF797" s="24"/>
      <c r="CG797" s="24"/>
      <c r="CH797" s="24"/>
      <c r="CI797" s="24"/>
      <c r="CJ797" s="24"/>
      <c r="CK797" s="24"/>
      <c r="CL797" s="24"/>
      <c r="CM797" s="24"/>
    </row>
    <row r="798" spans="1:91" ht="14.25" customHeight="1" x14ac:dyDescent="0.25">
      <c r="A798" s="22"/>
      <c r="B798" s="22"/>
      <c r="C798" s="23"/>
      <c r="D798" s="22"/>
      <c r="E798" s="27"/>
      <c r="F798" s="27"/>
      <c r="G798" s="27"/>
      <c r="H798" s="22"/>
      <c r="I798" s="22"/>
      <c r="J798" s="27"/>
      <c r="K798" s="22"/>
      <c r="L798" s="22"/>
      <c r="M798" s="22"/>
      <c r="N798" s="27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24"/>
      <c r="AG798" s="24"/>
      <c r="AH798" s="24"/>
      <c r="AI798" s="24"/>
      <c r="AJ798" s="24"/>
      <c r="AK798" s="24"/>
      <c r="AL798" s="24"/>
      <c r="AM798" s="24"/>
      <c r="AN798" s="24"/>
      <c r="AO798" s="24"/>
      <c r="AP798" s="24"/>
      <c r="AQ798" s="24"/>
      <c r="AR798" s="24"/>
      <c r="AS798" s="24"/>
      <c r="AT798" s="24"/>
      <c r="AU798" s="24"/>
      <c r="AV798" s="24"/>
      <c r="AW798" s="24"/>
      <c r="AX798" s="24"/>
      <c r="AY798" s="24"/>
      <c r="AZ798" s="24"/>
      <c r="BA798" s="24"/>
      <c r="BB798" s="24"/>
      <c r="BC798" s="24"/>
      <c r="BD798" s="24"/>
      <c r="BE798" s="24"/>
      <c r="BF798" s="24"/>
      <c r="BG798" s="24"/>
      <c r="BH798" s="24"/>
      <c r="BI798" s="24"/>
      <c r="BJ798" s="24"/>
      <c r="BK798" s="24"/>
      <c r="BL798" s="24"/>
      <c r="BM798" s="24"/>
      <c r="BN798" s="24"/>
      <c r="BO798" s="24"/>
      <c r="BP798" s="24"/>
      <c r="BQ798" s="24"/>
      <c r="BR798" s="24"/>
      <c r="BS798" s="24"/>
      <c r="BT798" s="24"/>
      <c r="BU798" s="24"/>
      <c r="BV798" s="24"/>
      <c r="BW798" s="24"/>
      <c r="BX798" s="24"/>
      <c r="BY798" s="24"/>
      <c r="BZ798" s="24"/>
      <c r="CA798" s="24"/>
      <c r="CB798" s="24"/>
      <c r="CC798" s="24"/>
      <c r="CD798" s="24"/>
      <c r="CE798" s="24"/>
      <c r="CF798" s="24"/>
      <c r="CG798" s="24"/>
      <c r="CH798" s="24"/>
      <c r="CI798" s="24"/>
      <c r="CJ798" s="24"/>
      <c r="CK798" s="24"/>
      <c r="CL798" s="24"/>
      <c r="CM798" s="24"/>
    </row>
    <row r="799" spans="1:91" ht="14.25" customHeight="1" x14ac:dyDescent="0.25">
      <c r="A799" s="22"/>
      <c r="B799" s="22"/>
      <c r="C799" s="23"/>
      <c r="D799" s="22"/>
      <c r="E799" s="27"/>
      <c r="F799" s="27"/>
      <c r="G799" s="27"/>
      <c r="H799" s="22"/>
      <c r="I799" s="22"/>
      <c r="J799" s="27"/>
      <c r="K799" s="22"/>
      <c r="L799" s="22"/>
      <c r="M799" s="22"/>
      <c r="N799" s="27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4"/>
      <c r="AF799" s="24"/>
      <c r="AG799" s="24"/>
      <c r="AH799" s="24"/>
      <c r="AI799" s="24"/>
      <c r="AJ799" s="24"/>
      <c r="AK799" s="24"/>
      <c r="AL799" s="24"/>
      <c r="AM799" s="24"/>
      <c r="AN799" s="24"/>
      <c r="AO799" s="24"/>
      <c r="AP799" s="24"/>
      <c r="AQ799" s="24"/>
      <c r="AR799" s="24"/>
      <c r="AS799" s="24"/>
      <c r="AT799" s="24"/>
      <c r="AU799" s="24"/>
      <c r="AV799" s="24"/>
      <c r="AW799" s="24"/>
      <c r="AX799" s="24"/>
      <c r="AY799" s="24"/>
      <c r="AZ799" s="24"/>
      <c r="BA799" s="24"/>
      <c r="BB799" s="24"/>
      <c r="BC799" s="24"/>
      <c r="BD799" s="24"/>
      <c r="BE799" s="24"/>
      <c r="BF799" s="24"/>
      <c r="BG799" s="24"/>
      <c r="BH799" s="24"/>
      <c r="BI799" s="24"/>
      <c r="BJ799" s="24"/>
      <c r="BK799" s="24"/>
      <c r="BL799" s="24"/>
      <c r="BM799" s="24"/>
      <c r="BN799" s="24"/>
      <c r="BO799" s="24"/>
      <c r="BP799" s="24"/>
      <c r="BQ799" s="24"/>
      <c r="BR799" s="24"/>
      <c r="BS799" s="24"/>
      <c r="BT799" s="24"/>
      <c r="BU799" s="24"/>
      <c r="BV799" s="24"/>
      <c r="BW799" s="24"/>
      <c r="BX799" s="24"/>
      <c r="BY799" s="24"/>
      <c r="BZ799" s="24"/>
      <c r="CA799" s="24"/>
      <c r="CB799" s="24"/>
      <c r="CC799" s="24"/>
      <c r="CD799" s="24"/>
      <c r="CE799" s="24"/>
      <c r="CF799" s="24"/>
      <c r="CG799" s="24"/>
      <c r="CH799" s="24"/>
      <c r="CI799" s="24"/>
      <c r="CJ799" s="24"/>
      <c r="CK799" s="24"/>
      <c r="CL799" s="24"/>
      <c r="CM799" s="24"/>
    </row>
    <row r="800" spans="1:91" ht="14.25" customHeight="1" x14ac:dyDescent="0.25">
      <c r="A800" s="22"/>
      <c r="B800" s="22"/>
      <c r="C800" s="23"/>
      <c r="D800" s="22"/>
      <c r="E800" s="27"/>
      <c r="F800" s="27"/>
      <c r="G800" s="27"/>
      <c r="H800" s="22"/>
      <c r="I800" s="22"/>
      <c r="J800" s="27"/>
      <c r="K800" s="22"/>
      <c r="L800" s="22"/>
      <c r="M800" s="22"/>
      <c r="N800" s="27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  <c r="AC800" s="24"/>
      <c r="AD800" s="24"/>
      <c r="AE800" s="24"/>
      <c r="AF800" s="24"/>
      <c r="AG800" s="24"/>
      <c r="AH800" s="24"/>
      <c r="AI800" s="24"/>
      <c r="AJ800" s="24"/>
      <c r="AK800" s="24"/>
      <c r="AL800" s="24"/>
      <c r="AM800" s="24"/>
      <c r="AN800" s="24"/>
      <c r="AO800" s="24"/>
      <c r="AP800" s="24"/>
      <c r="AQ800" s="24"/>
      <c r="AR800" s="24"/>
      <c r="AS800" s="24"/>
      <c r="AT800" s="24"/>
      <c r="AU800" s="24"/>
      <c r="AV800" s="24"/>
      <c r="AW800" s="24"/>
      <c r="AX800" s="24"/>
      <c r="AY800" s="24"/>
      <c r="AZ800" s="24"/>
      <c r="BA800" s="24"/>
      <c r="BB800" s="24"/>
      <c r="BC800" s="24"/>
      <c r="BD800" s="24"/>
      <c r="BE800" s="24"/>
      <c r="BF800" s="24"/>
      <c r="BG800" s="24"/>
      <c r="BH800" s="24"/>
      <c r="BI800" s="24"/>
      <c r="BJ800" s="24"/>
      <c r="BK800" s="24"/>
      <c r="BL800" s="24"/>
      <c r="BM800" s="24"/>
      <c r="BN800" s="24"/>
      <c r="BO800" s="24"/>
      <c r="BP800" s="24"/>
      <c r="BQ800" s="24"/>
      <c r="BR800" s="24"/>
      <c r="BS800" s="24"/>
      <c r="BT800" s="24"/>
      <c r="BU800" s="24"/>
      <c r="BV800" s="24"/>
      <c r="BW800" s="24"/>
      <c r="BX800" s="24"/>
      <c r="BY800" s="24"/>
      <c r="BZ800" s="24"/>
      <c r="CA800" s="24"/>
      <c r="CB800" s="24"/>
      <c r="CC800" s="24"/>
      <c r="CD800" s="24"/>
      <c r="CE800" s="24"/>
      <c r="CF800" s="24"/>
      <c r="CG800" s="24"/>
      <c r="CH800" s="24"/>
      <c r="CI800" s="24"/>
      <c r="CJ800" s="24"/>
      <c r="CK800" s="24"/>
      <c r="CL800" s="24"/>
      <c r="CM800" s="24"/>
    </row>
    <row r="801" spans="1:91" ht="14.25" customHeight="1" x14ac:dyDescent="0.25">
      <c r="A801" s="22"/>
      <c r="B801" s="22"/>
      <c r="C801" s="23"/>
      <c r="D801" s="22"/>
      <c r="E801" s="27"/>
      <c r="F801" s="27"/>
      <c r="G801" s="27"/>
      <c r="H801" s="22"/>
      <c r="I801" s="22"/>
      <c r="J801" s="27"/>
      <c r="K801" s="22"/>
      <c r="L801" s="22"/>
      <c r="M801" s="22"/>
      <c r="N801" s="27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  <c r="AF801" s="24"/>
      <c r="AG801" s="24"/>
      <c r="AH801" s="24"/>
      <c r="AI801" s="24"/>
      <c r="AJ801" s="24"/>
      <c r="AK801" s="24"/>
      <c r="AL801" s="24"/>
      <c r="AM801" s="24"/>
      <c r="AN801" s="24"/>
      <c r="AO801" s="24"/>
      <c r="AP801" s="24"/>
      <c r="AQ801" s="24"/>
      <c r="AR801" s="24"/>
      <c r="AS801" s="24"/>
      <c r="AT801" s="24"/>
      <c r="AU801" s="24"/>
      <c r="AV801" s="24"/>
      <c r="AW801" s="24"/>
      <c r="AX801" s="24"/>
      <c r="AY801" s="24"/>
      <c r="AZ801" s="24"/>
      <c r="BA801" s="24"/>
      <c r="BB801" s="24"/>
      <c r="BC801" s="24"/>
      <c r="BD801" s="24"/>
      <c r="BE801" s="24"/>
      <c r="BF801" s="24"/>
      <c r="BG801" s="24"/>
      <c r="BH801" s="24"/>
      <c r="BI801" s="24"/>
      <c r="BJ801" s="24"/>
      <c r="BK801" s="24"/>
      <c r="BL801" s="24"/>
      <c r="BM801" s="24"/>
      <c r="BN801" s="24"/>
      <c r="BO801" s="24"/>
      <c r="BP801" s="24"/>
      <c r="BQ801" s="24"/>
      <c r="BR801" s="24"/>
      <c r="BS801" s="24"/>
      <c r="BT801" s="24"/>
      <c r="BU801" s="24"/>
      <c r="BV801" s="24"/>
      <c r="BW801" s="24"/>
      <c r="BX801" s="24"/>
      <c r="BY801" s="24"/>
      <c r="BZ801" s="24"/>
      <c r="CA801" s="24"/>
      <c r="CB801" s="24"/>
      <c r="CC801" s="24"/>
      <c r="CD801" s="24"/>
      <c r="CE801" s="24"/>
      <c r="CF801" s="24"/>
      <c r="CG801" s="24"/>
      <c r="CH801" s="24"/>
      <c r="CI801" s="24"/>
      <c r="CJ801" s="24"/>
      <c r="CK801" s="24"/>
      <c r="CL801" s="24"/>
      <c r="CM801" s="24"/>
    </row>
    <row r="802" spans="1:91" ht="14.25" customHeight="1" x14ac:dyDescent="0.25">
      <c r="A802" s="22"/>
      <c r="B802" s="22"/>
      <c r="C802" s="23"/>
      <c r="D802" s="22"/>
      <c r="E802" s="27"/>
      <c r="F802" s="27"/>
      <c r="G802" s="27"/>
      <c r="H802" s="22"/>
      <c r="I802" s="22"/>
      <c r="J802" s="27"/>
      <c r="K802" s="22"/>
      <c r="L802" s="22"/>
      <c r="M802" s="22"/>
      <c r="N802" s="27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4"/>
      <c r="AN802" s="24"/>
      <c r="AO802" s="24"/>
      <c r="AP802" s="24"/>
      <c r="AQ802" s="24"/>
      <c r="AR802" s="24"/>
      <c r="AS802" s="24"/>
      <c r="AT802" s="24"/>
      <c r="AU802" s="24"/>
      <c r="AV802" s="24"/>
      <c r="AW802" s="24"/>
      <c r="AX802" s="24"/>
      <c r="AY802" s="24"/>
      <c r="AZ802" s="24"/>
      <c r="BA802" s="24"/>
      <c r="BB802" s="24"/>
      <c r="BC802" s="24"/>
      <c r="BD802" s="24"/>
      <c r="BE802" s="24"/>
      <c r="BF802" s="24"/>
      <c r="BG802" s="24"/>
      <c r="BH802" s="24"/>
      <c r="BI802" s="24"/>
      <c r="BJ802" s="24"/>
      <c r="BK802" s="24"/>
      <c r="BL802" s="24"/>
      <c r="BM802" s="24"/>
      <c r="BN802" s="24"/>
      <c r="BO802" s="24"/>
      <c r="BP802" s="24"/>
      <c r="BQ802" s="24"/>
      <c r="BR802" s="24"/>
      <c r="BS802" s="24"/>
      <c r="BT802" s="24"/>
      <c r="BU802" s="24"/>
      <c r="BV802" s="24"/>
      <c r="BW802" s="24"/>
      <c r="BX802" s="24"/>
      <c r="BY802" s="24"/>
      <c r="BZ802" s="24"/>
      <c r="CA802" s="24"/>
      <c r="CB802" s="24"/>
      <c r="CC802" s="24"/>
      <c r="CD802" s="24"/>
      <c r="CE802" s="24"/>
      <c r="CF802" s="24"/>
      <c r="CG802" s="24"/>
      <c r="CH802" s="24"/>
      <c r="CI802" s="24"/>
      <c r="CJ802" s="24"/>
      <c r="CK802" s="24"/>
      <c r="CL802" s="24"/>
      <c r="CM802" s="24"/>
    </row>
    <row r="803" spans="1:91" ht="14.25" customHeight="1" x14ac:dyDescent="0.25">
      <c r="A803" s="22"/>
      <c r="B803" s="22"/>
      <c r="C803" s="23"/>
      <c r="D803" s="22"/>
      <c r="E803" s="27"/>
      <c r="F803" s="27"/>
      <c r="G803" s="27"/>
      <c r="H803" s="22"/>
      <c r="I803" s="22"/>
      <c r="J803" s="27"/>
      <c r="K803" s="22"/>
      <c r="L803" s="22"/>
      <c r="M803" s="22"/>
      <c r="N803" s="27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  <c r="AD803" s="24"/>
      <c r="AE803" s="24"/>
      <c r="AF803" s="24"/>
      <c r="AG803" s="24"/>
      <c r="AH803" s="24"/>
      <c r="AI803" s="24"/>
      <c r="AJ803" s="24"/>
      <c r="AK803" s="24"/>
      <c r="AL803" s="24"/>
      <c r="AM803" s="24"/>
      <c r="AN803" s="24"/>
      <c r="AO803" s="24"/>
      <c r="AP803" s="24"/>
      <c r="AQ803" s="24"/>
      <c r="AR803" s="24"/>
      <c r="AS803" s="24"/>
      <c r="AT803" s="24"/>
      <c r="AU803" s="24"/>
      <c r="AV803" s="24"/>
      <c r="AW803" s="24"/>
      <c r="AX803" s="24"/>
      <c r="AY803" s="24"/>
      <c r="AZ803" s="24"/>
      <c r="BA803" s="24"/>
      <c r="BB803" s="24"/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24"/>
      <c r="BO803" s="24"/>
      <c r="BP803" s="24"/>
      <c r="BQ803" s="24"/>
      <c r="BR803" s="24"/>
      <c r="BS803" s="24"/>
      <c r="BT803" s="24"/>
      <c r="BU803" s="24"/>
      <c r="BV803" s="24"/>
      <c r="BW803" s="24"/>
      <c r="BX803" s="24"/>
      <c r="BY803" s="24"/>
      <c r="BZ803" s="24"/>
      <c r="CA803" s="24"/>
      <c r="CB803" s="24"/>
      <c r="CC803" s="24"/>
      <c r="CD803" s="24"/>
      <c r="CE803" s="24"/>
      <c r="CF803" s="24"/>
      <c r="CG803" s="24"/>
      <c r="CH803" s="24"/>
      <c r="CI803" s="24"/>
      <c r="CJ803" s="24"/>
      <c r="CK803" s="24"/>
      <c r="CL803" s="24"/>
      <c r="CM803" s="24"/>
    </row>
    <row r="804" spans="1:91" ht="14.25" customHeight="1" x14ac:dyDescent="0.25">
      <c r="A804" s="22"/>
      <c r="B804" s="22"/>
      <c r="C804" s="23"/>
      <c r="D804" s="22"/>
      <c r="E804" s="27"/>
      <c r="F804" s="27"/>
      <c r="G804" s="27"/>
      <c r="H804" s="22"/>
      <c r="I804" s="22"/>
      <c r="J804" s="27"/>
      <c r="K804" s="22"/>
      <c r="L804" s="22"/>
      <c r="M804" s="22"/>
      <c r="N804" s="27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/>
      <c r="AD804" s="24"/>
      <c r="AE804" s="24"/>
      <c r="AF804" s="24"/>
      <c r="AG804" s="24"/>
      <c r="AH804" s="24"/>
      <c r="AI804" s="24"/>
      <c r="AJ804" s="24"/>
      <c r="AK804" s="24"/>
      <c r="AL804" s="24"/>
      <c r="AM804" s="24"/>
      <c r="AN804" s="24"/>
      <c r="AO804" s="24"/>
      <c r="AP804" s="24"/>
      <c r="AQ804" s="24"/>
      <c r="AR804" s="24"/>
      <c r="AS804" s="24"/>
      <c r="AT804" s="24"/>
      <c r="AU804" s="24"/>
      <c r="AV804" s="24"/>
      <c r="AW804" s="24"/>
      <c r="AX804" s="24"/>
      <c r="AY804" s="24"/>
      <c r="AZ804" s="24"/>
      <c r="BA804" s="24"/>
      <c r="BB804" s="24"/>
      <c r="BC804" s="24"/>
      <c r="BD804" s="24"/>
      <c r="BE804" s="24"/>
      <c r="BF804" s="24"/>
      <c r="BG804" s="24"/>
      <c r="BH804" s="24"/>
      <c r="BI804" s="24"/>
      <c r="BJ804" s="24"/>
      <c r="BK804" s="24"/>
      <c r="BL804" s="24"/>
      <c r="BM804" s="24"/>
      <c r="BN804" s="24"/>
      <c r="BO804" s="24"/>
      <c r="BP804" s="24"/>
      <c r="BQ804" s="24"/>
      <c r="BR804" s="24"/>
      <c r="BS804" s="24"/>
      <c r="BT804" s="24"/>
      <c r="BU804" s="24"/>
      <c r="BV804" s="24"/>
      <c r="BW804" s="24"/>
      <c r="BX804" s="24"/>
      <c r="BY804" s="24"/>
      <c r="BZ804" s="24"/>
      <c r="CA804" s="24"/>
      <c r="CB804" s="24"/>
      <c r="CC804" s="24"/>
      <c r="CD804" s="24"/>
      <c r="CE804" s="24"/>
      <c r="CF804" s="24"/>
      <c r="CG804" s="24"/>
      <c r="CH804" s="24"/>
      <c r="CI804" s="24"/>
      <c r="CJ804" s="24"/>
      <c r="CK804" s="24"/>
      <c r="CL804" s="24"/>
      <c r="CM804" s="24"/>
    </row>
    <row r="805" spans="1:91" ht="14.25" customHeight="1" x14ac:dyDescent="0.25">
      <c r="A805" s="22"/>
      <c r="B805" s="22"/>
      <c r="C805" s="23"/>
      <c r="D805" s="22"/>
      <c r="E805" s="27"/>
      <c r="F805" s="27"/>
      <c r="G805" s="27"/>
      <c r="H805" s="22"/>
      <c r="I805" s="22"/>
      <c r="J805" s="27"/>
      <c r="K805" s="22"/>
      <c r="L805" s="22"/>
      <c r="M805" s="22"/>
      <c r="N805" s="27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F805" s="24"/>
      <c r="AG805" s="24"/>
      <c r="AH805" s="24"/>
      <c r="AI805" s="24"/>
      <c r="AJ805" s="24"/>
      <c r="AK805" s="24"/>
      <c r="AL805" s="24"/>
      <c r="AM805" s="24"/>
      <c r="AN805" s="24"/>
      <c r="AO805" s="24"/>
      <c r="AP805" s="24"/>
      <c r="AQ805" s="24"/>
      <c r="AR805" s="24"/>
      <c r="AS805" s="24"/>
      <c r="AT805" s="24"/>
      <c r="AU805" s="24"/>
      <c r="AV805" s="24"/>
      <c r="AW805" s="24"/>
      <c r="AX805" s="24"/>
      <c r="AY805" s="24"/>
      <c r="AZ805" s="24"/>
      <c r="BA805" s="24"/>
      <c r="BB805" s="24"/>
      <c r="BC805" s="24"/>
      <c r="BD805" s="24"/>
      <c r="BE805" s="24"/>
      <c r="BF805" s="24"/>
      <c r="BG805" s="24"/>
      <c r="BH805" s="24"/>
      <c r="BI805" s="24"/>
      <c r="BJ805" s="24"/>
      <c r="BK805" s="24"/>
      <c r="BL805" s="24"/>
      <c r="BM805" s="24"/>
      <c r="BN805" s="24"/>
      <c r="BO805" s="24"/>
      <c r="BP805" s="24"/>
      <c r="BQ805" s="24"/>
      <c r="BR805" s="24"/>
      <c r="BS805" s="24"/>
      <c r="BT805" s="24"/>
      <c r="BU805" s="24"/>
      <c r="BV805" s="24"/>
      <c r="BW805" s="24"/>
      <c r="BX805" s="24"/>
      <c r="BY805" s="24"/>
      <c r="BZ805" s="24"/>
      <c r="CA805" s="24"/>
      <c r="CB805" s="24"/>
      <c r="CC805" s="24"/>
      <c r="CD805" s="24"/>
      <c r="CE805" s="24"/>
      <c r="CF805" s="24"/>
      <c r="CG805" s="24"/>
      <c r="CH805" s="24"/>
      <c r="CI805" s="24"/>
      <c r="CJ805" s="24"/>
      <c r="CK805" s="24"/>
      <c r="CL805" s="24"/>
      <c r="CM805" s="24"/>
    </row>
    <row r="806" spans="1:91" ht="14.25" customHeight="1" x14ac:dyDescent="0.25">
      <c r="A806" s="22"/>
      <c r="B806" s="22"/>
      <c r="C806" s="23"/>
      <c r="D806" s="22"/>
      <c r="E806" s="27"/>
      <c r="F806" s="27"/>
      <c r="G806" s="27"/>
      <c r="H806" s="22"/>
      <c r="I806" s="22"/>
      <c r="J806" s="27"/>
      <c r="K806" s="22"/>
      <c r="L806" s="22"/>
      <c r="M806" s="22"/>
      <c r="N806" s="27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4"/>
      <c r="AF806" s="24"/>
      <c r="AG806" s="24"/>
      <c r="AH806" s="24"/>
      <c r="AI806" s="24"/>
      <c r="AJ806" s="24"/>
      <c r="AK806" s="24"/>
      <c r="AL806" s="24"/>
      <c r="AM806" s="24"/>
      <c r="AN806" s="24"/>
      <c r="AO806" s="24"/>
      <c r="AP806" s="24"/>
      <c r="AQ806" s="24"/>
      <c r="AR806" s="24"/>
      <c r="AS806" s="24"/>
      <c r="AT806" s="24"/>
      <c r="AU806" s="24"/>
      <c r="AV806" s="24"/>
      <c r="AW806" s="24"/>
      <c r="AX806" s="24"/>
      <c r="AY806" s="24"/>
      <c r="AZ806" s="24"/>
      <c r="BA806" s="24"/>
      <c r="BB806" s="24"/>
      <c r="BC806" s="24"/>
      <c r="BD806" s="24"/>
      <c r="BE806" s="24"/>
      <c r="BF806" s="24"/>
      <c r="BG806" s="24"/>
      <c r="BH806" s="24"/>
      <c r="BI806" s="24"/>
      <c r="BJ806" s="24"/>
      <c r="BK806" s="24"/>
      <c r="BL806" s="24"/>
      <c r="BM806" s="24"/>
      <c r="BN806" s="24"/>
      <c r="BO806" s="24"/>
      <c r="BP806" s="24"/>
      <c r="BQ806" s="24"/>
      <c r="BR806" s="24"/>
      <c r="BS806" s="24"/>
      <c r="BT806" s="24"/>
      <c r="BU806" s="24"/>
      <c r="BV806" s="24"/>
      <c r="BW806" s="24"/>
      <c r="BX806" s="24"/>
      <c r="BY806" s="24"/>
      <c r="BZ806" s="24"/>
      <c r="CA806" s="24"/>
      <c r="CB806" s="24"/>
      <c r="CC806" s="24"/>
      <c r="CD806" s="24"/>
      <c r="CE806" s="24"/>
      <c r="CF806" s="24"/>
      <c r="CG806" s="24"/>
      <c r="CH806" s="24"/>
      <c r="CI806" s="24"/>
      <c r="CJ806" s="24"/>
      <c r="CK806" s="24"/>
      <c r="CL806" s="24"/>
      <c r="CM806" s="24"/>
    </row>
    <row r="807" spans="1:91" ht="14.25" customHeight="1" x14ac:dyDescent="0.25">
      <c r="A807" s="22"/>
      <c r="B807" s="22"/>
      <c r="C807" s="23"/>
      <c r="D807" s="22"/>
      <c r="E807" s="27"/>
      <c r="F807" s="27"/>
      <c r="G807" s="27"/>
      <c r="H807" s="22"/>
      <c r="I807" s="22"/>
      <c r="J807" s="27"/>
      <c r="K807" s="22"/>
      <c r="L807" s="22"/>
      <c r="M807" s="22"/>
      <c r="N807" s="27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F807" s="24"/>
      <c r="AG807" s="24"/>
      <c r="AH807" s="24"/>
      <c r="AI807" s="24"/>
      <c r="AJ807" s="24"/>
      <c r="AK807" s="24"/>
      <c r="AL807" s="24"/>
      <c r="AM807" s="24"/>
      <c r="AN807" s="24"/>
      <c r="AO807" s="24"/>
      <c r="AP807" s="24"/>
      <c r="AQ807" s="24"/>
      <c r="AR807" s="24"/>
      <c r="AS807" s="24"/>
      <c r="AT807" s="24"/>
      <c r="AU807" s="24"/>
      <c r="AV807" s="24"/>
      <c r="AW807" s="24"/>
      <c r="AX807" s="24"/>
      <c r="AY807" s="24"/>
      <c r="AZ807" s="24"/>
      <c r="BA807" s="24"/>
      <c r="BB807" s="24"/>
      <c r="BC807" s="24"/>
      <c r="BD807" s="24"/>
      <c r="BE807" s="24"/>
      <c r="BF807" s="24"/>
      <c r="BG807" s="24"/>
      <c r="BH807" s="24"/>
      <c r="BI807" s="24"/>
      <c r="BJ807" s="24"/>
      <c r="BK807" s="24"/>
      <c r="BL807" s="24"/>
      <c r="BM807" s="24"/>
      <c r="BN807" s="24"/>
      <c r="BO807" s="24"/>
      <c r="BP807" s="24"/>
      <c r="BQ807" s="24"/>
      <c r="BR807" s="24"/>
      <c r="BS807" s="24"/>
      <c r="BT807" s="24"/>
      <c r="BU807" s="24"/>
      <c r="BV807" s="24"/>
      <c r="BW807" s="24"/>
      <c r="BX807" s="24"/>
      <c r="BY807" s="24"/>
      <c r="BZ807" s="24"/>
      <c r="CA807" s="24"/>
      <c r="CB807" s="24"/>
      <c r="CC807" s="24"/>
      <c r="CD807" s="24"/>
      <c r="CE807" s="24"/>
      <c r="CF807" s="24"/>
      <c r="CG807" s="24"/>
      <c r="CH807" s="24"/>
      <c r="CI807" s="24"/>
      <c r="CJ807" s="24"/>
      <c r="CK807" s="24"/>
      <c r="CL807" s="24"/>
      <c r="CM807" s="24"/>
    </row>
    <row r="808" spans="1:91" ht="14.25" customHeight="1" x14ac:dyDescent="0.25">
      <c r="A808" s="22"/>
      <c r="B808" s="22"/>
      <c r="C808" s="23"/>
      <c r="D808" s="22"/>
      <c r="E808" s="27"/>
      <c r="F808" s="27"/>
      <c r="G808" s="27"/>
      <c r="H808" s="22"/>
      <c r="I808" s="22"/>
      <c r="J808" s="27"/>
      <c r="K808" s="22"/>
      <c r="L808" s="22"/>
      <c r="M808" s="22"/>
      <c r="N808" s="27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  <c r="AC808" s="24"/>
      <c r="AD808" s="24"/>
      <c r="AE808" s="24"/>
      <c r="AF808" s="24"/>
      <c r="AG808" s="24"/>
      <c r="AH808" s="24"/>
      <c r="AI808" s="24"/>
      <c r="AJ808" s="24"/>
      <c r="AK808" s="24"/>
      <c r="AL808" s="24"/>
      <c r="AM808" s="24"/>
      <c r="AN808" s="24"/>
      <c r="AO808" s="24"/>
      <c r="AP808" s="24"/>
      <c r="AQ808" s="24"/>
      <c r="AR808" s="24"/>
      <c r="AS808" s="24"/>
      <c r="AT808" s="24"/>
      <c r="AU808" s="24"/>
      <c r="AV808" s="24"/>
      <c r="AW808" s="24"/>
      <c r="AX808" s="24"/>
      <c r="AY808" s="24"/>
      <c r="AZ808" s="24"/>
      <c r="BA808" s="24"/>
      <c r="BB808" s="24"/>
      <c r="BC808" s="24"/>
      <c r="BD808" s="24"/>
      <c r="BE808" s="24"/>
      <c r="BF808" s="24"/>
      <c r="BG808" s="24"/>
      <c r="BH808" s="24"/>
      <c r="BI808" s="24"/>
      <c r="BJ808" s="24"/>
      <c r="BK808" s="24"/>
      <c r="BL808" s="24"/>
      <c r="BM808" s="24"/>
      <c r="BN808" s="24"/>
      <c r="BO808" s="24"/>
      <c r="BP808" s="24"/>
      <c r="BQ808" s="24"/>
      <c r="BR808" s="24"/>
      <c r="BS808" s="24"/>
      <c r="BT808" s="24"/>
      <c r="BU808" s="24"/>
      <c r="BV808" s="24"/>
      <c r="BW808" s="24"/>
      <c r="BX808" s="24"/>
      <c r="BY808" s="24"/>
      <c r="BZ808" s="24"/>
      <c r="CA808" s="24"/>
      <c r="CB808" s="24"/>
      <c r="CC808" s="24"/>
      <c r="CD808" s="24"/>
      <c r="CE808" s="24"/>
      <c r="CF808" s="24"/>
      <c r="CG808" s="24"/>
      <c r="CH808" s="24"/>
      <c r="CI808" s="24"/>
      <c r="CJ808" s="24"/>
      <c r="CK808" s="24"/>
      <c r="CL808" s="24"/>
      <c r="CM808" s="24"/>
    </row>
    <row r="809" spans="1:91" ht="14.25" customHeight="1" x14ac:dyDescent="0.25">
      <c r="A809" s="22"/>
      <c r="B809" s="22"/>
      <c r="C809" s="23"/>
      <c r="D809" s="22"/>
      <c r="E809" s="27"/>
      <c r="F809" s="27"/>
      <c r="G809" s="27"/>
      <c r="H809" s="22"/>
      <c r="I809" s="22"/>
      <c r="J809" s="27"/>
      <c r="K809" s="22"/>
      <c r="L809" s="22"/>
      <c r="M809" s="22"/>
      <c r="N809" s="27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24"/>
      <c r="AK809" s="24"/>
      <c r="AL809" s="24"/>
      <c r="AM809" s="24"/>
      <c r="AN809" s="24"/>
      <c r="AO809" s="24"/>
      <c r="AP809" s="24"/>
      <c r="AQ809" s="24"/>
      <c r="AR809" s="24"/>
      <c r="AS809" s="24"/>
      <c r="AT809" s="24"/>
      <c r="AU809" s="24"/>
      <c r="AV809" s="24"/>
      <c r="AW809" s="24"/>
      <c r="AX809" s="24"/>
      <c r="AY809" s="24"/>
      <c r="AZ809" s="24"/>
      <c r="BA809" s="24"/>
      <c r="BB809" s="24"/>
      <c r="BC809" s="24"/>
      <c r="BD809" s="24"/>
      <c r="BE809" s="24"/>
      <c r="BF809" s="24"/>
      <c r="BG809" s="24"/>
      <c r="BH809" s="24"/>
      <c r="BI809" s="24"/>
      <c r="BJ809" s="24"/>
      <c r="BK809" s="24"/>
      <c r="BL809" s="24"/>
      <c r="BM809" s="24"/>
      <c r="BN809" s="24"/>
      <c r="BO809" s="24"/>
      <c r="BP809" s="24"/>
      <c r="BQ809" s="24"/>
      <c r="BR809" s="24"/>
      <c r="BS809" s="24"/>
      <c r="BT809" s="24"/>
      <c r="BU809" s="24"/>
      <c r="BV809" s="24"/>
      <c r="BW809" s="24"/>
      <c r="BX809" s="24"/>
      <c r="BY809" s="24"/>
      <c r="BZ809" s="24"/>
      <c r="CA809" s="24"/>
      <c r="CB809" s="24"/>
      <c r="CC809" s="24"/>
      <c r="CD809" s="24"/>
      <c r="CE809" s="24"/>
      <c r="CF809" s="24"/>
      <c r="CG809" s="24"/>
      <c r="CH809" s="24"/>
      <c r="CI809" s="24"/>
      <c r="CJ809" s="24"/>
      <c r="CK809" s="24"/>
      <c r="CL809" s="24"/>
      <c r="CM809" s="24"/>
    </row>
    <row r="810" spans="1:91" ht="14.25" customHeight="1" x14ac:dyDescent="0.25">
      <c r="A810" s="22"/>
      <c r="B810" s="22"/>
      <c r="C810" s="23"/>
      <c r="D810" s="22"/>
      <c r="E810" s="27"/>
      <c r="F810" s="27"/>
      <c r="G810" s="27"/>
      <c r="H810" s="22"/>
      <c r="I810" s="22"/>
      <c r="J810" s="27"/>
      <c r="K810" s="22"/>
      <c r="L810" s="22"/>
      <c r="M810" s="22"/>
      <c r="N810" s="27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  <c r="AC810" s="24"/>
      <c r="AD810" s="24"/>
      <c r="AE810" s="24"/>
      <c r="AF810" s="24"/>
      <c r="AG810" s="24"/>
      <c r="AH810" s="24"/>
      <c r="AI810" s="24"/>
      <c r="AJ810" s="24"/>
      <c r="AK810" s="24"/>
      <c r="AL810" s="24"/>
      <c r="AM810" s="24"/>
      <c r="AN810" s="24"/>
      <c r="AO810" s="24"/>
      <c r="AP810" s="24"/>
      <c r="AQ810" s="24"/>
      <c r="AR810" s="24"/>
      <c r="AS810" s="24"/>
      <c r="AT810" s="24"/>
      <c r="AU810" s="24"/>
      <c r="AV810" s="24"/>
      <c r="AW810" s="24"/>
      <c r="AX810" s="24"/>
      <c r="AY810" s="24"/>
      <c r="AZ810" s="24"/>
      <c r="BA810" s="24"/>
      <c r="BB810" s="24"/>
      <c r="BC810" s="24"/>
      <c r="BD810" s="24"/>
      <c r="BE810" s="24"/>
      <c r="BF810" s="24"/>
      <c r="BG810" s="24"/>
      <c r="BH810" s="24"/>
      <c r="BI810" s="24"/>
      <c r="BJ810" s="24"/>
      <c r="BK810" s="24"/>
      <c r="BL810" s="24"/>
      <c r="BM810" s="24"/>
      <c r="BN810" s="24"/>
      <c r="BO810" s="24"/>
      <c r="BP810" s="24"/>
      <c r="BQ810" s="24"/>
      <c r="BR810" s="24"/>
      <c r="BS810" s="24"/>
      <c r="BT810" s="24"/>
      <c r="BU810" s="24"/>
      <c r="BV810" s="24"/>
      <c r="BW810" s="24"/>
      <c r="BX810" s="24"/>
      <c r="BY810" s="24"/>
      <c r="BZ810" s="24"/>
      <c r="CA810" s="24"/>
      <c r="CB810" s="24"/>
      <c r="CC810" s="24"/>
      <c r="CD810" s="24"/>
      <c r="CE810" s="24"/>
      <c r="CF810" s="24"/>
      <c r="CG810" s="24"/>
      <c r="CH810" s="24"/>
      <c r="CI810" s="24"/>
      <c r="CJ810" s="24"/>
      <c r="CK810" s="24"/>
      <c r="CL810" s="24"/>
      <c r="CM810" s="24"/>
    </row>
    <row r="811" spans="1:91" ht="14.25" customHeight="1" x14ac:dyDescent="0.25">
      <c r="A811" s="22"/>
      <c r="B811" s="22"/>
      <c r="C811" s="23"/>
      <c r="D811" s="22"/>
      <c r="E811" s="27"/>
      <c r="F811" s="27"/>
      <c r="G811" s="27"/>
      <c r="H811" s="22"/>
      <c r="I811" s="22"/>
      <c r="J811" s="27"/>
      <c r="K811" s="22"/>
      <c r="L811" s="22"/>
      <c r="M811" s="22"/>
      <c r="N811" s="27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  <c r="AF811" s="24"/>
      <c r="AG811" s="24"/>
      <c r="AH811" s="24"/>
      <c r="AI811" s="24"/>
      <c r="AJ811" s="24"/>
      <c r="AK811" s="24"/>
      <c r="AL811" s="24"/>
      <c r="AM811" s="24"/>
      <c r="AN811" s="24"/>
      <c r="AO811" s="24"/>
      <c r="AP811" s="24"/>
      <c r="AQ811" s="24"/>
      <c r="AR811" s="24"/>
      <c r="AS811" s="24"/>
      <c r="AT811" s="24"/>
      <c r="AU811" s="24"/>
      <c r="AV811" s="24"/>
      <c r="AW811" s="24"/>
      <c r="AX811" s="24"/>
      <c r="AY811" s="24"/>
      <c r="AZ811" s="24"/>
      <c r="BA811" s="24"/>
      <c r="BB811" s="24"/>
      <c r="BC811" s="24"/>
      <c r="BD811" s="24"/>
      <c r="BE811" s="24"/>
      <c r="BF811" s="24"/>
      <c r="BG811" s="24"/>
      <c r="BH811" s="24"/>
      <c r="BI811" s="24"/>
      <c r="BJ811" s="24"/>
      <c r="BK811" s="24"/>
      <c r="BL811" s="24"/>
      <c r="BM811" s="24"/>
      <c r="BN811" s="24"/>
      <c r="BO811" s="24"/>
      <c r="BP811" s="24"/>
      <c r="BQ811" s="24"/>
      <c r="BR811" s="24"/>
      <c r="BS811" s="24"/>
      <c r="BT811" s="24"/>
      <c r="BU811" s="24"/>
      <c r="BV811" s="24"/>
      <c r="BW811" s="24"/>
      <c r="BX811" s="24"/>
      <c r="BY811" s="24"/>
      <c r="BZ811" s="24"/>
      <c r="CA811" s="24"/>
      <c r="CB811" s="24"/>
      <c r="CC811" s="24"/>
      <c r="CD811" s="24"/>
      <c r="CE811" s="24"/>
      <c r="CF811" s="24"/>
      <c r="CG811" s="24"/>
      <c r="CH811" s="24"/>
      <c r="CI811" s="24"/>
      <c r="CJ811" s="24"/>
      <c r="CK811" s="24"/>
      <c r="CL811" s="24"/>
      <c r="CM811" s="24"/>
    </row>
    <row r="812" spans="1:91" ht="14.25" customHeight="1" x14ac:dyDescent="0.25">
      <c r="A812" s="22"/>
      <c r="B812" s="22"/>
      <c r="C812" s="23"/>
      <c r="D812" s="22"/>
      <c r="E812" s="27"/>
      <c r="F812" s="27"/>
      <c r="G812" s="27"/>
      <c r="H812" s="22"/>
      <c r="I812" s="22"/>
      <c r="J812" s="27"/>
      <c r="K812" s="22"/>
      <c r="L812" s="22"/>
      <c r="M812" s="22"/>
      <c r="N812" s="27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  <c r="AC812" s="24"/>
      <c r="AD812" s="24"/>
      <c r="AE812" s="24"/>
      <c r="AF812" s="24"/>
      <c r="AG812" s="24"/>
      <c r="AH812" s="24"/>
      <c r="AI812" s="24"/>
      <c r="AJ812" s="24"/>
      <c r="AK812" s="24"/>
      <c r="AL812" s="24"/>
      <c r="AM812" s="24"/>
      <c r="AN812" s="24"/>
      <c r="AO812" s="24"/>
      <c r="AP812" s="24"/>
      <c r="AQ812" s="24"/>
      <c r="AR812" s="24"/>
      <c r="AS812" s="24"/>
      <c r="AT812" s="24"/>
      <c r="AU812" s="24"/>
      <c r="AV812" s="24"/>
      <c r="AW812" s="24"/>
      <c r="AX812" s="24"/>
      <c r="AY812" s="24"/>
      <c r="AZ812" s="24"/>
      <c r="BA812" s="24"/>
      <c r="BB812" s="24"/>
      <c r="BC812" s="24"/>
      <c r="BD812" s="24"/>
      <c r="BE812" s="24"/>
      <c r="BF812" s="24"/>
      <c r="BG812" s="24"/>
      <c r="BH812" s="24"/>
      <c r="BI812" s="24"/>
      <c r="BJ812" s="24"/>
      <c r="BK812" s="24"/>
      <c r="BL812" s="24"/>
      <c r="BM812" s="24"/>
      <c r="BN812" s="24"/>
      <c r="BO812" s="24"/>
      <c r="BP812" s="24"/>
      <c r="BQ812" s="24"/>
      <c r="BR812" s="24"/>
      <c r="BS812" s="24"/>
      <c r="BT812" s="24"/>
      <c r="BU812" s="24"/>
      <c r="BV812" s="24"/>
      <c r="BW812" s="24"/>
      <c r="BX812" s="24"/>
      <c r="BY812" s="24"/>
      <c r="BZ812" s="24"/>
      <c r="CA812" s="24"/>
      <c r="CB812" s="24"/>
      <c r="CC812" s="24"/>
      <c r="CD812" s="24"/>
      <c r="CE812" s="24"/>
      <c r="CF812" s="24"/>
      <c r="CG812" s="24"/>
      <c r="CH812" s="24"/>
      <c r="CI812" s="24"/>
      <c r="CJ812" s="24"/>
      <c r="CK812" s="24"/>
      <c r="CL812" s="24"/>
      <c r="CM812" s="24"/>
    </row>
    <row r="813" spans="1:91" ht="14.25" customHeight="1" x14ac:dyDescent="0.25">
      <c r="A813" s="22"/>
      <c r="B813" s="22"/>
      <c r="C813" s="23"/>
      <c r="D813" s="22"/>
      <c r="E813" s="27"/>
      <c r="F813" s="27"/>
      <c r="G813" s="27"/>
      <c r="H813" s="22"/>
      <c r="I813" s="22"/>
      <c r="J813" s="27"/>
      <c r="K813" s="22"/>
      <c r="L813" s="22"/>
      <c r="M813" s="22"/>
      <c r="N813" s="27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  <c r="AF813" s="24"/>
      <c r="AG813" s="24"/>
      <c r="AH813" s="24"/>
      <c r="AI813" s="24"/>
      <c r="AJ813" s="24"/>
      <c r="AK813" s="24"/>
      <c r="AL813" s="24"/>
      <c r="AM813" s="24"/>
      <c r="AN813" s="24"/>
      <c r="AO813" s="24"/>
      <c r="AP813" s="24"/>
      <c r="AQ813" s="24"/>
      <c r="AR813" s="24"/>
      <c r="AS813" s="24"/>
      <c r="AT813" s="24"/>
      <c r="AU813" s="24"/>
      <c r="AV813" s="24"/>
      <c r="AW813" s="24"/>
      <c r="AX813" s="24"/>
      <c r="AY813" s="24"/>
      <c r="AZ813" s="24"/>
      <c r="BA813" s="24"/>
      <c r="BB813" s="24"/>
      <c r="BC813" s="24"/>
      <c r="BD813" s="24"/>
      <c r="BE813" s="24"/>
      <c r="BF813" s="24"/>
      <c r="BG813" s="24"/>
      <c r="BH813" s="24"/>
      <c r="BI813" s="24"/>
      <c r="BJ813" s="24"/>
      <c r="BK813" s="24"/>
      <c r="BL813" s="24"/>
      <c r="BM813" s="24"/>
      <c r="BN813" s="24"/>
      <c r="BO813" s="24"/>
      <c r="BP813" s="24"/>
      <c r="BQ813" s="24"/>
      <c r="BR813" s="24"/>
      <c r="BS813" s="24"/>
      <c r="BT813" s="24"/>
      <c r="BU813" s="24"/>
      <c r="BV813" s="24"/>
      <c r="BW813" s="24"/>
      <c r="BX813" s="24"/>
      <c r="BY813" s="24"/>
      <c r="BZ813" s="24"/>
      <c r="CA813" s="24"/>
      <c r="CB813" s="24"/>
      <c r="CC813" s="24"/>
      <c r="CD813" s="24"/>
      <c r="CE813" s="24"/>
      <c r="CF813" s="24"/>
      <c r="CG813" s="24"/>
      <c r="CH813" s="24"/>
      <c r="CI813" s="24"/>
      <c r="CJ813" s="24"/>
      <c r="CK813" s="24"/>
      <c r="CL813" s="24"/>
      <c r="CM813" s="24"/>
    </row>
    <row r="814" spans="1:91" ht="14.25" customHeight="1" x14ac:dyDescent="0.25">
      <c r="A814" s="22"/>
      <c r="B814" s="22"/>
      <c r="C814" s="23"/>
      <c r="D814" s="22"/>
      <c r="E814" s="27"/>
      <c r="F814" s="27"/>
      <c r="G814" s="27"/>
      <c r="H814" s="22"/>
      <c r="I814" s="22"/>
      <c r="J814" s="27"/>
      <c r="K814" s="22"/>
      <c r="L814" s="22"/>
      <c r="M814" s="22"/>
      <c r="N814" s="27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  <c r="AF814" s="24"/>
      <c r="AG814" s="24"/>
      <c r="AH814" s="24"/>
      <c r="AI814" s="24"/>
      <c r="AJ814" s="24"/>
      <c r="AK814" s="24"/>
      <c r="AL814" s="24"/>
      <c r="AM814" s="24"/>
      <c r="AN814" s="24"/>
      <c r="AO814" s="24"/>
      <c r="AP814" s="24"/>
      <c r="AQ814" s="24"/>
      <c r="AR814" s="24"/>
      <c r="AS814" s="24"/>
      <c r="AT814" s="24"/>
      <c r="AU814" s="24"/>
      <c r="AV814" s="24"/>
      <c r="AW814" s="24"/>
      <c r="AX814" s="24"/>
      <c r="AY814" s="24"/>
      <c r="AZ814" s="24"/>
      <c r="BA814" s="24"/>
      <c r="BB814" s="24"/>
      <c r="BC814" s="24"/>
      <c r="BD814" s="24"/>
      <c r="BE814" s="24"/>
      <c r="BF814" s="24"/>
      <c r="BG814" s="24"/>
      <c r="BH814" s="24"/>
      <c r="BI814" s="24"/>
      <c r="BJ814" s="24"/>
      <c r="BK814" s="24"/>
      <c r="BL814" s="24"/>
      <c r="BM814" s="24"/>
      <c r="BN814" s="24"/>
      <c r="BO814" s="24"/>
      <c r="BP814" s="24"/>
      <c r="BQ814" s="24"/>
      <c r="BR814" s="24"/>
      <c r="BS814" s="24"/>
      <c r="BT814" s="24"/>
      <c r="BU814" s="24"/>
      <c r="BV814" s="24"/>
      <c r="BW814" s="24"/>
      <c r="BX814" s="24"/>
      <c r="BY814" s="24"/>
      <c r="BZ814" s="24"/>
      <c r="CA814" s="24"/>
      <c r="CB814" s="24"/>
      <c r="CC814" s="24"/>
      <c r="CD814" s="24"/>
      <c r="CE814" s="24"/>
      <c r="CF814" s="24"/>
      <c r="CG814" s="24"/>
      <c r="CH814" s="24"/>
      <c r="CI814" s="24"/>
      <c r="CJ814" s="24"/>
      <c r="CK814" s="24"/>
      <c r="CL814" s="24"/>
      <c r="CM814" s="24"/>
    </row>
    <row r="815" spans="1:91" ht="14.25" customHeight="1" x14ac:dyDescent="0.25">
      <c r="A815" s="22"/>
      <c r="B815" s="22"/>
      <c r="C815" s="23"/>
      <c r="D815" s="22"/>
      <c r="E815" s="27"/>
      <c r="F815" s="27"/>
      <c r="G815" s="27"/>
      <c r="H815" s="22"/>
      <c r="I815" s="22"/>
      <c r="J815" s="27"/>
      <c r="K815" s="22"/>
      <c r="L815" s="22"/>
      <c r="M815" s="22"/>
      <c r="N815" s="27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  <c r="AF815" s="24"/>
      <c r="AG815" s="24"/>
      <c r="AH815" s="24"/>
      <c r="AI815" s="24"/>
      <c r="AJ815" s="24"/>
      <c r="AK815" s="24"/>
      <c r="AL815" s="24"/>
      <c r="AM815" s="24"/>
      <c r="AN815" s="24"/>
      <c r="AO815" s="24"/>
      <c r="AP815" s="24"/>
      <c r="AQ815" s="24"/>
      <c r="AR815" s="24"/>
      <c r="AS815" s="24"/>
      <c r="AT815" s="24"/>
      <c r="AU815" s="24"/>
      <c r="AV815" s="24"/>
      <c r="AW815" s="24"/>
      <c r="AX815" s="24"/>
      <c r="AY815" s="24"/>
      <c r="AZ815" s="24"/>
      <c r="BA815" s="24"/>
      <c r="BB815" s="24"/>
      <c r="BC815" s="24"/>
      <c r="BD815" s="24"/>
      <c r="BE815" s="24"/>
      <c r="BF815" s="24"/>
      <c r="BG815" s="24"/>
      <c r="BH815" s="24"/>
      <c r="BI815" s="24"/>
      <c r="BJ815" s="24"/>
      <c r="BK815" s="24"/>
      <c r="BL815" s="24"/>
      <c r="BM815" s="24"/>
      <c r="BN815" s="24"/>
      <c r="BO815" s="24"/>
      <c r="BP815" s="24"/>
      <c r="BQ815" s="24"/>
      <c r="BR815" s="24"/>
      <c r="BS815" s="24"/>
      <c r="BT815" s="24"/>
      <c r="BU815" s="24"/>
      <c r="BV815" s="24"/>
      <c r="BW815" s="24"/>
      <c r="BX815" s="24"/>
      <c r="BY815" s="24"/>
      <c r="BZ815" s="24"/>
      <c r="CA815" s="24"/>
      <c r="CB815" s="24"/>
      <c r="CC815" s="24"/>
      <c r="CD815" s="24"/>
      <c r="CE815" s="24"/>
      <c r="CF815" s="24"/>
      <c r="CG815" s="24"/>
      <c r="CH815" s="24"/>
      <c r="CI815" s="24"/>
      <c r="CJ815" s="24"/>
      <c r="CK815" s="24"/>
      <c r="CL815" s="24"/>
      <c r="CM815" s="24"/>
    </row>
    <row r="816" spans="1:91" ht="14.25" customHeight="1" x14ac:dyDescent="0.25">
      <c r="A816" s="22"/>
      <c r="B816" s="22"/>
      <c r="C816" s="23"/>
      <c r="D816" s="22"/>
      <c r="E816" s="27"/>
      <c r="F816" s="27"/>
      <c r="G816" s="27"/>
      <c r="H816" s="22"/>
      <c r="I816" s="22"/>
      <c r="J816" s="27"/>
      <c r="K816" s="22"/>
      <c r="L816" s="22"/>
      <c r="M816" s="22"/>
      <c r="N816" s="27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  <c r="AC816" s="24"/>
      <c r="AD816" s="24"/>
      <c r="AE816" s="24"/>
      <c r="AF816" s="24"/>
      <c r="AG816" s="24"/>
      <c r="AH816" s="24"/>
      <c r="AI816" s="24"/>
      <c r="AJ816" s="24"/>
      <c r="AK816" s="24"/>
      <c r="AL816" s="24"/>
      <c r="AM816" s="24"/>
      <c r="AN816" s="24"/>
      <c r="AO816" s="24"/>
      <c r="AP816" s="24"/>
      <c r="AQ816" s="24"/>
      <c r="AR816" s="24"/>
      <c r="AS816" s="24"/>
      <c r="AT816" s="24"/>
      <c r="AU816" s="24"/>
      <c r="AV816" s="24"/>
      <c r="AW816" s="24"/>
      <c r="AX816" s="24"/>
      <c r="AY816" s="24"/>
      <c r="AZ816" s="24"/>
      <c r="BA816" s="24"/>
      <c r="BB816" s="24"/>
      <c r="BC816" s="24"/>
      <c r="BD816" s="24"/>
      <c r="BE816" s="24"/>
      <c r="BF816" s="24"/>
      <c r="BG816" s="24"/>
      <c r="BH816" s="24"/>
      <c r="BI816" s="24"/>
      <c r="BJ816" s="24"/>
      <c r="BK816" s="24"/>
      <c r="BL816" s="24"/>
      <c r="BM816" s="24"/>
      <c r="BN816" s="24"/>
      <c r="BO816" s="24"/>
      <c r="BP816" s="24"/>
      <c r="BQ816" s="24"/>
      <c r="BR816" s="24"/>
      <c r="BS816" s="24"/>
      <c r="BT816" s="24"/>
      <c r="BU816" s="24"/>
      <c r="BV816" s="24"/>
      <c r="BW816" s="24"/>
      <c r="BX816" s="24"/>
      <c r="BY816" s="24"/>
      <c r="BZ816" s="24"/>
      <c r="CA816" s="24"/>
      <c r="CB816" s="24"/>
      <c r="CC816" s="24"/>
      <c r="CD816" s="24"/>
      <c r="CE816" s="24"/>
      <c r="CF816" s="24"/>
      <c r="CG816" s="24"/>
      <c r="CH816" s="24"/>
      <c r="CI816" s="24"/>
      <c r="CJ816" s="24"/>
      <c r="CK816" s="24"/>
      <c r="CL816" s="24"/>
      <c r="CM816" s="24"/>
    </row>
    <row r="817" spans="1:91" ht="14.25" customHeight="1" x14ac:dyDescent="0.25">
      <c r="A817" s="22"/>
      <c r="B817" s="22"/>
      <c r="C817" s="23"/>
      <c r="D817" s="22"/>
      <c r="E817" s="27"/>
      <c r="F817" s="27"/>
      <c r="G817" s="27"/>
      <c r="H817" s="22"/>
      <c r="I817" s="22"/>
      <c r="J817" s="27"/>
      <c r="K817" s="22"/>
      <c r="L817" s="22"/>
      <c r="M817" s="22"/>
      <c r="N817" s="27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  <c r="AC817" s="24"/>
      <c r="AD817" s="24"/>
      <c r="AE817" s="24"/>
      <c r="AF817" s="24"/>
      <c r="AG817" s="24"/>
      <c r="AH817" s="24"/>
      <c r="AI817" s="24"/>
      <c r="AJ817" s="24"/>
      <c r="AK817" s="24"/>
      <c r="AL817" s="24"/>
      <c r="AM817" s="24"/>
      <c r="AN817" s="24"/>
      <c r="AO817" s="24"/>
      <c r="AP817" s="24"/>
      <c r="AQ817" s="24"/>
      <c r="AR817" s="24"/>
      <c r="AS817" s="24"/>
      <c r="AT817" s="24"/>
      <c r="AU817" s="24"/>
      <c r="AV817" s="24"/>
      <c r="AW817" s="24"/>
      <c r="AX817" s="24"/>
      <c r="AY817" s="24"/>
      <c r="AZ817" s="24"/>
      <c r="BA817" s="24"/>
      <c r="BB817" s="24"/>
      <c r="BC817" s="24"/>
      <c r="BD817" s="24"/>
      <c r="BE817" s="24"/>
      <c r="BF817" s="24"/>
      <c r="BG817" s="24"/>
      <c r="BH817" s="24"/>
      <c r="BI817" s="24"/>
      <c r="BJ817" s="24"/>
      <c r="BK817" s="24"/>
      <c r="BL817" s="24"/>
      <c r="BM817" s="24"/>
      <c r="BN817" s="24"/>
      <c r="BO817" s="24"/>
      <c r="BP817" s="24"/>
      <c r="BQ817" s="24"/>
      <c r="BR817" s="24"/>
      <c r="BS817" s="24"/>
      <c r="BT817" s="24"/>
      <c r="BU817" s="24"/>
      <c r="BV817" s="24"/>
      <c r="BW817" s="24"/>
      <c r="BX817" s="24"/>
      <c r="BY817" s="24"/>
      <c r="BZ817" s="24"/>
      <c r="CA817" s="24"/>
      <c r="CB817" s="24"/>
      <c r="CC817" s="24"/>
      <c r="CD817" s="24"/>
      <c r="CE817" s="24"/>
      <c r="CF817" s="24"/>
      <c r="CG817" s="24"/>
      <c r="CH817" s="24"/>
      <c r="CI817" s="24"/>
      <c r="CJ817" s="24"/>
      <c r="CK817" s="24"/>
      <c r="CL817" s="24"/>
      <c r="CM817" s="24"/>
    </row>
    <row r="818" spans="1:91" ht="14.25" customHeight="1" x14ac:dyDescent="0.25">
      <c r="A818" s="22"/>
      <c r="B818" s="22"/>
      <c r="C818" s="23"/>
      <c r="D818" s="22"/>
      <c r="E818" s="27"/>
      <c r="F818" s="27"/>
      <c r="G818" s="27"/>
      <c r="H818" s="22"/>
      <c r="I818" s="22"/>
      <c r="J818" s="27"/>
      <c r="K818" s="22"/>
      <c r="L818" s="22"/>
      <c r="M818" s="22"/>
      <c r="N818" s="27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  <c r="AF818" s="24"/>
      <c r="AG818" s="24"/>
      <c r="AH818" s="24"/>
      <c r="AI818" s="24"/>
      <c r="AJ818" s="24"/>
      <c r="AK818" s="24"/>
      <c r="AL818" s="24"/>
      <c r="AM818" s="24"/>
      <c r="AN818" s="24"/>
      <c r="AO818" s="24"/>
      <c r="AP818" s="24"/>
      <c r="AQ818" s="24"/>
      <c r="AR818" s="24"/>
      <c r="AS818" s="24"/>
      <c r="AT818" s="24"/>
      <c r="AU818" s="24"/>
      <c r="AV818" s="24"/>
      <c r="AW818" s="24"/>
      <c r="AX818" s="24"/>
      <c r="AY818" s="24"/>
      <c r="AZ818" s="24"/>
      <c r="BA818" s="24"/>
      <c r="BB818" s="24"/>
      <c r="BC818" s="24"/>
      <c r="BD818" s="24"/>
      <c r="BE818" s="24"/>
      <c r="BF818" s="24"/>
      <c r="BG818" s="24"/>
      <c r="BH818" s="24"/>
      <c r="BI818" s="24"/>
      <c r="BJ818" s="24"/>
      <c r="BK818" s="24"/>
      <c r="BL818" s="24"/>
      <c r="BM818" s="24"/>
      <c r="BN818" s="24"/>
      <c r="BO818" s="24"/>
      <c r="BP818" s="24"/>
      <c r="BQ818" s="24"/>
      <c r="BR818" s="24"/>
      <c r="BS818" s="24"/>
      <c r="BT818" s="24"/>
      <c r="BU818" s="24"/>
      <c r="BV818" s="24"/>
      <c r="BW818" s="24"/>
      <c r="BX818" s="24"/>
      <c r="BY818" s="24"/>
      <c r="BZ818" s="24"/>
      <c r="CA818" s="24"/>
      <c r="CB818" s="24"/>
      <c r="CC818" s="24"/>
      <c r="CD818" s="24"/>
      <c r="CE818" s="24"/>
      <c r="CF818" s="24"/>
      <c r="CG818" s="24"/>
      <c r="CH818" s="24"/>
      <c r="CI818" s="24"/>
      <c r="CJ818" s="24"/>
      <c r="CK818" s="24"/>
      <c r="CL818" s="24"/>
      <c r="CM818" s="24"/>
    </row>
    <row r="819" spans="1:91" ht="14.25" customHeight="1" x14ac:dyDescent="0.25">
      <c r="A819" s="22"/>
      <c r="B819" s="22"/>
      <c r="C819" s="23"/>
      <c r="D819" s="22"/>
      <c r="E819" s="27"/>
      <c r="F819" s="27"/>
      <c r="G819" s="27"/>
      <c r="H819" s="22"/>
      <c r="I819" s="22"/>
      <c r="J819" s="27"/>
      <c r="K819" s="22"/>
      <c r="L819" s="22"/>
      <c r="M819" s="22"/>
      <c r="N819" s="27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  <c r="AD819" s="24"/>
      <c r="AE819" s="24"/>
      <c r="AF819" s="24"/>
      <c r="AG819" s="24"/>
      <c r="AH819" s="24"/>
      <c r="AI819" s="24"/>
      <c r="AJ819" s="24"/>
      <c r="AK819" s="24"/>
      <c r="AL819" s="24"/>
      <c r="AM819" s="24"/>
      <c r="AN819" s="24"/>
      <c r="AO819" s="24"/>
      <c r="AP819" s="24"/>
      <c r="AQ819" s="24"/>
      <c r="AR819" s="24"/>
      <c r="AS819" s="24"/>
      <c r="AT819" s="24"/>
      <c r="AU819" s="24"/>
      <c r="AV819" s="24"/>
      <c r="AW819" s="24"/>
      <c r="AX819" s="24"/>
      <c r="AY819" s="24"/>
      <c r="AZ819" s="24"/>
      <c r="BA819" s="24"/>
      <c r="BB819" s="24"/>
      <c r="BC819" s="24"/>
      <c r="BD819" s="24"/>
      <c r="BE819" s="24"/>
      <c r="BF819" s="24"/>
      <c r="BG819" s="24"/>
      <c r="BH819" s="24"/>
      <c r="BI819" s="24"/>
      <c r="BJ819" s="24"/>
      <c r="BK819" s="24"/>
      <c r="BL819" s="24"/>
      <c r="BM819" s="24"/>
      <c r="BN819" s="24"/>
      <c r="BO819" s="24"/>
      <c r="BP819" s="24"/>
      <c r="BQ819" s="24"/>
      <c r="BR819" s="24"/>
      <c r="BS819" s="24"/>
      <c r="BT819" s="24"/>
      <c r="BU819" s="24"/>
      <c r="BV819" s="24"/>
      <c r="BW819" s="24"/>
      <c r="BX819" s="24"/>
      <c r="BY819" s="24"/>
      <c r="BZ819" s="24"/>
      <c r="CA819" s="24"/>
      <c r="CB819" s="24"/>
      <c r="CC819" s="24"/>
      <c r="CD819" s="24"/>
      <c r="CE819" s="24"/>
      <c r="CF819" s="24"/>
      <c r="CG819" s="24"/>
      <c r="CH819" s="24"/>
      <c r="CI819" s="24"/>
      <c r="CJ819" s="24"/>
      <c r="CK819" s="24"/>
      <c r="CL819" s="24"/>
      <c r="CM819" s="24"/>
    </row>
    <row r="820" spans="1:91" ht="14.25" customHeight="1" x14ac:dyDescent="0.25">
      <c r="A820" s="22"/>
      <c r="B820" s="22"/>
      <c r="C820" s="23"/>
      <c r="D820" s="22"/>
      <c r="E820" s="27"/>
      <c r="F820" s="27"/>
      <c r="G820" s="27"/>
      <c r="H820" s="22"/>
      <c r="I820" s="22"/>
      <c r="J820" s="27"/>
      <c r="K820" s="22"/>
      <c r="L820" s="22"/>
      <c r="M820" s="22"/>
      <c r="N820" s="27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  <c r="AF820" s="24"/>
      <c r="AG820" s="24"/>
      <c r="AH820" s="24"/>
      <c r="AI820" s="24"/>
      <c r="AJ820" s="24"/>
      <c r="AK820" s="24"/>
      <c r="AL820" s="24"/>
      <c r="AM820" s="24"/>
      <c r="AN820" s="24"/>
      <c r="AO820" s="24"/>
      <c r="AP820" s="24"/>
      <c r="AQ820" s="24"/>
      <c r="AR820" s="24"/>
      <c r="AS820" s="24"/>
      <c r="AT820" s="24"/>
      <c r="AU820" s="24"/>
      <c r="AV820" s="24"/>
      <c r="AW820" s="24"/>
      <c r="AX820" s="24"/>
      <c r="AY820" s="24"/>
      <c r="AZ820" s="24"/>
      <c r="BA820" s="24"/>
      <c r="BB820" s="24"/>
      <c r="BC820" s="24"/>
      <c r="BD820" s="24"/>
      <c r="BE820" s="24"/>
      <c r="BF820" s="24"/>
      <c r="BG820" s="24"/>
      <c r="BH820" s="24"/>
      <c r="BI820" s="24"/>
      <c r="BJ820" s="24"/>
      <c r="BK820" s="24"/>
      <c r="BL820" s="24"/>
      <c r="BM820" s="24"/>
      <c r="BN820" s="24"/>
      <c r="BO820" s="24"/>
      <c r="BP820" s="24"/>
      <c r="BQ820" s="24"/>
      <c r="BR820" s="24"/>
      <c r="BS820" s="24"/>
      <c r="BT820" s="24"/>
      <c r="BU820" s="24"/>
      <c r="BV820" s="24"/>
      <c r="BW820" s="24"/>
      <c r="BX820" s="24"/>
      <c r="BY820" s="24"/>
      <c r="BZ820" s="24"/>
      <c r="CA820" s="24"/>
      <c r="CB820" s="24"/>
      <c r="CC820" s="24"/>
      <c r="CD820" s="24"/>
      <c r="CE820" s="24"/>
      <c r="CF820" s="24"/>
      <c r="CG820" s="24"/>
      <c r="CH820" s="24"/>
      <c r="CI820" s="24"/>
      <c r="CJ820" s="24"/>
      <c r="CK820" s="24"/>
      <c r="CL820" s="24"/>
      <c r="CM820" s="24"/>
    </row>
    <row r="821" spans="1:91" ht="14.25" customHeight="1" x14ac:dyDescent="0.25">
      <c r="A821" s="22"/>
      <c r="B821" s="22"/>
      <c r="C821" s="23"/>
      <c r="D821" s="22"/>
      <c r="E821" s="27"/>
      <c r="F821" s="27"/>
      <c r="G821" s="27"/>
      <c r="H821" s="22"/>
      <c r="I821" s="22"/>
      <c r="J821" s="27"/>
      <c r="K821" s="22"/>
      <c r="L821" s="22"/>
      <c r="M821" s="22"/>
      <c r="N821" s="27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  <c r="AC821" s="24"/>
      <c r="AD821" s="24"/>
      <c r="AE821" s="24"/>
      <c r="AF821" s="24"/>
      <c r="AG821" s="24"/>
      <c r="AH821" s="24"/>
      <c r="AI821" s="24"/>
      <c r="AJ821" s="24"/>
      <c r="AK821" s="24"/>
      <c r="AL821" s="24"/>
      <c r="AM821" s="24"/>
      <c r="AN821" s="24"/>
      <c r="AO821" s="24"/>
      <c r="AP821" s="24"/>
      <c r="AQ821" s="24"/>
      <c r="AR821" s="24"/>
      <c r="AS821" s="24"/>
      <c r="AT821" s="24"/>
      <c r="AU821" s="24"/>
      <c r="AV821" s="24"/>
      <c r="AW821" s="24"/>
      <c r="AX821" s="24"/>
      <c r="AY821" s="24"/>
      <c r="AZ821" s="24"/>
      <c r="BA821" s="24"/>
      <c r="BB821" s="24"/>
      <c r="BC821" s="24"/>
      <c r="BD821" s="24"/>
      <c r="BE821" s="24"/>
      <c r="BF821" s="24"/>
      <c r="BG821" s="24"/>
      <c r="BH821" s="24"/>
      <c r="BI821" s="24"/>
      <c r="BJ821" s="24"/>
      <c r="BK821" s="24"/>
      <c r="BL821" s="24"/>
      <c r="BM821" s="24"/>
      <c r="BN821" s="24"/>
      <c r="BO821" s="24"/>
      <c r="BP821" s="24"/>
      <c r="BQ821" s="24"/>
      <c r="BR821" s="24"/>
      <c r="BS821" s="24"/>
      <c r="BT821" s="24"/>
      <c r="BU821" s="24"/>
      <c r="BV821" s="24"/>
      <c r="BW821" s="24"/>
      <c r="BX821" s="24"/>
      <c r="BY821" s="24"/>
      <c r="BZ821" s="24"/>
      <c r="CA821" s="24"/>
      <c r="CB821" s="24"/>
      <c r="CC821" s="24"/>
      <c r="CD821" s="24"/>
      <c r="CE821" s="24"/>
      <c r="CF821" s="24"/>
      <c r="CG821" s="24"/>
      <c r="CH821" s="24"/>
      <c r="CI821" s="24"/>
      <c r="CJ821" s="24"/>
      <c r="CK821" s="24"/>
      <c r="CL821" s="24"/>
      <c r="CM821" s="24"/>
    </row>
    <row r="822" spans="1:91" ht="14.25" customHeight="1" x14ac:dyDescent="0.25">
      <c r="A822" s="22"/>
      <c r="B822" s="22"/>
      <c r="C822" s="23"/>
      <c r="D822" s="22"/>
      <c r="E822" s="27"/>
      <c r="F822" s="27"/>
      <c r="G822" s="27"/>
      <c r="H822" s="22"/>
      <c r="I822" s="22"/>
      <c r="J822" s="27"/>
      <c r="K822" s="22"/>
      <c r="L822" s="22"/>
      <c r="M822" s="22"/>
      <c r="N822" s="27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  <c r="AF822" s="24"/>
      <c r="AG822" s="24"/>
      <c r="AH822" s="24"/>
      <c r="AI822" s="24"/>
      <c r="AJ822" s="24"/>
      <c r="AK822" s="24"/>
      <c r="AL822" s="24"/>
      <c r="AM822" s="24"/>
      <c r="AN822" s="24"/>
      <c r="AO822" s="24"/>
      <c r="AP822" s="24"/>
      <c r="AQ822" s="24"/>
      <c r="AR822" s="24"/>
      <c r="AS822" s="24"/>
      <c r="AT822" s="24"/>
      <c r="AU822" s="24"/>
      <c r="AV822" s="24"/>
      <c r="AW822" s="24"/>
      <c r="AX822" s="24"/>
      <c r="AY822" s="24"/>
      <c r="AZ822" s="24"/>
      <c r="BA822" s="24"/>
      <c r="BB822" s="24"/>
      <c r="BC822" s="24"/>
      <c r="BD822" s="24"/>
      <c r="BE822" s="24"/>
      <c r="BF822" s="24"/>
      <c r="BG822" s="24"/>
      <c r="BH822" s="24"/>
      <c r="BI822" s="24"/>
      <c r="BJ822" s="24"/>
      <c r="BK822" s="24"/>
      <c r="BL822" s="24"/>
      <c r="BM822" s="24"/>
      <c r="BN822" s="24"/>
      <c r="BO822" s="24"/>
      <c r="BP822" s="24"/>
      <c r="BQ822" s="24"/>
      <c r="BR822" s="24"/>
      <c r="BS822" s="24"/>
      <c r="BT822" s="24"/>
      <c r="BU822" s="24"/>
      <c r="BV822" s="24"/>
      <c r="BW822" s="24"/>
      <c r="BX822" s="24"/>
      <c r="BY822" s="24"/>
      <c r="BZ822" s="24"/>
      <c r="CA822" s="24"/>
      <c r="CB822" s="24"/>
      <c r="CC822" s="24"/>
      <c r="CD822" s="24"/>
      <c r="CE822" s="24"/>
      <c r="CF822" s="24"/>
      <c r="CG822" s="24"/>
      <c r="CH822" s="24"/>
      <c r="CI822" s="24"/>
      <c r="CJ822" s="24"/>
      <c r="CK822" s="24"/>
      <c r="CL822" s="24"/>
      <c r="CM822" s="24"/>
    </row>
    <row r="823" spans="1:91" ht="14.25" customHeight="1" x14ac:dyDescent="0.25">
      <c r="A823" s="22"/>
      <c r="B823" s="22"/>
      <c r="C823" s="23"/>
      <c r="D823" s="22"/>
      <c r="E823" s="27"/>
      <c r="F823" s="27"/>
      <c r="G823" s="27"/>
      <c r="H823" s="22"/>
      <c r="I823" s="22"/>
      <c r="J823" s="27"/>
      <c r="K823" s="22"/>
      <c r="L823" s="22"/>
      <c r="M823" s="22"/>
      <c r="N823" s="27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24"/>
      <c r="AG823" s="24"/>
      <c r="AH823" s="24"/>
      <c r="AI823" s="24"/>
      <c r="AJ823" s="24"/>
      <c r="AK823" s="24"/>
      <c r="AL823" s="24"/>
      <c r="AM823" s="24"/>
      <c r="AN823" s="24"/>
      <c r="AO823" s="24"/>
      <c r="AP823" s="24"/>
      <c r="AQ823" s="24"/>
      <c r="AR823" s="24"/>
      <c r="AS823" s="24"/>
      <c r="AT823" s="24"/>
      <c r="AU823" s="24"/>
      <c r="AV823" s="24"/>
      <c r="AW823" s="24"/>
      <c r="AX823" s="24"/>
      <c r="AY823" s="24"/>
      <c r="AZ823" s="24"/>
      <c r="BA823" s="24"/>
      <c r="BB823" s="24"/>
      <c r="BC823" s="24"/>
      <c r="BD823" s="24"/>
      <c r="BE823" s="24"/>
      <c r="BF823" s="24"/>
      <c r="BG823" s="24"/>
      <c r="BH823" s="24"/>
      <c r="BI823" s="24"/>
      <c r="BJ823" s="24"/>
      <c r="BK823" s="24"/>
      <c r="BL823" s="24"/>
      <c r="BM823" s="24"/>
      <c r="BN823" s="24"/>
      <c r="BO823" s="24"/>
      <c r="BP823" s="24"/>
      <c r="BQ823" s="24"/>
      <c r="BR823" s="24"/>
      <c r="BS823" s="24"/>
      <c r="BT823" s="24"/>
      <c r="BU823" s="24"/>
      <c r="BV823" s="24"/>
      <c r="BW823" s="24"/>
      <c r="BX823" s="24"/>
      <c r="BY823" s="24"/>
      <c r="BZ823" s="24"/>
      <c r="CA823" s="24"/>
      <c r="CB823" s="24"/>
      <c r="CC823" s="24"/>
      <c r="CD823" s="24"/>
      <c r="CE823" s="24"/>
      <c r="CF823" s="24"/>
      <c r="CG823" s="24"/>
      <c r="CH823" s="24"/>
      <c r="CI823" s="24"/>
      <c r="CJ823" s="24"/>
      <c r="CK823" s="24"/>
      <c r="CL823" s="24"/>
      <c r="CM823" s="24"/>
    </row>
    <row r="824" spans="1:91" ht="14.25" customHeight="1" x14ac:dyDescent="0.25">
      <c r="A824" s="22"/>
      <c r="B824" s="22"/>
      <c r="C824" s="23"/>
      <c r="D824" s="22"/>
      <c r="E824" s="27"/>
      <c r="F824" s="27"/>
      <c r="G824" s="27"/>
      <c r="H824" s="22"/>
      <c r="I824" s="22"/>
      <c r="J824" s="27"/>
      <c r="K824" s="22"/>
      <c r="L824" s="22"/>
      <c r="M824" s="22"/>
      <c r="N824" s="27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  <c r="AF824" s="24"/>
      <c r="AG824" s="24"/>
      <c r="AH824" s="24"/>
      <c r="AI824" s="24"/>
      <c r="AJ824" s="24"/>
      <c r="AK824" s="24"/>
      <c r="AL824" s="24"/>
      <c r="AM824" s="24"/>
      <c r="AN824" s="24"/>
      <c r="AO824" s="24"/>
      <c r="AP824" s="24"/>
      <c r="AQ824" s="24"/>
      <c r="AR824" s="24"/>
      <c r="AS824" s="24"/>
      <c r="AT824" s="24"/>
      <c r="AU824" s="24"/>
      <c r="AV824" s="24"/>
      <c r="AW824" s="24"/>
      <c r="AX824" s="24"/>
      <c r="AY824" s="24"/>
      <c r="AZ824" s="24"/>
      <c r="BA824" s="24"/>
      <c r="BB824" s="24"/>
      <c r="BC824" s="24"/>
      <c r="BD824" s="24"/>
      <c r="BE824" s="24"/>
      <c r="BF824" s="24"/>
      <c r="BG824" s="24"/>
      <c r="BH824" s="24"/>
      <c r="BI824" s="24"/>
      <c r="BJ824" s="24"/>
      <c r="BK824" s="24"/>
      <c r="BL824" s="24"/>
      <c r="BM824" s="24"/>
      <c r="BN824" s="24"/>
      <c r="BO824" s="24"/>
      <c r="BP824" s="24"/>
      <c r="BQ824" s="24"/>
      <c r="BR824" s="24"/>
      <c r="BS824" s="24"/>
      <c r="BT824" s="24"/>
      <c r="BU824" s="24"/>
      <c r="BV824" s="24"/>
      <c r="BW824" s="24"/>
      <c r="BX824" s="24"/>
      <c r="BY824" s="24"/>
      <c r="BZ824" s="24"/>
      <c r="CA824" s="24"/>
      <c r="CB824" s="24"/>
      <c r="CC824" s="24"/>
      <c r="CD824" s="24"/>
      <c r="CE824" s="24"/>
      <c r="CF824" s="24"/>
      <c r="CG824" s="24"/>
      <c r="CH824" s="24"/>
      <c r="CI824" s="24"/>
      <c r="CJ824" s="24"/>
      <c r="CK824" s="24"/>
      <c r="CL824" s="24"/>
      <c r="CM824" s="24"/>
    </row>
    <row r="825" spans="1:91" ht="14.25" customHeight="1" x14ac:dyDescent="0.25">
      <c r="A825" s="22"/>
      <c r="B825" s="22"/>
      <c r="C825" s="23"/>
      <c r="D825" s="22"/>
      <c r="E825" s="27"/>
      <c r="F825" s="27"/>
      <c r="G825" s="27"/>
      <c r="H825" s="22"/>
      <c r="I825" s="22"/>
      <c r="J825" s="27"/>
      <c r="K825" s="22"/>
      <c r="L825" s="22"/>
      <c r="M825" s="22"/>
      <c r="N825" s="27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  <c r="AC825" s="24"/>
      <c r="AD825" s="24"/>
      <c r="AE825" s="24"/>
      <c r="AF825" s="24"/>
      <c r="AG825" s="24"/>
      <c r="AH825" s="24"/>
      <c r="AI825" s="24"/>
      <c r="AJ825" s="24"/>
      <c r="AK825" s="24"/>
      <c r="AL825" s="24"/>
      <c r="AM825" s="24"/>
      <c r="AN825" s="24"/>
      <c r="AO825" s="24"/>
      <c r="AP825" s="24"/>
      <c r="AQ825" s="24"/>
      <c r="AR825" s="24"/>
      <c r="AS825" s="24"/>
      <c r="AT825" s="24"/>
      <c r="AU825" s="24"/>
      <c r="AV825" s="24"/>
      <c r="AW825" s="24"/>
      <c r="AX825" s="24"/>
      <c r="AY825" s="24"/>
      <c r="AZ825" s="24"/>
      <c r="BA825" s="24"/>
      <c r="BB825" s="24"/>
      <c r="BC825" s="24"/>
      <c r="BD825" s="24"/>
      <c r="BE825" s="24"/>
      <c r="BF825" s="24"/>
      <c r="BG825" s="24"/>
      <c r="BH825" s="24"/>
      <c r="BI825" s="24"/>
      <c r="BJ825" s="24"/>
      <c r="BK825" s="24"/>
      <c r="BL825" s="24"/>
      <c r="BM825" s="24"/>
      <c r="BN825" s="24"/>
      <c r="BO825" s="24"/>
      <c r="BP825" s="24"/>
      <c r="BQ825" s="24"/>
      <c r="BR825" s="24"/>
      <c r="BS825" s="24"/>
      <c r="BT825" s="24"/>
      <c r="BU825" s="24"/>
      <c r="BV825" s="24"/>
      <c r="BW825" s="24"/>
      <c r="BX825" s="24"/>
      <c r="BY825" s="24"/>
      <c r="BZ825" s="24"/>
      <c r="CA825" s="24"/>
      <c r="CB825" s="24"/>
      <c r="CC825" s="24"/>
      <c r="CD825" s="24"/>
      <c r="CE825" s="24"/>
      <c r="CF825" s="24"/>
      <c r="CG825" s="24"/>
      <c r="CH825" s="24"/>
      <c r="CI825" s="24"/>
      <c r="CJ825" s="24"/>
      <c r="CK825" s="24"/>
      <c r="CL825" s="24"/>
      <c r="CM825" s="24"/>
    </row>
    <row r="826" spans="1:91" ht="14.25" customHeight="1" x14ac:dyDescent="0.25">
      <c r="A826" s="22"/>
      <c r="B826" s="22"/>
      <c r="C826" s="23"/>
      <c r="D826" s="22"/>
      <c r="E826" s="27"/>
      <c r="F826" s="27"/>
      <c r="G826" s="27"/>
      <c r="H826" s="22"/>
      <c r="I826" s="22"/>
      <c r="J826" s="27"/>
      <c r="K826" s="22"/>
      <c r="L826" s="22"/>
      <c r="M826" s="22"/>
      <c r="N826" s="27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  <c r="AF826" s="24"/>
      <c r="AG826" s="24"/>
      <c r="AH826" s="24"/>
      <c r="AI826" s="24"/>
      <c r="AJ826" s="24"/>
      <c r="AK826" s="24"/>
      <c r="AL826" s="24"/>
      <c r="AM826" s="24"/>
      <c r="AN826" s="24"/>
      <c r="AO826" s="24"/>
      <c r="AP826" s="24"/>
      <c r="AQ826" s="24"/>
      <c r="AR826" s="24"/>
      <c r="AS826" s="24"/>
      <c r="AT826" s="24"/>
      <c r="AU826" s="24"/>
      <c r="AV826" s="24"/>
      <c r="AW826" s="24"/>
      <c r="AX826" s="24"/>
      <c r="AY826" s="24"/>
      <c r="AZ826" s="24"/>
      <c r="BA826" s="24"/>
      <c r="BB826" s="24"/>
      <c r="BC826" s="24"/>
      <c r="BD826" s="24"/>
      <c r="BE826" s="24"/>
      <c r="BF826" s="24"/>
      <c r="BG826" s="24"/>
      <c r="BH826" s="24"/>
      <c r="BI826" s="24"/>
      <c r="BJ826" s="24"/>
      <c r="BK826" s="24"/>
      <c r="BL826" s="24"/>
      <c r="BM826" s="24"/>
      <c r="BN826" s="24"/>
      <c r="BO826" s="24"/>
      <c r="BP826" s="24"/>
      <c r="BQ826" s="24"/>
      <c r="BR826" s="24"/>
      <c r="BS826" s="24"/>
      <c r="BT826" s="24"/>
      <c r="BU826" s="24"/>
      <c r="BV826" s="24"/>
      <c r="BW826" s="24"/>
      <c r="BX826" s="24"/>
      <c r="BY826" s="24"/>
      <c r="BZ826" s="24"/>
      <c r="CA826" s="24"/>
      <c r="CB826" s="24"/>
      <c r="CC826" s="24"/>
      <c r="CD826" s="24"/>
      <c r="CE826" s="24"/>
      <c r="CF826" s="24"/>
      <c r="CG826" s="24"/>
      <c r="CH826" s="24"/>
      <c r="CI826" s="24"/>
      <c r="CJ826" s="24"/>
      <c r="CK826" s="24"/>
      <c r="CL826" s="24"/>
      <c r="CM826" s="24"/>
    </row>
    <row r="827" spans="1:91" ht="14.25" customHeight="1" x14ac:dyDescent="0.25">
      <c r="A827" s="22"/>
      <c r="B827" s="22"/>
      <c r="C827" s="23"/>
      <c r="D827" s="22"/>
      <c r="E827" s="27"/>
      <c r="F827" s="27"/>
      <c r="G827" s="27"/>
      <c r="H827" s="22"/>
      <c r="I827" s="22"/>
      <c r="J827" s="27"/>
      <c r="K827" s="22"/>
      <c r="L827" s="22"/>
      <c r="M827" s="22"/>
      <c r="N827" s="27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  <c r="AG827" s="24"/>
      <c r="AH827" s="24"/>
      <c r="AI827" s="24"/>
      <c r="AJ827" s="24"/>
      <c r="AK827" s="24"/>
      <c r="AL827" s="24"/>
      <c r="AM827" s="24"/>
      <c r="AN827" s="24"/>
      <c r="AO827" s="24"/>
      <c r="AP827" s="24"/>
      <c r="AQ827" s="24"/>
      <c r="AR827" s="24"/>
      <c r="AS827" s="24"/>
      <c r="AT827" s="24"/>
      <c r="AU827" s="24"/>
      <c r="AV827" s="24"/>
      <c r="AW827" s="24"/>
      <c r="AX827" s="24"/>
      <c r="AY827" s="24"/>
      <c r="AZ827" s="24"/>
      <c r="BA827" s="24"/>
      <c r="BB827" s="24"/>
      <c r="BC827" s="24"/>
      <c r="BD827" s="24"/>
      <c r="BE827" s="24"/>
      <c r="BF827" s="24"/>
      <c r="BG827" s="24"/>
      <c r="BH827" s="24"/>
      <c r="BI827" s="24"/>
      <c r="BJ827" s="24"/>
      <c r="BK827" s="24"/>
      <c r="BL827" s="24"/>
      <c r="BM827" s="24"/>
      <c r="BN827" s="24"/>
      <c r="BO827" s="24"/>
      <c r="BP827" s="24"/>
      <c r="BQ827" s="24"/>
      <c r="BR827" s="24"/>
      <c r="BS827" s="24"/>
      <c r="BT827" s="24"/>
      <c r="BU827" s="24"/>
      <c r="BV827" s="24"/>
      <c r="BW827" s="24"/>
      <c r="BX827" s="24"/>
      <c r="BY827" s="24"/>
      <c r="BZ827" s="24"/>
      <c r="CA827" s="24"/>
      <c r="CB827" s="24"/>
      <c r="CC827" s="24"/>
      <c r="CD827" s="24"/>
      <c r="CE827" s="24"/>
      <c r="CF827" s="24"/>
      <c r="CG827" s="24"/>
      <c r="CH827" s="24"/>
      <c r="CI827" s="24"/>
      <c r="CJ827" s="24"/>
      <c r="CK827" s="24"/>
      <c r="CL827" s="24"/>
      <c r="CM827" s="24"/>
    </row>
    <row r="828" spans="1:91" ht="14.25" customHeight="1" x14ac:dyDescent="0.25">
      <c r="A828" s="22"/>
      <c r="B828" s="22"/>
      <c r="C828" s="23"/>
      <c r="D828" s="22"/>
      <c r="E828" s="27"/>
      <c r="F828" s="27"/>
      <c r="G828" s="27"/>
      <c r="H828" s="22"/>
      <c r="I828" s="22"/>
      <c r="J828" s="27"/>
      <c r="K828" s="22"/>
      <c r="L828" s="22"/>
      <c r="M828" s="22"/>
      <c r="N828" s="27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  <c r="AG828" s="24"/>
      <c r="AH828" s="24"/>
      <c r="AI828" s="24"/>
      <c r="AJ828" s="24"/>
      <c r="AK828" s="24"/>
      <c r="AL828" s="24"/>
      <c r="AM828" s="24"/>
      <c r="AN828" s="24"/>
      <c r="AO828" s="24"/>
      <c r="AP828" s="24"/>
      <c r="AQ828" s="24"/>
      <c r="AR828" s="24"/>
      <c r="AS828" s="24"/>
      <c r="AT828" s="24"/>
      <c r="AU828" s="24"/>
      <c r="AV828" s="24"/>
      <c r="AW828" s="24"/>
      <c r="AX828" s="24"/>
      <c r="AY828" s="24"/>
      <c r="AZ828" s="24"/>
      <c r="BA828" s="24"/>
      <c r="BB828" s="24"/>
      <c r="BC828" s="24"/>
      <c r="BD828" s="24"/>
      <c r="BE828" s="24"/>
      <c r="BF828" s="24"/>
      <c r="BG828" s="24"/>
      <c r="BH828" s="24"/>
      <c r="BI828" s="24"/>
      <c r="BJ828" s="24"/>
      <c r="BK828" s="24"/>
      <c r="BL828" s="24"/>
      <c r="BM828" s="24"/>
      <c r="BN828" s="24"/>
      <c r="BO828" s="24"/>
      <c r="BP828" s="24"/>
      <c r="BQ828" s="24"/>
      <c r="BR828" s="24"/>
      <c r="BS828" s="24"/>
      <c r="BT828" s="24"/>
      <c r="BU828" s="24"/>
      <c r="BV828" s="24"/>
      <c r="BW828" s="24"/>
      <c r="BX828" s="24"/>
      <c r="BY828" s="24"/>
      <c r="BZ828" s="24"/>
      <c r="CA828" s="24"/>
      <c r="CB828" s="24"/>
      <c r="CC828" s="24"/>
      <c r="CD828" s="24"/>
      <c r="CE828" s="24"/>
      <c r="CF828" s="24"/>
      <c r="CG828" s="24"/>
      <c r="CH828" s="24"/>
      <c r="CI828" s="24"/>
      <c r="CJ828" s="24"/>
      <c r="CK828" s="24"/>
      <c r="CL828" s="24"/>
      <c r="CM828" s="24"/>
    </row>
    <row r="829" spans="1:91" ht="14.25" customHeight="1" x14ac:dyDescent="0.25">
      <c r="A829" s="22"/>
      <c r="B829" s="22"/>
      <c r="C829" s="23"/>
      <c r="D829" s="22"/>
      <c r="E829" s="27"/>
      <c r="F829" s="27"/>
      <c r="G829" s="27"/>
      <c r="H829" s="22"/>
      <c r="I829" s="22"/>
      <c r="J829" s="27"/>
      <c r="K829" s="22"/>
      <c r="L829" s="22"/>
      <c r="M829" s="22"/>
      <c r="N829" s="27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  <c r="AG829" s="24"/>
      <c r="AH829" s="24"/>
      <c r="AI829" s="24"/>
      <c r="AJ829" s="24"/>
      <c r="AK829" s="24"/>
      <c r="AL829" s="24"/>
      <c r="AM829" s="24"/>
      <c r="AN829" s="24"/>
      <c r="AO829" s="24"/>
      <c r="AP829" s="24"/>
      <c r="AQ829" s="24"/>
      <c r="AR829" s="24"/>
      <c r="AS829" s="24"/>
      <c r="AT829" s="24"/>
      <c r="AU829" s="24"/>
      <c r="AV829" s="24"/>
      <c r="AW829" s="24"/>
      <c r="AX829" s="24"/>
      <c r="AY829" s="24"/>
      <c r="AZ829" s="24"/>
      <c r="BA829" s="24"/>
      <c r="BB829" s="24"/>
      <c r="BC829" s="24"/>
      <c r="BD829" s="24"/>
      <c r="BE829" s="24"/>
      <c r="BF829" s="24"/>
      <c r="BG829" s="24"/>
      <c r="BH829" s="24"/>
      <c r="BI829" s="24"/>
      <c r="BJ829" s="24"/>
      <c r="BK829" s="24"/>
      <c r="BL829" s="24"/>
      <c r="BM829" s="24"/>
      <c r="BN829" s="24"/>
      <c r="BO829" s="24"/>
      <c r="BP829" s="24"/>
      <c r="BQ829" s="24"/>
      <c r="BR829" s="24"/>
      <c r="BS829" s="24"/>
      <c r="BT829" s="24"/>
      <c r="BU829" s="24"/>
      <c r="BV829" s="24"/>
      <c r="BW829" s="24"/>
      <c r="BX829" s="24"/>
      <c r="BY829" s="24"/>
      <c r="BZ829" s="24"/>
      <c r="CA829" s="24"/>
      <c r="CB829" s="24"/>
      <c r="CC829" s="24"/>
      <c r="CD829" s="24"/>
      <c r="CE829" s="24"/>
      <c r="CF829" s="24"/>
      <c r="CG829" s="24"/>
      <c r="CH829" s="24"/>
      <c r="CI829" s="24"/>
      <c r="CJ829" s="24"/>
      <c r="CK829" s="24"/>
      <c r="CL829" s="24"/>
      <c r="CM829" s="24"/>
    </row>
    <row r="830" spans="1:91" ht="14.25" customHeight="1" x14ac:dyDescent="0.25">
      <c r="A830" s="22"/>
      <c r="B830" s="22"/>
      <c r="C830" s="23"/>
      <c r="D830" s="22"/>
      <c r="E830" s="27"/>
      <c r="F830" s="27"/>
      <c r="G830" s="27"/>
      <c r="H830" s="22"/>
      <c r="I830" s="22"/>
      <c r="J830" s="27"/>
      <c r="K830" s="22"/>
      <c r="L830" s="22"/>
      <c r="M830" s="22"/>
      <c r="N830" s="27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24"/>
      <c r="AG830" s="24"/>
      <c r="AH830" s="24"/>
      <c r="AI830" s="24"/>
      <c r="AJ830" s="24"/>
      <c r="AK830" s="24"/>
      <c r="AL830" s="24"/>
      <c r="AM830" s="24"/>
      <c r="AN830" s="24"/>
      <c r="AO830" s="24"/>
      <c r="AP830" s="24"/>
      <c r="AQ830" s="24"/>
      <c r="AR830" s="24"/>
      <c r="AS830" s="24"/>
      <c r="AT830" s="24"/>
      <c r="AU830" s="24"/>
      <c r="AV830" s="24"/>
      <c r="AW830" s="24"/>
      <c r="AX830" s="24"/>
      <c r="AY830" s="24"/>
      <c r="AZ830" s="24"/>
      <c r="BA830" s="24"/>
      <c r="BB830" s="24"/>
      <c r="BC830" s="24"/>
      <c r="BD830" s="24"/>
      <c r="BE830" s="24"/>
      <c r="BF830" s="24"/>
      <c r="BG830" s="24"/>
      <c r="BH830" s="24"/>
      <c r="BI830" s="24"/>
      <c r="BJ830" s="24"/>
      <c r="BK830" s="24"/>
      <c r="BL830" s="24"/>
      <c r="BM830" s="24"/>
      <c r="BN830" s="24"/>
      <c r="BO830" s="24"/>
      <c r="BP830" s="24"/>
      <c r="BQ830" s="24"/>
      <c r="BR830" s="24"/>
      <c r="BS830" s="24"/>
      <c r="BT830" s="24"/>
      <c r="BU830" s="24"/>
      <c r="BV830" s="24"/>
      <c r="BW830" s="24"/>
      <c r="BX830" s="24"/>
      <c r="BY830" s="24"/>
      <c r="BZ830" s="24"/>
      <c r="CA830" s="24"/>
      <c r="CB830" s="24"/>
      <c r="CC830" s="24"/>
      <c r="CD830" s="24"/>
      <c r="CE830" s="24"/>
      <c r="CF830" s="24"/>
      <c r="CG830" s="24"/>
      <c r="CH830" s="24"/>
      <c r="CI830" s="24"/>
      <c r="CJ830" s="24"/>
      <c r="CK830" s="24"/>
      <c r="CL830" s="24"/>
      <c r="CM830" s="24"/>
    </row>
    <row r="831" spans="1:91" ht="14.25" customHeight="1" x14ac:dyDescent="0.25">
      <c r="A831" s="22"/>
      <c r="B831" s="22"/>
      <c r="C831" s="23"/>
      <c r="D831" s="22"/>
      <c r="E831" s="27"/>
      <c r="F831" s="27"/>
      <c r="G831" s="27"/>
      <c r="H831" s="22"/>
      <c r="I831" s="22"/>
      <c r="J831" s="27"/>
      <c r="K831" s="22"/>
      <c r="L831" s="22"/>
      <c r="M831" s="22"/>
      <c r="N831" s="27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4"/>
      <c r="AN831" s="24"/>
      <c r="AO831" s="24"/>
      <c r="AP831" s="24"/>
      <c r="AQ831" s="24"/>
      <c r="AR831" s="24"/>
      <c r="AS831" s="24"/>
      <c r="AT831" s="24"/>
      <c r="AU831" s="24"/>
      <c r="AV831" s="24"/>
      <c r="AW831" s="24"/>
      <c r="AX831" s="24"/>
      <c r="AY831" s="24"/>
      <c r="AZ831" s="24"/>
      <c r="BA831" s="24"/>
      <c r="BB831" s="24"/>
      <c r="BC831" s="24"/>
      <c r="BD831" s="24"/>
      <c r="BE831" s="24"/>
      <c r="BF831" s="24"/>
      <c r="BG831" s="24"/>
      <c r="BH831" s="24"/>
      <c r="BI831" s="24"/>
      <c r="BJ831" s="24"/>
      <c r="BK831" s="24"/>
      <c r="BL831" s="24"/>
      <c r="BM831" s="24"/>
      <c r="BN831" s="24"/>
      <c r="BO831" s="24"/>
      <c r="BP831" s="24"/>
      <c r="BQ831" s="24"/>
      <c r="BR831" s="24"/>
      <c r="BS831" s="24"/>
      <c r="BT831" s="24"/>
      <c r="BU831" s="24"/>
      <c r="BV831" s="24"/>
      <c r="BW831" s="24"/>
      <c r="BX831" s="24"/>
      <c r="BY831" s="24"/>
      <c r="BZ831" s="24"/>
      <c r="CA831" s="24"/>
      <c r="CB831" s="24"/>
      <c r="CC831" s="24"/>
      <c r="CD831" s="24"/>
      <c r="CE831" s="24"/>
      <c r="CF831" s="24"/>
      <c r="CG831" s="24"/>
      <c r="CH831" s="24"/>
      <c r="CI831" s="24"/>
      <c r="CJ831" s="24"/>
      <c r="CK831" s="24"/>
      <c r="CL831" s="24"/>
      <c r="CM831" s="24"/>
    </row>
    <row r="832" spans="1:91" ht="14.25" customHeight="1" x14ac:dyDescent="0.25">
      <c r="A832" s="22"/>
      <c r="B832" s="22"/>
      <c r="C832" s="23"/>
      <c r="D832" s="22"/>
      <c r="E832" s="27"/>
      <c r="F832" s="27"/>
      <c r="G832" s="27"/>
      <c r="H832" s="22"/>
      <c r="I832" s="22"/>
      <c r="J832" s="27"/>
      <c r="K832" s="22"/>
      <c r="L832" s="22"/>
      <c r="M832" s="22"/>
      <c r="N832" s="27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  <c r="AF832" s="24"/>
      <c r="AG832" s="24"/>
      <c r="AH832" s="24"/>
      <c r="AI832" s="24"/>
      <c r="AJ832" s="24"/>
      <c r="AK832" s="24"/>
      <c r="AL832" s="24"/>
      <c r="AM832" s="24"/>
      <c r="AN832" s="24"/>
      <c r="AO832" s="24"/>
      <c r="AP832" s="24"/>
      <c r="AQ832" s="24"/>
      <c r="AR832" s="24"/>
      <c r="AS832" s="24"/>
      <c r="AT832" s="24"/>
      <c r="AU832" s="24"/>
      <c r="AV832" s="24"/>
      <c r="AW832" s="24"/>
      <c r="AX832" s="24"/>
      <c r="AY832" s="24"/>
      <c r="AZ832" s="24"/>
      <c r="BA832" s="24"/>
      <c r="BB832" s="24"/>
      <c r="BC832" s="24"/>
      <c r="BD832" s="24"/>
      <c r="BE832" s="24"/>
      <c r="BF832" s="24"/>
      <c r="BG832" s="24"/>
      <c r="BH832" s="24"/>
      <c r="BI832" s="24"/>
      <c r="BJ832" s="24"/>
      <c r="BK832" s="24"/>
      <c r="BL832" s="24"/>
      <c r="BM832" s="24"/>
      <c r="BN832" s="24"/>
      <c r="BO832" s="24"/>
      <c r="BP832" s="24"/>
      <c r="BQ832" s="24"/>
      <c r="BR832" s="24"/>
      <c r="BS832" s="24"/>
      <c r="BT832" s="24"/>
      <c r="BU832" s="24"/>
      <c r="BV832" s="24"/>
      <c r="BW832" s="24"/>
      <c r="BX832" s="24"/>
      <c r="BY832" s="24"/>
      <c r="BZ832" s="24"/>
      <c r="CA832" s="24"/>
      <c r="CB832" s="24"/>
      <c r="CC832" s="24"/>
      <c r="CD832" s="24"/>
      <c r="CE832" s="24"/>
      <c r="CF832" s="24"/>
      <c r="CG832" s="24"/>
      <c r="CH832" s="24"/>
      <c r="CI832" s="24"/>
      <c r="CJ832" s="24"/>
      <c r="CK832" s="24"/>
      <c r="CL832" s="24"/>
      <c r="CM832" s="24"/>
    </row>
    <row r="833" spans="1:91" ht="14.25" customHeight="1" x14ac:dyDescent="0.25">
      <c r="A833" s="22"/>
      <c r="B833" s="22"/>
      <c r="C833" s="23"/>
      <c r="D833" s="22"/>
      <c r="E833" s="27"/>
      <c r="F833" s="27"/>
      <c r="G833" s="27"/>
      <c r="H833" s="22"/>
      <c r="I833" s="22"/>
      <c r="J833" s="27"/>
      <c r="K833" s="22"/>
      <c r="L833" s="22"/>
      <c r="M833" s="22"/>
      <c r="N833" s="27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  <c r="AF833" s="24"/>
      <c r="AG833" s="24"/>
      <c r="AH833" s="24"/>
      <c r="AI833" s="24"/>
      <c r="AJ833" s="24"/>
      <c r="AK833" s="24"/>
      <c r="AL833" s="24"/>
      <c r="AM833" s="24"/>
      <c r="AN833" s="24"/>
      <c r="AO833" s="24"/>
      <c r="AP833" s="24"/>
      <c r="AQ833" s="24"/>
      <c r="AR833" s="24"/>
      <c r="AS833" s="24"/>
      <c r="AT833" s="24"/>
      <c r="AU833" s="24"/>
      <c r="AV833" s="24"/>
      <c r="AW833" s="24"/>
      <c r="AX833" s="24"/>
      <c r="AY833" s="24"/>
      <c r="AZ833" s="24"/>
      <c r="BA833" s="24"/>
      <c r="BB833" s="24"/>
      <c r="BC833" s="24"/>
      <c r="BD833" s="24"/>
      <c r="BE833" s="24"/>
      <c r="BF833" s="24"/>
      <c r="BG833" s="24"/>
      <c r="BH833" s="24"/>
      <c r="BI833" s="24"/>
      <c r="BJ833" s="24"/>
      <c r="BK833" s="24"/>
      <c r="BL833" s="24"/>
      <c r="BM833" s="24"/>
      <c r="BN833" s="24"/>
      <c r="BO833" s="24"/>
      <c r="BP833" s="24"/>
      <c r="BQ833" s="24"/>
      <c r="BR833" s="24"/>
      <c r="BS833" s="24"/>
      <c r="BT833" s="24"/>
      <c r="BU833" s="24"/>
      <c r="BV833" s="24"/>
      <c r="BW833" s="24"/>
      <c r="BX833" s="24"/>
      <c r="BY833" s="24"/>
      <c r="BZ833" s="24"/>
      <c r="CA833" s="24"/>
      <c r="CB833" s="24"/>
      <c r="CC833" s="24"/>
      <c r="CD833" s="24"/>
      <c r="CE833" s="24"/>
      <c r="CF833" s="24"/>
      <c r="CG833" s="24"/>
      <c r="CH833" s="24"/>
      <c r="CI833" s="24"/>
      <c r="CJ833" s="24"/>
      <c r="CK833" s="24"/>
      <c r="CL833" s="24"/>
      <c r="CM833" s="24"/>
    </row>
    <row r="834" spans="1:91" ht="14.25" customHeight="1" x14ac:dyDescent="0.25">
      <c r="A834" s="22"/>
      <c r="B834" s="22"/>
      <c r="C834" s="23"/>
      <c r="D834" s="22"/>
      <c r="E834" s="27"/>
      <c r="F834" s="27"/>
      <c r="G834" s="27"/>
      <c r="H834" s="22"/>
      <c r="I834" s="22"/>
      <c r="J834" s="27"/>
      <c r="K834" s="22"/>
      <c r="L834" s="22"/>
      <c r="M834" s="22"/>
      <c r="N834" s="27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  <c r="AF834" s="24"/>
      <c r="AG834" s="24"/>
      <c r="AH834" s="24"/>
      <c r="AI834" s="24"/>
      <c r="AJ834" s="24"/>
      <c r="AK834" s="24"/>
      <c r="AL834" s="24"/>
      <c r="AM834" s="24"/>
      <c r="AN834" s="24"/>
      <c r="AO834" s="24"/>
      <c r="AP834" s="24"/>
      <c r="AQ834" s="24"/>
      <c r="AR834" s="24"/>
      <c r="AS834" s="24"/>
      <c r="AT834" s="24"/>
      <c r="AU834" s="24"/>
      <c r="AV834" s="24"/>
      <c r="AW834" s="24"/>
      <c r="AX834" s="24"/>
      <c r="AY834" s="24"/>
      <c r="AZ834" s="24"/>
      <c r="BA834" s="24"/>
      <c r="BB834" s="24"/>
      <c r="BC834" s="24"/>
      <c r="BD834" s="24"/>
      <c r="BE834" s="24"/>
      <c r="BF834" s="24"/>
      <c r="BG834" s="24"/>
      <c r="BH834" s="24"/>
      <c r="BI834" s="24"/>
      <c r="BJ834" s="24"/>
      <c r="BK834" s="24"/>
      <c r="BL834" s="24"/>
      <c r="BM834" s="24"/>
      <c r="BN834" s="24"/>
      <c r="BO834" s="24"/>
      <c r="BP834" s="24"/>
      <c r="BQ834" s="24"/>
      <c r="BR834" s="24"/>
      <c r="BS834" s="24"/>
      <c r="BT834" s="24"/>
      <c r="BU834" s="24"/>
      <c r="BV834" s="24"/>
      <c r="BW834" s="24"/>
      <c r="BX834" s="24"/>
      <c r="BY834" s="24"/>
      <c r="BZ834" s="24"/>
      <c r="CA834" s="24"/>
      <c r="CB834" s="24"/>
      <c r="CC834" s="24"/>
      <c r="CD834" s="24"/>
      <c r="CE834" s="24"/>
      <c r="CF834" s="24"/>
      <c r="CG834" s="24"/>
      <c r="CH834" s="24"/>
      <c r="CI834" s="24"/>
      <c r="CJ834" s="24"/>
      <c r="CK834" s="24"/>
      <c r="CL834" s="24"/>
      <c r="CM834" s="24"/>
    </row>
    <row r="835" spans="1:91" ht="14.25" customHeight="1" x14ac:dyDescent="0.25">
      <c r="A835" s="22"/>
      <c r="B835" s="22"/>
      <c r="C835" s="23"/>
      <c r="D835" s="22"/>
      <c r="E835" s="27"/>
      <c r="F835" s="27"/>
      <c r="G835" s="27"/>
      <c r="H835" s="22"/>
      <c r="I835" s="22"/>
      <c r="J835" s="27"/>
      <c r="K835" s="22"/>
      <c r="L835" s="22"/>
      <c r="M835" s="22"/>
      <c r="N835" s="27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  <c r="AC835" s="24"/>
      <c r="AD835" s="24"/>
      <c r="AE835" s="24"/>
      <c r="AF835" s="24"/>
      <c r="AG835" s="24"/>
      <c r="AH835" s="24"/>
      <c r="AI835" s="24"/>
      <c r="AJ835" s="24"/>
      <c r="AK835" s="24"/>
      <c r="AL835" s="24"/>
      <c r="AM835" s="24"/>
      <c r="AN835" s="24"/>
      <c r="AO835" s="24"/>
      <c r="AP835" s="24"/>
      <c r="AQ835" s="24"/>
      <c r="AR835" s="24"/>
      <c r="AS835" s="24"/>
      <c r="AT835" s="24"/>
      <c r="AU835" s="24"/>
      <c r="AV835" s="24"/>
      <c r="AW835" s="24"/>
      <c r="AX835" s="24"/>
      <c r="AY835" s="24"/>
      <c r="AZ835" s="24"/>
      <c r="BA835" s="24"/>
      <c r="BB835" s="24"/>
      <c r="BC835" s="24"/>
      <c r="BD835" s="24"/>
      <c r="BE835" s="24"/>
      <c r="BF835" s="24"/>
      <c r="BG835" s="24"/>
      <c r="BH835" s="24"/>
      <c r="BI835" s="24"/>
      <c r="BJ835" s="24"/>
      <c r="BK835" s="24"/>
      <c r="BL835" s="24"/>
      <c r="BM835" s="24"/>
      <c r="BN835" s="24"/>
      <c r="BO835" s="24"/>
      <c r="BP835" s="24"/>
      <c r="BQ835" s="24"/>
      <c r="BR835" s="24"/>
      <c r="BS835" s="24"/>
      <c r="BT835" s="24"/>
      <c r="BU835" s="24"/>
      <c r="BV835" s="24"/>
      <c r="BW835" s="24"/>
      <c r="BX835" s="24"/>
      <c r="BY835" s="24"/>
      <c r="BZ835" s="24"/>
      <c r="CA835" s="24"/>
      <c r="CB835" s="24"/>
      <c r="CC835" s="24"/>
      <c r="CD835" s="24"/>
      <c r="CE835" s="24"/>
      <c r="CF835" s="24"/>
      <c r="CG835" s="24"/>
      <c r="CH835" s="24"/>
      <c r="CI835" s="24"/>
      <c r="CJ835" s="24"/>
      <c r="CK835" s="24"/>
      <c r="CL835" s="24"/>
      <c r="CM835" s="24"/>
    </row>
    <row r="836" spans="1:91" ht="14.25" customHeight="1" x14ac:dyDescent="0.25">
      <c r="A836" s="22"/>
      <c r="B836" s="22"/>
      <c r="C836" s="23"/>
      <c r="D836" s="22"/>
      <c r="E836" s="27"/>
      <c r="F836" s="27"/>
      <c r="G836" s="27"/>
      <c r="H836" s="22"/>
      <c r="I836" s="22"/>
      <c r="J836" s="27"/>
      <c r="K836" s="22"/>
      <c r="L836" s="22"/>
      <c r="M836" s="22"/>
      <c r="N836" s="27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  <c r="AF836" s="24"/>
      <c r="AG836" s="24"/>
      <c r="AH836" s="24"/>
      <c r="AI836" s="24"/>
      <c r="AJ836" s="24"/>
      <c r="AK836" s="24"/>
      <c r="AL836" s="24"/>
      <c r="AM836" s="24"/>
      <c r="AN836" s="24"/>
      <c r="AO836" s="24"/>
      <c r="AP836" s="24"/>
      <c r="AQ836" s="24"/>
      <c r="AR836" s="24"/>
      <c r="AS836" s="24"/>
      <c r="AT836" s="24"/>
      <c r="AU836" s="24"/>
      <c r="AV836" s="24"/>
      <c r="AW836" s="24"/>
      <c r="AX836" s="24"/>
      <c r="AY836" s="24"/>
      <c r="AZ836" s="24"/>
      <c r="BA836" s="24"/>
      <c r="BB836" s="24"/>
      <c r="BC836" s="24"/>
      <c r="BD836" s="24"/>
      <c r="BE836" s="24"/>
      <c r="BF836" s="24"/>
      <c r="BG836" s="24"/>
      <c r="BH836" s="24"/>
      <c r="BI836" s="24"/>
      <c r="BJ836" s="24"/>
      <c r="BK836" s="24"/>
      <c r="BL836" s="24"/>
      <c r="BM836" s="24"/>
      <c r="BN836" s="24"/>
      <c r="BO836" s="24"/>
      <c r="BP836" s="24"/>
      <c r="BQ836" s="24"/>
      <c r="BR836" s="24"/>
      <c r="BS836" s="24"/>
      <c r="BT836" s="24"/>
      <c r="BU836" s="24"/>
      <c r="BV836" s="24"/>
      <c r="BW836" s="24"/>
      <c r="BX836" s="24"/>
      <c r="BY836" s="24"/>
      <c r="BZ836" s="24"/>
      <c r="CA836" s="24"/>
      <c r="CB836" s="24"/>
      <c r="CC836" s="24"/>
      <c r="CD836" s="24"/>
      <c r="CE836" s="24"/>
      <c r="CF836" s="24"/>
      <c r="CG836" s="24"/>
      <c r="CH836" s="24"/>
      <c r="CI836" s="24"/>
      <c r="CJ836" s="24"/>
      <c r="CK836" s="24"/>
      <c r="CL836" s="24"/>
      <c r="CM836" s="24"/>
    </row>
    <row r="837" spans="1:91" ht="14.25" customHeight="1" x14ac:dyDescent="0.25">
      <c r="A837" s="22"/>
      <c r="B837" s="22"/>
      <c r="C837" s="23"/>
      <c r="D837" s="22"/>
      <c r="E837" s="27"/>
      <c r="F837" s="27"/>
      <c r="G837" s="27"/>
      <c r="H837" s="22"/>
      <c r="I837" s="22"/>
      <c r="J837" s="27"/>
      <c r="K837" s="22"/>
      <c r="L837" s="22"/>
      <c r="M837" s="22"/>
      <c r="N837" s="27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4"/>
      <c r="AF837" s="24"/>
      <c r="AG837" s="24"/>
      <c r="AH837" s="24"/>
      <c r="AI837" s="24"/>
      <c r="AJ837" s="24"/>
      <c r="AK837" s="24"/>
      <c r="AL837" s="24"/>
      <c r="AM837" s="24"/>
      <c r="AN837" s="24"/>
      <c r="AO837" s="24"/>
      <c r="AP837" s="24"/>
      <c r="AQ837" s="24"/>
      <c r="AR837" s="24"/>
      <c r="AS837" s="24"/>
      <c r="AT837" s="24"/>
      <c r="AU837" s="24"/>
      <c r="AV837" s="24"/>
      <c r="AW837" s="24"/>
      <c r="AX837" s="24"/>
      <c r="AY837" s="24"/>
      <c r="AZ837" s="24"/>
      <c r="BA837" s="24"/>
      <c r="BB837" s="24"/>
      <c r="BC837" s="24"/>
      <c r="BD837" s="24"/>
      <c r="BE837" s="24"/>
      <c r="BF837" s="24"/>
      <c r="BG837" s="24"/>
      <c r="BH837" s="24"/>
      <c r="BI837" s="24"/>
      <c r="BJ837" s="24"/>
      <c r="BK837" s="24"/>
      <c r="BL837" s="24"/>
      <c r="BM837" s="24"/>
      <c r="BN837" s="24"/>
      <c r="BO837" s="24"/>
      <c r="BP837" s="24"/>
      <c r="BQ837" s="24"/>
      <c r="BR837" s="24"/>
      <c r="BS837" s="24"/>
      <c r="BT837" s="24"/>
      <c r="BU837" s="24"/>
      <c r="BV837" s="24"/>
      <c r="BW837" s="24"/>
      <c r="BX837" s="24"/>
      <c r="BY837" s="24"/>
      <c r="BZ837" s="24"/>
      <c r="CA837" s="24"/>
      <c r="CB837" s="24"/>
      <c r="CC837" s="24"/>
      <c r="CD837" s="24"/>
      <c r="CE837" s="24"/>
      <c r="CF837" s="24"/>
      <c r="CG837" s="24"/>
      <c r="CH837" s="24"/>
      <c r="CI837" s="24"/>
      <c r="CJ837" s="24"/>
      <c r="CK837" s="24"/>
      <c r="CL837" s="24"/>
      <c r="CM837" s="24"/>
    </row>
    <row r="838" spans="1:91" ht="14.25" customHeight="1" x14ac:dyDescent="0.25">
      <c r="A838" s="22"/>
      <c r="B838" s="22"/>
      <c r="C838" s="23"/>
      <c r="D838" s="22"/>
      <c r="E838" s="27"/>
      <c r="F838" s="27"/>
      <c r="G838" s="27"/>
      <c r="H838" s="22"/>
      <c r="I838" s="22"/>
      <c r="J838" s="27"/>
      <c r="K838" s="22"/>
      <c r="L838" s="22"/>
      <c r="M838" s="22"/>
      <c r="N838" s="27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24"/>
      <c r="AK838" s="24"/>
      <c r="AL838" s="24"/>
      <c r="AM838" s="24"/>
      <c r="AN838" s="24"/>
      <c r="AO838" s="24"/>
      <c r="AP838" s="24"/>
      <c r="AQ838" s="24"/>
      <c r="AR838" s="24"/>
      <c r="AS838" s="24"/>
      <c r="AT838" s="24"/>
      <c r="AU838" s="24"/>
      <c r="AV838" s="24"/>
      <c r="AW838" s="24"/>
      <c r="AX838" s="24"/>
      <c r="AY838" s="24"/>
      <c r="AZ838" s="24"/>
      <c r="BA838" s="24"/>
      <c r="BB838" s="24"/>
      <c r="BC838" s="24"/>
      <c r="BD838" s="24"/>
      <c r="BE838" s="24"/>
      <c r="BF838" s="24"/>
      <c r="BG838" s="24"/>
      <c r="BH838" s="24"/>
      <c r="BI838" s="24"/>
      <c r="BJ838" s="24"/>
      <c r="BK838" s="24"/>
      <c r="BL838" s="24"/>
      <c r="BM838" s="24"/>
      <c r="BN838" s="24"/>
      <c r="BO838" s="24"/>
      <c r="BP838" s="24"/>
      <c r="BQ838" s="24"/>
      <c r="BR838" s="24"/>
      <c r="BS838" s="24"/>
      <c r="BT838" s="24"/>
      <c r="BU838" s="24"/>
      <c r="BV838" s="24"/>
      <c r="BW838" s="24"/>
      <c r="BX838" s="24"/>
      <c r="BY838" s="24"/>
      <c r="BZ838" s="24"/>
      <c r="CA838" s="24"/>
      <c r="CB838" s="24"/>
      <c r="CC838" s="24"/>
      <c r="CD838" s="24"/>
      <c r="CE838" s="24"/>
      <c r="CF838" s="24"/>
      <c r="CG838" s="24"/>
      <c r="CH838" s="24"/>
      <c r="CI838" s="24"/>
      <c r="CJ838" s="24"/>
      <c r="CK838" s="24"/>
      <c r="CL838" s="24"/>
      <c r="CM838" s="24"/>
    </row>
    <row r="839" spans="1:91" ht="14.25" customHeight="1" x14ac:dyDescent="0.25">
      <c r="A839" s="22"/>
      <c r="B839" s="22"/>
      <c r="C839" s="23"/>
      <c r="D839" s="22"/>
      <c r="E839" s="27"/>
      <c r="F839" s="27"/>
      <c r="G839" s="27"/>
      <c r="H839" s="22"/>
      <c r="I839" s="22"/>
      <c r="J839" s="27"/>
      <c r="K839" s="22"/>
      <c r="L839" s="22"/>
      <c r="M839" s="22"/>
      <c r="N839" s="27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  <c r="AF839" s="24"/>
      <c r="AG839" s="24"/>
      <c r="AH839" s="24"/>
      <c r="AI839" s="24"/>
      <c r="AJ839" s="24"/>
      <c r="AK839" s="24"/>
      <c r="AL839" s="24"/>
      <c r="AM839" s="24"/>
      <c r="AN839" s="24"/>
      <c r="AO839" s="24"/>
      <c r="AP839" s="24"/>
      <c r="AQ839" s="24"/>
      <c r="AR839" s="24"/>
      <c r="AS839" s="24"/>
      <c r="AT839" s="24"/>
      <c r="AU839" s="24"/>
      <c r="AV839" s="24"/>
      <c r="AW839" s="24"/>
      <c r="AX839" s="24"/>
      <c r="AY839" s="24"/>
      <c r="AZ839" s="24"/>
      <c r="BA839" s="24"/>
      <c r="BB839" s="24"/>
      <c r="BC839" s="24"/>
      <c r="BD839" s="24"/>
      <c r="BE839" s="24"/>
      <c r="BF839" s="24"/>
      <c r="BG839" s="24"/>
      <c r="BH839" s="24"/>
      <c r="BI839" s="24"/>
      <c r="BJ839" s="24"/>
      <c r="BK839" s="24"/>
      <c r="BL839" s="24"/>
      <c r="BM839" s="24"/>
      <c r="BN839" s="24"/>
      <c r="BO839" s="24"/>
      <c r="BP839" s="24"/>
      <c r="BQ839" s="24"/>
      <c r="BR839" s="24"/>
      <c r="BS839" s="24"/>
      <c r="BT839" s="24"/>
      <c r="BU839" s="24"/>
      <c r="BV839" s="24"/>
      <c r="BW839" s="24"/>
      <c r="BX839" s="24"/>
      <c r="BY839" s="24"/>
      <c r="BZ839" s="24"/>
      <c r="CA839" s="24"/>
      <c r="CB839" s="24"/>
      <c r="CC839" s="24"/>
      <c r="CD839" s="24"/>
      <c r="CE839" s="24"/>
      <c r="CF839" s="24"/>
      <c r="CG839" s="24"/>
      <c r="CH839" s="24"/>
      <c r="CI839" s="24"/>
      <c r="CJ839" s="24"/>
      <c r="CK839" s="24"/>
      <c r="CL839" s="24"/>
      <c r="CM839" s="24"/>
    </row>
    <row r="840" spans="1:91" ht="14.25" customHeight="1" x14ac:dyDescent="0.25">
      <c r="A840" s="22"/>
      <c r="B840" s="22"/>
      <c r="C840" s="23"/>
      <c r="D840" s="22"/>
      <c r="E840" s="27"/>
      <c r="F840" s="27"/>
      <c r="G840" s="27"/>
      <c r="H840" s="22"/>
      <c r="I840" s="22"/>
      <c r="J840" s="27"/>
      <c r="K840" s="22"/>
      <c r="L840" s="22"/>
      <c r="M840" s="22"/>
      <c r="N840" s="27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/>
      <c r="AD840" s="24"/>
      <c r="AE840" s="24"/>
      <c r="AF840" s="24"/>
      <c r="AG840" s="24"/>
      <c r="AH840" s="24"/>
      <c r="AI840" s="24"/>
      <c r="AJ840" s="24"/>
      <c r="AK840" s="24"/>
      <c r="AL840" s="24"/>
      <c r="AM840" s="24"/>
      <c r="AN840" s="24"/>
      <c r="AO840" s="24"/>
      <c r="AP840" s="24"/>
      <c r="AQ840" s="24"/>
      <c r="AR840" s="24"/>
      <c r="AS840" s="24"/>
      <c r="AT840" s="24"/>
      <c r="AU840" s="24"/>
      <c r="AV840" s="24"/>
      <c r="AW840" s="24"/>
      <c r="AX840" s="24"/>
      <c r="AY840" s="24"/>
      <c r="AZ840" s="24"/>
      <c r="BA840" s="24"/>
      <c r="BB840" s="24"/>
      <c r="BC840" s="24"/>
      <c r="BD840" s="24"/>
      <c r="BE840" s="24"/>
      <c r="BF840" s="24"/>
      <c r="BG840" s="24"/>
      <c r="BH840" s="24"/>
      <c r="BI840" s="24"/>
      <c r="BJ840" s="24"/>
      <c r="BK840" s="24"/>
      <c r="BL840" s="24"/>
      <c r="BM840" s="24"/>
      <c r="BN840" s="24"/>
      <c r="BO840" s="24"/>
      <c r="BP840" s="24"/>
      <c r="BQ840" s="24"/>
      <c r="BR840" s="24"/>
      <c r="BS840" s="24"/>
      <c r="BT840" s="24"/>
      <c r="BU840" s="24"/>
      <c r="BV840" s="24"/>
      <c r="BW840" s="24"/>
      <c r="BX840" s="24"/>
      <c r="BY840" s="24"/>
      <c r="BZ840" s="24"/>
      <c r="CA840" s="24"/>
      <c r="CB840" s="24"/>
      <c r="CC840" s="24"/>
      <c r="CD840" s="24"/>
      <c r="CE840" s="24"/>
      <c r="CF840" s="24"/>
      <c r="CG840" s="24"/>
      <c r="CH840" s="24"/>
      <c r="CI840" s="24"/>
      <c r="CJ840" s="24"/>
      <c r="CK840" s="24"/>
      <c r="CL840" s="24"/>
      <c r="CM840" s="24"/>
    </row>
    <row r="841" spans="1:91" ht="14.25" customHeight="1" x14ac:dyDescent="0.25">
      <c r="A841" s="22"/>
      <c r="B841" s="22"/>
      <c r="C841" s="23"/>
      <c r="D841" s="22"/>
      <c r="E841" s="27"/>
      <c r="F841" s="27"/>
      <c r="G841" s="27"/>
      <c r="H841" s="22"/>
      <c r="I841" s="22"/>
      <c r="J841" s="27"/>
      <c r="K841" s="22"/>
      <c r="L841" s="22"/>
      <c r="M841" s="22"/>
      <c r="N841" s="27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  <c r="AF841" s="24"/>
      <c r="AG841" s="24"/>
      <c r="AH841" s="24"/>
      <c r="AI841" s="24"/>
      <c r="AJ841" s="24"/>
      <c r="AK841" s="24"/>
      <c r="AL841" s="24"/>
      <c r="AM841" s="24"/>
      <c r="AN841" s="24"/>
      <c r="AO841" s="24"/>
      <c r="AP841" s="24"/>
      <c r="AQ841" s="24"/>
      <c r="AR841" s="24"/>
      <c r="AS841" s="24"/>
      <c r="AT841" s="24"/>
      <c r="AU841" s="24"/>
      <c r="AV841" s="24"/>
      <c r="AW841" s="24"/>
      <c r="AX841" s="24"/>
      <c r="AY841" s="24"/>
      <c r="AZ841" s="24"/>
      <c r="BA841" s="24"/>
      <c r="BB841" s="24"/>
      <c r="BC841" s="24"/>
      <c r="BD841" s="24"/>
      <c r="BE841" s="24"/>
      <c r="BF841" s="24"/>
      <c r="BG841" s="24"/>
      <c r="BH841" s="24"/>
      <c r="BI841" s="24"/>
      <c r="BJ841" s="24"/>
      <c r="BK841" s="24"/>
      <c r="BL841" s="24"/>
      <c r="BM841" s="24"/>
      <c r="BN841" s="24"/>
      <c r="BO841" s="24"/>
      <c r="BP841" s="24"/>
      <c r="BQ841" s="24"/>
      <c r="BR841" s="24"/>
      <c r="BS841" s="24"/>
      <c r="BT841" s="24"/>
      <c r="BU841" s="24"/>
      <c r="BV841" s="24"/>
      <c r="BW841" s="24"/>
      <c r="BX841" s="24"/>
      <c r="BY841" s="24"/>
      <c r="BZ841" s="24"/>
      <c r="CA841" s="24"/>
      <c r="CB841" s="24"/>
      <c r="CC841" s="24"/>
      <c r="CD841" s="24"/>
      <c r="CE841" s="24"/>
      <c r="CF841" s="24"/>
      <c r="CG841" s="24"/>
      <c r="CH841" s="24"/>
      <c r="CI841" s="24"/>
      <c r="CJ841" s="24"/>
      <c r="CK841" s="24"/>
      <c r="CL841" s="24"/>
      <c r="CM841" s="24"/>
    </row>
    <row r="842" spans="1:91" ht="14.25" customHeight="1" x14ac:dyDescent="0.25">
      <c r="A842" s="22"/>
      <c r="B842" s="22"/>
      <c r="C842" s="23"/>
      <c r="D842" s="22"/>
      <c r="E842" s="27"/>
      <c r="F842" s="27"/>
      <c r="G842" s="27"/>
      <c r="H842" s="22"/>
      <c r="I842" s="22"/>
      <c r="J842" s="27"/>
      <c r="K842" s="22"/>
      <c r="L842" s="22"/>
      <c r="M842" s="22"/>
      <c r="N842" s="27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  <c r="AC842" s="24"/>
      <c r="AD842" s="24"/>
      <c r="AE842" s="24"/>
      <c r="AF842" s="24"/>
      <c r="AG842" s="24"/>
      <c r="AH842" s="24"/>
      <c r="AI842" s="24"/>
      <c r="AJ842" s="24"/>
      <c r="AK842" s="24"/>
      <c r="AL842" s="24"/>
      <c r="AM842" s="24"/>
      <c r="AN842" s="24"/>
      <c r="AO842" s="24"/>
      <c r="AP842" s="24"/>
      <c r="AQ842" s="24"/>
      <c r="AR842" s="24"/>
      <c r="AS842" s="24"/>
      <c r="AT842" s="24"/>
      <c r="AU842" s="24"/>
      <c r="AV842" s="24"/>
      <c r="AW842" s="24"/>
      <c r="AX842" s="24"/>
      <c r="AY842" s="24"/>
      <c r="AZ842" s="24"/>
      <c r="BA842" s="24"/>
      <c r="BB842" s="24"/>
      <c r="BC842" s="24"/>
      <c r="BD842" s="24"/>
      <c r="BE842" s="24"/>
      <c r="BF842" s="24"/>
      <c r="BG842" s="24"/>
      <c r="BH842" s="24"/>
      <c r="BI842" s="24"/>
      <c r="BJ842" s="24"/>
      <c r="BK842" s="24"/>
      <c r="BL842" s="24"/>
      <c r="BM842" s="24"/>
      <c r="BN842" s="24"/>
      <c r="BO842" s="24"/>
      <c r="BP842" s="24"/>
      <c r="BQ842" s="24"/>
      <c r="BR842" s="24"/>
      <c r="BS842" s="24"/>
      <c r="BT842" s="24"/>
      <c r="BU842" s="24"/>
      <c r="BV842" s="24"/>
      <c r="BW842" s="24"/>
      <c r="BX842" s="24"/>
      <c r="BY842" s="24"/>
      <c r="BZ842" s="24"/>
      <c r="CA842" s="24"/>
      <c r="CB842" s="24"/>
      <c r="CC842" s="24"/>
      <c r="CD842" s="24"/>
      <c r="CE842" s="24"/>
      <c r="CF842" s="24"/>
      <c r="CG842" s="24"/>
      <c r="CH842" s="24"/>
      <c r="CI842" s="24"/>
      <c r="CJ842" s="24"/>
      <c r="CK842" s="24"/>
      <c r="CL842" s="24"/>
      <c r="CM842" s="24"/>
    </row>
    <row r="843" spans="1:91" ht="14.25" customHeight="1" x14ac:dyDescent="0.25">
      <c r="A843" s="22"/>
      <c r="B843" s="22"/>
      <c r="C843" s="23"/>
      <c r="D843" s="22"/>
      <c r="E843" s="27"/>
      <c r="F843" s="27"/>
      <c r="G843" s="27"/>
      <c r="H843" s="22"/>
      <c r="I843" s="22"/>
      <c r="J843" s="27"/>
      <c r="K843" s="22"/>
      <c r="L843" s="22"/>
      <c r="M843" s="22"/>
      <c r="N843" s="27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  <c r="AF843" s="24"/>
      <c r="AG843" s="24"/>
      <c r="AH843" s="24"/>
      <c r="AI843" s="24"/>
      <c r="AJ843" s="24"/>
      <c r="AK843" s="24"/>
      <c r="AL843" s="24"/>
      <c r="AM843" s="24"/>
      <c r="AN843" s="24"/>
      <c r="AO843" s="24"/>
      <c r="AP843" s="24"/>
      <c r="AQ843" s="24"/>
      <c r="AR843" s="24"/>
      <c r="AS843" s="24"/>
      <c r="AT843" s="24"/>
      <c r="AU843" s="24"/>
      <c r="AV843" s="24"/>
      <c r="AW843" s="24"/>
      <c r="AX843" s="24"/>
      <c r="AY843" s="24"/>
      <c r="AZ843" s="24"/>
      <c r="BA843" s="24"/>
      <c r="BB843" s="24"/>
      <c r="BC843" s="24"/>
      <c r="BD843" s="24"/>
      <c r="BE843" s="24"/>
      <c r="BF843" s="24"/>
      <c r="BG843" s="24"/>
      <c r="BH843" s="24"/>
      <c r="BI843" s="24"/>
      <c r="BJ843" s="24"/>
      <c r="BK843" s="24"/>
      <c r="BL843" s="24"/>
      <c r="BM843" s="24"/>
      <c r="BN843" s="24"/>
      <c r="BO843" s="24"/>
      <c r="BP843" s="24"/>
      <c r="BQ843" s="24"/>
      <c r="BR843" s="24"/>
      <c r="BS843" s="24"/>
      <c r="BT843" s="24"/>
      <c r="BU843" s="24"/>
      <c r="BV843" s="24"/>
      <c r="BW843" s="24"/>
      <c r="BX843" s="24"/>
      <c r="BY843" s="24"/>
      <c r="BZ843" s="24"/>
      <c r="CA843" s="24"/>
      <c r="CB843" s="24"/>
      <c r="CC843" s="24"/>
      <c r="CD843" s="24"/>
      <c r="CE843" s="24"/>
      <c r="CF843" s="24"/>
      <c r="CG843" s="24"/>
      <c r="CH843" s="24"/>
      <c r="CI843" s="24"/>
      <c r="CJ843" s="24"/>
      <c r="CK843" s="24"/>
      <c r="CL843" s="24"/>
      <c r="CM843" s="24"/>
    </row>
    <row r="844" spans="1:91" ht="14.25" customHeight="1" x14ac:dyDescent="0.25">
      <c r="A844" s="22"/>
      <c r="B844" s="22"/>
      <c r="C844" s="23"/>
      <c r="D844" s="22"/>
      <c r="E844" s="27"/>
      <c r="F844" s="27"/>
      <c r="G844" s="27"/>
      <c r="H844" s="22"/>
      <c r="I844" s="22"/>
      <c r="J844" s="27"/>
      <c r="K844" s="22"/>
      <c r="L844" s="22"/>
      <c r="M844" s="22"/>
      <c r="N844" s="27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/>
      <c r="AD844" s="24"/>
      <c r="AE844" s="24"/>
      <c r="AF844" s="24"/>
      <c r="AG844" s="24"/>
      <c r="AH844" s="24"/>
      <c r="AI844" s="24"/>
      <c r="AJ844" s="24"/>
      <c r="AK844" s="24"/>
      <c r="AL844" s="24"/>
      <c r="AM844" s="24"/>
      <c r="AN844" s="24"/>
      <c r="AO844" s="24"/>
      <c r="AP844" s="24"/>
      <c r="AQ844" s="24"/>
      <c r="AR844" s="24"/>
      <c r="AS844" s="24"/>
      <c r="AT844" s="24"/>
      <c r="AU844" s="24"/>
      <c r="AV844" s="24"/>
      <c r="AW844" s="24"/>
      <c r="AX844" s="24"/>
      <c r="AY844" s="24"/>
      <c r="AZ844" s="24"/>
      <c r="BA844" s="24"/>
      <c r="BB844" s="24"/>
      <c r="BC844" s="24"/>
      <c r="BD844" s="24"/>
      <c r="BE844" s="24"/>
      <c r="BF844" s="24"/>
      <c r="BG844" s="24"/>
      <c r="BH844" s="24"/>
      <c r="BI844" s="24"/>
      <c r="BJ844" s="24"/>
      <c r="BK844" s="24"/>
      <c r="BL844" s="24"/>
      <c r="BM844" s="24"/>
      <c r="BN844" s="24"/>
      <c r="BO844" s="24"/>
      <c r="BP844" s="24"/>
      <c r="BQ844" s="24"/>
      <c r="BR844" s="24"/>
      <c r="BS844" s="24"/>
      <c r="BT844" s="24"/>
      <c r="BU844" s="24"/>
      <c r="BV844" s="24"/>
      <c r="BW844" s="24"/>
      <c r="BX844" s="24"/>
      <c r="BY844" s="24"/>
      <c r="BZ844" s="24"/>
      <c r="CA844" s="24"/>
      <c r="CB844" s="24"/>
      <c r="CC844" s="24"/>
      <c r="CD844" s="24"/>
      <c r="CE844" s="24"/>
      <c r="CF844" s="24"/>
      <c r="CG844" s="24"/>
      <c r="CH844" s="24"/>
      <c r="CI844" s="24"/>
      <c r="CJ844" s="24"/>
      <c r="CK844" s="24"/>
      <c r="CL844" s="24"/>
      <c r="CM844" s="24"/>
    </row>
    <row r="845" spans="1:91" ht="14.25" customHeight="1" x14ac:dyDescent="0.25">
      <c r="A845" s="22"/>
      <c r="B845" s="22"/>
      <c r="C845" s="23"/>
      <c r="D845" s="22"/>
      <c r="E845" s="27"/>
      <c r="F845" s="27"/>
      <c r="G845" s="27"/>
      <c r="H845" s="22"/>
      <c r="I845" s="22"/>
      <c r="J845" s="27"/>
      <c r="K845" s="22"/>
      <c r="L845" s="22"/>
      <c r="M845" s="22"/>
      <c r="N845" s="27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  <c r="AF845" s="24"/>
      <c r="AG845" s="24"/>
      <c r="AH845" s="24"/>
      <c r="AI845" s="24"/>
      <c r="AJ845" s="24"/>
      <c r="AK845" s="24"/>
      <c r="AL845" s="24"/>
      <c r="AM845" s="24"/>
      <c r="AN845" s="24"/>
      <c r="AO845" s="24"/>
      <c r="AP845" s="24"/>
      <c r="AQ845" s="24"/>
      <c r="AR845" s="24"/>
      <c r="AS845" s="24"/>
      <c r="AT845" s="24"/>
      <c r="AU845" s="24"/>
      <c r="AV845" s="24"/>
      <c r="AW845" s="24"/>
      <c r="AX845" s="24"/>
      <c r="AY845" s="24"/>
      <c r="AZ845" s="24"/>
      <c r="BA845" s="24"/>
      <c r="BB845" s="24"/>
      <c r="BC845" s="24"/>
      <c r="BD845" s="24"/>
      <c r="BE845" s="24"/>
      <c r="BF845" s="24"/>
      <c r="BG845" s="24"/>
      <c r="BH845" s="24"/>
      <c r="BI845" s="24"/>
      <c r="BJ845" s="24"/>
      <c r="BK845" s="24"/>
      <c r="BL845" s="24"/>
      <c r="BM845" s="24"/>
      <c r="BN845" s="24"/>
      <c r="BO845" s="24"/>
      <c r="BP845" s="24"/>
      <c r="BQ845" s="24"/>
      <c r="BR845" s="24"/>
      <c r="BS845" s="24"/>
      <c r="BT845" s="24"/>
      <c r="BU845" s="24"/>
      <c r="BV845" s="24"/>
      <c r="BW845" s="24"/>
      <c r="BX845" s="24"/>
      <c r="BY845" s="24"/>
      <c r="BZ845" s="24"/>
      <c r="CA845" s="24"/>
      <c r="CB845" s="24"/>
      <c r="CC845" s="24"/>
      <c r="CD845" s="24"/>
      <c r="CE845" s="24"/>
      <c r="CF845" s="24"/>
      <c r="CG845" s="24"/>
      <c r="CH845" s="24"/>
      <c r="CI845" s="24"/>
      <c r="CJ845" s="24"/>
      <c r="CK845" s="24"/>
      <c r="CL845" s="24"/>
      <c r="CM845" s="24"/>
    </row>
    <row r="846" spans="1:91" ht="14.25" customHeight="1" x14ac:dyDescent="0.25">
      <c r="A846" s="22"/>
      <c r="B846" s="22"/>
      <c r="C846" s="23"/>
      <c r="D846" s="22"/>
      <c r="E846" s="27"/>
      <c r="F846" s="27"/>
      <c r="G846" s="27"/>
      <c r="H846" s="22"/>
      <c r="I846" s="22"/>
      <c r="J846" s="27"/>
      <c r="K846" s="22"/>
      <c r="L846" s="22"/>
      <c r="M846" s="22"/>
      <c r="N846" s="27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4"/>
      <c r="AF846" s="24"/>
      <c r="AG846" s="24"/>
      <c r="AH846" s="24"/>
      <c r="AI846" s="24"/>
      <c r="AJ846" s="24"/>
      <c r="AK846" s="24"/>
      <c r="AL846" s="24"/>
      <c r="AM846" s="24"/>
      <c r="AN846" s="24"/>
      <c r="AO846" s="24"/>
      <c r="AP846" s="24"/>
      <c r="AQ846" s="24"/>
      <c r="AR846" s="24"/>
      <c r="AS846" s="24"/>
      <c r="AT846" s="24"/>
      <c r="AU846" s="24"/>
      <c r="AV846" s="24"/>
      <c r="AW846" s="24"/>
      <c r="AX846" s="24"/>
      <c r="AY846" s="24"/>
      <c r="AZ846" s="24"/>
      <c r="BA846" s="24"/>
      <c r="BB846" s="24"/>
      <c r="BC846" s="24"/>
      <c r="BD846" s="24"/>
      <c r="BE846" s="24"/>
      <c r="BF846" s="24"/>
      <c r="BG846" s="24"/>
      <c r="BH846" s="24"/>
      <c r="BI846" s="24"/>
      <c r="BJ846" s="24"/>
      <c r="BK846" s="24"/>
      <c r="BL846" s="24"/>
      <c r="BM846" s="24"/>
      <c r="BN846" s="24"/>
      <c r="BO846" s="24"/>
      <c r="BP846" s="24"/>
      <c r="BQ846" s="24"/>
      <c r="BR846" s="24"/>
      <c r="BS846" s="24"/>
      <c r="BT846" s="24"/>
      <c r="BU846" s="24"/>
      <c r="BV846" s="24"/>
      <c r="BW846" s="24"/>
      <c r="BX846" s="24"/>
      <c r="BY846" s="24"/>
      <c r="BZ846" s="24"/>
      <c r="CA846" s="24"/>
      <c r="CB846" s="24"/>
      <c r="CC846" s="24"/>
      <c r="CD846" s="24"/>
      <c r="CE846" s="24"/>
      <c r="CF846" s="24"/>
      <c r="CG846" s="24"/>
      <c r="CH846" s="24"/>
      <c r="CI846" s="24"/>
      <c r="CJ846" s="24"/>
      <c r="CK846" s="24"/>
      <c r="CL846" s="24"/>
      <c r="CM846" s="24"/>
    </row>
    <row r="847" spans="1:91" ht="14.25" customHeight="1" x14ac:dyDescent="0.25">
      <c r="A847" s="22"/>
      <c r="B847" s="22"/>
      <c r="C847" s="23"/>
      <c r="D847" s="22"/>
      <c r="E847" s="27"/>
      <c r="F847" s="27"/>
      <c r="G847" s="27"/>
      <c r="H847" s="22"/>
      <c r="I847" s="22"/>
      <c r="J847" s="27"/>
      <c r="K847" s="22"/>
      <c r="L847" s="22"/>
      <c r="M847" s="22"/>
      <c r="N847" s="27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4"/>
      <c r="AF847" s="24"/>
      <c r="AG847" s="24"/>
      <c r="AH847" s="24"/>
      <c r="AI847" s="24"/>
      <c r="AJ847" s="24"/>
      <c r="AK847" s="24"/>
      <c r="AL847" s="24"/>
      <c r="AM847" s="24"/>
      <c r="AN847" s="24"/>
      <c r="AO847" s="24"/>
      <c r="AP847" s="24"/>
      <c r="AQ847" s="24"/>
      <c r="AR847" s="24"/>
      <c r="AS847" s="24"/>
      <c r="AT847" s="24"/>
      <c r="AU847" s="24"/>
      <c r="AV847" s="24"/>
      <c r="AW847" s="24"/>
      <c r="AX847" s="24"/>
      <c r="AY847" s="24"/>
      <c r="AZ847" s="24"/>
      <c r="BA847" s="24"/>
      <c r="BB847" s="24"/>
      <c r="BC847" s="24"/>
      <c r="BD847" s="24"/>
      <c r="BE847" s="24"/>
      <c r="BF847" s="24"/>
      <c r="BG847" s="24"/>
      <c r="BH847" s="24"/>
      <c r="BI847" s="24"/>
      <c r="BJ847" s="24"/>
      <c r="BK847" s="24"/>
      <c r="BL847" s="24"/>
      <c r="BM847" s="24"/>
      <c r="BN847" s="24"/>
      <c r="BO847" s="24"/>
      <c r="BP847" s="24"/>
      <c r="BQ847" s="24"/>
      <c r="BR847" s="24"/>
      <c r="BS847" s="24"/>
      <c r="BT847" s="24"/>
      <c r="BU847" s="24"/>
      <c r="BV847" s="24"/>
      <c r="BW847" s="24"/>
      <c r="BX847" s="24"/>
      <c r="BY847" s="24"/>
      <c r="BZ847" s="24"/>
      <c r="CA847" s="24"/>
      <c r="CB847" s="24"/>
      <c r="CC847" s="24"/>
      <c r="CD847" s="24"/>
      <c r="CE847" s="24"/>
      <c r="CF847" s="24"/>
      <c r="CG847" s="24"/>
      <c r="CH847" s="24"/>
      <c r="CI847" s="24"/>
      <c r="CJ847" s="24"/>
      <c r="CK847" s="24"/>
      <c r="CL847" s="24"/>
      <c r="CM847" s="24"/>
    </row>
    <row r="848" spans="1:91" ht="14.25" customHeight="1" x14ac:dyDescent="0.25">
      <c r="A848" s="22"/>
      <c r="B848" s="22"/>
      <c r="C848" s="23"/>
      <c r="D848" s="22"/>
      <c r="E848" s="27"/>
      <c r="F848" s="27"/>
      <c r="G848" s="27"/>
      <c r="H848" s="22"/>
      <c r="I848" s="22"/>
      <c r="J848" s="27"/>
      <c r="K848" s="22"/>
      <c r="L848" s="22"/>
      <c r="M848" s="22"/>
      <c r="N848" s="27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4"/>
      <c r="AF848" s="24"/>
      <c r="AG848" s="24"/>
      <c r="AH848" s="24"/>
      <c r="AI848" s="24"/>
      <c r="AJ848" s="24"/>
      <c r="AK848" s="24"/>
      <c r="AL848" s="24"/>
      <c r="AM848" s="24"/>
      <c r="AN848" s="24"/>
      <c r="AO848" s="24"/>
      <c r="AP848" s="24"/>
      <c r="AQ848" s="24"/>
      <c r="AR848" s="24"/>
      <c r="AS848" s="24"/>
      <c r="AT848" s="24"/>
      <c r="AU848" s="24"/>
      <c r="AV848" s="24"/>
      <c r="AW848" s="24"/>
      <c r="AX848" s="24"/>
      <c r="AY848" s="24"/>
      <c r="AZ848" s="24"/>
      <c r="BA848" s="24"/>
      <c r="BB848" s="24"/>
      <c r="BC848" s="24"/>
      <c r="BD848" s="24"/>
      <c r="BE848" s="24"/>
      <c r="BF848" s="24"/>
      <c r="BG848" s="24"/>
      <c r="BH848" s="24"/>
      <c r="BI848" s="24"/>
      <c r="BJ848" s="24"/>
      <c r="BK848" s="24"/>
      <c r="BL848" s="24"/>
      <c r="BM848" s="24"/>
      <c r="BN848" s="24"/>
      <c r="BO848" s="24"/>
      <c r="BP848" s="24"/>
      <c r="BQ848" s="24"/>
      <c r="BR848" s="24"/>
      <c r="BS848" s="24"/>
      <c r="BT848" s="24"/>
      <c r="BU848" s="24"/>
      <c r="BV848" s="24"/>
      <c r="BW848" s="24"/>
      <c r="BX848" s="24"/>
      <c r="BY848" s="24"/>
      <c r="BZ848" s="24"/>
      <c r="CA848" s="24"/>
      <c r="CB848" s="24"/>
      <c r="CC848" s="24"/>
      <c r="CD848" s="24"/>
      <c r="CE848" s="24"/>
      <c r="CF848" s="24"/>
      <c r="CG848" s="24"/>
      <c r="CH848" s="24"/>
      <c r="CI848" s="24"/>
      <c r="CJ848" s="24"/>
      <c r="CK848" s="24"/>
      <c r="CL848" s="24"/>
      <c r="CM848" s="24"/>
    </row>
    <row r="849" spans="1:91" ht="14.25" customHeight="1" x14ac:dyDescent="0.25">
      <c r="A849" s="22"/>
      <c r="B849" s="22"/>
      <c r="C849" s="23"/>
      <c r="D849" s="22"/>
      <c r="E849" s="27"/>
      <c r="F849" s="27"/>
      <c r="G849" s="27"/>
      <c r="H849" s="22"/>
      <c r="I849" s="22"/>
      <c r="J849" s="27"/>
      <c r="K849" s="22"/>
      <c r="L849" s="22"/>
      <c r="M849" s="22"/>
      <c r="N849" s="27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4"/>
      <c r="AF849" s="24"/>
      <c r="AG849" s="24"/>
      <c r="AH849" s="24"/>
      <c r="AI849" s="24"/>
      <c r="AJ849" s="24"/>
      <c r="AK849" s="24"/>
      <c r="AL849" s="24"/>
      <c r="AM849" s="24"/>
      <c r="AN849" s="24"/>
      <c r="AO849" s="24"/>
      <c r="AP849" s="24"/>
      <c r="AQ849" s="24"/>
      <c r="AR849" s="24"/>
      <c r="AS849" s="24"/>
      <c r="AT849" s="24"/>
      <c r="AU849" s="24"/>
      <c r="AV849" s="24"/>
      <c r="AW849" s="24"/>
      <c r="AX849" s="24"/>
      <c r="AY849" s="24"/>
      <c r="AZ849" s="24"/>
      <c r="BA849" s="24"/>
      <c r="BB849" s="24"/>
      <c r="BC849" s="24"/>
      <c r="BD849" s="24"/>
      <c r="BE849" s="24"/>
      <c r="BF849" s="24"/>
      <c r="BG849" s="24"/>
      <c r="BH849" s="24"/>
      <c r="BI849" s="24"/>
      <c r="BJ849" s="24"/>
      <c r="BK849" s="24"/>
      <c r="BL849" s="24"/>
      <c r="BM849" s="24"/>
      <c r="BN849" s="24"/>
      <c r="BO849" s="24"/>
      <c r="BP849" s="24"/>
      <c r="BQ849" s="24"/>
      <c r="BR849" s="24"/>
      <c r="BS849" s="24"/>
      <c r="BT849" s="24"/>
      <c r="BU849" s="24"/>
      <c r="BV849" s="24"/>
      <c r="BW849" s="24"/>
      <c r="BX849" s="24"/>
      <c r="BY849" s="24"/>
      <c r="BZ849" s="24"/>
      <c r="CA849" s="24"/>
      <c r="CB849" s="24"/>
      <c r="CC849" s="24"/>
      <c r="CD849" s="24"/>
      <c r="CE849" s="24"/>
      <c r="CF849" s="24"/>
      <c r="CG849" s="24"/>
      <c r="CH849" s="24"/>
      <c r="CI849" s="24"/>
      <c r="CJ849" s="24"/>
      <c r="CK849" s="24"/>
      <c r="CL849" s="24"/>
      <c r="CM849" s="24"/>
    </row>
    <row r="850" spans="1:91" ht="14.25" customHeight="1" x14ac:dyDescent="0.25">
      <c r="A850" s="22"/>
      <c r="B850" s="22"/>
      <c r="C850" s="23"/>
      <c r="D850" s="22"/>
      <c r="E850" s="27"/>
      <c r="F850" s="27"/>
      <c r="G850" s="27"/>
      <c r="H850" s="22"/>
      <c r="I850" s="22"/>
      <c r="J850" s="27"/>
      <c r="K850" s="22"/>
      <c r="L850" s="22"/>
      <c r="M850" s="22"/>
      <c r="N850" s="27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/>
      <c r="AD850" s="24"/>
      <c r="AE850" s="24"/>
      <c r="AF850" s="24"/>
      <c r="AG850" s="24"/>
      <c r="AH850" s="24"/>
      <c r="AI850" s="24"/>
      <c r="AJ850" s="24"/>
      <c r="AK850" s="24"/>
      <c r="AL850" s="24"/>
      <c r="AM850" s="24"/>
      <c r="AN850" s="24"/>
      <c r="AO850" s="24"/>
      <c r="AP850" s="24"/>
      <c r="AQ850" s="24"/>
      <c r="AR850" s="24"/>
      <c r="AS850" s="24"/>
      <c r="AT850" s="24"/>
      <c r="AU850" s="24"/>
      <c r="AV850" s="24"/>
      <c r="AW850" s="24"/>
      <c r="AX850" s="24"/>
      <c r="AY850" s="24"/>
      <c r="AZ850" s="24"/>
      <c r="BA850" s="24"/>
      <c r="BB850" s="24"/>
      <c r="BC850" s="24"/>
      <c r="BD850" s="24"/>
      <c r="BE850" s="24"/>
      <c r="BF850" s="24"/>
      <c r="BG850" s="24"/>
      <c r="BH850" s="24"/>
      <c r="BI850" s="24"/>
      <c r="BJ850" s="24"/>
      <c r="BK850" s="24"/>
      <c r="BL850" s="24"/>
      <c r="BM850" s="24"/>
      <c r="BN850" s="24"/>
      <c r="BO850" s="24"/>
      <c r="BP850" s="24"/>
      <c r="BQ850" s="24"/>
      <c r="BR850" s="24"/>
      <c r="BS850" s="24"/>
      <c r="BT850" s="24"/>
      <c r="BU850" s="24"/>
      <c r="BV850" s="24"/>
      <c r="BW850" s="24"/>
      <c r="BX850" s="24"/>
      <c r="BY850" s="24"/>
      <c r="BZ850" s="24"/>
      <c r="CA850" s="24"/>
      <c r="CB850" s="24"/>
      <c r="CC850" s="24"/>
      <c r="CD850" s="24"/>
      <c r="CE850" s="24"/>
      <c r="CF850" s="24"/>
      <c r="CG850" s="24"/>
      <c r="CH850" s="24"/>
      <c r="CI850" s="24"/>
      <c r="CJ850" s="24"/>
      <c r="CK850" s="24"/>
      <c r="CL850" s="24"/>
      <c r="CM850" s="24"/>
    </row>
    <row r="851" spans="1:91" ht="14.25" customHeight="1" x14ac:dyDescent="0.25">
      <c r="A851" s="22"/>
      <c r="B851" s="22"/>
      <c r="C851" s="23"/>
      <c r="D851" s="22"/>
      <c r="E851" s="27"/>
      <c r="F851" s="27"/>
      <c r="G851" s="27"/>
      <c r="H851" s="22"/>
      <c r="I851" s="22"/>
      <c r="J851" s="27"/>
      <c r="K851" s="22"/>
      <c r="L851" s="22"/>
      <c r="M851" s="22"/>
      <c r="N851" s="27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  <c r="AD851" s="24"/>
      <c r="AE851" s="24"/>
      <c r="AF851" s="24"/>
      <c r="AG851" s="24"/>
      <c r="AH851" s="24"/>
      <c r="AI851" s="24"/>
      <c r="AJ851" s="24"/>
      <c r="AK851" s="24"/>
      <c r="AL851" s="24"/>
      <c r="AM851" s="24"/>
      <c r="AN851" s="24"/>
      <c r="AO851" s="24"/>
      <c r="AP851" s="24"/>
      <c r="AQ851" s="24"/>
      <c r="AR851" s="24"/>
      <c r="AS851" s="24"/>
      <c r="AT851" s="24"/>
      <c r="AU851" s="24"/>
      <c r="AV851" s="24"/>
      <c r="AW851" s="24"/>
      <c r="AX851" s="24"/>
      <c r="AY851" s="24"/>
      <c r="AZ851" s="24"/>
      <c r="BA851" s="24"/>
      <c r="BB851" s="24"/>
      <c r="BC851" s="24"/>
      <c r="BD851" s="24"/>
      <c r="BE851" s="24"/>
      <c r="BF851" s="24"/>
      <c r="BG851" s="24"/>
      <c r="BH851" s="24"/>
      <c r="BI851" s="24"/>
      <c r="BJ851" s="24"/>
      <c r="BK851" s="24"/>
      <c r="BL851" s="24"/>
      <c r="BM851" s="24"/>
      <c r="BN851" s="24"/>
      <c r="BO851" s="24"/>
      <c r="BP851" s="24"/>
      <c r="BQ851" s="24"/>
      <c r="BR851" s="24"/>
      <c r="BS851" s="24"/>
      <c r="BT851" s="24"/>
      <c r="BU851" s="24"/>
      <c r="BV851" s="24"/>
      <c r="BW851" s="24"/>
      <c r="BX851" s="24"/>
      <c r="BY851" s="24"/>
      <c r="BZ851" s="24"/>
      <c r="CA851" s="24"/>
      <c r="CB851" s="24"/>
      <c r="CC851" s="24"/>
      <c r="CD851" s="24"/>
      <c r="CE851" s="24"/>
      <c r="CF851" s="24"/>
      <c r="CG851" s="24"/>
      <c r="CH851" s="24"/>
      <c r="CI851" s="24"/>
      <c r="CJ851" s="24"/>
      <c r="CK851" s="24"/>
      <c r="CL851" s="24"/>
      <c r="CM851" s="24"/>
    </row>
    <row r="852" spans="1:91" ht="14.25" customHeight="1" x14ac:dyDescent="0.25">
      <c r="A852" s="22"/>
      <c r="B852" s="22"/>
      <c r="C852" s="23"/>
      <c r="D852" s="22"/>
      <c r="E852" s="27"/>
      <c r="F852" s="27"/>
      <c r="G852" s="27"/>
      <c r="H852" s="22"/>
      <c r="I852" s="22"/>
      <c r="J852" s="27"/>
      <c r="K852" s="22"/>
      <c r="L852" s="22"/>
      <c r="M852" s="22"/>
      <c r="N852" s="27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4"/>
      <c r="AF852" s="24"/>
      <c r="AG852" s="24"/>
      <c r="AH852" s="24"/>
      <c r="AI852" s="24"/>
      <c r="AJ852" s="24"/>
      <c r="AK852" s="24"/>
      <c r="AL852" s="24"/>
      <c r="AM852" s="24"/>
      <c r="AN852" s="24"/>
      <c r="AO852" s="24"/>
      <c r="AP852" s="24"/>
      <c r="AQ852" s="24"/>
      <c r="AR852" s="24"/>
      <c r="AS852" s="24"/>
      <c r="AT852" s="24"/>
      <c r="AU852" s="24"/>
      <c r="AV852" s="24"/>
      <c r="AW852" s="24"/>
      <c r="AX852" s="24"/>
      <c r="AY852" s="24"/>
      <c r="AZ852" s="24"/>
      <c r="BA852" s="24"/>
      <c r="BB852" s="24"/>
      <c r="BC852" s="24"/>
      <c r="BD852" s="24"/>
      <c r="BE852" s="24"/>
      <c r="BF852" s="24"/>
      <c r="BG852" s="24"/>
      <c r="BH852" s="24"/>
      <c r="BI852" s="24"/>
      <c r="BJ852" s="24"/>
      <c r="BK852" s="24"/>
      <c r="BL852" s="24"/>
      <c r="BM852" s="24"/>
      <c r="BN852" s="24"/>
      <c r="BO852" s="24"/>
      <c r="BP852" s="24"/>
      <c r="BQ852" s="24"/>
      <c r="BR852" s="24"/>
      <c r="BS852" s="24"/>
      <c r="BT852" s="24"/>
      <c r="BU852" s="24"/>
      <c r="BV852" s="24"/>
      <c r="BW852" s="24"/>
      <c r="BX852" s="24"/>
      <c r="BY852" s="24"/>
      <c r="BZ852" s="24"/>
      <c r="CA852" s="24"/>
      <c r="CB852" s="24"/>
      <c r="CC852" s="24"/>
      <c r="CD852" s="24"/>
      <c r="CE852" s="24"/>
      <c r="CF852" s="24"/>
      <c r="CG852" s="24"/>
      <c r="CH852" s="24"/>
      <c r="CI852" s="24"/>
      <c r="CJ852" s="24"/>
      <c r="CK852" s="24"/>
      <c r="CL852" s="24"/>
      <c r="CM852" s="24"/>
    </row>
    <row r="853" spans="1:91" ht="14.25" customHeight="1" x14ac:dyDescent="0.25">
      <c r="A853" s="22"/>
      <c r="B853" s="22"/>
      <c r="C853" s="23"/>
      <c r="D853" s="22"/>
      <c r="E853" s="27"/>
      <c r="F853" s="27"/>
      <c r="G853" s="27"/>
      <c r="H853" s="22"/>
      <c r="I853" s="22"/>
      <c r="J853" s="27"/>
      <c r="K853" s="22"/>
      <c r="L853" s="22"/>
      <c r="M853" s="22"/>
      <c r="N853" s="27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  <c r="AC853" s="24"/>
      <c r="AD853" s="24"/>
      <c r="AE853" s="24"/>
      <c r="AF853" s="24"/>
      <c r="AG853" s="24"/>
      <c r="AH853" s="24"/>
      <c r="AI853" s="24"/>
      <c r="AJ853" s="24"/>
      <c r="AK853" s="24"/>
      <c r="AL853" s="24"/>
      <c r="AM853" s="24"/>
      <c r="AN853" s="24"/>
      <c r="AO853" s="24"/>
      <c r="AP853" s="24"/>
      <c r="AQ853" s="24"/>
      <c r="AR853" s="24"/>
      <c r="AS853" s="24"/>
      <c r="AT853" s="24"/>
      <c r="AU853" s="24"/>
      <c r="AV853" s="24"/>
      <c r="AW853" s="24"/>
      <c r="AX853" s="24"/>
      <c r="AY853" s="24"/>
      <c r="AZ853" s="24"/>
      <c r="BA853" s="24"/>
      <c r="BB853" s="24"/>
      <c r="BC853" s="24"/>
      <c r="BD853" s="24"/>
      <c r="BE853" s="24"/>
      <c r="BF853" s="24"/>
      <c r="BG853" s="24"/>
      <c r="BH853" s="24"/>
      <c r="BI853" s="24"/>
      <c r="BJ853" s="24"/>
      <c r="BK853" s="24"/>
      <c r="BL853" s="24"/>
      <c r="BM853" s="24"/>
      <c r="BN853" s="24"/>
      <c r="BO853" s="24"/>
      <c r="BP853" s="24"/>
      <c r="BQ853" s="24"/>
      <c r="BR853" s="24"/>
      <c r="BS853" s="24"/>
      <c r="BT853" s="24"/>
      <c r="BU853" s="24"/>
      <c r="BV853" s="24"/>
      <c r="BW853" s="24"/>
      <c r="BX853" s="24"/>
      <c r="BY853" s="24"/>
      <c r="BZ853" s="24"/>
      <c r="CA853" s="24"/>
      <c r="CB853" s="24"/>
      <c r="CC853" s="24"/>
      <c r="CD853" s="24"/>
      <c r="CE853" s="24"/>
      <c r="CF853" s="24"/>
      <c r="CG853" s="24"/>
      <c r="CH853" s="24"/>
      <c r="CI853" s="24"/>
      <c r="CJ853" s="24"/>
      <c r="CK853" s="24"/>
      <c r="CL853" s="24"/>
      <c r="CM853" s="24"/>
    </row>
    <row r="854" spans="1:91" ht="14.25" customHeight="1" x14ac:dyDescent="0.25">
      <c r="A854" s="22"/>
      <c r="B854" s="22"/>
      <c r="C854" s="23"/>
      <c r="D854" s="22"/>
      <c r="E854" s="27"/>
      <c r="F854" s="27"/>
      <c r="G854" s="27"/>
      <c r="H854" s="22"/>
      <c r="I854" s="22"/>
      <c r="J854" s="27"/>
      <c r="K854" s="22"/>
      <c r="L854" s="22"/>
      <c r="M854" s="22"/>
      <c r="N854" s="27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  <c r="AC854" s="24"/>
      <c r="AD854" s="24"/>
      <c r="AE854" s="24"/>
      <c r="AF854" s="24"/>
      <c r="AG854" s="24"/>
      <c r="AH854" s="24"/>
      <c r="AI854" s="24"/>
      <c r="AJ854" s="24"/>
      <c r="AK854" s="24"/>
      <c r="AL854" s="24"/>
      <c r="AM854" s="24"/>
      <c r="AN854" s="24"/>
      <c r="AO854" s="24"/>
      <c r="AP854" s="24"/>
      <c r="AQ854" s="24"/>
      <c r="AR854" s="24"/>
      <c r="AS854" s="24"/>
      <c r="AT854" s="24"/>
      <c r="AU854" s="24"/>
      <c r="AV854" s="24"/>
      <c r="AW854" s="24"/>
      <c r="AX854" s="24"/>
      <c r="AY854" s="24"/>
      <c r="AZ854" s="24"/>
      <c r="BA854" s="24"/>
      <c r="BB854" s="24"/>
      <c r="BC854" s="24"/>
      <c r="BD854" s="24"/>
      <c r="BE854" s="24"/>
      <c r="BF854" s="24"/>
      <c r="BG854" s="24"/>
      <c r="BH854" s="24"/>
      <c r="BI854" s="24"/>
      <c r="BJ854" s="24"/>
      <c r="BK854" s="24"/>
      <c r="BL854" s="24"/>
      <c r="BM854" s="24"/>
      <c r="BN854" s="24"/>
      <c r="BO854" s="24"/>
      <c r="BP854" s="24"/>
      <c r="BQ854" s="24"/>
      <c r="BR854" s="24"/>
      <c r="BS854" s="24"/>
      <c r="BT854" s="24"/>
      <c r="BU854" s="24"/>
      <c r="BV854" s="24"/>
      <c r="BW854" s="24"/>
      <c r="BX854" s="24"/>
      <c r="BY854" s="24"/>
      <c r="BZ854" s="24"/>
      <c r="CA854" s="24"/>
      <c r="CB854" s="24"/>
      <c r="CC854" s="24"/>
      <c r="CD854" s="24"/>
      <c r="CE854" s="24"/>
      <c r="CF854" s="24"/>
      <c r="CG854" s="24"/>
      <c r="CH854" s="24"/>
      <c r="CI854" s="24"/>
      <c r="CJ854" s="24"/>
      <c r="CK854" s="24"/>
      <c r="CL854" s="24"/>
      <c r="CM854" s="24"/>
    </row>
    <row r="855" spans="1:91" ht="14.25" customHeight="1" x14ac:dyDescent="0.25">
      <c r="A855" s="22"/>
      <c r="B855" s="22"/>
      <c r="C855" s="23"/>
      <c r="D855" s="22"/>
      <c r="E855" s="27"/>
      <c r="F855" s="27"/>
      <c r="G855" s="27"/>
      <c r="H855" s="22"/>
      <c r="I855" s="22"/>
      <c r="J855" s="27"/>
      <c r="K855" s="22"/>
      <c r="L855" s="22"/>
      <c r="M855" s="22"/>
      <c r="N855" s="27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/>
      <c r="AD855" s="24"/>
      <c r="AE855" s="24"/>
      <c r="AF855" s="24"/>
      <c r="AG855" s="24"/>
      <c r="AH855" s="24"/>
      <c r="AI855" s="24"/>
      <c r="AJ855" s="24"/>
      <c r="AK855" s="24"/>
      <c r="AL855" s="24"/>
      <c r="AM855" s="24"/>
      <c r="AN855" s="24"/>
      <c r="AO855" s="24"/>
      <c r="AP855" s="24"/>
      <c r="AQ855" s="24"/>
      <c r="AR855" s="24"/>
      <c r="AS855" s="24"/>
      <c r="AT855" s="24"/>
      <c r="AU855" s="24"/>
      <c r="AV855" s="24"/>
      <c r="AW855" s="24"/>
      <c r="AX855" s="24"/>
      <c r="AY855" s="24"/>
      <c r="AZ855" s="24"/>
      <c r="BA855" s="24"/>
      <c r="BB855" s="24"/>
      <c r="BC855" s="24"/>
      <c r="BD855" s="24"/>
      <c r="BE855" s="24"/>
      <c r="BF855" s="24"/>
      <c r="BG855" s="24"/>
      <c r="BH855" s="24"/>
      <c r="BI855" s="24"/>
      <c r="BJ855" s="24"/>
      <c r="BK855" s="24"/>
      <c r="BL855" s="24"/>
      <c r="BM855" s="24"/>
      <c r="BN855" s="24"/>
      <c r="BO855" s="24"/>
      <c r="BP855" s="24"/>
      <c r="BQ855" s="24"/>
      <c r="BR855" s="24"/>
      <c r="BS855" s="24"/>
      <c r="BT855" s="24"/>
      <c r="BU855" s="24"/>
      <c r="BV855" s="24"/>
      <c r="BW855" s="24"/>
      <c r="BX855" s="24"/>
      <c r="BY855" s="24"/>
      <c r="BZ855" s="24"/>
      <c r="CA855" s="24"/>
      <c r="CB855" s="24"/>
      <c r="CC855" s="24"/>
      <c r="CD855" s="24"/>
      <c r="CE855" s="24"/>
      <c r="CF855" s="24"/>
      <c r="CG855" s="24"/>
      <c r="CH855" s="24"/>
      <c r="CI855" s="24"/>
      <c r="CJ855" s="24"/>
      <c r="CK855" s="24"/>
      <c r="CL855" s="24"/>
      <c r="CM855" s="24"/>
    </row>
    <row r="856" spans="1:91" ht="14.25" customHeight="1" x14ac:dyDescent="0.25">
      <c r="A856" s="22"/>
      <c r="B856" s="22"/>
      <c r="C856" s="23"/>
      <c r="D856" s="22"/>
      <c r="E856" s="27"/>
      <c r="F856" s="27"/>
      <c r="G856" s="27"/>
      <c r="H856" s="22"/>
      <c r="I856" s="22"/>
      <c r="J856" s="27"/>
      <c r="K856" s="22"/>
      <c r="L856" s="22"/>
      <c r="M856" s="22"/>
      <c r="N856" s="27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  <c r="AB856" s="24"/>
      <c r="AC856" s="24"/>
      <c r="AD856" s="24"/>
      <c r="AE856" s="24"/>
      <c r="AF856" s="24"/>
      <c r="AG856" s="24"/>
      <c r="AH856" s="24"/>
      <c r="AI856" s="24"/>
      <c r="AJ856" s="24"/>
      <c r="AK856" s="24"/>
      <c r="AL856" s="24"/>
      <c r="AM856" s="24"/>
      <c r="AN856" s="24"/>
      <c r="AO856" s="24"/>
      <c r="AP856" s="24"/>
      <c r="AQ856" s="24"/>
      <c r="AR856" s="24"/>
      <c r="AS856" s="24"/>
      <c r="AT856" s="24"/>
      <c r="AU856" s="24"/>
      <c r="AV856" s="24"/>
      <c r="AW856" s="24"/>
      <c r="AX856" s="24"/>
      <c r="AY856" s="24"/>
      <c r="AZ856" s="24"/>
      <c r="BA856" s="24"/>
      <c r="BB856" s="24"/>
      <c r="BC856" s="24"/>
      <c r="BD856" s="24"/>
      <c r="BE856" s="24"/>
      <c r="BF856" s="24"/>
      <c r="BG856" s="24"/>
      <c r="BH856" s="24"/>
      <c r="BI856" s="24"/>
      <c r="BJ856" s="24"/>
      <c r="BK856" s="24"/>
      <c r="BL856" s="24"/>
      <c r="BM856" s="24"/>
      <c r="BN856" s="24"/>
      <c r="BO856" s="24"/>
      <c r="BP856" s="24"/>
      <c r="BQ856" s="24"/>
      <c r="BR856" s="24"/>
      <c r="BS856" s="24"/>
      <c r="BT856" s="24"/>
      <c r="BU856" s="24"/>
      <c r="BV856" s="24"/>
      <c r="BW856" s="24"/>
      <c r="BX856" s="24"/>
      <c r="BY856" s="24"/>
      <c r="BZ856" s="24"/>
      <c r="CA856" s="24"/>
      <c r="CB856" s="24"/>
      <c r="CC856" s="24"/>
      <c r="CD856" s="24"/>
      <c r="CE856" s="24"/>
      <c r="CF856" s="24"/>
      <c r="CG856" s="24"/>
      <c r="CH856" s="24"/>
      <c r="CI856" s="24"/>
      <c r="CJ856" s="24"/>
      <c r="CK856" s="24"/>
      <c r="CL856" s="24"/>
      <c r="CM856" s="24"/>
    </row>
    <row r="857" spans="1:91" ht="14.25" customHeight="1" x14ac:dyDescent="0.25">
      <c r="A857" s="22"/>
      <c r="B857" s="22"/>
      <c r="C857" s="23"/>
      <c r="D857" s="22"/>
      <c r="E857" s="27"/>
      <c r="F857" s="27"/>
      <c r="G857" s="27"/>
      <c r="H857" s="22"/>
      <c r="I857" s="22"/>
      <c r="J857" s="27"/>
      <c r="K857" s="22"/>
      <c r="L857" s="22"/>
      <c r="M857" s="22"/>
      <c r="N857" s="27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  <c r="AC857" s="24"/>
      <c r="AD857" s="24"/>
      <c r="AE857" s="24"/>
      <c r="AF857" s="24"/>
      <c r="AG857" s="24"/>
      <c r="AH857" s="24"/>
      <c r="AI857" s="24"/>
      <c r="AJ857" s="24"/>
      <c r="AK857" s="24"/>
      <c r="AL857" s="24"/>
      <c r="AM857" s="24"/>
      <c r="AN857" s="24"/>
      <c r="AO857" s="24"/>
      <c r="AP857" s="24"/>
      <c r="AQ857" s="24"/>
      <c r="AR857" s="24"/>
      <c r="AS857" s="24"/>
      <c r="AT857" s="24"/>
      <c r="AU857" s="24"/>
      <c r="AV857" s="24"/>
      <c r="AW857" s="24"/>
      <c r="AX857" s="24"/>
      <c r="AY857" s="24"/>
      <c r="AZ857" s="24"/>
      <c r="BA857" s="24"/>
      <c r="BB857" s="24"/>
      <c r="BC857" s="24"/>
      <c r="BD857" s="24"/>
      <c r="BE857" s="24"/>
      <c r="BF857" s="24"/>
      <c r="BG857" s="24"/>
      <c r="BH857" s="24"/>
      <c r="BI857" s="24"/>
      <c r="BJ857" s="24"/>
      <c r="BK857" s="24"/>
      <c r="BL857" s="24"/>
      <c r="BM857" s="24"/>
      <c r="BN857" s="24"/>
      <c r="BO857" s="24"/>
      <c r="BP857" s="24"/>
      <c r="BQ857" s="24"/>
      <c r="BR857" s="24"/>
      <c r="BS857" s="24"/>
      <c r="BT857" s="24"/>
      <c r="BU857" s="24"/>
      <c r="BV857" s="24"/>
      <c r="BW857" s="24"/>
      <c r="BX857" s="24"/>
      <c r="BY857" s="24"/>
      <c r="BZ857" s="24"/>
      <c r="CA857" s="24"/>
      <c r="CB857" s="24"/>
      <c r="CC857" s="24"/>
      <c r="CD857" s="24"/>
      <c r="CE857" s="24"/>
      <c r="CF857" s="24"/>
      <c r="CG857" s="24"/>
      <c r="CH857" s="24"/>
      <c r="CI857" s="24"/>
      <c r="CJ857" s="24"/>
      <c r="CK857" s="24"/>
      <c r="CL857" s="24"/>
      <c r="CM857" s="24"/>
    </row>
    <row r="858" spans="1:91" ht="14.25" customHeight="1" x14ac:dyDescent="0.25">
      <c r="A858" s="22"/>
      <c r="B858" s="22"/>
      <c r="C858" s="23"/>
      <c r="D858" s="22"/>
      <c r="E858" s="27"/>
      <c r="F858" s="27"/>
      <c r="G858" s="27"/>
      <c r="H858" s="22"/>
      <c r="I858" s="22"/>
      <c r="J858" s="27"/>
      <c r="K858" s="22"/>
      <c r="L858" s="22"/>
      <c r="M858" s="22"/>
      <c r="N858" s="27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  <c r="AC858" s="24"/>
      <c r="AD858" s="24"/>
      <c r="AE858" s="24"/>
      <c r="AF858" s="24"/>
      <c r="AG858" s="24"/>
      <c r="AH858" s="24"/>
      <c r="AI858" s="24"/>
      <c r="AJ858" s="24"/>
      <c r="AK858" s="24"/>
      <c r="AL858" s="24"/>
      <c r="AM858" s="24"/>
      <c r="AN858" s="24"/>
      <c r="AO858" s="24"/>
      <c r="AP858" s="24"/>
      <c r="AQ858" s="24"/>
      <c r="AR858" s="24"/>
      <c r="AS858" s="24"/>
      <c r="AT858" s="24"/>
      <c r="AU858" s="24"/>
      <c r="AV858" s="24"/>
      <c r="AW858" s="24"/>
      <c r="AX858" s="24"/>
      <c r="AY858" s="24"/>
      <c r="AZ858" s="24"/>
      <c r="BA858" s="24"/>
      <c r="BB858" s="24"/>
      <c r="BC858" s="24"/>
      <c r="BD858" s="24"/>
      <c r="BE858" s="24"/>
      <c r="BF858" s="24"/>
      <c r="BG858" s="24"/>
      <c r="BH858" s="24"/>
      <c r="BI858" s="24"/>
      <c r="BJ858" s="24"/>
      <c r="BK858" s="24"/>
      <c r="BL858" s="24"/>
      <c r="BM858" s="24"/>
      <c r="BN858" s="24"/>
      <c r="BO858" s="24"/>
      <c r="BP858" s="24"/>
      <c r="BQ858" s="24"/>
      <c r="BR858" s="24"/>
      <c r="BS858" s="24"/>
      <c r="BT858" s="24"/>
      <c r="BU858" s="24"/>
      <c r="BV858" s="24"/>
      <c r="BW858" s="24"/>
      <c r="BX858" s="24"/>
      <c r="BY858" s="24"/>
      <c r="BZ858" s="24"/>
      <c r="CA858" s="24"/>
      <c r="CB858" s="24"/>
      <c r="CC858" s="24"/>
      <c r="CD858" s="24"/>
      <c r="CE858" s="24"/>
      <c r="CF858" s="24"/>
      <c r="CG858" s="24"/>
      <c r="CH858" s="24"/>
      <c r="CI858" s="24"/>
      <c r="CJ858" s="24"/>
      <c r="CK858" s="24"/>
      <c r="CL858" s="24"/>
      <c r="CM858" s="24"/>
    </row>
    <row r="859" spans="1:91" ht="14.25" customHeight="1" x14ac:dyDescent="0.25">
      <c r="A859" s="22"/>
      <c r="B859" s="22"/>
      <c r="C859" s="23"/>
      <c r="D859" s="22"/>
      <c r="E859" s="27"/>
      <c r="F859" s="27"/>
      <c r="G859" s="27"/>
      <c r="H859" s="22"/>
      <c r="I859" s="22"/>
      <c r="J859" s="27"/>
      <c r="K859" s="22"/>
      <c r="L859" s="22"/>
      <c r="M859" s="22"/>
      <c r="N859" s="27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  <c r="AC859" s="24"/>
      <c r="AD859" s="24"/>
      <c r="AE859" s="24"/>
      <c r="AF859" s="24"/>
      <c r="AG859" s="24"/>
      <c r="AH859" s="24"/>
      <c r="AI859" s="24"/>
      <c r="AJ859" s="24"/>
      <c r="AK859" s="24"/>
      <c r="AL859" s="24"/>
      <c r="AM859" s="24"/>
      <c r="AN859" s="24"/>
      <c r="AO859" s="24"/>
      <c r="AP859" s="24"/>
      <c r="AQ859" s="24"/>
      <c r="AR859" s="24"/>
      <c r="AS859" s="24"/>
      <c r="AT859" s="24"/>
      <c r="AU859" s="24"/>
      <c r="AV859" s="24"/>
      <c r="AW859" s="24"/>
      <c r="AX859" s="24"/>
      <c r="AY859" s="24"/>
      <c r="AZ859" s="24"/>
      <c r="BA859" s="24"/>
      <c r="BB859" s="24"/>
      <c r="BC859" s="24"/>
      <c r="BD859" s="24"/>
      <c r="BE859" s="24"/>
      <c r="BF859" s="24"/>
      <c r="BG859" s="24"/>
      <c r="BH859" s="24"/>
      <c r="BI859" s="24"/>
      <c r="BJ859" s="24"/>
      <c r="BK859" s="24"/>
      <c r="BL859" s="24"/>
      <c r="BM859" s="24"/>
      <c r="BN859" s="24"/>
      <c r="BO859" s="24"/>
      <c r="BP859" s="24"/>
      <c r="BQ859" s="24"/>
      <c r="BR859" s="24"/>
      <c r="BS859" s="24"/>
      <c r="BT859" s="24"/>
      <c r="BU859" s="24"/>
      <c r="BV859" s="24"/>
      <c r="BW859" s="24"/>
      <c r="BX859" s="24"/>
      <c r="BY859" s="24"/>
      <c r="BZ859" s="24"/>
      <c r="CA859" s="24"/>
      <c r="CB859" s="24"/>
      <c r="CC859" s="24"/>
      <c r="CD859" s="24"/>
      <c r="CE859" s="24"/>
      <c r="CF859" s="24"/>
      <c r="CG859" s="24"/>
      <c r="CH859" s="24"/>
      <c r="CI859" s="24"/>
      <c r="CJ859" s="24"/>
      <c r="CK859" s="24"/>
      <c r="CL859" s="24"/>
      <c r="CM859" s="24"/>
    </row>
    <row r="860" spans="1:91" ht="14.25" customHeight="1" x14ac:dyDescent="0.25">
      <c r="A860" s="22"/>
      <c r="B860" s="22"/>
      <c r="C860" s="23"/>
      <c r="D860" s="22"/>
      <c r="E860" s="27"/>
      <c r="F860" s="27"/>
      <c r="G860" s="27"/>
      <c r="H860" s="22"/>
      <c r="I860" s="22"/>
      <c r="J860" s="27"/>
      <c r="K860" s="22"/>
      <c r="L860" s="22"/>
      <c r="M860" s="22"/>
      <c r="N860" s="27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4"/>
      <c r="AN860" s="24"/>
      <c r="AO860" s="24"/>
      <c r="AP860" s="24"/>
      <c r="AQ860" s="24"/>
      <c r="AR860" s="24"/>
      <c r="AS860" s="24"/>
      <c r="AT860" s="24"/>
      <c r="AU860" s="24"/>
      <c r="AV860" s="24"/>
      <c r="AW860" s="24"/>
      <c r="AX860" s="24"/>
      <c r="AY860" s="24"/>
      <c r="AZ860" s="24"/>
      <c r="BA860" s="24"/>
      <c r="BB860" s="24"/>
      <c r="BC860" s="24"/>
      <c r="BD860" s="24"/>
      <c r="BE860" s="24"/>
      <c r="BF860" s="24"/>
      <c r="BG860" s="24"/>
      <c r="BH860" s="24"/>
      <c r="BI860" s="24"/>
      <c r="BJ860" s="24"/>
      <c r="BK860" s="24"/>
      <c r="BL860" s="24"/>
      <c r="BM860" s="24"/>
      <c r="BN860" s="24"/>
      <c r="BO860" s="24"/>
      <c r="BP860" s="24"/>
      <c r="BQ860" s="24"/>
      <c r="BR860" s="24"/>
      <c r="BS860" s="24"/>
      <c r="BT860" s="24"/>
      <c r="BU860" s="24"/>
      <c r="BV860" s="24"/>
      <c r="BW860" s="24"/>
      <c r="BX860" s="24"/>
      <c r="BY860" s="24"/>
      <c r="BZ860" s="24"/>
      <c r="CA860" s="24"/>
      <c r="CB860" s="24"/>
      <c r="CC860" s="24"/>
      <c r="CD860" s="24"/>
      <c r="CE860" s="24"/>
      <c r="CF860" s="24"/>
      <c r="CG860" s="24"/>
      <c r="CH860" s="24"/>
      <c r="CI860" s="24"/>
      <c r="CJ860" s="24"/>
      <c r="CK860" s="24"/>
      <c r="CL860" s="24"/>
      <c r="CM860" s="24"/>
    </row>
    <row r="861" spans="1:91" ht="14.25" customHeight="1" x14ac:dyDescent="0.25">
      <c r="A861" s="22"/>
      <c r="B861" s="22"/>
      <c r="C861" s="23"/>
      <c r="D861" s="22"/>
      <c r="E861" s="27"/>
      <c r="F861" s="27"/>
      <c r="G861" s="27"/>
      <c r="H861" s="22"/>
      <c r="I861" s="22"/>
      <c r="J861" s="27"/>
      <c r="K861" s="22"/>
      <c r="L861" s="22"/>
      <c r="M861" s="22"/>
      <c r="N861" s="27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  <c r="AC861" s="24"/>
      <c r="AD861" s="24"/>
      <c r="AE861" s="24"/>
      <c r="AF861" s="24"/>
      <c r="AG861" s="24"/>
      <c r="AH861" s="24"/>
      <c r="AI861" s="24"/>
      <c r="AJ861" s="24"/>
      <c r="AK861" s="24"/>
      <c r="AL861" s="24"/>
      <c r="AM861" s="24"/>
      <c r="AN861" s="24"/>
      <c r="AO861" s="24"/>
      <c r="AP861" s="24"/>
      <c r="AQ861" s="24"/>
      <c r="AR861" s="24"/>
      <c r="AS861" s="24"/>
      <c r="AT861" s="24"/>
      <c r="AU861" s="24"/>
      <c r="AV861" s="24"/>
      <c r="AW861" s="24"/>
      <c r="AX861" s="24"/>
      <c r="AY861" s="24"/>
      <c r="AZ861" s="24"/>
      <c r="BA861" s="24"/>
      <c r="BB861" s="24"/>
      <c r="BC861" s="24"/>
      <c r="BD861" s="24"/>
      <c r="BE861" s="24"/>
      <c r="BF861" s="24"/>
      <c r="BG861" s="24"/>
      <c r="BH861" s="24"/>
      <c r="BI861" s="24"/>
      <c r="BJ861" s="24"/>
      <c r="BK861" s="24"/>
      <c r="BL861" s="24"/>
      <c r="BM861" s="24"/>
      <c r="BN861" s="24"/>
      <c r="BO861" s="24"/>
      <c r="BP861" s="24"/>
      <c r="BQ861" s="24"/>
      <c r="BR861" s="24"/>
      <c r="BS861" s="24"/>
      <c r="BT861" s="24"/>
      <c r="BU861" s="24"/>
      <c r="BV861" s="24"/>
      <c r="BW861" s="24"/>
      <c r="BX861" s="24"/>
      <c r="BY861" s="24"/>
      <c r="BZ861" s="24"/>
      <c r="CA861" s="24"/>
      <c r="CB861" s="24"/>
      <c r="CC861" s="24"/>
      <c r="CD861" s="24"/>
      <c r="CE861" s="24"/>
      <c r="CF861" s="24"/>
      <c r="CG861" s="24"/>
      <c r="CH861" s="24"/>
      <c r="CI861" s="24"/>
      <c r="CJ861" s="24"/>
      <c r="CK861" s="24"/>
      <c r="CL861" s="24"/>
      <c r="CM861" s="24"/>
    </row>
    <row r="862" spans="1:91" ht="14.25" customHeight="1" x14ac:dyDescent="0.25">
      <c r="A862" s="22"/>
      <c r="B862" s="22"/>
      <c r="C862" s="23"/>
      <c r="D862" s="22"/>
      <c r="E862" s="27"/>
      <c r="F862" s="27"/>
      <c r="G862" s="27"/>
      <c r="H862" s="22"/>
      <c r="I862" s="22"/>
      <c r="J862" s="27"/>
      <c r="K862" s="22"/>
      <c r="L862" s="22"/>
      <c r="M862" s="22"/>
      <c r="N862" s="27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24"/>
      <c r="AG862" s="24"/>
      <c r="AH862" s="24"/>
      <c r="AI862" s="24"/>
      <c r="AJ862" s="24"/>
      <c r="AK862" s="24"/>
      <c r="AL862" s="24"/>
      <c r="AM862" s="24"/>
      <c r="AN862" s="24"/>
      <c r="AO862" s="24"/>
      <c r="AP862" s="24"/>
      <c r="AQ862" s="24"/>
      <c r="AR862" s="24"/>
      <c r="AS862" s="24"/>
      <c r="AT862" s="24"/>
      <c r="AU862" s="24"/>
      <c r="AV862" s="24"/>
      <c r="AW862" s="24"/>
      <c r="AX862" s="24"/>
      <c r="AY862" s="24"/>
      <c r="AZ862" s="24"/>
      <c r="BA862" s="24"/>
      <c r="BB862" s="24"/>
      <c r="BC862" s="24"/>
      <c r="BD862" s="24"/>
      <c r="BE862" s="24"/>
      <c r="BF862" s="24"/>
      <c r="BG862" s="24"/>
      <c r="BH862" s="24"/>
      <c r="BI862" s="24"/>
      <c r="BJ862" s="24"/>
      <c r="BK862" s="24"/>
      <c r="BL862" s="24"/>
      <c r="BM862" s="24"/>
      <c r="BN862" s="24"/>
      <c r="BO862" s="24"/>
      <c r="BP862" s="24"/>
      <c r="BQ862" s="24"/>
      <c r="BR862" s="24"/>
      <c r="BS862" s="24"/>
      <c r="BT862" s="24"/>
      <c r="BU862" s="24"/>
      <c r="BV862" s="24"/>
      <c r="BW862" s="24"/>
      <c r="BX862" s="24"/>
      <c r="BY862" s="24"/>
      <c r="BZ862" s="24"/>
      <c r="CA862" s="24"/>
      <c r="CB862" s="24"/>
      <c r="CC862" s="24"/>
      <c r="CD862" s="24"/>
      <c r="CE862" s="24"/>
      <c r="CF862" s="24"/>
      <c r="CG862" s="24"/>
      <c r="CH862" s="24"/>
      <c r="CI862" s="24"/>
      <c r="CJ862" s="24"/>
      <c r="CK862" s="24"/>
      <c r="CL862" s="24"/>
      <c r="CM862" s="24"/>
    </row>
    <row r="863" spans="1:91" ht="14.25" customHeight="1" x14ac:dyDescent="0.25">
      <c r="A863" s="22"/>
      <c r="B863" s="22"/>
      <c r="C863" s="23"/>
      <c r="D863" s="22"/>
      <c r="E863" s="27"/>
      <c r="F863" s="27"/>
      <c r="G863" s="27"/>
      <c r="H863" s="22"/>
      <c r="I863" s="22"/>
      <c r="J863" s="27"/>
      <c r="K863" s="22"/>
      <c r="L863" s="22"/>
      <c r="M863" s="22"/>
      <c r="N863" s="27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4"/>
      <c r="AF863" s="24"/>
      <c r="AG863" s="24"/>
      <c r="AH863" s="24"/>
      <c r="AI863" s="24"/>
      <c r="AJ863" s="24"/>
      <c r="AK863" s="24"/>
      <c r="AL863" s="24"/>
      <c r="AM863" s="24"/>
      <c r="AN863" s="24"/>
      <c r="AO863" s="24"/>
      <c r="AP863" s="24"/>
      <c r="AQ863" s="24"/>
      <c r="AR863" s="24"/>
      <c r="AS863" s="24"/>
      <c r="AT863" s="24"/>
      <c r="AU863" s="24"/>
      <c r="AV863" s="24"/>
      <c r="AW863" s="24"/>
      <c r="AX863" s="24"/>
      <c r="AY863" s="24"/>
      <c r="AZ863" s="24"/>
      <c r="BA863" s="24"/>
      <c r="BB863" s="24"/>
      <c r="BC863" s="24"/>
      <c r="BD863" s="24"/>
      <c r="BE863" s="24"/>
      <c r="BF863" s="24"/>
      <c r="BG863" s="24"/>
      <c r="BH863" s="24"/>
      <c r="BI863" s="24"/>
      <c r="BJ863" s="24"/>
      <c r="BK863" s="24"/>
      <c r="BL863" s="24"/>
      <c r="BM863" s="24"/>
      <c r="BN863" s="24"/>
      <c r="BO863" s="24"/>
      <c r="BP863" s="24"/>
      <c r="BQ863" s="24"/>
      <c r="BR863" s="24"/>
      <c r="BS863" s="24"/>
      <c r="BT863" s="24"/>
      <c r="BU863" s="24"/>
      <c r="BV863" s="24"/>
      <c r="BW863" s="24"/>
      <c r="BX863" s="24"/>
      <c r="BY863" s="24"/>
      <c r="BZ863" s="24"/>
      <c r="CA863" s="24"/>
      <c r="CB863" s="24"/>
      <c r="CC863" s="24"/>
      <c r="CD863" s="24"/>
      <c r="CE863" s="24"/>
      <c r="CF863" s="24"/>
      <c r="CG863" s="24"/>
      <c r="CH863" s="24"/>
      <c r="CI863" s="24"/>
      <c r="CJ863" s="24"/>
      <c r="CK863" s="24"/>
      <c r="CL863" s="24"/>
      <c r="CM863" s="24"/>
    </row>
    <row r="864" spans="1:91" ht="14.25" customHeight="1" x14ac:dyDescent="0.25">
      <c r="A864" s="22"/>
      <c r="B864" s="22"/>
      <c r="C864" s="23"/>
      <c r="D864" s="22"/>
      <c r="E864" s="27"/>
      <c r="F864" s="27"/>
      <c r="G864" s="27"/>
      <c r="H864" s="22"/>
      <c r="I864" s="22"/>
      <c r="J864" s="27"/>
      <c r="K864" s="22"/>
      <c r="L864" s="22"/>
      <c r="M864" s="22"/>
      <c r="N864" s="27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  <c r="AC864" s="24"/>
      <c r="AD864" s="24"/>
      <c r="AE864" s="24"/>
      <c r="AF864" s="24"/>
      <c r="AG864" s="24"/>
      <c r="AH864" s="24"/>
      <c r="AI864" s="24"/>
      <c r="AJ864" s="24"/>
      <c r="AK864" s="24"/>
      <c r="AL864" s="24"/>
      <c r="AM864" s="24"/>
      <c r="AN864" s="24"/>
      <c r="AO864" s="24"/>
      <c r="AP864" s="24"/>
      <c r="AQ864" s="24"/>
      <c r="AR864" s="24"/>
      <c r="AS864" s="24"/>
      <c r="AT864" s="24"/>
      <c r="AU864" s="24"/>
      <c r="AV864" s="24"/>
      <c r="AW864" s="24"/>
      <c r="AX864" s="24"/>
      <c r="AY864" s="24"/>
      <c r="AZ864" s="24"/>
      <c r="BA864" s="24"/>
      <c r="BB864" s="24"/>
      <c r="BC864" s="24"/>
      <c r="BD864" s="24"/>
      <c r="BE864" s="24"/>
      <c r="BF864" s="24"/>
      <c r="BG864" s="24"/>
      <c r="BH864" s="24"/>
      <c r="BI864" s="24"/>
      <c r="BJ864" s="24"/>
      <c r="BK864" s="24"/>
      <c r="BL864" s="24"/>
      <c r="BM864" s="24"/>
      <c r="BN864" s="24"/>
      <c r="BO864" s="24"/>
      <c r="BP864" s="24"/>
      <c r="BQ864" s="24"/>
      <c r="BR864" s="24"/>
      <c r="BS864" s="24"/>
      <c r="BT864" s="24"/>
      <c r="BU864" s="24"/>
      <c r="BV864" s="24"/>
      <c r="BW864" s="24"/>
      <c r="BX864" s="24"/>
      <c r="BY864" s="24"/>
      <c r="BZ864" s="24"/>
      <c r="CA864" s="24"/>
      <c r="CB864" s="24"/>
      <c r="CC864" s="24"/>
      <c r="CD864" s="24"/>
      <c r="CE864" s="24"/>
      <c r="CF864" s="24"/>
      <c r="CG864" s="24"/>
      <c r="CH864" s="24"/>
      <c r="CI864" s="24"/>
      <c r="CJ864" s="24"/>
      <c r="CK864" s="24"/>
      <c r="CL864" s="24"/>
      <c r="CM864" s="24"/>
    </row>
    <row r="865" spans="1:91" ht="14.25" customHeight="1" x14ac:dyDescent="0.25">
      <c r="A865" s="22"/>
      <c r="B865" s="22"/>
      <c r="C865" s="23"/>
      <c r="D865" s="22"/>
      <c r="E865" s="27"/>
      <c r="F865" s="27"/>
      <c r="G865" s="27"/>
      <c r="H865" s="22"/>
      <c r="I865" s="22"/>
      <c r="J865" s="27"/>
      <c r="K865" s="22"/>
      <c r="L865" s="22"/>
      <c r="M865" s="22"/>
      <c r="N865" s="27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  <c r="AB865" s="24"/>
      <c r="AC865" s="24"/>
      <c r="AD865" s="24"/>
      <c r="AE865" s="24"/>
      <c r="AF865" s="24"/>
      <c r="AG865" s="24"/>
      <c r="AH865" s="24"/>
      <c r="AI865" s="24"/>
      <c r="AJ865" s="24"/>
      <c r="AK865" s="24"/>
      <c r="AL865" s="24"/>
      <c r="AM865" s="24"/>
      <c r="AN865" s="24"/>
      <c r="AO865" s="24"/>
      <c r="AP865" s="24"/>
      <c r="AQ865" s="24"/>
      <c r="AR865" s="24"/>
      <c r="AS865" s="24"/>
      <c r="AT865" s="24"/>
      <c r="AU865" s="24"/>
      <c r="AV865" s="24"/>
      <c r="AW865" s="24"/>
      <c r="AX865" s="24"/>
      <c r="AY865" s="24"/>
      <c r="AZ865" s="24"/>
      <c r="BA865" s="24"/>
      <c r="BB865" s="24"/>
      <c r="BC865" s="24"/>
      <c r="BD865" s="24"/>
      <c r="BE865" s="24"/>
      <c r="BF865" s="24"/>
      <c r="BG865" s="24"/>
      <c r="BH865" s="24"/>
      <c r="BI865" s="24"/>
      <c r="BJ865" s="24"/>
      <c r="BK865" s="24"/>
      <c r="BL865" s="24"/>
      <c r="BM865" s="24"/>
      <c r="BN865" s="24"/>
      <c r="BO865" s="24"/>
      <c r="BP865" s="24"/>
      <c r="BQ865" s="24"/>
      <c r="BR865" s="24"/>
      <c r="BS865" s="24"/>
      <c r="BT865" s="24"/>
      <c r="BU865" s="24"/>
      <c r="BV865" s="24"/>
      <c r="BW865" s="24"/>
      <c r="BX865" s="24"/>
      <c r="BY865" s="24"/>
      <c r="BZ865" s="24"/>
      <c r="CA865" s="24"/>
      <c r="CB865" s="24"/>
      <c r="CC865" s="24"/>
      <c r="CD865" s="24"/>
      <c r="CE865" s="24"/>
      <c r="CF865" s="24"/>
      <c r="CG865" s="24"/>
      <c r="CH865" s="24"/>
      <c r="CI865" s="24"/>
      <c r="CJ865" s="24"/>
      <c r="CK865" s="24"/>
      <c r="CL865" s="24"/>
      <c r="CM865" s="24"/>
    </row>
    <row r="866" spans="1:91" ht="14.25" customHeight="1" x14ac:dyDescent="0.25">
      <c r="A866" s="22"/>
      <c r="B866" s="22"/>
      <c r="C866" s="23"/>
      <c r="D866" s="22"/>
      <c r="E866" s="27"/>
      <c r="F866" s="27"/>
      <c r="G866" s="27"/>
      <c r="H866" s="22"/>
      <c r="I866" s="22"/>
      <c r="J866" s="27"/>
      <c r="K866" s="22"/>
      <c r="L866" s="22"/>
      <c r="M866" s="22"/>
      <c r="N866" s="27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  <c r="AC866" s="24"/>
      <c r="AD866" s="24"/>
      <c r="AE866" s="24"/>
      <c r="AF866" s="24"/>
      <c r="AG866" s="24"/>
      <c r="AH866" s="24"/>
      <c r="AI866" s="24"/>
      <c r="AJ866" s="24"/>
      <c r="AK866" s="24"/>
      <c r="AL866" s="24"/>
      <c r="AM866" s="24"/>
      <c r="AN866" s="24"/>
      <c r="AO866" s="24"/>
      <c r="AP866" s="24"/>
      <c r="AQ866" s="24"/>
      <c r="AR866" s="24"/>
      <c r="AS866" s="24"/>
      <c r="AT866" s="24"/>
      <c r="AU866" s="24"/>
      <c r="AV866" s="24"/>
      <c r="AW866" s="24"/>
      <c r="AX866" s="24"/>
      <c r="AY866" s="24"/>
      <c r="AZ866" s="24"/>
      <c r="BA866" s="24"/>
      <c r="BB866" s="24"/>
      <c r="BC866" s="24"/>
      <c r="BD866" s="24"/>
      <c r="BE866" s="24"/>
      <c r="BF866" s="24"/>
      <c r="BG866" s="24"/>
      <c r="BH866" s="24"/>
      <c r="BI866" s="24"/>
      <c r="BJ866" s="24"/>
      <c r="BK866" s="24"/>
      <c r="BL866" s="24"/>
      <c r="BM866" s="24"/>
      <c r="BN866" s="24"/>
      <c r="BO866" s="24"/>
      <c r="BP866" s="24"/>
      <c r="BQ866" s="24"/>
      <c r="BR866" s="24"/>
      <c r="BS866" s="24"/>
      <c r="BT866" s="24"/>
      <c r="BU866" s="24"/>
      <c r="BV866" s="24"/>
      <c r="BW866" s="24"/>
      <c r="BX866" s="24"/>
      <c r="BY866" s="24"/>
      <c r="BZ866" s="24"/>
      <c r="CA866" s="24"/>
      <c r="CB866" s="24"/>
      <c r="CC866" s="24"/>
      <c r="CD866" s="24"/>
      <c r="CE866" s="24"/>
      <c r="CF866" s="24"/>
      <c r="CG866" s="24"/>
      <c r="CH866" s="24"/>
      <c r="CI866" s="24"/>
      <c r="CJ866" s="24"/>
      <c r="CK866" s="24"/>
      <c r="CL866" s="24"/>
      <c r="CM866" s="24"/>
    </row>
    <row r="867" spans="1:91" ht="14.25" customHeight="1" x14ac:dyDescent="0.25">
      <c r="A867" s="22"/>
      <c r="B867" s="22"/>
      <c r="C867" s="23"/>
      <c r="D867" s="22"/>
      <c r="E867" s="27"/>
      <c r="F867" s="27"/>
      <c r="G867" s="27"/>
      <c r="H867" s="22"/>
      <c r="I867" s="22"/>
      <c r="J867" s="27"/>
      <c r="K867" s="22"/>
      <c r="L867" s="22"/>
      <c r="M867" s="22"/>
      <c r="N867" s="27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24"/>
      <c r="AK867" s="24"/>
      <c r="AL867" s="24"/>
      <c r="AM867" s="24"/>
      <c r="AN867" s="24"/>
      <c r="AO867" s="24"/>
      <c r="AP867" s="24"/>
      <c r="AQ867" s="24"/>
      <c r="AR867" s="24"/>
      <c r="AS867" s="24"/>
      <c r="AT867" s="24"/>
      <c r="AU867" s="24"/>
      <c r="AV867" s="24"/>
      <c r="AW867" s="24"/>
      <c r="AX867" s="24"/>
      <c r="AY867" s="24"/>
      <c r="AZ867" s="24"/>
      <c r="BA867" s="24"/>
      <c r="BB867" s="24"/>
      <c r="BC867" s="24"/>
      <c r="BD867" s="24"/>
      <c r="BE867" s="24"/>
      <c r="BF867" s="24"/>
      <c r="BG867" s="24"/>
      <c r="BH867" s="24"/>
      <c r="BI867" s="24"/>
      <c r="BJ867" s="24"/>
      <c r="BK867" s="24"/>
      <c r="BL867" s="24"/>
      <c r="BM867" s="24"/>
      <c r="BN867" s="24"/>
      <c r="BO867" s="24"/>
      <c r="BP867" s="24"/>
      <c r="BQ867" s="24"/>
      <c r="BR867" s="24"/>
      <c r="BS867" s="24"/>
      <c r="BT867" s="24"/>
      <c r="BU867" s="24"/>
      <c r="BV867" s="24"/>
      <c r="BW867" s="24"/>
      <c r="BX867" s="24"/>
      <c r="BY867" s="24"/>
      <c r="BZ867" s="24"/>
      <c r="CA867" s="24"/>
      <c r="CB867" s="24"/>
      <c r="CC867" s="24"/>
      <c r="CD867" s="24"/>
      <c r="CE867" s="24"/>
      <c r="CF867" s="24"/>
      <c r="CG867" s="24"/>
      <c r="CH867" s="24"/>
      <c r="CI867" s="24"/>
      <c r="CJ867" s="24"/>
      <c r="CK867" s="24"/>
      <c r="CL867" s="24"/>
      <c r="CM867" s="24"/>
    </row>
    <row r="868" spans="1:91" ht="14.25" customHeight="1" x14ac:dyDescent="0.25">
      <c r="A868" s="22"/>
      <c r="B868" s="22"/>
      <c r="C868" s="23"/>
      <c r="D868" s="22"/>
      <c r="E868" s="27"/>
      <c r="F868" s="27"/>
      <c r="G868" s="27"/>
      <c r="H868" s="22"/>
      <c r="I868" s="22"/>
      <c r="J868" s="27"/>
      <c r="K868" s="22"/>
      <c r="L868" s="22"/>
      <c r="M868" s="22"/>
      <c r="N868" s="27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4"/>
      <c r="AF868" s="24"/>
      <c r="AG868" s="24"/>
      <c r="AH868" s="24"/>
      <c r="AI868" s="24"/>
      <c r="AJ868" s="24"/>
      <c r="AK868" s="24"/>
      <c r="AL868" s="24"/>
      <c r="AM868" s="24"/>
      <c r="AN868" s="24"/>
      <c r="AO868" s="24"/>
      <c r="AP868" s="24"/>
      <c r="AQ868" s="24"/>
      <c r="AR868" s="24"/>
      <c r="AS868" s="24"/>
      <c r="AT868" s="24"/>
      <c r="AU868" s="24"/>
      <c r="AV868" s="24"/>
      <c r="AW868" s="24"/>
      <c r="AX868" s="24"/>
      <c r="AY868" s="24"/>
      <c r="AZ868" s="24"/>
      <c r="BA868" s="24"/>
      <c r="BB868" s="24"/>
      <c r="BC868" s="24"/>
      <c r="BD868" s="24"/>
      <c r="BE868" s="24"/>
      <c r="BF868" s="24"/>
      <c r="BG868" s="24"/>
      <c r="BH868" s="24"/>
      <c r="BI868" s="24"/>
      <c r="BJ868" s="24"/>
      <c r="BK868" s="24"/>
      <c r="BL868" s="24"/>
      <c r="BM868" s="24"/>
      <c r="BN868" s="24"/>
      <c r="BO868" s="24"/>
      <c r="BP868" s="24"/>
      <c r="BQ868" s="24"/>
      <c r="BR868" s="24"/>
      <c r="BS868" s="24"/>
      <c r="BT868" s="24"/>
      <c r="BU868" s="24"/>
      <c r="BV868" s="24"/>
      <c r="BW868" s="24"/>
      <c r="BX868" s="24"/>
      <c r="BY868" s="24"/>
      <c r="BZ868" s="24"/>
      <c r="CA868" s="24"/>
      <c r="CB868" s="24"/>
      <c r="CC868" s="24"/>
      <c r="CD868" s="24"/>
      <c r="CE868" s="24"/>
      <c r="CF868" s="24"/>
      <c r="CG868" s="24"/>
      <c r="CH868" s="24"/>
      <c r="CI868" s="24"/>
      <c r="CJ868" s="24"/>
      <c r="CK868" s="24"/>
      <c r="CL868" s="24"/>
      <c r="CM868" s="24"/>
    </row>
    <row r="869" spans="1:91" ht="14.25" customHeight="1" x14ac:dyDescent="0.25">
      <c r="A869" s="22"/>
      <c r="B869" s="22"/>
      <c r="C869" s="23"/>
      <c r="D869" s="22"/>
      <c r="E869" s="27"/>
      <c r="F869" s="27"/>
      <c r="G869" s="27"/>
      <c r="H869" s="22"/>
      <c r="I869" s="22"/>
      <c r="J869" s="27"/>
      <c r="K869" s="22"/>
      <c r="L869" s="22"/>
      <c r="M869" s="22"/>
      <c r="N869" s="27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  <c r="AC869" s="24"/>
      <c r="AD869" s="24"/>
      <c r="AE869" s="24"/>
      <c r="AF869" s="24"/>
      <c r="AG869" s="24"/>
      <c r="AH869" s="24"/>
      <c r="AI869" s="24"/>
      <c r="AJ869" s="24"/>
      <c r="AK869" s="24"/>
      <c r="AL869" s="24"/>
      <c r="AM869" s="24"/>
      <c r="AN869" s="24"/>
      <c r="AO869" s="24"/>
      <c r="AP869" s="24"/>
      <c r="AQ869" s="24"/>
      <c r="AR869" s="24"/>
      <c r="AS869" s="24"/>
      <c r="AT869" s="24"/>
      <c r="AU869" s="24"/>
      <c r="AV869" s="24"/>
      <c r="AW869" s="24"/>
      <c r="AX869" s="24"/>
      <c r="AY869" s="24"/>
      <c r="AZ869" s="24"/>
      <c r="BA869" s="24"/>
      <c r="BB869" s="24"/>
      <c r="BC869" s="24"/>
      <c r="BD869" s="24"/>
      <c r="BE869" s="24"/>
      <c r="BF869" s="24"/>
      <c r="BG869" s="24"/>
      <c r="BH869" s="24"/>
      <c r="BI869" s="24"/>
      <c r="BJ869" s="24"/>
      <c r="BK869" s="24"/>
      <c r="BL869" s="24"/>
      <c r="BM869" s="24"/>
      <c r="BN869" s="24"/>
      <c r="BO869" s="24"/>
      <c r="BP869" s="24"/>
      <c r="BQ869" s="24"/>
      <c r="BR869" s="24"/>
      <c r="BS869" s="24"/>
      <c r="BT869" s="24"/>
      <c r="BU869" s="24"/>
      <c r="BV869" s="24"/>
      <c r="BW869" s="24"/>
      <c r="BX869" s="24"/>
      <c r="BY869" s="24"/>
      <c r="BZ869" s="24"/>
      <c r="CA869" s="24"/>
      <c r="CB869" s="24"/>
      <c r="CC869" s="24"/>
      <c r="CD869" s="24"/>
      <c r="CE869" s="24"/>
      <c r="CF869" s="24"/>
      <c r="CG869" s="24"/>
      <c r="CH869" s="24"/>
      <c r="CI869" s="24"/>
      <c r="CJ869" s="24"/>
      <c r="CK869" s="24"/>
      <c r="CL869" s="24"/>
      <c r="CM869" s="24"/>
    </row>
    <row r="870" spans="1:91" ht="14.25" customHeight="1" x14ac:dyDescent="0.25">
      <c r="A870" s="22"/>
      <c r="B870" s="22"/>
      <c r="C870" s="23"/>
      <c r="D870" s="22"/>
      <c r="E870" s="27"/>
      <c r="F870" s="27"/>
      <c r="G870" s="27"/>
      <c r="H870" s="22"/>
      <c r="I870" s="22"/>
      <c r="J870" s="27"/>
      <c r="K870" s="22"/>
      <c r="L870" s="22"/>
      <c r="M870" s="22"/>
      <c r="N870" s="27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  <c r="AC870" s="24"/>
      <c r="AD870" s="24"/>
      <c r="AE870" s="24"/>
      <c r="AF870" s="24"/>
      <c r="AG870" s="24"/>
      <c r="AH870" s="24"/>
      <c r="AI870" s="24"/>
      <c r="AJ870" s="24"/>
      <c r="AK870" s="24"/>
      <c r="AL870" s="24"/>
      <c r="AM870" s="24"/>
      <c r="AN870" s="24"/>
      <c r="AO870" s="24"/>
      <c r="AP870" s="24"/>
      <c r="AQ870" s="24"/>
      <c r="AR870" s="24"/>
      <c r="AS870" s="24"/>
      <c r="AT870" s="24"/>
      <c r="AU870" s="24"/>
      <c r="AV870" s="24"/>
      <c r="AW870" s="24"/>
      <c r="AX870" s="24"/>
      <c r="AY870" s="24"/>
      <c r="AZ870" s="24"/>
      <c r="BA870" s="24"/>
      <c r="BB870" s="24"/>
      <c r="BC870" s="24"/>
      <c r="BD870" s="24"/>
      <c r="BE870" s="24"/>
      <c r="BF870" s="24"/>
      <c r="BG870" s="24"/>
      <c r="BH870" s="24"/>
      <c r="BI870" s="24"/>
      <c r="BJ870" s="24"/>
      <c r="BK870" s="24"/>
      <c r="BL870" s="24"/>
      <c r="BM870" s="24"/>
      <c r="BN870" s="24"/>
      <c r="BO870" s="24"/>
      <c r="BP870" s="24"/>
      <c r="BQ870" s="24"/>
      <c r="BR870" s="24"/>
      <c r="BS870" s="24"/>
      <c r="BT870" s="24"/>
      <c r="BU870" s="24"/>
      <c r="BV870" s="24"/>
      <c r="BW870" s="24"/>
      <c r="BX870" s="24"/>
      <c r="BY870" s="24"/>
      <c r="BZ870" s="24"/>
      <c r="CA870" s="24"/>
      <c r="CB870" s="24"/>
      <c r="CC870" s="24"/>
      <c r="CD870" s="24"/>
      <c r="CE870" s="24"/>
      <c r="CF870" s="24"/>
      <c r="CG870" s="24"/>
      <c r="CH870" s="24"/>
      <c r="CI870" s="24"/>
      <c r="CJ870" s="24"/>
      <c r="CK870" s="24"/>
      <c r="CL870" s="24"/>
      <c r="CM870" s="24"/>
    </row>
    <row r="871" spans="1:91" ht="14.25" customHeight="1" x14ac:dyDescent="0.25">
      <c r="A871" s="22"/>
      <c r="B871" s="22"/>
      <c r="C871" s="23"/>
      <c r="D871" s="22"/>
      <c r="E871" s="27"/>
      <c r="F871" s="27"/>
      <c r="G871" s="27"/>
      <c r="H871" s="22"/>
      <c r="I871" s="22"/>
      <c r="J871" s="27"/>
      <c r="K871" s="22"/>
      <c r="L871" s="22"/>
      <c r="M871" s="22"/>
      <c r="N871" s="27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4"/>
      <c r="AF871" s="24"/>
      <c r="AG871" s="24"/>
      <c r="AH871" s="24"/>
      <c r="AI871" s="24"/>
      <c r="AJ871" s="24"/>
      <c r="AK871" s="24"/>
      <c r="AL871" s="24"/>
      <c r="AM871" s="24"/>
      <c r="AN871" s="24"/>
      <c r="AO871" s="24"/>
      <c r="AP871" s="24"/>
      <c r="AQ871" s="24"/>
      <c r="AR871" s="24"/>
      <c r="AS871" s="24"/>
      <c r="AT871" s="24"/>
      <c r="AU871" s="24"/>
      <c r="AV871" s="24"/>
      <c r="AW871" s="24"/>
      <c r="AX871" s="24"/>
      <c r="AY871" s="24"/>
      <c r="AZ871" s="24"/>
      <c r="BA871" s="24"/>
      <c r="BB871" s="24"/>
      <c r="BC871" s="24"/>
      <c r="BD871" s="24"/>
      <c r="BE871" s="24"/>
      <c r="BF871" s="24"/>
      <c r="BG871" s="24"/>
      <c r="BH871" s="24"/>
      <c r="BI871" s="24"/>
      <c r="BJ871" s="24"/>
      <c r="BK871" s="24"/>
      <c r="BL871" s="24"/>
      <c r="BM871" s="24"/>
      <c r="BN871" s="24"/>
      <c r="BO871" s="24"/>
      <c r="BP871" s="24"/>
      <c r="BQ871" s="24"/>
      <c r="BR871" s="24"/>
      <c r="BS871" s="24"/>
      <c r="BT871" s="24"/>
      <c r="BU871" s="24"/>
      <c r="BV871" s="24"/>
      <c r="BW871" s="24"/>
      <c r="BX871" s="24"/>
      <c r="BY871" s="24"/>
      <c r="BZ871" s="24"/>
      <c r="CA871" s="24"/>
      <c r="CB871" s="24"/>
      <c r="CC871" s="24"/>
      <c r="CD871" s="24"/>
      <c r="CE871" s="24"/>
      <c r="CF871" s="24"/>
      <c r="CG871" s="24"/>
      <c r="CH871" s="24"/>
      <c r="CI871" s="24"/>
      <c r="CJ871" s="24"/>
      <c r="CK871" s="24"/>
      <c r="CL871" s="24"/>
      <c r="CM871" s="24"/>
    </row>
    <row r="872" spans="1:91" ht="14.25" customHeight="1" x14ac:dyDescent="0.25">
      <c r="A872" s="22"/>
      <c r="B872" s="22"/>
      <c r="C872" s="23"/>
      <c r="D872" s="22"/>
      <c r="E872" s="27"/>
      <c r="F872" s="27"/>
      <c r="G872" s="27"/>
      <c r="H872" s="22"/>
      <c r="I872" s="22"/>
      <c r="J872" s="27"/>
      <c r="K872" s="22"/>
      <c r="L872" s="22"/>
      <c r="M872" s="22"/>
      <c r="N872" s="27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  <c r="AC872" s="24"/>
      <c r="AD872" s="24"/>
      <c r="AE872" s="24"/>
      <c r="AF872" s="24"/>
      <c r="AG872" s="24"/>
      <c r="AH872" s="24"/>
      <c r="AI872" s="24"/>
      <c r="AJ872" s="24"/>
      <c r="AK872" s="24"/>
      <c r="AL872" s="24"/>
      <c r="AM872" s="24"/>
      <c r="AN872" s="24"/>
      <c r="AO872" s="24"/>
      <c r="AP872" s="24"/>
      <c r="AQ872" s="24"/>
      <c r="AR872" s="24"/>
      <c r="AS872" s="24"/>
      <c r="AT872" s="24"/>
      <c r="AU872" s="24"/>
      <c r="AV872" s="24"/>
      <c r="AW872" s="24"/>
      <c r="AX872" s="24"/>
      <c r="AY872" s="24"/>
      <c r="AZ872" s="24"/>
      <c r="BA872" s="24"/>
      <c r="BB872" s="24"/>
      <c r="BC872" s="24"/>
      <c r="BD872" s="24"/>
      <c r="BE872" s="24"/>
      <c r="BF872" s="24"/>
      <c r="BG872" s="24"/>
      <c r="BH872" s="24"/>
      <c r="BI872" s="24"/>
      <c r="BJ872" s="24"/>
      <c r="BK872" s="24"/>
      <c r="BL872" s="24"/>
      <c r="BM872" s="24"/>
      <c r="BN872" s="24"/>
      <c r="BO872" s="24"/>
      <c r="BP872" s="24"/>
      <c r="BQ872" s="24"/>
      <c r="BR872" s="24"/>
      <c r="BS872" s="24"/>
      <c r="BT872" s="24"/>
      <c r="BU872" s="24"/>
      <c r="BV872" s="24"/>
      <c r="BW872" s="24"/>
      <c r="BX872" s="24"/>
      <c r="BY872" s="24"/>
      <c r="BZ872" s="24"/>
      <c r="CA872" s="24"/>
      <c r="CB872" s="24"/>
      <c r="CC872" s="24"/>
      <c r="CD872" s="24"/>
      <c r="CE872" s="24"/>
      <c r="CF872" s="24"/>
      <c r="CG872" s="24"/>
      <c r="CH872" s="24"/>
      <c r="CI872" s="24"/>
      <c r="CJ872" s="24"/>
      <c r="CK872" s="24"/>
      <c r="CL872" s="24"/>
      <c r="CM872" s="24"/>
    </row>
    <row r="873" spans="1:91" ht="14.25" customHeight="1" x14ac:dyDescent="0.25">
      <c r="A873" s="22"/>
      <c r="B873" s="22"/>
      <c r="C873" s="23"/>
      <c r="D873" s="22"/>
      <c r="E873" s="27"/>
      <c r="F873" s="27"/>
      <c r="G873" s="27"/>
      <c r="H873" s="22"/>
      <c r="I873" s="22"/>
      <c r="J873" s="27"/>
      <c r="K873" s="22"/>
      <c r="L873" s="22"/>
      <c r="M873" s="22"/>
      <c r="N873" s="27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  <c r="AC873" s="24"/>
      <c r="AD873" s="24"/>
      <c r="AE873" s="24"/>
      <c r="AF873" s="24"/>
      <c r="AG873" s="24"/>
      <c r="AH873" s="24"/>
      <c r="AI873" s="24"/>
      <c r="AJ873" s="24"/>
      <c r="AK873" s="24"/>
      <c r="AL873" s="24"/>
      <c r="AM873" s="24"/>
      <c r="AN873" s="24"/>
      <c r="AO873" s="24"/>
      <c r="AP873" s="24"/>
      <c r="AQ873" s="24"/>
      <c r="AR873" s="24"/>
      <c r="AS873" s="24"/>
      <c r="AT873" s="24"/>
      <c r="AU873" s="24"/>
      <c r="AV873" s="24"/>
      <c r="AW873" s="24"/>
      <c r="AX873" s="24"/>
      <c r="AY873" s="24"/>
      <c r="AZ873" s="24"/>
      <c r="BA873" s="24"/>
      <c r="BB873" s="24"/>
      <c r="BC873" s="24"/>
      <c r="BD873" s="24"/>
      <c r="BE873" s="24"/>
      <c r="BF873" s="24"/>
      <c r="BG873" s="24"/>
      <c r="BH873" s="24"/>
      <c r="BI873" s="24"/>
      <c r="BJ873" s="24"/>
      <c r="BK873" s="24"/>
      <c r="BL873" s="24"/>
      <c r="BM873" s="24"/>
      <c r="BN873" s="24"/>
      <c r="BO873" s="24"/>
      <c r="BP873" s="24"/>
      <c r="BQ873" s="24"/>
      <c r="BR873" s="24"/>
      <c r="BS873" s="24"/>
      <c r="BT873" s="24"/>
      <c r="BU873" s="24"/>
      <c r="BV873" s="24"/>
      <c r="BW873" s="24"/>
      <c r="BX873" s="24"/>
      <c r="BY873" s="24"/>
      <c r="BZ873" s="24"/>
      <c r="CA873" s="24"/>
      <c r="CB873" s="24"/>
      <c r="CC873" s="24"/>
      <c r="CD873" s="24"/>
      <c r="CE873" s="24"/>
      <c r="CF873" s="24"/>
      <c r="CG873" s="24"/>
      <c r="CH873" s="24"/>
      <c r="CI873" s="24"/>
      <c r="CJ873" s="24"/>
      <c r="CK873" s="24"/>
      <c r="CL873" s="24"/>
      <c r="CM873" s="24"/>
    </row>
    <row r="874" spans="1:91" ht="14.25" customHeight="1" x14ac:dyDescent="0.25">
      <c r="A874" s="22"/>
      <c r="B874" s="22"/>
      <c r="C874" s="23"/>
      <c r="D874" s="22"/>
      <c r="E874" s="27"/>
      <c r="F874" s="27"/>
      <c r="G874" s="27"/>
      <c r="H874" s="22"/>
      <c r="I874" s="22"/>
      <c r="J874" s="27"/>
      <c r="K874" s="22"/>
      <c r="L874" s="22"/>
      <c r="M874" s="22"/>
      <c r="N874" s="27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  <c r="AC874" s="24"/>
      <c r="AD874" s="24"/>
      <c r="AE874" s="24"/>
      <c r="AF874" s="24"/>
      <c r="AG874" s="24"/>
      <c r="AH874" s="24"/>
      <c r="AI874" s="24"/>
      <c r="AJ874" s="24"/>
      <c r="AK874" s="24"/>
      <c r="AL874" s="24"/>
      <c r="AM874" s="24"/>
      <c r="AN874" s="24"/>
      <c r="AO874" s="24"/>
      <c r="AP874" s="24"/>
      <c r="AQ874" s="24"/>
      <c r="AR874" s="24"/>
      <c r="AS874" s="24"/>
      <c r="AT874" s="24"/>
      <c r="AU874" s="24"/>
      <c r="AV874" s="24"/>
      <c r="AW874" s="24"/>
      <c r="AX874" s="24"/>
      <c r="AY874" s="24"/>
      <c r="AZ874" s="24"/>
      <c r="BA874" s="24"/>
      <c r="BB874" s="24"/>
      <c r="BC874" s="24"/>
      <c r="BD874" s="24"/>
      <c r="BE874" s="24"/>
      <c r="BF874" s="24"/>
      <c r="BG874" s="24"/>
      <c r="BH874" s="24"/>
      <c r="BI874" s="24"/>
      <c r="BJ874" s="24"/>
      <c r="BK874" s="24"/>
      <c r="BL874" s="24"/>
      <c r="BM874" s="24"/>
      <c r="BN874" s="24"/>
      <c r="BO874" s="24"/>
      <c r="BP874" s="24"/>
      <c r="BQ874" s="24"/>
      <c r="BR874" s="24"/>
      <c r="BS874" s="24"/>
      <c r="BT874" s="24"/>
      <c r="BU874" s="24"/>
      <c r="BV874" s="24"/>
      <c r="BW874" s="24"/>
      <c r="BX874" s="24"/>
      <c r="BY874" s="24"/>
      <c r="BZ874" s="24"/>
      <c r="CA874" s="24"/>
      <c r="CB874" s="24"/>
      <c r="CC874" s="24"/>
      <c r="CD874" s="24"/>
      <c r="CE874" s="24"/>
      <c r="CF874" s="24"/>
      <c r="CG874" s="24"/>
      <c r="CH874" s="24"/>
      <c r="CI874" s="24"/>
      <c r="CJ874" s="24"/>
      <c r="CK874" s="24"/>
      <c r="CL874" s="24"/>
      <c r="CM874" s="24"/>
    </row>
    <row r="875" spans="1:91" ht="14.25" customHeight="1" x14ac:dyDescent="0.25">
      <c r="A875" s="22"/>
      <c r="B875" s="22"/>
      <c r="C875" s="23"/>
      <c r="D875" s="22"/>
      <c r="E875" s="27"/>
      <c r="F875" s="27"/>
      <c r="G875" s="27"/>
      <c r="H875" s="22"/>
      <c r="I875" s="22"/>
      <c r="J875" s="27"/>
      <c r="K875" s="22"/>
      <c r="L875" s="22"/>
      <c r="M875" s="22"/>
      <c r="N875" s="27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  <c r="AC875" s="24"/>
      <c r="AD875" s="24"/>
      <c r="AE875" s="24"/>
      <c r="AF875" s="24"/>
      <c r="AG875" s="24"/>
      <c r="AH875" s="24"/>
      <c r="AI875" s="24"/>
      <c r="AJ875" s="24"/>
      <c r="AK875" s="24"/>
      <c r="AL875" s="24"/>
      <c r="AM875" s="24"/>
      <c r="AN875" s="24"/>
      <c r="AO875" s="24"/>
      <c r="AP875" s="24"/>
      <c r="AQ875" s="24"/>
      <c r="AR875" s="24"/>
      <c r="AS875" s="24"/>
      <c r="AT875" s="24"/>
      <c r="AU875" s="24"/>
      <c r="AV875" s="24"/>
      <c r="AW875" s="24"/>
      <c r="AX875" s="24"/>
      <c r="AY875" s="24"/>
      <c r="AZ875" s="24"/>
      <c r="BA875" s="24"/>
      <c r="BB875" s="24"/>
      <c r="BC875" s="24"/>
      <c r="BD875" s="24"/>
      <c r="BE875" s="24"/>
      <c r="BF875" s="24"/>
      <c r="BG875" s="24"/>
      <c r="BH875" s="24"/>
      <c r="BI875" s="24"/>
      <c r="BJ875" s="24"/>
      <c r="BK875" s="24"/>
      <c r="BL875" s="24"/>
      <c r="BM875" s="24"/>
      <c r="BN875" s="24"/>
      <c r="BO875" s="24"/>
      <c r="BP875" s="24"/>
      <c r="BQ875" s="24"/>
      <c r="BR875" s="24"/>
      <c r="BS875" s="24"/>
      <c r="BT875" s="24"/>
      <c r="BU875" s="24"/>
      <c r="BV875" s="24"/>
      <c r="BW875" s="24"/>
      <c r="BX875" s="24"/>
      <c r="BY875" s="24"/>
      <c r="BZ875" s="24"/>
      <c r="CA875" s="24"/>
      <c r="CB875" s="24"/>
      <c r="CC875" s="24"/>
      <c r="CD875" s="24"/>
      <c r="CE875" s="24"/>
      <c r="CF875" s="24"/>
      <c r="CG875" s="24"/>
      <c r="CH875" s="24"/>
      <c r="CI875" s="24"/>
      <c r="CJ875" s="24"/>
      <c r="CK875" s="24"/>
      <c r="CL875" s="24"/>
      <c r="CM875" s="24"/>
    </row>
    <row r="876" spans="1:91" ht="14.25" customHeight="1" x14ac:dyDescent="0.25">
      <c r="A876" s="22"/>
      <c r="B876" s="22"/>
      <c r="C876" s="23"/>
      <c r="D876" s="22"/>
      <c r="E876" s="27"/>
      <c r="F876" s="27"/>
      <c r="G876" s="27"/>
      <c r="H876" s="22"/>
      <c r="I876" s="22"/>
      <c r="J876" s="27"/>
      <c r="K876" s="22"/>
      <c r="L876" s="22"/>
      <c r="M876" s="22"/>
      <c r="N876" s="27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  <c r="AC876" s="24"/>
      <c r="AD876" s="24"/>
      <c r="AE876" s="24"/>
      <c r="AF876" s="24"/>
      <c r="AG876" s="24"/>
      <c r="AH876" s="24"/>
      <c r="AI876" s="24"/>
      <c r="AJ876" s="24"/>
      <c r="AK876" s="24"/>
      <c r="AL876" s="24"/>
      <c r="AM876" s="24"/>
      <c r="AN876" s="24"/>
      <c r="AO876" s="24"/>
      <c r="AP876" s="24"/>
      <c r="AQ876" s="24"/>
      <c r="AR876" s="24"/>
      <c r="AS876" s="24"/>
      <c r="AT876" s="24"/>
      <c r="AU876" s="24"/>
      <c r="AV876" s="24"/>
      <c r="AW876" s="24"/>
      <c r="AX876" s="24"/>
      <c r="AY876" s="24"/>
      <c r="AZ876" s="24"/>
      <c r="BA876" s="24"/>
      <c r="BB876" s="24"/>
      <c r="BC876" s="24"/>
      <c r="BD876" s="24"/>
      <c r="BE876" s="24"/>
      <c r="BF876" s="24"/>
      <c r="BG876" s="24"/>
      <c r="BH876" s="24"/>
      <c r="BI876" s="24"/>
      <c r="BJ876" s="24"/>
      <c r="BK876" s="24"/>
      <c r="BL876" s="24"/>
      <c r="BM876" s="24"/>
      <c r="BN876" s="24"/>
      <c r="BO876" s="24"/>
      <c r="BP876" s="24"/>
      <c r="BQ876" s="24"/>
      <c r="BR876" s="24"/>
      <c r="BS876" s="24"/>
      <c r="BT876" s="24"/>
      <c r="BU876" s="24"/>
      <c r="BV876" s="24"/>
      <c r="BW876" s="24"/>
      <c r="BX876" s="24"/>
      <c r="BY876" s="24"/>
      <c r="BZ876" s="24"/>
      <c r="CA876" s="24"/>
      <c r="CB876" s="24"/>
      <c r="CC876" s="24"/>
      <c r="CD876" s="24"/>
      <c r="CE876" s="24"/>
      <c r="CF876" s="24"/>
      <c r="CG876" s="24"/>
      <c r="CH876" s="24"/>
      <c r="CI876" s="24"/>
      <c r="CJ876" s="24"/>
      <c r="CK876" s="24"/>
      <c r="CL876" s="24"/>
      <c r="CM876" s="24"/>
    </row>
    <row r="877" spans="1:91" ht="14.25" customHeight="1" x14ac:dyDescent="0.25">
      <c r="A877" s="22"/>
      <c r="B877" s="22"/>
      <c r="C877" s="23"/>
      <c r="D877" s="22"/>
      <c r="E877" s="27"/>
      <c r="F877" s="27"/>
      <c r="G877" s="27"/>
      <c r="H877" s="22"/>
      <c r="I877" s="22"/>
      <c r="J877" s="27"/>
      <c r="K877" s="22"/>
      <c r="L877" s="22"/>
      <c r="M877" s="22"/>
      <c r="N877" s="27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/>
      <c r="AD877" s="24"/>
      <c r="AE877" s="24"/>
      <c r="AF877" s="24"/>
      <c r="AG877" s="24"/>
      <c r="AH877" s="24"/>
      <c r="AI877" s="24"/>
      <c r="AJ877" s="24"/>
      <c r="AK877" s="24"/>
      <c r="AL877" s="24"/>
      <c r="AM877" s="24"/>
      <c r="AN877" s="24"/>
      <c r="AO877" s="24"/>
      <c r="AP877" s="24"/>
      <c r="AQ877" s="24"/>
      <c r="AR877" s="24"/>
      <c r="AS877" s="24"/>
      <c r="AT877" s="24"/>
      <c r="AU877" s="24"/>
      <c r="AV877" s="24"/>
      <c r="AW877" s="24"/>
      <c r="AX877" s="24"/>
      <c r="AY877" s="24"/>
      <c r="AZ877" s="24"/>
      <c r="BA877" s="24"/>
      <c r="BB877" s="24"/>
      <c r="BC877" s="24"/>
      <c r="BD877" s="24"/>
      <c r="BE877" s="24"/>
      <c r="BF877" s="24"/>
      <c r="BG877" s="24"/>
      <c r="BH877" s="24"/>
      <c r="BI877" s="24"/>
      <c r="BJ877" s="24"/>
      <c r="BK877" s="24"/>
      <c r="BL877" s="24"/>
      <c r="BM877" s="24"/>
      <c r="BN877" s="24"/>
      <c r="BO877" s="24"/>
      <c r="BP877" s="24"/>
      <c r="BQ877" s="24"/>
      <c r="BR877" s="24"/>
      <c r="BS877" s="24"/>
      <c r="BT877" s="24"/>
      <c r="BU877" s="24"/>
      <c r="BV877" s="24"/>
      <c r="BW877" s="24"/>
      <c r="BX877" s="24"/>
      <c r="BY877" s="24"/>
      <c r="BZ877" s="24"/>
      <c r="CA877" s="24"/>
      <c r="CB877" s="24"/>
      <c r="CC877" s="24"/>
      <c r="CD877" s="24"/>
      <c r="CE877" s="24"/>
      <c r="CF877" s="24"/>
      <c r="CG877" s="24"/>
      <c r="CH877" s="24"/>
      <c r="CI877" s="24"/>
      <c r="CJ877" s="24"/>
      <c r="CK877" s="24"/>
      <c r="CL877" s="24"/>
      <c r="CM877" s="24"/>
    </row>
    <row r="878" spans="1:91" ht="14.25" customHeight="1" x14ac:dyDescent="0.25">
      <c r="A878" s="22"/>
      <c r="B878" s="22"/>
      <c r="C878" s="23"/>
      <c r="D878" s="22"/>
      <c r="E878" s="27"/>
      <c r="F878" s="27"/>
      <c r="G878" s="27"/>
      <c r="H878" s="22"/>
      <c r="I878" s="22"/>
      <c r="J878" s="27"/>
      <c r="K878" s="22"/>
      <c r="L878" s="22"/>
      <c r="M878" s="22"/>
      <c r="N878" s="27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24"/>
      <c r="AG878" s="24"/>
      <c r="AH878" s="24"/>
      <c r="AI878" s="24"/>
      <c r="AJ878" s="24"/>
      <c r="AK878" s="24"/>
      <c r="AL878" s="24"/>
      <c r="AM878" s="24"/>
      <c r="AN878" s="24"/>
      <c r="AO878" s="24"/>
      <c r="AP878" s="24"/>
      <c r="AQ878" s="24"/>
      <c r="AR878" s="24"/>
      <c r="AS878" s="24"/>
      <c r="AT878" s="24"/>
      <c r="AU878" s="24"/>
      <c r="AV878" s="24"/>
      <c r="AW878" s="24"/>
      <c r="AX878" s="24"/>
      <c r="AY878" s="24"/>
      <c r="AZ878" s="24"/>
      <c r="BA878" s="24"/>
      <c r="BB878" s="24"/>
      <c r="BC878" s="24"/>
      <c r="BD878" s="24"/>
      <c r="BE878" s="24"/>
      <c r="BF878" s="24"/>
      <c r="BG878" s="24"/>
      <c r="BH878" s="24"/>
      <c r="BI878" s="24"/>
      <c r="BJ878" s="24"/>
      <c r="BK878" s="24"/>
      <c r="BL878" s="24"/>
      <c r="BM878" s="24"/>
      <c r="BN878" s="24"/>
      <c r="BO878" s="24"/>
      <c r="BP878" s="24"/>
      <c r="BQ878" s="24"/>
      <c r="BR878" s="24"/>
      <c r="BS878" s="24"/>
      <c r="BT878" s="24"/>
      <c r="BU878" s="24"/>
      <c r="BV878" s="24"/>
      <c r="BW878" s="24"/>
      <c r="BX878" s="24"/>
      <c r="BY878" s="24"/>
      <c r="BZ878" s="24"/>
      <c r="CA878" s="24"/>
      <c r="CB878" s="24"/>
      <c r="CC878" s="24"/>
      <c r="CD878" s="24"/>
      <c r="CE878" s="24"/>
      <c r="CF878" s="24"/>
      <c r="CG878" s="24"/>
      <c r="CH878" s="24"/>
      <c r="CI878" s="24"/>
      <c r="CJ878" s="24"/>
      <c r="CK878" s="24"/>
      <c r="CL878" s="24"/>
      <c r="CM878" s="24"/>
    </row>
    <row r="879" spans="1:91" ht="14.25" customHeight="1" x14ac:dyDescent="0.25">
      <c r="A879" s="22"/>
      <c r="B879" s="22"/>
      <c r="C879" s="23"/>
      <c r="D879" s="22"/>
      <c r="E879" s="27"/>
      <c r="F879" s="27"/>
      <c r="G879" s="27"/>
      <c r="H879" s="22"/>
      <c r="I879" s="22"/>
      <c r="J879" s="27"/>
      <c r="K879" s="22"/>
      <c r="L879" s="22"/>
      <c r="M879" s="22"/>
      <c r="N879" s="27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K879" s="24"/>
      <c r="AL879" s="24"/>
      <c r="AM879" s="24"/>
      <c r="AN879" s="24"/>
      <c r="AO879" s="24"/>
      <c r="AP879" s="24"/>
      <c r="AQ879" s="24"/>
      <c r="AR879" s="24"/>
      <c r="AS879" s="24"/>
      <c r="AT879" s="24"/>
      <c r="AU879" s="24"/>
      <c r="AV879" s="24"/>
      <c r="AW879" s="24"/>
      <c r="AX879" s="24"/>
      <c r="AY879" s="24"/>
      <c r="AZ879" s="24"/>
      <c r="BA879" s="24"/>
      <c r="BB879" s="24"/>
      <c r="BC879" s="24"/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24"/>
      <c r="BO879" s="24"/>
      <c r="BP879" s="24"/>
      <c r="BQ879" s="24"/>
      <c r="BR879" s="24"/>
      <c r="BS879" s="24"/>
      <c r="BT879" s="24"/>
      <c r="BU879" s="24"/>
      <c r="BV879" s="24"/>
      <c r="BW879" s="24"/>
      <c r="BX879" s="24"/>
      <c r="BY879" s="24"/>
      <c r="BZ879" s="24"/>
      <c r="CA879" s="24"/>
      <c r="CB879" s="24"/>
      <c r="CC879" s="24"/>
      <c r="CD879" s="24"/>
      <c r="CE879" s="24"/>
      <c r="CF879" s="24"/>
      <c r="CG879" s="24"/>
      <c r="CH879" s="24"/>
      <c r="CI879" s="24"/>
      <c r="CJ879" s="24"/>
      <c r="CK879" s="24"/>
      <c r="CL879" s="24"/>
      <c r="CM879" s="24"/>
    </row>
    <row r="880" spans="1:91" ht="14.25" customHeight="1" x14ac:dyDescent="0.25">
      <c r="A880" s="22"/>
      <c r="B880" s="22"/>
      <c r="C880" s="23"/>
      <c r="D880" s="22"/>
      <c r="E880" s="27"/>
      <c r="F880" s="27"/>
      <c r="G880" s="27"/>
      <c r="H880" s="22"/>
      <c r="I880" s="22"/>
      <c r="J880" s="27"/>
      <c r="K880" s="22"/>
      <c r="L880" s="22"/>
      <c r="M880" s="22"/>
      <c r="N880" s="27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  <c r="AC880" s="24"/>
      <c r="AD880" s="24"/>
      <c r="AE880" s="24"/>
      <c r="AF880" s="24"/>
      <c r="AG880" s="24"/>
      <c r="AH880" s="24"/>
      <c r="AI880" s="24"/>
      <c r="AJ880" s="24"/>
      <c r="AK880" s="24"/>
      <c r="AL880" s="24"/>
      <c r="AM880" s="24"/>
      <c r="AN880" s="24"/>
      <c r="AO880" s="24"/>
      <c r="AP880" s="24"/>
      <c r="AQ880" s="24"/>
      <c r="AR880" s="24"/>
      <c r="AS880" s="24"/>
      <c r="AT880" s="24"/>
      <c r="AU880" s="24"/>
      <c r="AV880" s="24"/>
      <c r="AW880" s="24"/>
      <c r="AX880" s="24"/>
      <c r="AY880" s="24"/>
      <c r="AZ880" s="24"/>
      <c r="BA880" s="24"/>
      <c r="BB880" s="24"/>
      <c r="BC880" s="24"/>
      <c r="BD880" s="24"/>
      <c r="BE880" s="24"/>
      <c r="BF880" s="24"/>
      <c r="BG880" s="24"/>
      <c r="BH880" s="24"/>
      <c r="BI880" s="24"/>
      <c r="BJ880" s="24"/>
      <c r="BK880" s="24"/>
      <c r="BL880" s="24"/>
      <c r="BM880" s="24"/>
      <c r="BN880" s="24"/>
      <c r="BO880" s="24"/>
      <c r="BP880" s="24"/>
      <c r="BQ880" s="24"/>
      <c r="BR880" s="24"/>
      <c r="BS880" s="24"/>
      <c r="BT880" s="24"/>
      <c r="BU880" s="24"/>
      <c r="BV880" s="24"/>
      <c r="BW880" s="24"/>
      <c r="BX880" s="24"/>
      <c r="BY880" s="24"/>
      <c r="BZ880" s="24"/>
      <c r="CA880" s="24"/>
      <c r="CB880" s="24"/>
      <c r="CC880" s="24"/>
      <c r="CD880" s="24"/>
      <c r="CE880" s="24"/>
      <c r="CF880" s="24"/>
      <c r="CG880" s="24"/>
      <c r="CH880" s="24"/>
      <c r="CI880" s="24"/>
      <c r="CJ880" s="24"/>
      <c r="CK880" s="24"/>
      <c r="CL880" s="24"/>
      <c r="CM880" s="24"/>
    </row>
    <row r="881" spans="1:91" ht="14.25" customHeight="1" x14ac:dyDescent="0.25">
      <c r="A881" s="22"/>
      <c r="B881" s="22"/>
      <c r="C881" s="23"/>
      <c r="D881" s="22"/>
      <c r="E881" s="27"/>
      <c r="F881" s="27"/>
      <c r="G881" s="27"/>
      <c r="H881" s="22"/>
      <c r="I881" s="22"/>
      <c r="J881" s="27"/>
      <c r="K881" s="22"/>
      <c r="L881" s="22"/>
      <c r="M881" s="22"/>
      <c r="N881" s="27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  <c r="AG881" s="24"/>
      <c r="AH881" s="24"/>
      <c r="AI881" s="24"/>
      <c r="AJ881" s="24"/>
      <c r="AK881" s="24"/>
      <c r="AL881" s="24"/>
      <c r="AM881" s="24"/>
      <c r="AN881" s="24"/>
      <c r="AO881" s="24"/>
      <c r="AP881" s="24"/>
      <c r="AQ881" s="24"/>
      <c r="AR881" s="24"/>
      <c r="AS881" s="24"/>
      <c r="AT881" s="24"/>
      <c r="AU881" s="24"/>
      <c r="AV881" s="24"/>
      <c r="AW881" s="24"/>
      <c r="AX881" s="24"/>
      <c r="AY881" s="24"/>
      <c r="AZ881" s="24"/>
      <c r="BA881" s="24"/>
      <c r="BB881" s="24"/>
      <c r="BC881" s="24"/>
      <c r="BD881" s="24"/>
      <c r="BE881" s="24"/>
      <c r="BF881" s="24"/>
      <c r="BG881" s="24"/>
      <c r="BH881" s="24"/>
      <c r="BI881" s="24"/>
      <c r="BJ881" s="24"/>
      <c r="BK881" s="24"/>
      <c r="BL881" s="24"/>
      <c r="BM881" s="24"/>
      <c r="BN881" s="24"/>
      <c r="BO881" s="24"/>
      <c r="BP881" s="24"/>
      <c r="BQ881" s="24"/>
      <c r="BR881" s="24"/>
      <c r="BS881" s="24"/>
      <c r="BT881" s="24"/>
      <c r="BU881" s="24"/>
      <c r="BV881" s="24"/>
      <c r="BW881" s="24"/>
      <c r="BX881" s="24"/>
      <c r="BY881" s="24"/>
      <c r="BZ881" s="24"/>
      <c r="CA881" s="24"/>
      <c r="CB881" s="24"/>
      <c r="CC881" s="24"/>
      <c r="CD881" s="24"/>
      <c r="CE881" s="24"/>
      <c r="CF881" s="24"/>
      <c r="CG881" s="24"/>
      <c r="CH881" s="24"/>
      <c r="CI881" s="24"/>
      <c r="CJ881" s="24"/>
      <c r="CK881" s="24"/>
      <c r="CL881" s="24"/>
      <c r="CM881" s="24"/>
    </row>
    <row r="882" spans="1:91" ht="14.25" customHeight="1" x14ac:dyDescent="0.25">
      <c r="A882" s="22"/>
      <c r="B882" s="22"/>
      <c r="C882" s="23"/>
      <c r="D882" s="22"/>
      <c r="E882" s="27"/>
      <c r="F882" s="27"/>
      <c r="G882" s="27"/>
      <c r="H882" s="22"/>
      <c r="I882" s="22"/>
      <c r="J882" s="27"/>
      <c r="K882" s="22"/>
      <c r="L882" s="22"/>
      <c r="M882" s="22"/>
      <c r="N882" s="27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  <c r="AB882" s="24"/>
      <c r="AC882" s="24"/>
      <c r="AD882" s="24"/>
      <c r="AE882" s="24"/>
      <c r="AF882" s="24"/>
      <c r="AG882" s="24"/>
      <c r="AH882" s="24"/>
      <c r="AI882" s="24"/>
      <c r="AJ882" s="24"/>
      <c r="AK882" s="24"/>
      <c r="AL882" s="24"/>
      <c r="AM882" s="24"/>
      <c r="AN882" s="24"/>
      <c r="AO882" s="24"/>
      <c r="AP882" s="24"/>
      <c r="AQ882" s="24"/>
      <c r="AR882" s="24"/>
      <c r="AS882" s="24"/>
      <c r="AT882" s="24"/>
      <c r="AU882" s="24"/>
      <c r="AV882" s="24"/>
      <c r="AW882" s="24"/>
      <c r="AX882" s="24"/>
      <c r="AY882" s="24"/>
      <c r="AZ882" s="24"/>
      <c r="BA882" s="24"/>
      <c r="BB882" s="24"/>
      <c r="BC882" s="24"/>
      <c r="BD882" s="24"/>
      <c r="BE882" s="24"/>
      <c r="BF882" s="24"/>
      <c r="BG882" s="24"/>
      <c r="BH882" s="24"/>
      <c r="BI882" s="24"/>
      <c r="BJ882" s="24"/>
      <c r="BK882" s="24"/>
      <c r="BL882" s="24"/>
      <c r="BM882" s="24"/>
      <c r="BN882" s="24"/>
      <c r="BO882" s="24"/>
      <c r="BP882" s="24"/>
      <c r="BQ882" s="24"/>
      <c r="BR882" s="24"/>
      <c r="BS882" s="24"/>
      <c r="BT882" s="24"/>
      <c r="BU882" s="24"/>
      <c r="BV882" s="24"/>
      <c r="BW882" s="24"/>
      <c r="BX882" s="24"/>
      <c r="BY882" s="24"/>
      <c r="BZ882" s="24"/>
      <c r="CA882" s="24"/>
      <c r="CB882" s="24"/>
      <c r="CC882" s="24"/>
      <c r="CD882" s="24"/>
      <c r="CE882" s="24"/>
      <c r="CF882" s="24"/>
      <c r="CG882" s="24"/>
      <c r="CH882" s="24"/>
      <c r="CI882" s="24"/>
      <c r="CJ882" s="24"/>
      <c r="CK882" s="24"/>
      <c r="CL882" s="24"/>
      <c r="CM882" s="24"/>
    </row>
    <row r="883" spans="1:91" ht="14.25" customHeight="1" x14ac:dyDescent="0.25">
      <c r="A883" s="22"/>
      <c r="B883" s="22"/>
      <c r="C883" s="23"/>
      <c r="D883" s="22"/>
      <c r="E883" s="27"/>
      <c r="F883" s="27"/>
      <c r="G883" s="27"/>
      <c r="H883" s="22"/>
      <c r="I883" s="22"/>
      <c r="J883" s="27"/>
      <c r="K883" s="22"/>
      <c r="L883" s="22"/>
      <c r="M883" s="22"/>
      <c r="N883" s="27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4"/>
      <c r="AF883" s="24"/>
      <c r="AG883" s="24"/>
      <c r="AH883" s="24"/>
      <c r="AI883" s="24"/>
      <c r="AJ883" s="24"/>
      <c r="AK883" s="24"/>
      <c r="AL883" s="24"/>
      <c r="AM883" s="24"/>
      <c r="AN883" s="24"/>
      <c r="AO883" s="24"/>
      <c r="AP883" s="24"/>
      <c r="AQ883" s="24"/>
      <c r="AR883" s="24"/>
      <c r="AS883" s="24"/>
      <c r="AT883" s="24"/>
      <c r="AU883" s="24"/>
      <c r="AV883" s="24"/>
      <c r="AW883" s="24"/>
      <c r="AX883" s="24"/>
      <c r="AY883" s="24"/>
      <c r="AZ883" s="24"/>
      <c r="BA883" s="24"/>
      <c r="BB883" s="24"/>
      <c r="BC883" s="24"/>
      <c r="BD883" s="24"/>
      <c r="BE883" s="24"/>
      <c r="BF883" s="24"/>
      <c r="BG883" s="24"/>
      <c r="BH883" s="24"/>
      <c r="BI883" s="24"/>
      <c r="BJ883" s="24"/>
      <c r="BK883" s="24"/>
      <c r="BL883" s="24"/>
      <c r="BM883" s="24"/>
      <c r="BN883" s="24"/>
      <c r="BO883" s="24"/>
      <c r="BP883" s="24"/>
      <c r="BQ883" s="24"/>
      <c r="BR883" s="24"/>
      <c r="BS883" s="24"/>
      <c r="BT883" s="24"/>
      <c r="BU883" s="24"/>
      <c r="BV883" s="24"/>
      <c r="BW883" s="24"/>
      <c r="BX883" s="24"/>
      <c r="BY883" s="24"/>
      <c r="BZ883" s="24"/>
      <c r="CA883" s="24"/>
      <c r="CB883" s="24"/>
      <c r="CC883" s="24"/>
      <c r="CD883" s="24"/>
      <c r="CE883" s="24"/>
      <c r="CF883" s="24"/>
      <c r="CG883" s="24"/>
      <c r="CH883" s="24"/>
      <c r="CI883" s="24"/>
      <c r="CJ883" s="24"/>
      <c r="CK883" s="24"/>
      <c r="CL883" s="24"/>
      <c r="CM883" s="24"/>
    </row>
    <row r="884" spans="1:91" ht="14.25" customHeight="1" x14ac:dyDescent="0.25">
      <c r="A884" s="22"/>
      <c r="B884" s="22"/>
      <c r="C884" s="23"/>
      <c r="D884" s="22"/>
      <c r="E884" s="27"/>
      <c r="F884" s="27"/>
      <c r="G884" s="27"/>
      <c r="H884" s="22"/>
      <c r="I884" s="22"/>
      <c r="J884" s="27"/>
      <c r="K884" s="22"/>
      <c r="L884" s="22"/>
      <c r="M884" s="22"/>
      <c r="N884" s="27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  <c r="AG884" s="24"/>
      <c r="AH884" s="24"/>
      <c r="AI884" s="24"/>
      <c r="AJ884" s="24"/>
      <c r="AK884" s="24"/>
      <c r="AL884" s="24"/>
      <c r="AM884" s="24"/>
      <c r="AN884" s="24"/>
      <c r="AO884" s="24"/>
      <c r="AP884" s="24"/>
      <c r="AQ884" s="24"/>
      <c r="AR884" s="24"/>
      <c r="AS884" s="24"/>
      <c r="AT884" s="24"/>
      <c r="AU884" s="24"/>
      <c r="AV884" s="24"/>
      <c r="AW884" s="24"/>
      <c r="AX884" s="24"/>
      <c r="AY884" s="24"/>
      <c r="AZ884" s="24"/>
      <c r="BA884" s="24"/>
      <c r="BB884" s="24"/>
      <c r="BC884" s="24"/>
      <c r="BD884" s="24"/>
      <c r="BE884" s="24"/>
      <c r="BF884" s="24"/>
      <c r="BG884" s="24"/>
      <c r="BH884" s="24"/>
      <c r="BI884" s="24"/>
      <c r="BJ884" s="24"/>
      <c r="BK884" s="24"/>
      <c r="BL884" s="24"/>
      <c r="BM884" s="24"/>
      <c r="BN884" s="24"/>
      <c r="BO884" s="24"/>
      <c r="BP884" s="24"/>
      <c r="BQ884" s="24"/>
      <c r="BR884" s="24"/>
      <c r="BS884" s="24"/>
      <c r="BT884" s="24"/>
      <c r="BU884" s="24"/>
      <c r="BV884" s="24"/>
      <c r="BW884" s="24"/>
      <c r="BX884" s="24"/>
      <c r="BY884" s="24"/>
      <c r="BZ884" s="24"/>
      <c r="CA884" s="24"/>
      <c r="CB884" s="24"/>
      <c r="CC884" s="24"/>
      <c r="CD884" s="24"/>
      <c r="CE884" s="24"/>
      <c r="CF884" s="24"/>
      <c r="CG884" s="24"/>
      <c r="CH884" s="24"/>
      <c r="CI884" s="24"/>
      <c r="CJ884" s="24"/>
      <c r="CK884" s="24"/>
      <c r="CL884" s="24"/>
      <c r="CM884" s="24"/>
    </row>
    <row r="885" spans="1:91" ht="14.25" customHeight="1" x14ac:dyDescent="0.25">
      <c r="A885" s="22"/>
      <c r="B885" s="22"/>
      <c r="C885" s="23"/>
      <c r="D885" s="22"/>
      <c r="E885" s="27"/>
      <c r="F885" s="27"/>
      <c r="G885" s="27"/>
      <c r="H885" s="22"/>
      <c r="I885" s="22"/>
      <c r="J885" s="27"/>
      <c r="K885" s="22"/>
      <c r="L885" s="22"/>
      <c r="M885" s="22"/>
      <c r="N885" s="27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4"/>
      <c r="AF885" s="24"/>
      <c r="AG885" s="24"/>
      <c r="AH885" s="24"/>
      <c r="AI885" s="24"/>
      <c r="AJ885" s="24"/>
      <c r="AK885" s="24"/>
      <c r="AL885" s="24"/>
      <c r="AM885" s="24"/>
      <c r="AN885" s="24"/>
      <c r="AO885" s="24"/>
      <c r="AP885" s="24"/>
      <c r="AQ885" s="24"/>
      <c r="AR885" s="24"/>
      <c r="AS885" s="24"/>
      <c r="AT885" s="24"/>
      <c r="AU885" s="24"/>
      <c r="AV885" s="24"/>
      <c r="AW885" s="24"/>
      <c r="AX885" s="24"/>
      <c r="AY885" s="24"/>
      <c r="AZ885" s="24"/>
      <c r="BA885" s="24"/>
      <c r="BB885" s="24"/>
      <c r="BC885" s="24"/>
      <c r="BD885" s="24"/>
      <c r="BE885" s="24"/>
      <c r="BF885" s="24"/>
      <c r="BG885" s="24"/>
      <c r="BH885" s="24"/>
      <c r="BI885" s="24"/>
      <c r="BJ885" s="24"/>
      <c r="BK885" s="24"/>
      <c r="BL885" s="24"/>
      <c r="BM885" s="24"/>
      <c r="BN885" s="24"/>
      <c r="BO885" s="24"/>
      <c r="BP885" s="24"/>
      <c r="BQ885" s="24"/>
      <c r="BR885" s="24"/>
      <c r="BS885" s="24"/>
      <c r="BT885" s="24"/>
      <c r="BU885" s="24"/>
      <c r="BV885" s="24"/>
      <c r="BW885" s="24"/>
      <c r="BX885" s="24"/>
      <c r="BY885" s="24"/>
      <c r="BZ885" s="24"/>
      <c r="CA885" s="24"/>
      <c r="CB885" s="24"/>
      <c r="CC885" s="24"/>
      <c r="CD885" s="24"/>
      <c r="CE885" s="24"/>
      <c r="CF885" s="24"/>
      <c r="CG885" s="24"/>
      <c r="CH885" s="24"/>
      <c r="CI885" s="24"/>
      <c r="CJ885" s="24"/>
      <c r="CK885" s="24"/>
      <c r="CL885" s="24"/>
      <c r="CM885" s="24"/>
    </row>
    <row r="886" spans="1:91" ht="14.25" customHeight="1" x14ac:dyDescent="0.25">
      <c r="A886" s="22"/>
      <c r="B886" s="22"/>
      <c r="C886" s="23"/>
      <c r="D886" s="22"/>
      <c r="E886" s="27"/>
      <c r="F886" s="27"/>
      <c r="G886" s="27"/>
      <c r="H886" s="22"/>
      <c r="I886" s="22"/>
      <c r="J886" s="27"/>
      <c r="K886" s="22"/>
      <c r="L886" s="22"/>
      <c r="M886" s="22"/>
      <c r="N886" s="27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  <c r="AB886" s="24"/>
      <c r="AC886" s="24"/>
      <c r="AD886" s="24"/>
      <c r="AE886" s="24"/>
      <c r="AF886" s="24"/>
      <c r="AG886" s="24"/>
      <c r="AH886" s="24"/>
      <c r="AI886" s="24"/>
      <c r="AJ886" s="24"/>
      <c r="AK886" s="24"/>
      <c r="AL886" s="24"/>
      <c r="AM886" s="24"/>
      <c r="AN886" s="24"/>
      <c r="AO886" s="24"/>
      <c r="AP886" s="24"/>
      <c r="AQ886" s="24"/>
      <c r="AR886" s="24"/>
      <c r="AS886" s="24"/>
      <c r="AT886" s="24"/>
      <c r="AU886" s="24"/>
      <c r="AV886" s="24"/>
      <c r="AW886" s="24"/>
      <c r="AX886" s="24"/>
      <c r="AY886" s="24"/>
      <c r="AZ886" s="24"/>
      <c r="BA886" s="24"/>
      <c r="BB886" s="24"/>
      <c r="BC886" s="24"/>
      <c r="BD886" s="24"/>
      <c r="BE886" s="24"/>
      <c r="BF886" s="24"/>
      <c r="BG886" s="24"/>
      <c r="BH886" s="24"/>
      <c r="BI886" s="24"/>
      <c r="BJ886" s="24"/>
      <c r="BK886" s="24"/>
      <c r="BL886" s="24"/>
      <c r="BM886" s="24"/>
      <c r="BN886" s="24"/>
      <c r="BO886" s="24"/>
      <c r="BP886" s="24"/>
      <c r="BQ886" s="24"/>
      <c r="BR886" s="24"/>
      <c r="BS886" s="24"/>
      <c r="BT886" s="24"/>
      <c r="BU886" s="24"/>
      <c r="BV886" s="24"/>
      <c r="BW886" s="24"/>
      <c r="BX886" s="24"/>
      <c r="BY886" s="24"/>
      <c r="BZ886" s="24"/>
      <c r="CA886" s="24"/>
      <c r="CB886" s="24"/>
      <c r="CC886" s="24"/>
      <c r="CD886" s="24"/>
      <c r="CE886" s="24"/>
      <c r="CF886" s="24"/>
      <c r="CG886" s="24"/>
      <c r="CH886" s="24"/>
      <c r="CI886" s="24"/>
      <c r="CJ886" s="24"/>
      <c r="CK886" s="24"/>
      <c r="CL886" s="24"/>
      <c r="CM886" s="24"/>
    </row>
    <row r="887" spans="1:91" ht="14.25" customHeight="1" x14ac:dyDescent="0.25">
      <c r="A887" s="22"/>
      <c r="B887" s="22"/>
      <c r="C887" s="23"/>
      <c r="D887" s="22"/>
      <c r="E887" s="27"/>
      <c r="F887" s="27"/>
      <c r="G887" s="27"/>
      <c r="H887" s="22"/>
      <c r="I887" s="22"/>
      <c r="J887" s="27"/>
      <c r="K887" s="22"/>
      <c r="L887" s="22"/>
      <c r="M887" s="22"/>
      <c r="N887" s="27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  <c r="AC887" s="24"/>
      <c r="AD887" s="24"/>
      <c r="AE887" s="24"/>
      <c r="AF887" s="24"/>
      <c r="AG887" s="24"/>
      <c r="AH887" s="24"/>
      <c r="AI887" s="24"/>
      <c r="AJ887" s="24"/>
      <c r="AK887" s="24"/>
      <c r="AL887" s="24"/>
      <c r="AM887" s="24"/>
      <c r="AN887" s="24"/>
      <c r="AO887" s="24"/>
      <c r="AP887" s="24"/>
      <c r="AQ887" s="24"/>
      <c r="AR887" s="24"/>
      <c r="AS887" s="24"/>
      <c r="AT887" s="24"/>
      <c r="AU887" s="24"/>
      <c r="AV887" s="24"/>
      <c r="AW887" s="24"/>
      <c r="AX887" s="24"/>
      <c r="AY887" s="24"/>
      <c r="AZ887" s="24"/>
      <c r="BA887" s="24"/>
      <c r="BB887" s="24"/>
      <c r="BC887" s="24"/>
      <c r="BD887" s="24"/>
      <c r="BE887" s="24"/>
      <c r="BF887" s="24"/>
      <c r="BG887" s="24"/>
      <c r="BH887" s="24"/>
      <c r="BI887" s="24"/>
      <c r="BJ887" s="24"/>
      <c r="BK887" s="24"/>
      <c r="BL887" s="24"/>
      <c r="BM887" s="24"/>
      <c r="BN887" s="24"/>
      <c r="BO887" s="24"/>
      <c r="BP887" s="24"/>
      <c r="BQ887" s="24"/>
      <c r="BR887" s="24"/>
      <c r="BS887" s="24"/>
      <c r="BT887" s="24"/>
      <c r="BU887" s="24"/>
      <c r="BV887" s="24"/>
      <c r="BW887" s="24"/>
      <c r="BX887" s="24"/>
      <c r="BY887" s="24"/>
      <c r="BZ887" s="24"/>
      <c r="CA887" s="24"/>
      <c r="CB887" s="24"/>
      <c r="CC887" s="24"/>
      <c r="CD887" s="24"/>
      <c r="CE887" s="24"/>
      <c r="CF887" s="24"/>
      <c r="CG887" s="24"/>
      <c r="CH887" s="24"/>
      <c r="CI887" s="24"/>
      <c r="CJ887" s="24"/>
      <c r="CK887" s="24"/>
      <c r="CL887" s="24"/>
      <c r="CM887" s="24"/>
    </row>
    <row r="888" spans="1:91" ht="14.25" customHeight="1" x14ac:dyDescent="0.25">
      <c r="A888" s="22"/>
      <c r="B888" s="22"/>
      <c r="C888" s="23"/>
      <c r="D888" s="22"/>
      <c r="E888" s="27"/>
      <c r="F888" s="27"/>
      <c r="G888" s="27"/>
      <c r="H888" s="22"/>
      <c r="I888" s="22"/>
      <c r="J888" s="27"/>
      <c r="K888" s="22"/>
      <c r="L888" s="22"/>
      <c r="M888" s="22"/>
      <c r="N888" s="27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  <c r="AC888" s="24"/>
      <c r="AD888" s="24"/>
      <c r="AE888" s="24"/>
      <c r="AF888" s="24"/>
      <c r="AG888" s="24"/>
      <c r="AH888" s="24"/>
      <c r="AI888" s="24"/>
      <c r="AJ888" s="24"/>
      <c r="AK888" s="24"/>
      <c r="AL888" s="24"/>
      <c r="AM888" s="24"/>
      <c r="AN888" s="24"/>
      <c r="AO888" s="24"/>
      <c r="AP888" s="24"/>
      <c r="AQ888" s="24"/>
      <c r="AR888" s="24"/>
      <c r="AS888" s="24"/>
      <c r="AT888" s="24"/>
      <c r="AU888" s="24"/>
      <c r="AV888" s="24"/>
      <c r="AW888" s="24"/>
      <c r="AX888" s="24"/>
      <c r="AY888" s="24"/>
      <c r="AZ888" s="24"/>
      <c r="BA888" s="24"/>
      <c r="BB888" s="24"/>
      <c r="BC888" s="24"/>
      <c r="BD888" s="24"/>
      <c r="BE888" s="24"/>
      <c r="BF888" s="24"/>
      <c r="BG888" s="24"/>
      <c r="BH888" s="24"/>
      <c r="BI888" s="24"/>
      <c r="BJ888" s="24"/>
      <c r="BK888" s="24"/>
      <c r="BL888" s="24"/>
      <c r="BM888" s="24"/>
      <c r="BN888" s="24"/>
      <c r="BO888" s="24"/>
      <c r="BP888" s="24"/>
      <c r="BQ888" s="24"/>
      <c r="BR888" s="24"/>
      <c r="BS888" s="24"/>
      <c r="BT888" s="24"/>
      <c r="BU888" s="24"/>
      <c r="BV888" s="24"/>
      <c r="BW888" s="24"/>
      <c r="BX888" s="24"/>
      <c r="BY888" s="24"/>
      <c r="BZ888" s="24"/>
      <c r="CA888" s="24"/>
      <c r="CB888" s="24"/>
      <c r="CC888" s="24"/>
      <c r="CD888" s="24"/>
      <c r="CE888" s="24"/>
      <c r="CF888" s="24"/>
      <c r="CG888" s="24"/>
      <c r="CH888" s="24"/>
      <c r="CI888" s="24"/>
      <c r="CJ888" s="24"/>
      <c r="CK888" s="24"/>
      <c r="CL888" s="24"/>
      <c r="CM888" s="24"/>
    </row>
    <row r="889" spans="1:91" ht="14.25" customHeight="1" x14ac:dyDescent="0.25">
      <c r="A889" s="22"/>
      <c r="B889" s="22"/>
      <c r="C889" s="23"/>
      <c r="D889" s="22"/>
      <c r="E889" s="27"/>
      <c r="F889" s="27"/>
      <c r="G889" s="27"/>
      <c r="H889" s="22"/>
      <c r="I889" s="22"/>
      <c r="J889" s="27"/>
      <c r="K889" s="22"/>
      <c r="L889" s="22"/>
      <c r="M889" s="22"/>
      <c r="N889" s="27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4"/>
      <c r="AF889" s="24"/>
      <c r="AG889" s="24"/>
      <c r="AH889" s="24"/>
      <c r="AI889" s="24"/>
      <c r="AJ889" s="24"/>
      <c r="AK889" s="24"/>
      <c r="AL889" s="24"/>
      <c r="AM889" s="24"/>
      <c r="AN889" s="24"/>
      <c r="AO889" s="24"/>
      <c r="AP889" s="24"/>
      <c r="AQ889" s="24"/>
      <c r="AR889" s="24"/>
      <c r="AS889" s="24"/>
      <c r="AT889" s="24"/>
      <c r="AU889" s="24"/>
      <c r="AV889" s="24"/>
      <c r="AW889" s="24"/>
      <c r="AX889" s="24"/>
      <c r="AY889" s="24"/>
      <c r="AZ889" s="24"/>
      <c r="BA889" s="24"/>
      <c r="BB889" s="24"/>
      <c r="BC889" s="24"/>
      <c r="BD889" s="24"/>
      <c r="BE889" s="24"/>
      <c r="BF889" s="24"/>
      <c r="BG889" s="24"/>
      <c r="BH889" s="24"/>
      <c r="BI889" s="24"/>
      <c r="BJ889" s="24"/>
      <c r="BK889" s="24"/>
      <c r="BL889" s="24"/>
      <c r="BM889" s="24"/>
      <c r="BN889" s="24"/>
      <c r="BO889" s="24"/>
      <c r="BP889" s="24"/>
      <c r="BQ889" s="24"/>
      <c r="BR889" s="24"/>
      <c r="BS889" s="24"/>
      <c r="BT889" s="24"/>
      <c r="BU889" s="24"/>
      <c r="BV889" s="24"/>
      <c r="BW889" s="24"/>
      <c r="BX889" s="24"/>
      <c r="BY889" s="24"/>
      <c r="BZ889" s="24"/>
      <c r="CA889" s="24"/>
      <c r="CB889" s="24"/>
      <c r="CC889" s="24"/>
      <c r="CD889" s="24"/>
      <c r="CE889" s="24"/>
      <c r="CF889" s="24"/>
      <c r="CG889" s="24"/>
      <c r="CH889" s="24"/>
      <c r="CI889" s="24"/>
      <c r="CJ889" s="24"/>
      <c r="CK889" s="24"/>
      <c r="CL889" s="24"/>
      <c r="CM889" s="24"/>
    </row>
    <row r="890" spans="1:91" ht="14.25" customHeight="1" x14ac:dyDescent="0.25">
      <c r="A890" s="22"/>
      <c r="B890" s="22"/>
      <c r="C890" s="23"/>
      <c r="D890" s="22"/>
      <c r="E890" s="27"/>
      <c r="F890" s="27"/>
      <c r="G890" s="27"/>
      <c r="H890" s="22"/>
      <c r="I890" s="22"/>
      <c r="J890" s="27"/>
      <c r="K890" s="22"/>
      <c r="L890" s="22"/>
      <c r="M890" s="22"/>
      <c r="N890" s="27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  <c r="AC890" s="24"/>
      <c r="AD890" s="24"/>
      <c r="AE890" s="24"/>
      <c r="AF890" s="24"/>
      <c r="AG890" s="24"/>
      <c r="AH890" s="24"/>
      <c r="AI890" s="24"/>
      <c r="AJ890" s="24"/>
      <c r="AK890" s="24"/>
      <c r="AL890" s="24"/>
      <c r="AM890" s="24"/>
      <c r="AN890" s="24"/>
      <c r="AO890" s="24"/>
      <c r="AP890" s="24"/>
      <c r="AQ890" s="24"/>
      <c r="AR890" s="24"/>
      <c r="AS890" s="24"/>
      <c r="AT890" s="24"/>
      <c r="AU890" s="24"/>
      <c r="AV890" s="24"/>
      <c r="AW890" s="24"/>
      <c r="AX890" s="24"/>
      <c r="AY890" s="24"/>
      <c r="AZ890" s="24"/>
      <c r="BA890" s="24"/>
      <c r="BB890" s="24"/>
      <c r="BC890" s="24"/>
      <c r="BD890" s="24"/>
      <c r="BE890" s="24"/>
      <c r="BF890" s="24"/>
      <c r="BG890" s="24"/>
      <c r="BH890" s="24"/>
      <c r="BI890" s="24"/>
      <c r="BJ890" s="24"/>
      <c r="BK890" s="24"/>
      <c r="BL890" s="24"/>
      <c r="BM890" s="24"/>
      <c r="BN890" s="24"/>
      <c r="BO890" s="24"/>
      <c r="BP890" s="24"/>
      <c r="BQ890" s="24"/>
      <c r="BR890" s="24"/>
      <c r="BS890" s="24"/>
      <c r="BT890" s="24"/>
      <c r="BU890" s="24"/>
      <c r="BV890" s="24"/>
      <c r="BW890" s="24"/>
      <c r="BX890" s="24"/>
      <c r="BY890" s="24"/>
      <c r="BZ890" s="24"/>
      <c r="CA890" s="24"/>
      <c r="CB890" s="24"/>
      <c r="CC890" s="24"/>
      <c r="CD890" s="24"/>
      <c r="CE890" s="24"/>
      <c r="CF890" s="24"/>
      <c r="CG890" s="24"/>
      <c r="CH890" s="24"/>
      <c r="CI890" s="24"/>
      <c r="CJ890" s="24"/>
      <c r="CK890" s="24"/>
      <c r="CL890" s="24"/>
      <c r="CM890" s="24"/>
    </row>
    <row r="891" spans="1:91" ht="14.25" customHeight="1" x14ac:dyDescent="0.25">
      <c r="A891" s="22"/>
      <c r="B891" s="22"/>
      <c r="C891" s="23"/>
      <c r="D891" s="22"/>
      <c r="E891" s="27"/>
      <c r="F891" s="27"/>
      <c r="G891" s="27"/>
      <c r="H891" s="22"/>
      <c r="I891" s="22"/>
      <c r="J891" s="27"/>
      <c r="K891" s="22"/>
      <c r="L891" s="22"/>
      <c r="M891" s="22"/>
      <c r="N891" s="27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  <c r="AC891" s="24"/>
      <c r="AD891" s="24"/>
      <c r="AE891" s="24"/>
      <c r="AF891" s="24"/>
      <c r="AG891" s="24"/>
      <c r="AH891" s="24"/>
      <c r="AI891" s="24"/>
      <c r="AJ891" s="24"/>
      <c r="AK891" s="24"/>
      <c r="AL891" s="24"/>
      <c r="AM891" s="24"/>
      <c r="AN891" s="24"/>
      <c r="AO891" s="24"/>
      <c r="AP891" s="24"/>
      <c r="AQ891" s="24"/>
      <c r="AR891" s="24"/>
      <c r="AS891" s="24"/>
      <c r="AT891" s="24"/>
      <c r="AU891" s="24"/>
      <c r="AV891" s="24"/>
      <c r="AW891" s="24"/>
      <c r="AX891" s="24"/>
      <c r="AY891" s="24"/>
      <c r="AZ891" s="24"/>
      <c r="BA891" s="24"/>
      <c r="BB891" s="24"/>
      <c r="BC891" s="24"/>
      <c r="BD891" s="24"/>
      <c r="BE891" s="24"/>
      <c r="BF891" s="24"/>
      <c r="BG891" s="24"/>
      <c r="BH891" s="24"/>
      <c r="BI891" s="24"/>
      <c r="BJ891" s="24"/>
      <c r="BK891" s="24"/>
      <c r="BL891" s="24"/>
      <c r="BM891" s="24"/>
      <c r="BN891" s="24"/>
      <c r="BO891" s="24"/>
      <c r="BP891" s="24"/>
      <c r="BQ891" s="24"/>
      <c r="BR891" s="24"/>
      <c r="BS891" s="24"/>
      <c r="BT891" s="24"/>
      <c r="BU891" s="24"/>
      <c r="BV891" s="24"/>
      <c r="BW891" s="24"/>
      <c r="BX891" s="24"/>
      <c r="BY891" s="24"/>
      <c r="BZ891" s="24"/>
      <c r="CA891" s="24"/>
      <c r="CB891" s="24"/>
      <c r="CC891" s="24"/>
      <c r="CD891" s="24"/>
      <c r="CE891" s="24"/>
      <c r="CF891" s="24"/>
      <c r="CG891" s="24"/>
      <c r="CH891" s="24"/>
      <c r="CI891" s="24"/>
      <c r="CJ891" s="24"/>
      <c r="CK891" s="24"/>
      <c r="CL891" s="24"/>
      <c r="CM891" s="24"/>
    </row>
    <row r="892" spans="1:91" ht="14.25" customHeight="1" x14ac:dyDescent="0.25">
      <c r="A892" s="22"/>
      <c r="B892" s="22"/>
      <c r="C892" s="23"/>
      <c r="D892" s="22"/>
      <c r="E892" s="27"/>
      <c r="F892" s="27"/>
      <c r="G892" s="27"/>
      <c r="H892" s="22"/>
      <c r="I892" s="22"/>
      <c r="J892" s="27"/>
      <c r="K892" s="22"/>
      <c r="L892" s="22"/>
      <c r="M892" s="22"/>
      <c r="N892" s="27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  <c r="AC892" s="24"/>
      <c r="AD892" s="24"/>
      <c r="AE892" s="24"/>
      <c r="AF892" s="24"/>
      <c r="AG892" s="24"/>
      <c r="AH892" s="24"/>
      <c r="AI892" s="24"/>
      <c r="AJ892" s="24"/>
      <c r="AK892" s="24"/>
      <c r="AL892" s="24"/>
      <c r="AM892" s="24"/>
      <c r="AN892" s="24"/>
      <c r="AO892" s="24"/>
      <c r="AP892" s="24"/>
      <c r="AQ892" s="24"/>
      <c r="AR892" s="24"/>
      <c r="AS892" s="24"/>
      <c r="AT892" s="24"/>
      <c r="AU892" s="24"/>
      <c r="AV892" s="24"/>
      <c r="AW892" s="24"/>
      <c r="AX892" s="24"/>
      <c r="AY892" s="24"/>
      <c r="AZ892" s="24"/>
      <c r="BA892" s="24"/>
      <c r="BB892" s="24"/>
      <c r="BC892" s="24"/>
      <c r="BD892" s="24"/>
      <c r="BE892" s="24"/>
      <c r="BF892" s="24"/>
      <c r="BG892" s="24"/>
      <c r="BH892" s="24"/>
      <c r="BI892" s="24"/>
      <c r="BJ892" s="24"/>
      <c r="BK892" s="24"/>
      <c r="BL892" s="24"/>
      <c r="BM892" s="24"/>
      <c r="BN892" s="24"/>
      <c r="BO892" s="24"/>
      <c r="BP892" s="24"/>
      <c r="BQ892" s="24"/>
      <c r="BR892" s="24"/>
      <c r="BS892" s="24"/>
      <c r="BT892" s="24"/>
      <c r="BU892" s="24"/>
      <c r="BV892" s="24"/>
      <c r="BW892" s="24"/>
      <c r="BX892" s="24"/>
      <c r="BY892" s="24"/>
      <c r="BZ892" s="24"/>
      <c r="CA892" s="24"/>
      <c r="CB892" s="24"/>
      <c r="CC892" s="24"/>
      <c r="CD892" s="24"/>
      <c r="CE892" s="24"/>
      <c r="CF892" s="24"/>
      <c r="CG892" s="24"/>
      <c r="CH892" s="24"/>
      <c r="CI892" s="24"/>
      <c r="CJ892" s="24"/>
      <c r="CK892" s="24"/>
      <c r="CL892" s="24"/>
      <c r="CM892" s="24"/>
    </row>
    <row r="893" spans="1:91" ht="14.25" customHeight="1" x14ac:dyDescent="0.25">
      <c r="A893" s="22"/>
      <c r="B893" s="22"/>
      <c r="C893" s="23"/>
      <c r="D893" s="22"/>
      <c r="E893" s="27"/>
      <c r="F893" s="27"/>
      <c r="G893" s="27"/>
      <c r="H893" s="22"/>
      <c r="I893" s="22"/>
      <c r="J893" s="27"/>
      <c r="K893" s="22"/>
      <c r="L893" s="22"/>
      <c r="M893" s="22"/>
      <c r="N893" s="27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  <c r="AC893" s="24"/>
      <c r="AD893" s="24"/>
      <c r="AE893" s="24"/>
      <c r="AF893" s="24"/>
      <c r="AG893" s="24"/>
      <c r="AH893" s="24"/>
      <c r="AI893" s="24"/>
      <c r="AJ893" s="24"/>
      <c r="AK893" s="24"/>
      <c r="AL893" s="24"/>
      <c r="AM893" s="24"/>
      <c r="AN893" s="24"/>
      <c r="AO893" s="24"/>
      <c r="AP893" s="24"/>
      <c r="AQ893" s="24"/>
      <c r="AR893" s="24"/>
      <c r="AS893" s="24"/>
      <c r="AT893" s="24"/>
      <c r="AU893" s="24"/>
      <c r="AV893" s="24"/>
      <c r="AW893" s="24"/>
      <c r="AX893" s="24"/>
      <c r="AY893" s="24"/>
      <c r="AZ893" s="24"/>
      <c r="BA893" s="24"/>
      <c r="BB893" s="24"/>
      <c r="BC893" s="24"/>
      <c r="BD893" s="24"/>
      <c r="BE893" s="24"/>
      <c r="BF893" s="24"/>
      <c r="BG893" s="24"/>
      <c r="BH893" s="24"/>
      <c r="BI893" s="24"/>
      <c r="BJ893" s="24"/>
      <c r="BK893" s="24"/>
      <c r="BL893" s="24"/>
      <c r="BM893" s="24"/>
      <c r="BN893" s="24"/>
      <c r="BO893" s="24"/>
      <c r="BP893" s="24"/>
      <c r="BQ893" s="24"/>
      <c r="BR893" s="24"/>
      <c r="BS893" s="24"/>
      <c r="BT893" s="24"/>
      <c r="BU893" s="24"/>
      <c r="BV893" s="24"/>
      <c r="BW893" s="24"/>
      <c r="BX893" s="24"/>
      <c r="BY893" s="24"/>
      <c r="BZ893" s="24"/>
      <c r="CA893" s="24"/>
      <c r="CB893" s="24"/>
      <c r="CC893" s="24"/>
      <c r="CD893" s="24"/>
      <c r="CE893" s="24"/>
      <c r="CF893" s="24"/>
      <c r="CG893" s="24"/>
      <c r="CH893" s="24"/>
      <c r="CI893" s="24"/>
      <c r="CJ893" s="24"/>
      <c r="CK893" s="24"/>
      <c r="CL893" s="24"/>
      <c r="CM893" s="24"/>
    </row>
    <row r="894" spans="1:91" ht="14.25" customHeight="1" x14ac:dyDescent="0.25">
      <c r="A894" s="22"/>
      <c r="B894" s="22"/>
      <c r="C894" s="23"/>
      <c r="D894" s="22"/>
      <c r="E894" s="27"/>
      <c r="F894" s="27"/>
      <c r="G894" s="27"/>
      <c r="H894" s="22"/>
      <c r="I894" s="22"/>
      <c r="J894" s="27"/>
      <c r="K894" s="22"/>
      <c r="L894" s="22"/>
      <c r="M894" s="22"/>
      <c r="N894" s="27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24"/>
      <c r="AG894" s="24"/>
      <c r="AH894" s="24"/>
      <c r="AI894" s="24"/>
      <c r="AJ894" s="24"/>
      <c r="AK894" s="24"/>
      <c r="AL894" s="24"/>
      <c r="AM894" s="24"/>
      <c r="AN894" s="24"/>
      <c r="AO894" s="24"/>
      <c r="AP894" s="24"/>
      <c r="AQ894" s="24"/>
      <c r="AR894" s="24"/>
      <c r="AS894" s="24"/>
      <c r="AT894" s="24"/>
      <c r="AU894" s="24"/>
      <c r="AV894" s="24"/>
      <c r="AW894" s="24"/>
      <c r="AX894" s="24"/>
      <c r="AY894" s="24"/>
      <c r="AZ894" s="24"/>
      <c r="BA894" s="24"/>
      <c r="BB894" s="24"/>
      <c r="BC894" s="24"/>
      <c r="BD894" s="24"/>
      <c r="BE894" s="24"/>
      <c r="BF894" s="24"/>
      <c r="BG894" s="24"/>
      <c r="BH894" s="24"/>
      <c r="BI894" s="24"/>
      <c r="BJ894" s="24"/>
      <c r="BK894" s="24"/>
      <c r="BL894" s="24"/>
      <c r="BM894" s="24"/>
      <c r="BN894" s="24"/>
      <c r="BO894" s="24"/>
      <c r="BP894" s="24"/>
      <c r="BQ894" s="24"/>
      <c r="BR894" s="24"/>
      <c r="BS894" s="24"/>
      <c r="BT894" s="24"/>
      <c r="BU894" s="24"/>
      <c r="BV894" s="24"/>
      <c r="BW894" s="24"/>
      <c r="BX894" s="24"/>
      <c r="BY894" s="24"/>
      <c r="BZ894" s="24"/>
      <c r="CA894" s="24"/>
      <c r="CB894" s="24"/>
      <c r="CC894" s="24"/>
      <c r="CD894" s="24"/>
      <c r="CE894" s="24"/>
      <c r="CF894" s="24"/>
      <c r="CG894" s="24"/>
      <c r="CH894" s="24"/>
      <c r="CI894" s="24"/>
      <c r="CJ894" s="24"/>
      <c r="CK894" s="24"/>
      <c r="CL894" s="24"/>
      <c r="CM894" s="24"/>
    </row>
    <row r="895" spans="1:91" ht="14.25" customHeight="1" x14ac:dyDescent="0.25">
      <c r="A895" s="22"/>
      <c r="B895" s="22"/>
      <c r="C895" s="23"/>
      <c r="D895" s="22"/>
      <c r="E895" s="27"/>
      <c r="F895" s="27"/>
      <c r="G895" s="27"/>
      <c r="H895" s="22"/>
      <c r="I895" s="22"/>
      <c r="J895" s="27"/>
      <c r="K895" s="22"/>
      <c r="L895" s="22"/>
      <c r="M895" s="22"/>
      <c r="N895" s="27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  <c r="AB895" s="24"/>
      <c r="AC895" s="24"/>
      <c r="AD895" s="24"/>
      <c r="AE895" s="24"/>
      <c r="AF895" s="24"/>
      <c r="AG895" s="24"/>
      <c r="AH895" s="24"/>
      <c r="AI895" s="24"/>
      <c r="AJ895" s="24"/>
      <c r="AK895" s="24"/>
      <c r="AL895" s="24"/>
      <c r="AM895" s="24"/>
      <c r="AN895" s="24"/>
      <c r="AO895" s="24"/>
      <c r="AP895" s="24"/>
      <c r="AQ895" s="24"/>
      <c r="AR895" s="24"/>
      <c r="AS895" s="24"/>
      <c r="AT895" s="24"/>
      <c r="AU895" s="24"/>
      <c r="AV895" s="24"/>
      <c r="AW895" s="24"/>
      <c r="AX895" s="24"/>
      <c r="AY895" s="24"/>
      <c r="AZ895" s="24"/>
      <c r="BA895" s="24"/>
      <c r="BB895" s="24"/>
      <c r="BC895" s="24"/>
      <c r="BD895" s="24"/>
      <c r="BE895" s="24"/>
      <c r="BF895" s="24"/>
      <c r="BG895" s="24"/>
      <c r="BH895" s="24"/>
      <c r="BI895" s="24"/>
      <c r="BJ895" s="24"/>
      <c r="BK895" s="24"/>
      <c r="BL895" s="24"/>
      <c r="BM895" s="24"/>
      <c r="BN895" s="24"/>
      <c r="BO895" s="24"/>
      <c r="BP895" s="24"/>
      <c r="BQ895" s="24"/>
      <c r="BR895" s="24"/>
      <c r="BS895" s="24"/>
      <c r="BT895" s="24"/>
      <c r="BU895" s="24"/>
      <c r="BV895" s="24"/>
      <c r="BW895" s="24"/>
      <c r="BX895" s="24"/>
      <c r="BY895" s="24"/>
      <c r="BZ895" s="24"/>
      <c r="CA895" s="24"/>
      <c r="CB895" s="24"/>
      <c r="CC895" s="24"/>
      <c r="CD895" s="24"/>
      <c r="CE895" s="24"/>
      <c r="CF895" s="24"/>
      <c r="CG895" s="24"/>
      <c r="CH895" s="24"/>
      <c r="CI895" s="24"/>
      <c r="CJ895" s="24"/>
      <c r="CK895" s="24"/>
      <c r="CL895" s="24"/>
      <c r="CM895" s="24"/>
    </row>
    <row r="896" spans="1:91" ht="14.25" customHeight="1" x14ac:dyDescent="0.25">
      <c r="A896" s="22"/>
      <c r="B896" s="22"/>
      <c r="C896" s="23"/>
      <c r="D896" s="22"/>
      <c r="E896" s="27"/>
      <c r="F896" s="27"/>
      <c r="G896" s="27"/>
      <c r="H896" s="22"/>
      <c r="I896" s="22"/>
      <c r="J896" s="27"/>
      <c r="K896" s="22"/>
      <c r="L896" s="22"/>
      <c r="M896" s="22"/>
      <c r="N896" s="27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  <c r="AC896" s="24"/>
      <c r="AD896" s="24"/>
      <c r="AE896" s="24"/>
      <c r="AF896" s="24"/>
      <c r="AG896" s="24"/>
      <c r="AH896" s="24"/>
      <c r="AI896" s="24"/>
      <c r="AJ896" s="24"/>
      <c r="AK896" s="24"/>
      <c r="AL896" s="24"/>
      <c r="AM896" s="24"/>
      <c r="AN896" s="24"/>
      <c r="AO896" s="24"/>
      <c r="AP896" s="24"/>
      <c r="AQ896" s="24"/>
      <c r="AR896" s="24"/>
      <c r="AS896" s="24"/>
      <c r="AT896" s="24"/>
      <c r="AU896" s="24"/>
      <c r="AV896" s="24"/>
      <c r="AW896" s="24"/>
      <c r="AX896" s="24"/>
      <c r="AY896" s="24"/>
      <c r="AZ896" s="24"/>
      <c r="BA896" s="24"/>
      <c r="BB896" s="24"/>
      <c r="BC896" s="24"/>
      <c r="BD896" s="24"/>
      <c r="BE896" s="24"/>
      <c r="BF896" s="24"/>
      <c r="BG896" s="24"/>
      <c r="BH896" s="24"/>
      <c r="BI896" s="24"/>
      <c r="BJ896" s="24"/>
      <c r="BK896" s="24"/>
      <c r="BL896" s="24"/>
      <c r="BM896" s="24"/>
      <c r="BN896" s="24"/>
      <c r="BO896" s="24"/>
      <c r="BP896" s="24"/>
      <c r="BQ896" s="24"/>
      <c r="BR896" s="24"/>
      <c r="BS896" s="24"/>
      <c r="BT896" s="24"/>
      <c r="BU896" s="24"/>
      <c r="BV896" s="24"/>
      <c r="BW896" s="24"/>
      <c r="BX896" s="24"/>
      <c r="BY896" s="24"/>
      <c r="BZ896" s="24"/>
      <c r="CA896" s="24"/>
      <c r="CB896" s="24"/>
      <c r="CC896" s="24"/>
      <c r="CD896" s="24"/>
      <c r="CE896" s="24"/>
      <c r="CF896" s="24"/>
      <c r="CG896" s="24"/>
      <c r="CH896" s="24"/>
      <c r="CI896" s="24"/>
      <c r="CJ896" s="24"/>
      <c r="CK896" s="24"/>
      <c r="CL896" s="24"/>
      <c r="CM896" s="24"/>
    </row>
    <row r="897" spans="1:91" ht="14.25" customHeight="1" x14ac:dyDescent="0.25">
      <c r="A897" s="22"/>
      <c r="B897" s="22"/>
      <c r="C897" s="23"/>
      <c r="D897" s="22"/>
      <c r="E897" s="27"/>
      <c r="F897" s="27"/>
      <c r="G897" s="27"/>
      <c r="H897" s="22"/>
      <c r="I897" s="22"/>
      <c r="J897" s="27"/>
      <c r="K897" s="22"/>
      <c r="L897" s="22"/>
      <c r="M897" s="22"/>
      <c r="N897" s="27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/>
      <c r="AD897" s="24"/>
      <c r="AE897" s="24"/>
      <c r="AF897" s="24"/>
      <c r="AG897" s="24"/>
      <c r="AH897" s="24"/>
      <c r="AI897" s="24"/>
      <c r="AJ897" s="24"/>
      <c r="AK897" s="24"/>
      <c r="AL897" s="24"/>
      <c r="AM897" s="24"/>
      <c r="AN897" s="24"/>
      <c r="AO897" s="24"/>
      <c r="AP897" s="24"/>
      <c r="AQ897" s="24"/>
      <c r="AR897" s="24"/>
      <c r="AS897" s="24"/>
      <c r="AT897" s="24"/>
      <c r="AU897" s="24"/>
      <c r="AV897" s="24"/>
      <c r="AW897" s="24"/>
      <c r="AX897" s="24"/>
      <c r="AY897" s="24"/>
      <c r="AZ897" s="24"/>
      <c r="BA897" s="24"/>
      <c r="BB897" s="24"/>
      <c r="BC897" s="24"/>
      <c r="BD897" s="24"/>
      <c r="BE897" s="24"/>
      <c r="BF897" s="24"/>
      <c r="BG897" s="24"/>
      <c r="BH897" s="24"/>
      <c r="BI897" s="24"/>
      <c r="BJ897" s="24"/>
      <c r="BK897" s="24"/>
      <c r="BL897" s="24"/>
      <c r="BM897" s="24"/>
      <c r="BN897" s="24"/>
      <c r="BO897" s="24"/>
      <c r="BP897" s="24"/>
      <c r="BQ897" s="24"/>
      <c r="BR897" s="24"/>
      <c r="BS897" s="24"/>
      <c r="BT897" s="24"/>
      <c r="BU897" s="24"/>
      <c r="BV897" s="24"/>
      <c r="BW897" s="24"/>
      <c r="BX897" s="24"/>
      <c r="BY897" s="24"/>
      <c r="BZ897" s="24"/>
      <c r="CA897" s="24"/>
      <c r="CB897" s="24"/>
      <c r="CC897" s="24"/>
      <c r="CD897" s="24"/>
      <c r="CE897" s="24"/>
      <c r="CF897" s="24"/>
      <c r="CG897" s="24"/>
      <c r="CH897" s="24"/>
      <c r="CI897" s="24"/>
      <c r="CJ897" s="24"/>
      <c r="CK897" s="24"/>
      <c r="CL897" s="24"/>
      <c r="CM897" s="24"/>
    </row>
    <row r="898" spans="1:91" ht="14.25" customHeight="1" x14ac:dyDescent="0.25">
      <c r="A898" s="22"/>
      <c r="B898" s="22"/>
      <c r="C898" s="23"/>
      <c r="D898" s="22"/>
      <c r="E898" s="27"/>
      <c r="F898" s="27"/>
      <c r="G898" s="27"/>
      <c r="H898" s="22"/>
      <c r="I898" s="22"/>
      <c r="J898" s="27"/>
      <c r="K898" s="22"/>
      <c r="L898" s="22"/>
      <c r="M898" s="22"/>
      <c r="N898" s="27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  <c r="AC898" s="24"/>
      <c r="AD898" s="24"/>
      <c r="AE898" s="24"/>
      <c r="AF898" s="24"/>
      <c r="AG898" s="24"/>
      <c r="AH898" s="24"/>
      <c r="AI898" s="24"/>
      <c r="AJ898" s="24"/>
      <c r="AK898" s="24"/>
      <c r="AL898" s="24"/>
      <c r="AM898" s="24"/>
      <c r="AN898" s="24"/>
      <c r="AO898" s="24"/>
      <c r="AP898" s="24"/>
      <c r="AQ898" s="24"/>
      <c r="AR898" s="24"/>
      <c r="AS898" s="24"/>
      <c r="AT898" s="24"/>
      <c r="AU898" s="24"/>
      <c r="AV898" s="24"/>
      <c r="AW898" s="24"/>
      <c r="AX898" s="24"/>
      <c r="AY898" s="24"/>
      <c r="AZ898" s="24"/>
      <c r="BA898" s="24"/>
      <c r="BB898" s="24"/>
      <c r="BC898" s="24"/>
      <c r="BD898" s="24"/>
      <c r="BE898" s="24"/>
      <c r="BF898" s="24"/>
      <c r="BG898" s="24"/>
      <c r="BH898" s="24"/>
      <c r="BI898" s="24"/>
      <c r="BJ898" s="24"/>
      <c r="BK898" s="24"/>
      <c r="BL898" s="24"/>
      <c r="BM898" s="24"/>
      <c r="BN898" s="24"/>
      <c r="BO898" s="24"/>
      <c r="BP898" s="24"/>
      <c r="BQ898" s="24"/>
      <c r="BR898" s="24"/>
      <c r="BS898" s="24"/>
      <c r="BT898" s="24"/>
      <c r="BU898" s="24"/>
      <c r="BV898" s="24"/>
      <c r="BW898" s="24"/>
      <c r="BX898" s="24"/>
      <c r="BY898" s="24"/>
      <c r="BZ898" s="24"/>
      <c r="CA898" s="24"/>
      <c r="CB898" s="24"/>
      <c r="CC898" s="24"/>
      <c r="CD898" s="24"/>
      <c r="CE898" s="24"/>
      <c r="CF898" s="24"/>
      <c r="CG898" s="24"/>
      <c r="CH898" s="24"/>
      <c r="CI898" s="24"/>
      <c r="CJ898" s="24"/>
      <c r="CK898" s="24"/>
      <c r="CL898" s="24"/>
      <c r="CM898" s="24"/>
    </row>
    <row r="899" spans="1:91" ht="14.25" customHeight="1" x14ac:dyDescent="0.25">
      <c r="A899" s="22"/>
      <c r="B899" s="22"/>
      <c r="C899" s="23"/>
      <c r="D899" s="22"/>
      <c r="E899" s="27"/>
      <c r="F899" s="27"/>
      <c r="G899" s="27"/>
      <c r="H899" s="22"/>
      <c r="I899" s="22"/>
      <c r="J899" s="27"/>
      <c r="K899" s="22"/>
      <c r="L899" s="22"/>
      <c r="M899" s="22"/>
      <c r="N899" s="27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  <c r="AC899" s="24"/>
      <c r="AD899" s="24"/>
      <c r="AE899" s="24"/>
      <c r="AF899" s="24"/>
      <c r="AG899" s="24"/>
      <c r="AH899" s="24"/>
      <c r="AI899" s="24"/>
      <c r="AJ899" s="24"/>
      <c r="AK899" s="24"/>
      <c r="AL899" s="24"/>
      <c r="AM899" s="24"/>
      <c r="AN899" s="24"/>
      <c r="AO899" s="24"/>
      <c r="AP899" s="24"/>
      <c r="AQ899" s="24"/>
      <c r="AR899" s="24"/>
      <c r="AS899" s="24"/>
      <c r="AT899" s="24"/>
      <c r="AU899" s="24"/>
      <c r="AV899" s="24"/>
      <c r="AW899" s="24"/>
      <c r="AX899" s="24"/>
      <c r="AY899" s="24"/>
      <c r="AZ899" s="24"/>
      <c r="BA899" s="24"/>
      <c r="BB899" s="24"/>
      <c r="BC899" s="24"/>
      <c r="BD899" s="24"/>
      <c r="BE899" s="24"/>
      <c r="BF899" s="24"/>
      <c r="BG899" s="24"/>
      <c r="BH899" s="24"/>
      <c r="BI899" s="24"/>
      <c r="BJ899" s="24"/>
      <c r="BK899" s="24"/>
      <c r="BL899" s="24"/>
      <c r="BM899" s="24"/>
      <c r="BN899" s="24"/>
      <c r="BO899" s="24"/>
      <c r="BP899" s="24"/>
      <c r="BQ899" s="24"/>
      <c r="BR899" s="24"/>
      <c r="BS899" s="24"/>
      <c r="BT899" s="24"/>
      <c r="BU899" s="24"/>
      <c r="BV899" s="24"/>
      <c r="BW899" s="24"/>
      <c r="BX899" s="24"/>
      <c r="BY899" s="24"/>
      <c r="BZ899" s="24"/>
      <c r="CA899" s="24"/>
      <c r="CB899" s="24"/>
      <c r="CC899" s="24"/>
      <c r="CD899" s="24"/>
      <c r="CE899" s="24"/>
      <c r="CF899" s="24"/>
      <c r="CG899" s="24"/>
      <c r="CH899" s="24"/>
      <c r="CI899" s="24"/>
      <c r="CJ899" s="24"/>
      <c r="CK899" s="24"/>
      <c r="CL899" s="24"/>
      <c r="CM899" s="24"/>
    </row>
    <row r="900" spans="1:91" ht="14.25" customHeight="1" x14ac:dyDescent="0.25">
      <c r="A900" s="22"/>
      <c r="B900" s="22"/>
      <c r="C900" s="23"/>
      <c r="D900" s="22"/>
      <c r="E900" s="27"/>
      <c r="F900" s="27"/>
      <c r="G900" s="27"/>
      <c r="H900" s="22"/>
      <c r="I900" s="22"/>
      <c r="J900" s="27"/>
      <c r="K900" s="22"/>
      <c r="L900" s="22"/>
      <c r="M900" s="22"/>
      <c r="N900" s="27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  <c r="AB900" s="24"/>
      <c r="AC900" s="24"/>
      <c r="AD900" s="24"/>
      <c r="AE900" s="24"/>
      <c r="AF900" s="24"/>
      <c r="AG900" s="24"/>
      <c r="AH900" s="24"/>
      <c r="AI900" s="24"/>
      <c r="AJ900" s="24"/>
      <c r="AK900" s="24"/>
      <c r="AL900" s="24"/>
      <c r="AM900" s="24"/>
      <c r="AN900" s="24"/>
      <c r="AO900" s="24"/>
      <c r="AP900" s="24"/>
      <c r="AQ900" s="24"/>
      <c r="AR900" s="24"/>
      <c r="AS900" s="24"/>
      <c r="AT900" s="24"/>
      <c r="AU900" s="24"/>
      <c r="AV900" s="24"/>
      <c r="AW900" s="24"/>
      <c r="AX900" s="24"/>
      <c r="AY900" s="24"/>
      <c r="AZ900" s="24"/>
      <c r="BA900" s="24"/>
      <c r="BB900" s="24"/>
      <c r="BC900" s="24"/>
      <c r="BD900" s="24"/>
      <c r="BE900" s="24"/>
      <c r="BF900" s="24"/>
      <c r="BG900" s="24"/>
      <c r="BH900" s="24"/>
      <c r="BI900" s="24"/>
      <c r="BJ900" s="24"/>
      <c r="BK900" s="24"/>
      <c r="BL900" s="24"/>
      <c r="BM900" s="24"/>
      <c r="BN900" s="24"/>
      <c r="BO900" s="24"/>
      <c r="BP900" s="24"/>
      <c r="BQ900" s="24"/>
      <c r="BR900" s="24"/>
      <c r="BS900" s="24"/>
      <c r="BT900" s="24"/>
      <c r="BU900" s="24"/>
      <c r="BV900" s="24"/>
      <c r="BW900" s="24"/>
      <c r="BX900" s="24"/>
      <c r="BY900" s="24"/>
      <c r="BZ900" s="24"/>
      <c r="CA900" s="24"/>
      <c r="CB900" s="24"/>
      <c r="CC900" s="24"/>
      <c r="CD900" s="24"/>
      <c r="CE900" s="24"/>
      <c r="CF900" s="24"/>
      <c r="CG900" s="24"/>
      <c r="CH900" s="24"/>
      <c r="CI900" s="24"/>
      <c r="CJ900" s="24"/>
      <c r="CK900" s="24"/>
      <c r="CL900" s="24"/>
      <c r="CM900" s="24"/>
    </row>
    <row r="901" spans="1:91" ht="14.25" customHeight="1" x14ac:dyDescent="0.25">
      <c r="A901" s="22"/>
      <c r="B901" s="22"/>
      <c r="C901" s="23"/>
      <c r="D901" s="22"/>
      <c r="E901" s="27"/>
      <c r="F901" s="27"/>
      <c r="G901" s="27"/>
      <c r="H901" s="22"/>
      <c r="I901" s="22"/>
      <c r="J901" s="27"/>
      <c r="K901" s="22"/>
      <c r="L901" s="22"/>
      <c r="M901" s="22"/>
      <c r="N901" s="27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  <c r="AC901" s="24"/>
      <c r="AD901" s="24"/>
      <c r="AE901" s="24"/>
      <c r="AF901" s="24"/>
      <c r="AG901" s="24"/>
      <c r="AH901" s="24"/>
      <c r="AI901" s="24"/>
      <c r="AJ901" s="24"/>
      <c r="AK901" s="24"/>
      <c r="AL901" s="24"/>
      <c r="AM901" s="24"/>
      <c r="AN901" s="24"/>
      <c r="AO901" s="24"/>
      <c r="AP901" s="24"/>
      <c r="AQ901" s="24"/>
      <c r="AR901" s="24"/>
      <c r="AS901" s="24"/>
      <c r="AT901" s="24"/>
      <c r="AU901" s="24"/>
      <c r="AV901" s="24"/>
      <c r="AW901" s="24"/>
      <c r="AX901" s="24"/>
      <c r="AY901" s="24"/>
      <c r="AZ901" s="24"/>
      <c r="BA901" s="24"/>
      <c r="BB901" s="24"/>
      <c r="BC901" s="24"/>
      <c r="BD901" s="24"/>
      <c r="BE901" s="24"/>
      <c r="BF901" s="24"/>
      <c r="BG901" s="24"/>
      <c r="BH901" s="24"/>
      <c r="BI901" s="24"/>
      <c r="BJ901" s="24"/>
      <c r="BK901" s="24"/>
      <c r="BL901" s="24"/>
      <c r="BM901" s="24"/>
      <c r="BN901" s="24"/>
      <c r="BO901" s="24"/>
      <c r="BP901" s="24"/>
      <c r="BQ901" s="24"/>
      <c r="BR901" s="24"/>
      <c r="BS901" s="24"/>
      <c r="BT901" s="24"/>
      <c r="BU901" s="24"/>
      <c r="BV901" s="24"/>
      <c r="BW901" s="24"/>
      <c r="BX901" s="24"/>
      <c r="BY901" s="24"/>
      <c r="BZ901" s="24"/>
      <c r="CA901" s="24"/>
      <c r="CB901" s="24"/>
      <c r="CC901" s="24"/>
      <c r="CD901" s="24"/>
      <c r="CE901" s="24"/>
      <c r="CF901" s="24"/>
      <c r="CG901" s="24"/>
      <c r="CH901" s="24"/>
      <c r="CI901" s="24"/>
      <c r="CJ901" s="24"/>
      <c r="CK901" s="24"/>
      <c r="CL901" s="24"/>
      <c r="CM901" s="24"/>
    </row>
    <row r="902" spans="1:91" ht="14.25" customHeight="1" x14ac:dyDescent="0.25">
      <c r="A902" s="22"/>
      <c r="B902" s="22"/>
      <c r="C902" s="23"/>
      <c r="D902" s="22"/>
      <c r="E902" s="27"/>
      <c r="F902" s="27"/>
      <c r="G902" s="27"/>
      <c r="H902" s="22"/>
      <c r="I902" s="22"/>
      <c r="J902" s="27"/>
      <c r="K902" s="22"/>
      <c r="L902" s="22"/>
      <c r="M902" s="22"/>
      <c r="N902" s="27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  <c r="AC902" s="24"/>
      <c r="AD902" s="24"/>
      <c r="AE902" s="24"/>
      <c r="AF902" s="24"/>
      <c r="AG902" s="24"/>
      <c r="AH902" s="24"/>
      <c r="AI902" s="24"/>
      <c r="AJ902" s="24"/>
      <c r="AK902" s="24"/>
      <c r="AL902" s="24"/>
      <c r="AM902" s="24"/>
      <c r="AN902" s="24"/>
      <c r="AO902" s="24"/>
      <c r="AP902" s="24"/>
      <c r="AQ902" s="24"/>
      <c r="AR902" s="24"/>
      <c r="AS902" s="24"/>
      <c r="AT902" s="24"/>
      <c r="AU902" s="24"/>
      <c r="AV902" s="24"/>
      <c r="AW902" s="24"/>
      <c r="AX902" s="24"/>
      <c r="AY902" s="24"/>
      <c r="AZ902" s="24"/>
      <c r="BA902" s="24"/>
      <c r="BB902" s="24"/>
      <c r="BC902" s="24"/>
      <c r="BD902" s="24"/>
      <c r="BE902" s="24"/>
      <c r="BF902" s="24"/>
      <c r="BG902" s="24"/>
      <c r="BH902" s="24"/>
      <c r="BI902" s="24"/>
      <c r="BJ902" s="24"/>
      <c r="BK902" s="24"/>
      <c r="BL902" s="24"/>
      <c r="BM902" s="24"/>
      <c r="BN902" s="24"/>
      <c r="BO902" s="24"/>
      <c r="BP902" s="24"/>
      <c r="BQ902" s="24"/>
      <c r="BR902" s="24"/>
      <c r="BS902" s="24"/>
      <c r="BT902" s="24"/>
      <c r="BU902" s="24"/>
      <c r="BV902" s="24"/>
      <c r="BW902" s="24"/>
      <c r="BX902" s="24"/>
      <c r="BY902" s="24"/>
      <c r="BZ902" s="24"/>
      <c r="CA902" s="24"/>
      <c r="CB902" s="24"/>
      <c r="CC902" s="24"/>
      <c r="CD902" s="24"/>
      <c r="CE902" s="24"/>
      <c r="CF902" s="24"/>
      <c r="CG902" s="24"/>
      <c r="CH902" s="24"/>
      <c r="CI902" s="24"/>
      <c r="CJ902" s="24"/>
      <c r="CK902" s="24"/>
      <c r="CL902" s="24"/>
      <c r="CM902" s="24"/>
    </row>
    <row r="903" spans="1:91" ht="14.25" customHeight="1" x14ac:dyDescent="0.25">
      <c r="A903" s="22"/>
      <c r="B903" s="22"/>
      <c r="C903" s="23"/>
      <c r="D903" s="22"/>
      <c r="E903" s="27"/>
      <c r="F903" s="27"/>
      <c r="G903" s="27"/>
      <c r="H903" s="22"/>
      <c r="I903" s="22"/>
      <c r="J903" s="27"/>
      <c r="K903" s="22"/>
      <c r="L903" s="22"/>
      <c r="M903" s="22"/>
      <c r="N903" s="27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  <c r="AC903" s="24"/>
      <c r="AD903" s="24"/>
      <c r="AE903" s="24"/>
      <c r="AF903" s="24"/>
      <c r="AG903" s="24"/>
      <c r="AH903" s="24"/>
      <c r="AI903" s="24"/>
      <c r="AJ903" s="24"/>
      <c r="AK903" s="24"/>
      <c r="AL903" s="24"/>
      <c r="AM903" s="24"/>
      <c r="AN903" s="24"/>
      <c r="AO903" s="24"/>
      <c r="AP903" s="24"/>
      <c r="AQ903" s="24"/>
      <c r="AR903" s="24"/>
      <c r="AS903" s="24"/>
      <c r="AT903" s="24"/>
      <c r="AU903" s="24"/>
      <c r="AV903" s="24"/>
      <c r="AW903" s="24"/>
      <c r="AX903" s="24"/>
      <c r="AY903" s="24"/>
      <c r="AZ903" s="24"/>
      <c r="BA903" s="24"/>
      <c r="BB903" s="24"/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24"/>
      <c r="BO903" s="24"/>
      <c r="BP903" s="24"/>
      <c r="BQ903" s="24"/>
      <c r="BR903" s="24"/>
      <c r="BS903" s="24"/>
      <c r="BT903" s="24"/>
      <c r="BU903" s="24"/>
      <c r="BV903" s="24"/>
      <c r="BW903" s="24"/>
      <c r="BX903" s="24"/>
      <c r="BY903" s="24"/>
      <c r="BZ903" s="24"/>
      <c r="CA903" s="24"/>
      <c r="CB903" s="24"/>
      <c r="CC903" s="24"/>
      <c r="CD903" s="24"/>
      <c r="CE903" s="24"/>
      <c r="CF903" s="24"/>
      <c r="CG903" s="24"/>
      <c r="CH903" s="24"/>
      <c r="CI903" s="24"/>
      <c r="CJ903" s="24"/>
      <c r="CK903" s="24"/>
      <c r="CL903" s="24"/>
      <c r="CM903" s="24"/>
    </row>
    <row r="904" spans="1:91" ht="14.25" customHeight="1" x14ac:dyDescent="0.25">
      <c r="A904" s="22"/>
      <c r="B904" s="22"/>
      <c r="C904" s="23"/>
      <c r="D904" s="22"/>
      <c r="E904" s="27"/>
      <c r="F904" s="27"/>
      <c r="G904" s="27"/>
      <c r="H904" s="22"/>
      <c r="I904" s="22"/>
      <c r="J904" s="27"/>
      <c r="K904" s="22"/>
      <c r="L904" s="22"/>
      <c r="M904" s="22"/>
      <c r="N904" s="27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  <c r="AC904" s="24"/>
      <c r="AD904" s="24"/>
      <c r="AE904" s="24"/>
      <c r="AF904" s="24"/>
      <c r="AG904" s="24"/>
      <c r="AH904" s="24"/>
      <c r="AI904" s="24"/>
      <c r="AJ904" s="24"/>
      <c r="AK904" s="24"/>
      <c r="AL904" s="24"/>
      <c r="AM904" s="24"/>
      <c r="AN904" s="24"/>
      <c r="AO904" s="24"/>
      <c r="AP904" s="24"/>
      <c r="AQ904" s="24"/>
      <c r="AR904" s="24"/>
      <c r="AS904" s="24"/>
      <c r="AT904" s="24"/>
      <c r="AU904" s="24"/>
      <c r="AV904" s="24"/>
      <c r="AW904" s="24"/>
      <c r="AX904" s="24"/>
      <c r="AY904" s="24"/>
      <c r="AZ904" s="24"/>
      <c r="BA904" s="24"/>
      <c r="BB904" s="24"/>
      <c r="BC904" s="24"/>
      <c r="BD904" s="24"/>
      <c r="BE904" s="24"/>
      <c r="BF904" s="24"/>
      <c r="BG904" s="24"/>
      <c r="BH904" s="24"/>
      <c r="BI904" s="24"/>
      <c r="BJ904" s="24"/>
      <c r="BK904" s="24"/>
      <c r="BL904" s="24"/>
      <c r="BM904" s="24"/>
      <c r="BN904" s="24"/>
      <c r="BO904" s="24"/>
      <c r="BP904" s="24"/>
      <c r="BQ904" s="24"/>
      <c r="BR904" s="24"/>
      <c r="BS904" s="24"/>
      <c r="BT904" s="24"/>
      <c r="BU904" s="24"/>
      <c r="BV904" s="24"/>
      <c r="BW904" s="24"/>
      <c r="BX904" s="24"/>
      <c r="BY904" s="24"/>
      <c r="BZ904" s="24"/>
      <c r="CA904" s="24"/>
      <c r="CB904" s="24"/>
      <c r="CC904" s="24"/>
      <c r="CD904" s="24"/>
      <c r="CE904" s="24"/>
      <c r="CF904" s="24"/>
      <c r="CG904" s="24"/>
      <c r="CH904" s="24"/>
      <c r="CI904" s="24"/>
      <c r="CJ904" s="24"/>
      <c r="CK904" s="24"/>
      <c r="CL904" s="24"/>
      <c r="CM904" s="24"/>
    </row>
    <row r="905" spans="1:91" ht="14.25" customHeight="1" x14ac:dyDescent="0.25">
      <c r="A905" s="22"/>
      <c r="B905" s="22"/>
      <c r="C905" s="23"/>
      <c r="D905" s="22"/>
      <c r="E905" s="27"/>
      <c r="F905" s="27"/>
      <c r="G905" s="27"/>
      <c r="H905" s="22"/>
      <c r="I905" s="22"/>
      <c r="J905" s="27"/>
      <c r="K905" s="22"/>
      <c r="L905" s="22"/>
      <c r="M905" s="22"/>
      <c r="N905" s="27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4"/>
      <c r="AF905" s="24"/>
      <c r="AG905" s="24"/>
      <c r="AH905" s="24"/>
      <c r="AI905" s="24"/>
      <c r="AJ905" s="24"/>
      <c r="AK905" s="24"/>
      <c r="AL905" s="24"/>
      <c r="AM905" s="24"/>
      <c r="AN905" s="24"/>
      <c r="AO905" s="24"/>
      <c r="AP905" s="24"/>
      <c r="AQ905" s="24"/>
      <c r="AR905" s="24"/>
      <c r="AS905" s="24"/>
      <c r="AT905" s="24"/>
      <c r="AU905" s="24"/>
      <c r="AV905" s="24"/>
      <c r="AW905" s="24"/>
      <c r="AX905" s="24"/>
      <c r="AY905" s="24"/>
      <c r="AZ905" s="24"/>
      <c r="BA905" s="24"/>
      <c r="BB905" s="24"/>
      <c r="BC905" s="24"/>
      <c r="BD905" s="24"/>
      <c r="BE905" s="24"/>
      <c r="BF905" s="24"/>
      <c r="BG905" s="24"/>
      <c r="BH905" s="24"/>
      <c r="BI905" s="24"/>
      <c r="BJ905" s="24"/>
      <c r="BK905" s="24"/>
      <c r="BL905" s="24"/>
      <c r="BM905" s="24"/>
      <c r="BN905" s="24"/>
      <c r="BO905" s="24"/>
      <c r="BP905" s="24"/>
      <c r="BQ905" s="24"/>
      <c r="BR905" s="24"/>
      <c r="BS905" s="24"/>
      <c r="BT905" s="24"/>
      <c r="BU905" s="24"/>
      <c r="BV905" s="24"/>
      <c r="BW905" s="24"/>
      <c r="BX905" s="24"/>
      <c r="BY905" s="24"/>
      <c r="BZ905" s="24"/>
      <c r="CA905" s="24"/>
      <c r="CB905" s="24"/>
      <c r="CC905" s="24"/>
      <c r="CD905" s="24"/>
      <c r="CE905" s="24"/>
      <c r="CF905" s="24"/>
      <c r="CG905" s="24"/>
      <c r="CH905" s="24"/>
      <c r="CI905" s="24"/>
      <c r="CJ905" s="24"/>
      <c r="CK905" s="24"/>
      <c r="CL905" s="24"/>
      <c r="CM905" s="24"/>
    </row>
    <row r="906" spans="1:91" ht="14.25" customHeight="1" x14ac:dyDescent="0.25">
      <c r="A906" s="22"/>
      <c r="B906" s="22"/>
      <c r="C906" s="23"/>
      <c r="D906" s="22"/>
      <c r="E906" s="27"/>
      <c r="F906" s="27"/>
      <c r="G906" s="27"/>
      <c r="H906" s="22"/>
      <c r="I906" s="22"/>
      <c r="J906" s="27"/>
      <c r="K906" s="22"/>
      <c r="L906" s="22"/>
      <c r="M906" s="22"/>
      <c r="N906" s="27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4"/>
      <c r="AF906" s="24"/>
      <c r="AG906" s="24"/>
      <c r="AH906" s="24"/>
      <c r="AI906" s="24"/>
      <c r="AJ906" s="24"/>
      <c r="AK906" s="24"/>
      <c r="AL906" s="24"/>
      <c r="AM906" s="24"/>
      <c r="AN906" s="24"/>
      <c r="AO906" s="24"/>
      <c r="AP906" s="24"/>
      <c r="AQ906" s="24"/>
      <c r="AR906" s="24"/>
      <c r="AS906" s="24"/>
      <c r="AT906" s="24"/>
      <c r="AU906" s="24"/>
      <c r="AV906" s="24"/>
      <c r="AW906" s="24"/>
      <c r="AX906" s="24"/>
      <c r="AY906" s="24"/>
      <c r="AZ906" s="24"/>
      <c r="BA906" s="24"/>
      <c r="BB906" s="24"/>
      <c r="BC906" s="24"/>
      <c r="BD906" s="24"/>
      <c r="BE906" s="24"/>
      <c r="BF906" s="24"/>
      <c r="BG906" s="24"/>
      <c r="BH906" s="24"/>
      <c r="BI906" s="24"/>
      <c r="BJ906" s="24"/>
      <c r="BK906" s="24"/>
      <c r="BL906" s="24"/>
      <c r="BM906" s="24"/>
      <c r="BN906" s="24"/>
      <c r="BO906" s="24"/>
      <c r="BP906" s="24"/>
      <c r="BQ906" s="24"/>
      <c r="BR906" s="24"/>
      <c r="BS906" s="24"/>
      <c r="BT906" s="24"/>
      <c r="BU906" s="24"/>
      <c r="BV906" s="24"/>
      <c r="BW906" s="24"/>
      <c r="BX906" s="24"/>
      <c r="BY906" s="24"/>
      <c r="BZ906" s="24"/>
      <c r="CA906" s="24"/>
      <c r="CB906" s="24"/>
      <c r="CC906" s="24"/>
      <c r="CD906" s="24"/>
      <c r="CE906" s="24"/>
      <c r="CF906" s="24"/>
      <c r="CG906" s="24"/>
      <c r="CH906" s="24"/>
      <c r="CI906" s="24"/>
      <c r="CJ906" s="24"/>
      <c r="CK906" s="24"/>
      <c r="CL906" s="24"/>
      <c r="CM906" s="24"/>
    </row>
    <row r="907" spans="1:91" ht="14.25" customHeight="1" x14ac:dyDescent="0.25">
      <c r="A907" s="22"/>
      <c r="B907" s="22"/>
      <c r="C907" s="23"/>
      <c r="D907" s="22"/>
      <c r="E907" s="27"/>
      <c r="F907" s="27"/>
      <c r="G907" s="27"/>
      <c r="H907" s="22"/>
      <c r="I907" s="22"/>
      <c r="J907" s="27"/>
      <c r="K907" s="22"/>
      <c r="L907" s="22"/>
      <c r="M907" s="22"/>
      <c r="N907" s="27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4"/>
      <c r="AF907" s="24"/>
      <c r="AG907" s="24"/>
      <c r="AH907" s="24"/>
      <c r="AI907" s="24"/>
      <c r="AJ907" s="24"/>
      <c r="AK907" s="24"/>
      <c r="AL907" s="24"/>
      <c r="AM907" s="24"/>
      <c r="AN907" s="24"/>
      <c r="AO907" s="24"/>
      <c r="AP907" s="24"/>
      <c r="AQ907" s="24"/>
      <c r="AR907" s="24"/>
      <c r="AS907" s="24"/>
      <c r="AT907" s="24"/>
      <c r="AU907" s="24"/>
      <c r="AV907" s="24"/>
      <c r="AW907" s="24"/>
      <c r="AX907" s="24"/>
      <c r="AY907" s="24"/>
      <c r="AZ907" s="24"/>
      <c r="BA907" s="24"/>
      <c r="BB907" s="24"/>
      <c r="BC907" s="24"/>
      <c r="BD907" s="24"/>
      <c r="BE907" s="24"/>
      <c r="BF907" s="24"/>
      <c r="BG907" s="24"/>
      <c r="BH907" s="24"/>
      <c r="BI907" s="24"/>
      <c r="BJ907" s="24"/>
      <c r="BK907" s="24"/>
      <c r="BL907" s="24"/>
      <c r="BM907" s="24"/>
      <c r="BN907" s="24"/>
      <c r="BO907" s="24"/>
      <c r="BP907" s="24"/>
      <c r="BQ907" s="24"/>
      <c r="BR907" s="24"/>
      <c r="BS907" s="24"/>
      <c r="BT907" s="24"/>
      <c r="BU907" s="24"/>
      <c r="BV907" s="24"/>
      <c r="BW907" s="24"/>
      <c r="BX907" s="24"/>
      <c r="BY907" s="24"/>
      <c r="BZ907" s="24"/>
      <c r="CA907" s="24"/>
      <c r="CB907" s="24"/>
      <c r="CC907" s="24"/>
      <c r="CD907" s="24"/>
      <c r="CE907" s="24"/>
      <c r="CF907" s="24"/>
      <c r="CG907" s="24"/>
      <c r="CH907" s="24"/>
      <c r="CI907" s="24"/>
      <c r="CJ907" s="24"/>
      <c r="CK907" s="24"/>
      <c r="CL907" s="24"/>
      <c r="CM907" s="24"/>
    </row>
    <row r="908" spans="1:91" ht="14.25" customHeight="1" x14ac:dyDescent="0.25">
      <c r="A908" s="22"/>
      <c r="B908" s="22"/>
      <c r="C908" s="23"/>
      <c r="D908" s="22"/>
      <c r="E908" s="27"/>
      <c r="F908" s="27"/>
      <c r="G908" s="27"/>
      <c r="H908" s="22"/>
      <c r="I908" s="22"/>
      <c r="J908" s="27"/>
      <c r="K908" s="22"/>
      <c r="L908" s="22"/>
      <c r="M908" s="22"/>
      <c r="N908" s="27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  <c r="AD908" s="24"/>
      <c r="AE908" s="24"/>
      <c r="AF908" s="24"/>
      <c r="AG908" s="24"/>
      <c r="AH908" s="24"/>
      <c r="AI908" s="24"/>
      <c r="AJ908" s="24"/>
      <c r="AK908" s="24"/>
      <c r="AL908" s="24"/>
      <c r="AM908" s="24"/>
      <c r="AN908" s="24"/>
      <c r="AO908" s="24"/>
      <c r="AP908" s="24"/>
      <c r="AQ908" s="24"/>
      <c r="AR908" s="24"/>
      <c r="AS908" s="24"/>
      <c r="AT908" s="24"/>
      <c r="AU908" s="24"/>
      <c r="AV908" s="24"/>
      <c r="AW908" s="24"/>
      <c r="AX908" s="24"/>
      <c r="AY908" s="24"/>
      <c r="AZ908" s="24"/>
      <c r="BA908" s="24"/>
      <c r="BB908" s="24"/>
      <c r="BC908" s="24"/>
      <c r="BD908" s="24"/>
      <c r="BE908" s="24"/>
      <c r="BF908" s="24"/>
      <c r="BG908" s="24"/>
      <c r="BH908" s="24"/>
      <c r="BI908" s="24"/>
      <c r="BJ908" s="24"/>
      <c r="BK908" s="24"/>
      <c r="BL908" s="24"/>
      <c r="BM908" s="24"/>
      <c r="BN908" s="24"/>
      <c r="BO908" s="24"/>
      <c r="BP908" s="24"/>
      <c r="BQ908" s="24"/>
      <c r="BR908" s="24"/>
      <c r="BS908" s="24"/>
      <c r="BT908" s="24"/>
      <c r="BU908" s="24"/>
      <c r="BV908" s="24"/>
      <c r="BW908" s="24"/>
      <c r="BX908" s="24"/>
      <c r="BY908" s="24"/>
      <c r="BZ908" s="24"/>
      <c r="CA908" s="24"/>
      <c r="CB908" s="24"/>
      <c r="CC908" s="24"/>
      <c r="CD908" s="24"/>
      <c r="CE908" s="24"/>
      <c r="CF908" s="24"/>
      <c r="CG908" s="24"/>
      <c r="CH908" s="24"/>
      <c r="CI908" s="24"/>
      <c r="CJ908" s="24"/>
      <c r="CK908" s="24"/>
      <c r="CL908" s="24"/>
      <c r="CM908" s="24"/>
    </row>
    <row r="909" spans="1:91" ht="14.25" customHeight="1" x14ac:dyDescent="0.25">
      <c r="A909" s="22"/>
      <c r="B909" s="22"/>
      <c r="C909" s="23"/>
      <c r="D909" s="22"/>
      <c r="E909" s="27"/>
      <c r="F909" s="27"/>
      <c r="G909" s="27"/>
      <c r="H909" s="22"/>
      <c r="I909" s="22"/>
      <c r="J909" s="27"/>
      <c r="K909" s="22"/>
      <c r="L909" s="22"/>
      <c r="M909" s="22"/>
      <c r="N909" s="27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  <c r="AB909" s="24"/>
      <c r="AC909" s="24"/>
      <c r="AD909" s="24"/>
      <c r="AE909" s="24"/>
      <c r="AF909" s="24"/>
      <c r="AG909" s="24"/>
      <c r="AH909" s="24"/>
      <c r="AI909" s="24"/>
      <c r="AJ909" s="24"/>
      <c r="AK909" s="24"/>
      <c r="AL909" s="24"/>
      <c r="AM909" s="24"/>
      <c r="AN909" s="24"/>
      <c r="AO909" s="24"/>
      <c r="AP909" s="24"/>
      <c r="AQ909" s="24"/>
      <c r="AR909" s="24"/>
      <c r="AS909" s="24"/>
      <c r="AT909" s="24"/>
      <c r="AU909" s="24"/>
      <c r="AV909" s="24"/>
      <c r="AW909" s="24"/>
      <c r="AX909" s="24"/>
      <c r="AY909" s="24"/>
      <c r="AZ909" s="24"/>
      <c r="BA909" s="24"/>
      <c r="BB909" s="24"/>
      <c r="BC909" s="24"/>
      <c r="BD909" s="24"/>
      <c r="BE909" s="24"/>
      <c r="BF909" s="24"/>
      <c r="BG909" s="24"/>
      <c r="BH909" s="24"/>
      <c r="BI909" s="24"/>
      <c r="BJ909" s="24"/>
      <c r="BK909" s="24"/>
      <c r="BL909" s="24"/>
      <c r="BM909" s="24"/>
      <c r="BN909" s="24"/>
      <c r="BO909" s="24"/>
      <c r="BP909" s="24"/>
      <c r="BQ909" s="24"/>
      <c r="BR909" s="24"/>
      <c r="BS909" s="24"/>
      <c r="BT909" s="24"/>
      <c r="BU909" s="24"/>
      <c r="BV909" s="24"/>
      <c r="BW909" s="24"/>
      <c r="BX909" s="24"/>
      <c r="BY909" s="24"/>
      <c r="BZ909" s="24"/>
      <c r="CA909" s="24"/>
      <c r="CB909" s="24"/>
      <c r="CC909" s="24"/>
      <c r="CD909" s="24"/>
      <c r="CE909" s="24"/>
      <c r="CF909" s="24"/>
      <c r="CG909" s="24"/>
      <c r="CH909" s="24"/>
      <c r="CI909" s="24"/>
      <c r="CJ909" s="24"/>
      <c r="CK909" s="24"/>
      <c r="CL909" s="24"/>
      <c r="CM909" s="24"/>
    </row>
    <row r="910" spans="1:91" ht="14.25" customHeight="1" x14ac:dyDescent="0.25">
      <c r="A910" s="22"/>
      <c r="B910" s="22"/>
      <c r="C910" s="23"/>
      <c r="D910" s="22"/>
      <c r="E910" s="27"/>
      <c r="F910" s="27"/>
      <c r="G910" s="27"/>
      <c r="H910" s="22"/>
      <c r="I910" s="22"/>
      <c r="J910" s="27"/>
      <c r="K910" s="22"/>
      <c r="L910" s="22"/>
      <c r="M910" s="22"/>
      <c r="N910" s="27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  <c r="AC910" s="24"/>
      <c r="AD910" s="24"/>
      <c r="AE910" s="24"/>
      <c r="AF910" s="24"/>
      <c r="AG910" s="24"/>
      <c r="AH910" s="24"/>
      <c r="AI910" s="24"/>
      <c r="AJ910" s="24"/>
      <c r="AK910" s="24"/>
      <c r="AL910" s="24"/>
      <c r="AM910" s="24"/>
      <c r="AN910" s="24"/>
      <c r="AO910" s="24"/>
      <c r="AP910" s="24"/>
      <c r="AQ910" s="24"/>
      <c r="AR910" s="24"/>
      <c r="AS910" s="24"/>
      <c r="AT910" s="24"/>
      <c r="AU910" s="24"/>
      <c r="AV910" s="24"/>
      <c r="AW910" s="24"/>
      <c r="AX910" s="24"/>
      <c r="AY910" s="24"/>
      <c r="AZ910" s="24"/>
      <c r="BA910" s="24"/>
      <c r="BB910" s="24"/>
      <c r="BC910" s="24"/>
      <c r="BD910" s="24"/>
      <c r="BE910" s="24"/>
      <c r="BF910" s="24"/>
      <c r="BG910" s="24"/>
      <c r="BH910" s="24"/>
      <c r="BI910" s="24"/>
      <c r="BJ910" s="24"/>
      <c r="BK910" s="24"/>
      <c r="BL910" s="24"/>
      <c r="BM910" s="24"/>
      <c r="BN910" s="24"/>
      <c r="BO910" s="24"/>
      <c r="BP910" s="24"/>
      <c r="BQ910" s="24"/>
      <c r="BR910" s="24"/>
      <c r="BS910" s="24"/>
      <c r="BT910" s="24"/>
      <c r="BU910" s="24"/>
      <c r="BV910" s="24"/>
      <c r="BW910" s="24"/>
      <c r="BX910" s="24"/>
      <c r="BY910" s="24"/>
      <c r="BZ910" s="24"/>
      <c r="CA910" s="24"/>
      <c r="CB910" s="24"/>
      <c r="CC910" s="24"/>
      <c r="CD910" s="24"/>
      <c r="CE910" s="24"/>
      <c r="CF910" s="24"/>
      <c r="CG910" s="24"/>
      <c r="CH910" s="24"/>
      <c r="CI910" s="24"/>
      <c r="CJ910" s="24"/>
      <c r="CK910" s="24"/>
      <c r="CL910" s="24"/>
      <c r="CM910" s="24"/>
    </row>
    <row r="911" spans="1:91" ht="14.25" customHeight="1" x14ac:dyDescent="0.25">
      <c r="A911" s="22"/>
      <c r="B911" s="22"/>
      <c r="C911" s="23"/>
      <c r="D911" s="22"/>
      <c r="E911" s="27"/>
      <c r="F911" s="27"/>
      <c r="G911" s="27"/>
      <c r="H911" s="22"/>
      <c r="I911" s="22"/>
      <c r="J911" s="27"/>
      <c r="K911" s="22"/>
      <c r="L911" s="22"/>
      <c r="M911" s="22"/>
      <c r="N911" s="27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/>
      <c r="AD911" s="24"/>
      <c r="AE911" s="24"/>
      <c r="AF911" s="24"/>
      <c r="AG911" s="24"/>
      <c r="AH911" s="24"/>
      <c r="AI911" s="24"/>
      <c r="AJ911" s="24"/>
      <c r="AK911" s="24"/>
      <c r="AL911" s="24"/>
      <c r="AM911" s="24"/>
      <c r="AN911" s="24"/>
      <c r="AO911" s="24"/>
      <c r="AP911" s="24"/>
      <c r="AQ911" s="24"/>
      <c r="AR911" s="24"/>
      <c r="AS911" s="24"/>
      <c r="AT911" s="24"/>
      <c r="AU911" s="24"/>
      <c r="AV911" s="24"/>
      <c r="AW911" s="24"/>
      <c r="AX911" s="24"/>
      <c r="AY911" s="24"/>
      <c r="AZ911" s="24"/>
      <c r="BA911" s="24"/>
      <c r="BB911" s="24"/>
      <c r="BC911" s="24"/>
      <c r="BD911" s="24"/>
      <c r="BE911" s="24"/>
      <c r="BF911" s="24"/>
      <c r="BG911" s="24"/>
      <c r="BH911" s="24"/>
      <c r="BI911" s="24"/>
      <c r="BJ911" s="24"/>
      <c r="BK911" s="24"/>
      <c r="BL911" s="24"/>
      <c r="BM911" s="24"/>
      <c r="BN911" s="24"/>
      <c r="BO911" s="24"/>
      <c r="BP911" s="24"/>
      <c r="BQ911" s="24"/>
      <c r="BR911" s="24"/>
      <c r="BS911" s="24"/>
      <c r="BT911" s="24"/>
      <c r="BU911" s="24"/>
      <c r="BV911" s="24"/>
      <c r="BW911" s="24"/>
      <c r="BX911" s="24"/>
      <c r="BY911" s="24"/>
      <c r="BZ911" s="24"/>
      <c r="CA911" s="24"/>
      <c r="CB911" s="24"/>
      <c r="CC911" s="24"/>
      <c r="CD911" s="24"/>
      <c r="CE911" s="24"/>
      <c r="CF911" s="24"/>
      <c r="CG911" s="24"/>
      <c r="CH911" s="24"/>
      <c r="CI911" s="24"/>
      <c r="CJ911" s="24"/>
      <c r="CK911" s="24"/>
      <c r="CL911" s="24"/>
      <c r="CM911" s="24"/>
    </row>
    <row r="912" spans="1:91" ht="14.25" customHeight="1" x14ac:dyDescent="0.25">
      <c r="A912" s="22"/>
      <c r="B912" s="22"/>
      <c r="C912" s="23"/>
      <c r="D912" s="22"/>
      <c r="E912" s="27"/>
      <c r="F912" s="27"/>
      <c r="G912" s="27"/>
      <c r="H912" s="22"/>
      <c r="I912" s="22"/>
      <c r="J912" s="27"/>
      <c r="K912" s="22"/>
      <c r="L912" s="22"/>
      <c r="M912" s="22"/>
      <c r="N912" s="27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  <c r="AC912" s="24"/>
      <c r="AD912" s="24"/>
      <c r="AE912" s="24"/>
      <c r="AF912" s="24"/>
      <c r="AG912" s="24"/>
      <c r="AH912" s="24"/>
      <c r="AI912" s="24"/>
      <c r="AJ912" s="24"/>
      <c r="AK912" s="24"/>
      <c r="AL912" s="24"/>
      <c r="AM912" s="24"/>
      <c r="AN912" s="24"/>
      <c r="AO912" s="24"/>
      <c r="AP912" s="24"/>
      <c r="AQ912" s="24"/>
      <c r="AR912" s="24"/>
      <c r="AS912" s="24"/>
      <c r="AT912" s="24"/>
      <c r="AU912" s="24"/>
      <c r="AV912" s="24"/>
      <c r="AW912" s="24"/>
      <c r="AX912" s="24"/>
      <c r="AY912" s="24"/>
      <c r="AZ912" s="24"/>
      <c r="BA912" s="24"/>
      <c r="BB912" s="24"/>
      <c r="BC912" s="24"/>
      <c r="BD912" s="24"/>
      <c r="BE912" s="24"/>
      <c r="BF912" s="24"/>
      <c r="BG912" s="24"/>
      <c r="BH912" s="24"/>
      <c r="BI912" s="24"/>
      <c r="BJ912" s="24"/>
      <c r="BK912" s="24"/>
      <c r="BL912" s="24"/>
      <c r="BM912" s="24"/>
      <c r="BN912" s="24"/>
      <c r="BO912" s="24"/>
      <c r="BP912" s="24"/>
      <c r="BQ912" s="24"/>
      <c r="BR912" s="24"/>
      <c r="BS912" s="24"/>
      <c r="BT912" s="24"/>
      <c r="BU912" s="24"/>
      <c r="BV912" s="24"/>
      <c r="BW912" s="24"/>
      <c r="BX912" s="24"/>
      <c r="BY912" s="24"/>
      <c r="BZ912" s="24"/>
      <c r="CA912" s="24"/>
      <c r="CB912" s="24"/>
      <c r="CC912" s="24"/>
      <c r="CD912" s="24"/>
      <c r="CE912" s="24"/>
      <c r="CF912" s="24"/>
      <c r="CG912" s="24"/>
      <c r="CH912" s="24"/>
      <c r="CI912" s="24"/>
      <c r="CJ912" s="24"/>
      <c r="CK912" s="24"/>
      <c r="CL912" s="24"/>
      <c r="CM912" s="24"/>
    </row>
    <row r="913" spans="1:91" ht="14.25" customHeight="1" x14ac:dyDescent="0.25">
      <c r="A913" s="22"/>
      <c r="B913" s="22"/>
      <c r="C913" s="23"/>
      <c r="D913" s="22"/>
      <c r="E913" s="27"/>
      <c r="F913" s="27"/>
      <c r="G913" s="27"/>
      <c r="H913" s="22"/>
      <c r="I913" s="22"/>
      <c r="J913" s="27"/>
      <c r="K913" s="22"/>
      <c r="L913" s="22"/>
      <c r="M913" s="22"/>
      <c r="N913" s="27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  <c r="AB913" s="24"/>
      <c r="AC913" s="24"/>
      <c r="AD913" s="24"/>
      <c r="AE913" s="24"/>
      <c r="AF913" s="24"/>
      <c r="AG913" s="24"/>
      <c r="AH913" s="24"/>
      <c r="AI913" s="24"/>
      <c r="AJ913" s="24"/>
      <c r="AK913" s="24"/>
      <c r="AL913" s="24"/>
      <c r="AM913" s="24"/>
      <c r="AN913" s="24"/>
      <c r="AO913" s="24"/>
      <c r="AP913" s="24"/>
      <c r="AQ913" s="24"/>
      <c r="AR913" s="24"/>
      <c r="AS913" s="24"/>
      <c r="AT913" s="24"/>
      <c r="AU913" s="24"/>
      <c r="AV913" s="24"/>
      <c r="AW913" s="24"/>
      <c r="AX913" s="24"/>
      <c r="AY913" s="24"/>
      <c r="AZ913" s="24"/>
      <c r="BA913" s="24"/>
      <c r="BB913" s="24"/>
      <c r="BC913" s="24"/>
      <c r="BD913" s="24"/>
      <c r="BE913" s="24"/>
      <c r="BF913" s="24"/>
      <c r="BG913" s="24"/>
      <c r="BH913" s="24"/>
      <c r="BI913" s="24"/>
      <c r="BJ913" s="24"/>
      <c r="BK913" s="24"/>
      <c r="BL913" s="24"/>
      <c r="BM913" s="24"/>
      <c r="BN913" s="24"/>
      <c r="BO913" s="24"/>
      <c r="BP913" s="24"/>
      <c r="BQ913" s="24"/>
      <c r="BR913" s="24"/>
      <c r="BS913" s="24"/>
      <c r="BT913" s="24"/>
      <c r="BU913" s="24"/>
      <c r="BV913" s="24"/>
      <c r="BW913" s="24"/>
      <c r="BX913" s="24"/>
      <c r="BY913" s="24"/>
      <c r="BZ913" s="24"/>
      <c r="CA913" s="24"/>
      <c r="CB913" s="24"/>
      <c r="CC913" s="24"/>
      <c r="CD913" s="24"/>
      <c r="CE913" s="24"/>
      <c r="CF913" s="24"/>
      <c r="CG913" s="24"/>
      <c r="CH913" s="24"/>
      <c r="CI913" s="24"/>
      <c r="CJ913" s="24"/>
      <c r="CK913" s="24"/>
      <c r="CL913" s="24"/>
      <c r="CM913" s="24"/>
    </row>
    <row r="914" spans="1:91" ht="14.25" customHeight="1" x14ac:dyDescent="0.25">
      <c r="A914" s="22"/>
      <c r="B914" s="22"/>
      <c r="C914" s="23"/>
      <c r="D914" s="22"/>
      <c r="E914" s="27"/>
      <c r="F914" s="27"/>
      <c r="G914" s="27"/>
      <c r="H914" s="22"/>
      <c r="I914" s="22"/>
      <c r="J914" s="27"/>
      <c r="K914" s="22"/>
      <c r="L914" s="22"/>
      <c r="M914" s="22"/>
      <c r="N914" s="27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  <c r="AC914" s="24"/>
      <c r="AD914" s="24"/>
      <c r="AE914" s="24"/>
      <c r="AF914" s="24"/>
      <c r="AG914" s="24"/>
      <c r="AH914" s="24"/>
      <c r="AI914" s="24"/>
      <c r="AJ914" s="24"/>
      <c r="AK914" s="24"/>
      <c r="AL914" s="24"/>
      <c r="AM914" s="24"/>
      <c r="AN914" s="24"/>
      <c r="AO914" s="24"/>
      <c r="AP914" s="24"/>
      <c r="AQ914" s="24"/>
      <c r="AR914" s="24"/>
      <c r="AS914" s="24"/>
      <c r="AT914" s="24"/>
      <c r="AU914" s="24"/>
      <c r="AV914" s="24"/>
      <c r="AW914" s="24"/>
      <c r="AX914" s="24"/>
      <c r="AY914" s="24"/>
      <c r="AZ914" s="24"/>
      <c r="BA914" s="24"/>
      <c r="BB914" s="24"/>
      <c r="BC914" s="24"/>
      <c r="BD914" s="24"/>
      <c r="BE914" s="24"/>
      <c r="BF914" s="24"/>
      <c r="BG914" s="24"/>
      <c r="BH914" s="24"/>
      <c r="BI914" s="24"/>
      <c r="BJ914" s="24"/>
      <c r="BK914" s="24"/>
      <c r="BL914" s="24"/>
      <c r="BM914" s="24"/>
      <c r="BN914" s="24"/>
      <c r="BO914" s="24"/>
      <c r="BP914" s="24"/>
      <c r="BQ914" s="24"/>
      <c r="BR914" s="24"/>
      <c r="BS914" s="24"/>
      <c r="BT914" s="24"/>
      <c r="BU914" s="24"/>
      <c r="BV914" s="24"/>
      <c r="BW914" s="24"/>
      <c r="BX914" s="24"/>
      <c r="BY914" s="24"/>
      <c r="BZ914" s="24"/>
      <c r="CA914" s="24"/>
      <c r="CB914" s="24"/>
      <c r="CC914" s="24"/>
      <c r="CD914" s="24"/>
      <c r="CE914" s="24"/>
      <c r="CF914" s="24"/>
      <c r="CG914" s="24"/>
      <c r="CH914" s="24"/>
      <c r="CI914" s="24"/>
      <c r="CJ914" s="24"/>
      <c r="CK914" s="24"/>
      <c r="CL914" s="24"/>
      <c r="CM914" s="24"/>
    </row>
    <row r="915" spans="1:91" ht="14.25" customHeight="1" x14ac:dyDescent="0.25">
      <c r="A915" s="22"/>
      <c r="B915" s="22"/>
      <c r="C915" s="23"/>
      <c r="D915" s="22"/>
      <c r="E915" s="27"/>
      <c r="F915" s="27"/>
      <c r="G915" s="27"/>
      <c r="H915" s="22"/>
      <c r="I915" s="22"/>
      <c r="J915" s="27"/>
      <c r="K915" s="22"/>
      <c r="L915" s="22"/>
      <c r="M915" s="22"/>
      <c r="N915" s="27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  <c r="AC915" s="24"/>
      <c r="AD915" s="24"/>
      <c r="AE915" s="24"/>
      <c r="AF915" s="24"/>
      <c r="AG915" s="24"/>
      <c r="AH915" s="24"/>
      <c r="AI915" s="24"/>
      <c r="AJ915" s="24"/>
      <c r="AK915" s="24"/>
      <c r="AL915" s="24"/>
      <c r="AM915" s="24"/>
      <c r="AN915" s="24"/>
      <c r="AO915" s="24"/>
      <c r="AP915" s="24"/>
      <c r="AQ915" s="24"/>
      <c r="AR915" s="24"/>
      <c r="AS915" s="24"/>
      <c r="AT915" s="24"/>
      <c r="AU915" s="24"/>
      <c r="AV915" s="24"/>
      <c r="AW915" s="24"/>
      <c r="AX915" s="24"/>
      <c r="AY915" s="24"/>
      <c r="AZ915" s="24"/>
      <c r="BA915" s="24"/>
      <c r="BB915" s="24"/>
      <c r="BC915" s="24"/>
      <c r="BD915" s="24"/>
      <c r="BE915" s="24"/>
      <c r="BF915" s="24"/>
      <c r="BG915" s="24"/>
      <c r="BH915" s="24"/>
      <c r="BI915" s="24"/>
      <c r="BJ915" s="24"/>
      <c r="BK915" s="24"/>
      <c r="BL915" s="24"/>
      <c r="BM915" s="24"/>
      <c r="BN915" s="24"/>
      <c r="BO915" s="24"/>
      <c r="BP915" s="24"/>
      <c r="BQ915" s="24"/>
      <c r="BR915" s="24"/>
      <c r="BS915" s="24"/>
      <c r="BT915" s="24"/>
      <c r="BU915" s="24"/>
      <c r="BV915" s="24"/>
      <c r="BW915" s="24"/>
      <c r="BX915" s="24"/>
      <c r="BY915" s="24"/>
      <c r="BZ915" s="24"/>
      <c r="CA915" s="24"/>
      <c r="CB915" s="24"/>
      <c r="CC915" s="24"/>
      <c r="CD915" s="24"/>
      <c r="CE915" s="24"/>
      <c r="CF915" s="24"/>
      <c r="CG915" s="24"/>
      <c r="CH915" s="24"/>
      <c r="CI915" s="24"/>
      <c r="CJ915" s="24"/>
      <c r="CK915" s="24"/>
      <c r="CL915" s="24"/>
      <c r="CM915" s="24"/>
    </row>
    <row r="916" spans="1:91" ht="14.25" customHeight="1" x14ac:dyDescent="0.25">
      <c r="A916" s="22"/>
      <c r="B916" s="22"/>
      <c r="C916" s="23"/>
      <c r="D916" s="22"/>
      <c r="E916" s="27"/>
      <c r="F916" s="27"/>
      <c r="G916" s="27"/>
      <c r="H916" s="22"/>
      <c r="I916" s="22"/>
      <c r="J916" s="27"/>
      <c r="K916" s="22"/>
      <c r="L916" s="22"/>
      <c r="M916" s="22"/>
      <c r="N916" s="27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4"/>
      <c r="AF916" s="24"/>
      <c r="AG916" s="24"/>
      <c r="AH916" s="24"/>
      <c r="AI916" s="24"/>
      <c r="AJ916" s="24"/>
      <c r="AK916" s="24"/>
      <c r="AL916" s="24"/>
      <c r="AM916" s="24"/>
      <c r="AN916" s="24"/>
      <c r="AO916" s="24"/>
      <c r="AP916" s="24"/>
      <c r="AQ916" s="24"/>
      <c r="AR916" s="24"/>
      <c r="AS916" s="24"/>
      <c r="AT916" s="24"/>
      <c r="AU916" s="24"/>
      <c r="AV916" s="24"/>
      <c r="AW916" s="24"/>
      <c r="AX916" s="24"/>
      <c r="AY916" s="24"/>
      <c r="AZ916" s="24"/>
      <c r="BA916" s="24"/>
      <c r="BB916" s="24"/>
      <c r="BC916" s="24"/>
      <c r="BD916" s="24"/>
      <c r="BE916" s="24"/>
      <c r="BF916" s="24"/>
      <c r="BG916" s="24"/>
      <c r="BH916" s="24"/>
      <c r="BI916" s="24"/>
      <c r="BJ916" s="24"/>
      <c r="BK916" s="24"/>
      <c r="BL916" s="24"/>
      <c r="BM916" s="24"/>
      <c r="BN916" s="24"/>
      <c r="BO916" s="24"/>
      <c r="BP916" s="24"/>
      <c r="BQ916" s="24"/>
      <c r="BR916" s="24"/>
      <c r="BS916" s="24"/>
      <c r="BT916" s="24"/>
      <c r="BU916" s="24"/>
      <c r="BV916" s="24"/>
      <c r="BW916" s="24"/>
      <c r="BX916" s="24"/>
      <c r="BY916" s="24"/>
      <c r="BZ916" s="24"/>
      <c r="CA916" s="24"/>
      <c r="CB916" s="24"/>
      <c r="CC916" s="24"/>
      <c r="CD916" s="24"/>
      <c r="CE916" s="24"/>
      <c r="CF916" s="24"/>
      <c r="CG916" s="24"/>
      <c r="CH916" s="24"/>
      <c r="CI916" s="24"/>
      <c r="CJ916" s="24"/>
      <c r="CK916" s="24"/>
      <c r="CL916" s="24"/>
      <c r="CM916" s="24"/>
    </row>
    <row r="917" spans="1:91" ht="14.25" customHeight="1" x14ac:dyDescent="0.25">
      <c r="A917" s="22"/>
      <c r="B917" s="22"/>
      <c r="C917" s="23"/>
      <c r="D917" s="22"/>
      <c r="E917" s="27"/>
      <c r="F917" s="27"/>
      <c r="G917" s="27"/>
      <c r="H917" s="22"/>
      <c r="I917" s="22"/>
      <c r="J917" s="27"/>
      <c r="K917" s="22"/>
      <c r="L917" s="22"/>
      <c r="M917" s="22"/>
      <c r="N917" s="27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  <c r="AC917" s="24"/>
      <c r="AD917" s="24"/>
      <c r="AE917" s="24"/>
      <c r="AF917" s="24"/>
      <c r="AG917" s="24"/>
      <c r="AH917" s="24"/>
      <c r="AI917" s="24"/>
      <c r="AJ917" s="24"/>
      <c r="AK917" s="24"/>
      <c r="AL917" s="24"/>
      <c r="AM917" s="24"/>
      <c r="AN917" s="24"/>
      <c r="AO917" s="24"/>
      <c r="AP917" s="24"/>
      <c r="AQ917" s="24"/>
      <c r="AR917" s="24"/>
      <c r="AS917" s="24"/>
      <c r="AT917" s="24"/>
      <c r="AU917" s="24"/>
      <c r="AV917" s="24"/>
      <c r="AW917" s="24"/>
      <c r="AX917" s="24"/>
      <c r="AY917" s="24"/>
      <c r="AZ917" s="24"/>
      <c r="BA917" s="24"/>
      <c r="BB917" s="24"/>
      <c r="BC917" s="24"/>
      <c r="BD917" s="24"/>
      <c r="BE917" s="24"/>
      <c r="BF917" s="24"/>
      <c r="BG917" s="24"/>
      <c r="BH917" s="24"/>
      <c r="BI917" s="24"/>
      <c r="BJ917" s="24"/>
      <c r="BK917" s="24"/>
      <c r="BL917" s="24"/>
      <c r="BM917" s="24"/>
      <c r="BN917" s="24"/>
      <c r="BO917" s="24"/>
      <c r="BP917" s="24"/>
      <c r="BQ917" s="24"/>
      <c r="BR917" s="24"/>
      <c r="BS917" s="24"/>
      <c r="BT917" s="24"/>
      <c r="BU917" s="24"/>
      <c r="BV917" s="24"/>
      <c r="BW917" s="24"/>
      <c r="BX917" s="24"/>
      <c r="BY917" s="24"/>
      <c r="BZ917" s="24"/>
      <c r="CA917" s="24"/>
      <c r="CB917" s="24"/>
      <c r="CC917" s="24"/>
      <c r="CD917" s="24"/>
      <c r="CE917" s="24"/>
      <c r="CF917" s="24"/>
      <c r="CG917" s="24"/>
      <c r="CH917" s="24"/>
      <c r="CI917" s="24"/>
      <c r="CJ917" s="24"/>
      <c r="CK917" s="24"/>
      <c r="CL917" s="24"/>
      <c r="CM917" s="24"/>
    </row>
    <row r="918" spans="1:91" ht="14.25" customHeight="1" x14ac:dyDescent="0.25">
      <c r="A918" s="22"/>
      <c r="B918" s="22"/>
      <c r="C918" s="23"/>
      <c r="D918" s="22"/>
      <c r="E918" s="27"/>
      <c r="F918" s="27"/>
      <c r="G918" s="27"/>
      <c r="H918" s="22"/>
      <c r="I918" s="22"/>
      <c r="J918" s="27"/>
      <c r="K918" s="22"/>
      <c r="L918" s="22"/>
      <c r="M918" s="22"/>
      <c r="N918" s="27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  <c r="AB918" s="24"/>
      <c r="AC918" s="24"/>
      <c r="AD918" s="24"/>
      <c r="AE918" s="24"/>
      <c r="AF918" s="24"/>
      <c r="AG918" s="24"/>
      <c r="AH918" s="24"/>
      <c r="AI918" s="24"/>
      <c r="AJ918" s="24"/>
      <c r="AK918" s="24"/>
      <c r="AL918" s="24"/>
      <c r="AM918" s="24"/>
      <c r="AN918" s="24"/>
      <c r="AO918" s="24"/>
      <c r="AP918" s="24"/>
      <c r="AQ918" s="24"/>
      <c r="AR918" s="24"/>
      <c r="AS918" s="24"/>
      <c r="AT918" s="24"/>
      <c r="AU918" s="24"/>
      <c r="AV918" s="24"/>
      <c r="AW918" s="24"/>
      <c r="AX918" s="24"/>
      <c r="AY918" s="24"/>
      <c r="AZ918" s="24"/>
      <c r="BA918" s="24"/>
      <c r="BB918" s="24"/>
      <c r="BC918" s="24"/>
      <c r="BD918" s="24"/>
      <c r="BE918" s="24"/>
      <c r="BF918" s="24"/>
      <c r="BG918" s="24"/>
      <c r="BH918" s="24"/>
      <c r="BI918" s="24"/>
      <c r="BJ918" s="24"/>
      <c r="BK918" s="24"/>
      <c r="BL918" s="24"/>
      <c r="BM918" s="24"/>
      <c r="BN918" s="24"/>
      <c r="BO918" s="24"/>
      <c r="BP918" s="24"/>
      <c r="BQ918" s="24"/>
      <c r="BR918" s="24"/>
      <c r="BS918" s="24"/>
      <c r="BT918" s="24"/>
      <c r="BU918" s="24"/>
      <c r="BV918" s="24"/>
      <c r="BW918" s="24"/>
      <c r="BX918" s="24"/>
      <c r="BY918" s="24"/>
      <c r="BZ918" s="24"/>
      <c r="CA918" s="24"/>
      <c r="CB918" s="24"/>
      <c r="CC918" s="24"/>
      <c r="CD918" s="24"/>
      <c r="CE918" s="24"/>
      <c r="CF918" s="24"/>
      <c r="CG918" s="24"/>
      <c r="CH918" s="24"/>
      <c r="CI918" s="24"/>
      <c r="CJ918" s="24"/>
      <c r="CK918" s="24"/>
      <c r="CL918" s="24"/>
      <c r="CM918" s="24"/>
    </row>
    <row r="919" spans="1:91" ht="14.25" customHeight="1" x14ac:dyDescent="0.25">
      <c r="A919" s="22"/>
      <c r="B919" s="22"/>
      <c r="C919" s="23"/>
      <c r="D919" s="22"/>
      <c r="E919" s="27"/>
      <c r="F919" s="27"/>
      <c r="G919" s="27"/>
      <c r="H919" s="22"/>
      <c r="I919" s="22"/>
      <c r="J919" s="27"/>
      <c r="K919" s="22"/>
      <c r="L919" s="22"/>
      <c r="M919" s="22"/>
      <c r="N919" s="27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/>
      <c r="AD919" s="24"/>
      <c r="AE919" s="24"/>
      <c r="AF919" s="24"/>
      <c r="AG919" s="24"/>
      <c r="AH919" s="24"/>
      <c r="AI919" s="24"/>
      <c r="AJ919" s="24"/>
      <c r="AK919" s="24"/>
      <c r="AL919" s="24"/>
      <c r="AM919" s="24"/>
      <c r="AN919" s="24"/>
      <c r="AO919" s="24"/>
      <c r="AP919" s="24"/>
      <c r="AQ919" s="24"/>
      <c r="AR919" s="24"/>
      <c r="AS919" s="24"/>
      <c r="AT919" s="24"/>
      <c r="AU919" s="24"/>
      <c r="AV919" s="24"/>
      <c r="AW919" s="24"/>
      <c r="AX919" s="24"/>
      <c r="AY919" s="24"/>
      <c r="AZ919" s="24"/>
      <c r="BA919" s="24"/>
      <c r="BB919" s="24"/>
      <c r="BC919" s="24"/>
      <c r="BD919" s="24"/>
      <c r="BE919" s="24"/>
      <c r="BF919" s="24"/>
      <c r="BG919" s="24"/>
      <c r="BH919" s="24"/>
      <c r="BI919" s="24"/>
      <c r="BJ919" s="24"/>
      <c r="BK919" s="24"/>
      <c r="BL919" s="24"/>
      <c r="BM919" s="24"/>
      <c r="BN919" s="24"/>
      <c r="BO919" s="24"/>
      <c r="BP919" s="24"/>
      <c r="BQ919" s="24"/>
      <c r="BR919" s="24"/>
      <c r="BS919" s="24"/>
      <c r="BT919" s="24"/>
      <c r="BU919" s="24"/>
      <c r="BV919" s="24"/>
      <c r="BW919" s="24"/>
      <c r="BX919" s="24"/>
      <c r="BY919" s="24"/>
      <c r="BZ919" s="24"/>
      <c r="CA919" s="24"/>
      <c r="CB919" s="24"/>
      <c r="CC919" s="24"/>
      <c r="CD919" s="24"/>
      <c r="CE919" s="24"/>
      <c r="CF919" s="24"/>
      <c r="CG919" s="24"/>
      <c r="CH919" s="24"/>
      <c r="CI919" s="24"/>
      <c r="CJ919" s="24"/>
      <c r="CK919" s="24"/>
      <c r="CL919" s="24"/>
      <c r="CM919" s="24"/>
    </row>
    <row r="920" spans="1:91" ht="14.25" customHeight="1" x14ac:dyDescent="0.25">
      <c r="A920" s="22"/>
      <c r="B920" s="22"/>
      <c r="C920" s="23"/>
      <c r="D920" s="22"/>
      <c r="E920" s="27"/>
      <c r="F920" s="27"/>
      <c r="G920" s="27"/>
      <c r="H920" s="22"/>
      <c r="I920" s="22"/>
      <c r="J920" s="27"/>
      <c r="K920" s="22"/>
      <c r="L920" s="22"/>
      <c r="M920" s="22"/>
      <c r="N920" s="27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4"/>
      <c r="AF920" s="24"/>
      <c r="AG920" s="24"/>
      <c r="AH920" s="24"/>
      <c r="AI920" s="24"/>
      <c r="AJ920" s="24"/>
      <c r="AK920" s="24"/>
      <c r="AL920" s="24"/>
      <c r="AM920" s="24"/>
      <c r="AN920" s="24"/>
      <c r="AO920" s="24"/>
      <c r="AP920" s="24"/>
      <c r="AQ920" s="24"/>
      <c r="AR920" s="24"/>
      <c r="AS920" s="24"/>
      <c r="AT920" s="24"/>
      <c r="AU920" s="24"/>
      <c r="AV920" s="24"/>
      <c r="AW920" s="24"/>
      <c r="AX920" s="24"/>
      <c r="AY920" s="24"/>
      <c r="AZ920" s="24"/>
      <c r="BA920" s="24"/>
      <c r="BB920" s="24"/>
      <c r="BC920" s="24"/>
      <c r="BD920" s="24"/>
      <c r="BE920" s="24"/>
      <c r="BF920" s="24"/>
      <c r="BG920" s="24"/>
      <c r="BH920" s="24"/>
      <c r="BI920" s="24"/>
      <c r="BJ920" s="24"/>
      <c r="BK920" s="24"/>
      <c r="BL920" s="24"/>
      <c r="BM920" s="24"/>
      <c r="BN920" s="24"/>
      <c r="BO920" s="24"/>
      <c r="BP920" s="24"/>
      <c r="BQ920" s="24"/>
      <c r="BR920" s="24"/>
      <c r="BS920" s="24"/>
      <c r="BT920" s="24"/>
      <c r="BU920" s="24"/>
      <c r="BV920" s="24"/>
      <c r="BW920" s="24"/>
      <c r="BX920" s="24"/>
      <c r="BY920" s="24"/>
      <c r="BZ920" s="24"/>
      <c r="CA920" s="24"/>
      <c r="CB920" s="24"/>
      <c r="CC920" s="24"/>
      <c r="CD920" s="24"/>
      <c r="CE920" s="24"/>
      <c r="CF920" s="24"/>
      <c r="CG920" s="24"/>
      <c r="CH920" s="24"/>
      <c r="CI920" s="24"/>
      <c r="CJ920" s="24"/>
      <c r="CK920" s="24"/>
      <c r="CL920" s="24"/>
      <c r="CM920" s="24"/>
    </row>
    <row r="921" spans="1:91" ht="14.25" customHeight="1" x14ac:dyDescent="0.25">
      <c r="A921" s="22"/>
      <c r="B921" s="22"/>
      <c r="C921" s="23"/>
      <c r="D921" s="22"/>
      <c r="E921" s="27"/>
      <c r="F921" s="27"/>
      <c r="G921" s="27"/>
      <c r="H921" s="22"/>
      <c r="I921" s="22"/>
      <c r="J921" s="27"/>
      <c r="K921" s="22"/>
      <c r="L921" s="22"/>
      <c r="M921" s="22"/>
      <c r="N921" s="27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  <c r="AC921" s="24"/>
      <c r="AD921" s="24"/>
      <c r="AE921" s="24"/>
      <c r="AF921" s="24"/>
      <c r="AG921" s="24"/>
      <c r="AH921" s="24"/>
      <c r="AI921" s="24"/>
      <c r="AJ921" s="24"/>
      <c r="AK921" s="24"/>
      <c r="AL921" s="24"/>
      <c r="AM921" s="24"/>
      <c r="AN921" s="24"/>
      <c r="AO921" s="24"/>
      <c r="AP921" s="24"/>
      <c r="AQ921" s="24"/>
      <c r="AR921" s="24"/>
      <c r="AS921" s="24"/>
      <c r="AT921" s="24"/>
      <c r="AU921" s="24"/>
      <c r="AV921" s="24"/>
      <c r="AW921" s="24"/>
      <c r="AX921" s="24"/>
      <c r="AY921" s="24"/>
      <c r="AZ921" s="24"/>
      <c r="BA921" s="24"/>
      <c r="BB921" s="24"/>
      <c r="BC921" s="24"/>
      <c r="BD921" s="24"/>
      <c r="BE921" s="24"/>
      <c r="BF921" s="24"/>
      <c r="BG921" s="24"/>
      <c r="BH921" s="24"/>
      <c r="BI921" s="24"/>
      <c r="BJ921" s="24"/>
      <c r="BK921" s="24"/>
      <c r="BL921" s="24"/>
      <c r="BM921" s="24"/>
      <c r="BN921" s="24"/>
      <c r="BO921" s="24"/>
      <c r="BP921" s="24"/>
      <c r="BQ921" s="24"/>
      <c r="BR921" s="24"/>
      <c r="BS921" s="24"/>
      <c r="BT921" s="24"/>
      <c r="BU921" s="24"/>
      <c r="BV921" s="24"/>
      <c r="BW921" s="24"/>
      <c r="BX921" s="24"/>
      <c r="BY921" s="24"/>
      <c r="BZ921" s="24"/>
      <c r="CA921" s="24"/>
      <c r="CB921" s="24"/>
      <c r="CC921" s="24"/>
      <c r="CD921" s="24"/>
      <c r="CE921" s="24"/>
      <c r="CF921" s="24"/>
      <c r="CG921" s="24"/>
      <c r="CH921" s="24"/>
      <c r="CI921" s="24"/>
      <c r="CJ921" s="24"/>
      <c r="CK921" s="24"/>
      <c r="CL921" s="24"/>
      <c r="CM921" s="24"/>
    </row>
    <row r="922" spans="1:91" ht="14.25" customHeight="1" x14ac:dyDescent="0.25">
      <c r="A922" s="22"/>
      <c r="B922" s="22"/>
      <c r="C922" s="23"/>
      <c r="D922" s="22"/>
      <c r="E922" s="27"/>
      <c r="F922" s="27"/>
      <c r="G922" s="27"/>
      <c r="H922" s="22"/>
      <c r="I922" s="22"/>
      <c r="J922" s="27"/>
      <c r="K922" s="22"/>
      <c r="L922" s="22"/>
      <c r="M922" s="22"/>
      <c r="N922" s="27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  <c r="AB922" s="24"/>
      <c r="AC922" s="24"/>
      <c r="AD922" s="24"/>
      <c r="AE922" s="24"/>
      <c r="AF922" s="24"/>
      <c r="AG922" s="24"/>
      <c r="AH922" s="24"/>
      <c r="AI922" s="24"/>
      <c r="AJ922" s="24"/>
      <c r="AK922" s="24"/>
      <c r="AL922" s="24"/>
      <c r="AM922" s="24"/>
      <c r="AN922" s="24"/>
      <c r="AO922" s="24"/>
      <c r="AP922" s="24"/>
      <c r="AQ922" s="24"/>
      <c r="AR922" s="24"/>
      <c r="AS922" s="24"/>
      <c r="AT922" s="24"/>
      <c r="AU922" s="24"/>
      <c r="AV922" s="24"/>
      <c r="AW922" s="24"/>
      <c r="AX922" s="24"/>
      <c r="AY922" s="24"/>
      <c r="AZ922" s="24"/>
      <c r="BA922" s="24"/>
      <c r="BB922" s="24"/>
      <c r="BC922" s="24"/>
      <c r="BD922" s="24"/>
      <c r="BE922" s="24"/>
      <c r="BF922" s="24"/>
      <c r="BG922" s="24"/>
      <c r="BH922" s="24"/>
      <c r="BI922" s="24"/>
      <c r="BJ922" s="24"/>
      <c r="BK922" s="24"/>
      <c r="BL922" s="24"/>
      <c r="BM922" s="24"/>
      <c r="BN922" s="24"/>
      <c r="BO922" s="24"/>
      <c r="BP922" s="24"/>
      <c r="BQ922" s="24"/>
      <c r="BR922" s="24"/>
      <c r="BS922" s="24"/>
      <c r="BT922" s="24"/>
      <c r="BU922" s="24"/>
      <c r="BV922" s="24"/>
      <c r="BW922" s="24"/>
      <c r="BX922" s="24"/>
      <c r="BY922" s="24"/>
      <c r="BZ922" s="24"/>
      <c r="CA922" s="24"/>
      <c r="CB922" s="24"/>
      <c r="CC922" s="24"/>
      <c r="CD922" s="24"/>
      <c r="CE922" s="24"/>
      <c r="CF922" s="24"/>
      <c r="CG922" s="24"/>
      <c r="CH922" s="24"/>
      <c r="CI922" s="24"/>
      <c r="CJ922" s="24"/>
      <c r="CK922" s="24"/>
      <c r="CL922" s="24"/>
      <c r="CM922" s="24"/>
    </row>
    <row r="923" spans="1:91" ht="14.25" customHeight="1" x14ac:dyDescent="0.25">
      <c r="A923" s="22"/>
      <c r="B923" s="22"/>
      <c r="C923" s="23"/>
      <c r="D923" s="22"/>
      <c r="E923" s="27"/>
      <c r="F923" s="27"/>
      <c r="G923" s="27"/>
      <c r="H923" s="22"/>
      <c r="I923" s="22"/>
      <c r="J923" s="27"/>
      <c r="K923" s="22"/>
      <c r="L923" s="22"/>
      <c r="M923" s="22"/>
      <c r="N923" s="27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  <c r="AC923" s="24"/>
      <c r="AD923" s="24"/>
      <c r="AE923" s="24"/>
      <c r="AF923" s="24"/>
      <c r="AG923" s="24"/>
      <c r="AH923" s="24"/>
      <c r="AI923" s="24"/>
      <c r="AJ923" s="24"/>
      <c r="AK923" s="24"/>
      <c r="AL923" s="24"/>
      <c r="AM923" s="24"/>
      <c r="AN923" s="24"/>
      <c r="AO923" s="24"/>
      <c r="AP923" s="24"/>
      <c r="AQ923" s="24"/>
      <c r="AR923" s="24"/>
      <c r="AS923" s="24"/>
      <c r="AT923" s="24"/>
      <c r="AU923" s="24"/>
      <c r="AV923" s="24"/>
      <c r="AW923" s="24"/>
      <c r="AX923" s="24"/>
      <c r="AY923" s="24"/>
      <c r="AZ923" s="24"/>
      <c r="BA923" s="24"/>
      <c r="BB923" s="24"/>
      <c r="BC923" s="24"/>
      <c r="BD923" s="24"/>
      <c r="BE923" s="24"/>
      <c r="BF923" s="24"/>
      <c r="BG923" s="24"/>
      <c r="BH923" s="24"/>
      <c r="BI923" s="24"/>
      <c r="BJ923" s="24"/>
      <c r="BK923" s="24"/>
      <c r="BL923" s="24"/>
      <c r="BM923" s="24"/>
      <c r="BN923" s="24"/>
      <c r="BO923" s="24"/>
      <c r="BP923" s="24"/>
      <c r="BQ923" s="24"/>
      <c r="BR923" s="24"/>
      <c r="BS923" s="24"/>
      <c r="BT923" s="24"/>
      <c r="BU923" s="24"/>
      <c r="BV923" s="24"/>
      <c r="BW923" s="24"/>
      <c r="BX923" s="24"/>
      <c r="BY923" s="24"/>
      <c r="BZ923" s="24"/>
      <c r="CA923" s="24"/>
      <c r="CB923" s="24"/>
      <c r="CC923" s="24"/>
      <c r="CD923" s="24"/>
      <c r="CE923" s="24"/>
      <c r="CF923" s="24"/>
      <c r="CG923" s="24"/>
      <c r="CH923" s="24"/>
      <c r="CI923" s="24"/>
      <c r="CJ923" s="24"/>
      <c r="CK923" s="24"/>
      <c r="CL923" s="24"/>
      <c r="CM923" s="24"/>
    </row>
    <row r="924" spans="1:91" ht="14.25" customHeight="1" x14ac:dyDescent="0.25">
      <c r="A924" s="22"/>
      <c r="B924" s="22"/>
      <c r="C924" s="23"/>
      <c r="D924" s="22"/>
      <c r="E924" s="27"/>
      <c r="F924" s="27"/>
      <c r="G924" s="27"/>
      <c r="H924" s="22"/>
      <c r="I924" s="22"/>
      <c r="J924" s="27"/>
      <c r="K924" s="22"/>
      <c r="L924" s="22"/>
      <c r="M924" s="22"/>
      <c r="N924" s="27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  <c r="AC924" s="24"/>
      <c r="AD924" s="24"/>
      <c r="AE924" s="24"/>
      <c r="AF924" s="24"/>
      <c r="AG924" s="24"/>
      <c r="AH924" s="24"/>
      <c r="AI924" s="24"/>
      <c r="AJ924" s="24"/>
      <c r="AK924" s="24"/>
      <c r="AL924" s="24"/>
      <c r="AM924" s="24"/>
      <c r="AN924" s="24"/>
      <c r="AO924" s="24"/>
      <c r="AP924" s="24"/>
      <c r="AQ924" s="24"/>
      <c r="AR924" s="24"/>
      <c r="AS924" s="24"/>
      <c r="AT924" s="24"/>
      <c r="AU924" s="24"/>
      <c r="AV924" s="24"/>
      <c r="AW924" s="24"/>
      <c r="AX924" s="24"/>
      <c r="AY924" s="24"/>
      <c r="AZ924" s="24"/>
      <c r="BA924" s="24"/>
      <c r="BB924" s="24"/>
      <c r="BC924" s="24"/>
      <c r="BD924" s="24"/>
      <c r="BE924" s="24"/>
      <c r="BF924" s="24"/>
      <c r="BG924" s="24"/>
      <c r="BH924" s="24"/>
      <c r="BI924" s="24"/>
      <c r="BJ924" s="24"/>
      <c r="BK924" s="24"/>
      <c r="BL924" s="24"/>
      <c r="BM924" s="24"/>
      <c r="BN924" s="24"/>
      <c r="BO924" s="24"/>
      <c r="BP924" s="24"/>
      <c r="BQ924" s="24"/>
      <c r="BR924" s="24"/>
      <c r="BS924" s="24"/>
      <c r="BT924" s="24"/>
      <c r="BU924" s="24"/>
      <c r="BV924" s="24"/>
      <c r="BW924" s="24"/>
      <c r="BX924" s="24"/>
      <c r="BY924" s="24"/>
      <c r="BZ924" s="24"/>
      <c r="CA924" s="24"/>
      <c r="CB924" s="24"/>
      <c r="CC924" s="24"/>
      <c r="CD924" s="24"/>
      <c r="CE924" s="24"/>
      <c r="CF924" s="24"/>
      <c r="CG924" s="24"/>
      <c r="CH924" s="24"/>
      <c r="CI924" s="24"/>
      <c r="CJ924" s="24"/>
      <c r="CK924" s="24"/>
      <c r="CL924" s="24"/>
      <c r="CM924" s="24"/>
    </row>
    <row r="925" spans="1:91" ht="14.25" customHeight="1" x14ac:dyDescent="0.25">
      <c r="A925" s="22"/>
      <c r="B925" s="22"/>
      <c r="C925" s="23"/>
      <c r="D925" s="22"/>
      <c r="E925" s="27"/>
      <c r="F925" s="27"/>
      <c r="G925" s="27"/>
      <c r="H925" s="22"/>
      <c r="I925" s="22"/>
      <c r="J925" s="27"/>
      <c r="K925" s="22"/>
      <c r="L925" s="22"/>
      <c r="M925" s="22"/>
      <c r="N925" s="27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  <c r="AG925" s="24"/>
      <c r="AH925" s="24"/>
      <c r="AI925" s="24"/>
      <c r="AJ925" s="24"/>
      <c r="AK925" s="24"/>
      <c r="AL925" s="24"/>
      <c r="AM925" s="24"/>
      <c r="AN925" s="24"/>
      <c r="AO925" s="24"/>
      <c r="AP925" s="24"/>
      <c r="AQ925" s="24"/>
      <c r="AR925" s="24"/>
      <c r="AS925" s="24"/>
      <c r="AT925" s="24"/>
      <c r="AU925" s="24"/>
      <c r="AV925" s="24"/>
      <c r="AW925" s="24"/>
      <c r="AX925" s="24"/>
      <c r="AY925" s="24"/>
      <c r="AZ925" s="24"/>
      <c r="BA925" s="24"/>
      <c r="BB925" s="24"/>
      <c r="BC925" s="24"/>
      <c r="BD925" s="24"/>
      <c r="BE925" s="24"/>
      <c r="BF925" s="24"/>
      <c r="BG925" s="24"/>
      <c r="BH925" s="24"/>
      <c r="BI925" s="24"/>
      <c r="BJ925" s="24"/>
      <c r="BK925" s="24"/>
      <c r="BL925" s="24"/>
      <c r="BM925" s="24"/>
      <c r="BN925" s="24"/>
      <c r="BO925" s="24"/>
      <c r="BP925" s="24"/>
      <c r="BQ925" s="24"/>
      <c r="BR925" s="24"/>
      <c r="BS925" s="24"/>
      <c r="BT925" s="24"/>
      <c r="BU925" s="24"/>
      <c r="BV925" s="24"/>
      <c r="BW925" s="24"/>
      <c r="BX925" s="24"/>
      <c r="BY925" s="24"/>
      <c r="BZ925" s="24"/>
      <c r="CA925" s="24"/>
      <c r="CB925" s="24"/>
      <c r="CC925" s="24"/>
      <c r="CD925" s="24"/>
      <c r="CE925" s="24"/>
      <c r="CF925" s="24"/>
      <c r="CG925" s="24"/>
      <c r="CH925" s="24"/>
      <c r="CI925" s="24"/>
      <c r="CJ925" s="24"/>
      <c r="CK925" s="24"/>
      <c r="CL925" s="24"/>
      <c r="CM925" s="24"/>
    </row>
    <row r="926" spans="1:91" ht="14.25" customHeight="1" x14ac:dyDescent="0.25">
      <c r="A926" s="22"/>
      <c r="B926" s="22"/>
      <c r="C926" s="23"/>
      <c r="D926" s="22"/>
      <c r="E926" s="27"/>
      <c r="F926" s="27"/>
      <c r="G926" s="27"/>
      <c r="H926" s="22"/>
      <c r="I926" s="22"/>
      <c r="J926" s="27"/>
      <c r="K926" s="22"/>
      <c r="L926" s="22"/>
      <c r="M926" s="22"/>
      <c r="N926" s="27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24"/>
      <c r="AG926" s="24"/>
      <c r="AH926" s="24"/>
      <c r="AI926" s="24"/>
      <c r="AJ926" s="24"/>
      <c r="AK926" s="24"/>
      <c r="AL926" s="24"/>
      <c r="AM926" s="24"/>
      <c r="AN926" s="24"/>
      <c r="AO926" s="24"/>
      <c r="AP926" s="24"/>
      <c r="AQ926" s="24"/>
      <c r="AR926" s="24"/>
      <c r="AS926" s="24"/>
      <c r="AT926" s="24"/>
      <c r="AU926" s="24"/>
      <c r="AV926" s="24"/>
      <c r="AW926" s="24"/>
      <c r="AX926" s="24"/>
      <c r="AY926" s="24"/>
      <c r="AZ926" s="24"/>
      <c r="BA926" s="24"/>
      <c r="BB926" s="24"/>
      <c r="BC926" s="24"/>
      <c r="BD926" s="24"/>
      <c r="BE926" s="24"/>
      <c r="BF926" s="24"/>
      <c r="BG926" s="24"/>
      <c r="BH926" s="24"/>
      <c r="BI926" s="24"/>
      <c r="BJ926" s="24"/>
      <c r="BK926" s="24"/>
      <c r="BL926" s="24"/>
      <c r="BM926" s="24"/>
      <c r="BN926" s="24"/>
      <c r="BO926" s="24"/>
      <c r="BP926" s="24"/>
      <c r="BQ926" s="24"/>
      <c r="BR926" s="24"/>
      <c r="BS926" s="24"/>
      <c r="BT926" s="24"/>
      <c r="BU926" s="24"/>
      <c r="BV926" s="24"/>
      <c r="BW926" s="24"/>
      <c r="BX926" s="24"/>
      <c r="BY926" s="24"/>
      <c r="BZ926" s="24"/>
      <c r="CA926" s="24"/>
      <c r="CB926" s="24"/>
      <c r="CC926" s="24"/>
      <c r="CD926" s="24"/>
      <c r="CE926" s="24"/>
      <c r="CF926" s="24"/>
      <c r="CG926" s="24"/>
      <c r="CH926" s="24"/>
      <c r="CI926" s="24"/>
      <c r="CJ926" s="24"/>
      <c r="CK926" s="24"/>
      <c r="CL926" s="24"/>
      <c r="CM926" s="24"/>
    </row>
    <row r="927" spans="1:91" ht="14.25" customHeight="1" x14ac:dyDescent="0.25">
      <c r="A927" s="22"/>
      <c r="B927" s="22"/>
      <c r="C927" s="23"/>
      <c r="D927" s="22"/>
      <c r="E927" s="27"/>
      <c r="F927" s="27"/>
      <c r="G927" s="27"/>
      <c r="H927" s="22"/>
      <c r="I927" s="22"/>
      <c r="J927" s="27"/>
      <c r="K927" s="22"/>
      <c r="L927" s="22"/>
      <c r="M927" s="22"/>
      <c r="N927" s="27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  <c r="AC927" s="24"/>
      <c r="AD927" s="24"/>
      <c r="AE927" s="24"/>
      <c r="AF927" s="24"/>
      <c r="AG927" s="24"/>
      <c r="AH927" s="24"/>
      <c r="AI927" s="24"/>
      <c r="AJ927" s="24"/>
      <c r="AK927" s="24"/>
      <c r="AL927" s="24"/>
      <c r="AM927" s="24"/>
      <c r="AN927" s="24"/>
      <c r="AO927" s="24"/>
      <c r="AP927" s="24"/>
      <c r="AQ927" s="24"/>
      <c r="AR927" s="24"/>
      <c r="AS927" s="24"/>
      <c r="AT927" s="24"/>
      <c r="AU927" s="24"/>
      <c r="AV927" s="24"/>
      <c r="AW927" s="24"/>
      <c r="AX927" s="24"/>
      <c r="AY927" s="24"/>
      <c r="AZ927" s="24"/>
      <c r="BA927" s="24"/>
      <c r="BB927" s="24"/>
      <c r="BC927" s="24"/>
      <c r="BD927" s="24"/>
      <c r="BE927" s="24"/>
      <c r="BF927" s="24"/>
      <c r="BG927" s="24"/>
      <c r="BH927" s="24"/>
      <c r="BI927" s="24"/>
      <c r="BJ927" s="24"/>
      <c r="BK927" s="24"/>
      <c r="BL927" s="24"/>
      <c r="BM927" s="24"/>
      <c r="BN927" s="24"/>
      <c r="BO927" s="24"/>
      <c r="BP927" s="24"/>
      <c r="BQ927" s="24"/>
      <c r="BR927" s="24"/>
      <c r="BS927" s="24"/>
      <c r="BT927" s="24"/>
      <c r="BU927" s="24"/>
      <c r="BV927" s="24"/>
      <c r="BW927" s="24"/>
      <c r="BX927" s="24"/>
      <c r="BY927" s="24"/>
      <c r="BZ927" s="24"/>
      <c r="CA927" s="24"/>
      <c r="CB927" s="24"/>
      <c r="CC927" s="24"/>
      <c r="CD927" s="24"/>
      <c r="CE927" s="24"/>
      <c r="CF927" s="24"/>
      <c r="CG927" s="24"/>
      <c r="CH927" s="24"/>
      <c r="CI927" s="24"/>
      <c r="CJ927" s="24"/>
      <c r="CK927" s="24"/>
      <c r="CL927" s="24"/>
      <c r="CM927" s="24"/>
    </row>
    <row r="928" spans="1:91" ht="14.25" customHeight="1" x14ac:dyDescent="0.25">
      <c r="A928" s="22"/>
      <c r="B928" s="22"/>
      <c r="C928" s="23"/>
      <c r="D928" s="22"/>
      <c r="E928" s="27"/>
      <c r="F928" s="27"/>
      <c r="G928" s="27"/>
      <c r="H928" s="22"/>
      <c r="I928" s="22"/>
      <c r="J928" s="27"/>
      <c r="K928" s="22"/>
      <c r="L928" s="22"/>
      <c r="M928" s="22"/>
      <c r="N928" s="27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  <c r="AB928" s="24"/>
      <c r="AC928" s="24"/>
      <c r="AD928" s="24"/>
      <c r="AE928" s="24"/>
      <c r="AF928" s="24"/>
      <c r="AG928" s="24"/>
      <c r="AH928" s="24"/>
      <c r="AI928" s="24"/>
      <c r="AJ928" s="24"/>
      <c r="AK928" s="24"/>
      <c r="AL928" s="24"/>
      <c r="AM928" s="24"/>
      <c r="AN928" s="24"/>
      <c r="AO928" s="24"/>
      <c r="AP928" s="24"/>
      <c r="AQ928" s="24"/>
      <c r="AR928" s="24"/>
      <c r="AS928" s="24"/>
      <c r="AT928" s="24"/>
      <c r="AU928" s="24"/>
      <c r="AV928" s="24"/>
      <c r="AW928" s="24"/>
      <c r="AX928" s="24"/>
      <c r="AY928" s="24"/>
      <c r="AZ928" s="24"/>
      <c r="BA928" s="24"/>
      <c r="BB928" s="24"/>
      <c r="BC928" s="24"/>
      <c r="BD928" s="24"/>
      <c r="BE928" s="24"/>
      <c r="BF928" s="24"/>
      <c r="BG928" s="24"/>
      <c r="BH928" s="24"/>
      <c r="BI928" s="24"/>
      <c r="BJ928" s="24"/>
      <c r="BK928" s="24"/>
      <c r="BL928" s="24"/>
      <c r="BM928" s="24"/>
      <c r="BN928" s="24"/>
      <c r="BO928" s="24"/>
      <c r="BP928" s="24"/>
      <c r="BQ928" s="24"/>
      <c r="BR928" s="24"/>
      <c r="BS928" s="24"/>
      <c r="BT928" s="24"/>
      <c r="BU928" s="24"/>
      <c r="BV928" s="24"/>
      <c r="BW928" s="24"/>
      <c r="BX928" s="24"/>
      <c r="BY928" s="24"/>
      <c r="BZ928" s="24"/>
      <c r="CA928" s="24"/>
      <c r="CB928" s="24"/>
      <c r="CC928" s="24"/>
      <c r="CD928" s="24"/>
      <c r="CE928" s="24"/>
      <c r="CF928" s="24"/>
      <c r="CG928" s="24"/>
      <c r="CH928" s="24"/>
      <c r="CI928" s="24"/>
      <c r="CJ928" s="24"/>
      <c r="CK928" s="24"/>
      <c r="CL928" s="24"/>
      <c r="CM928" s="24"/>
    </row>
    <row r="929" spans="1:91" ht="14.25" customHeight="1" x14ac:dyDescent="0.25">
      <c r="A929" s="22"/>
      <c r="B929" s="22"/>
      <c r="C929" s="23"/>
      <c r="D929" s="22"/>
      <c r="E929" s="27"/>
      <c r="F929" s="27"/>
      <c r="G929" s="27"/>
      <c r="H929" s="22"/>
      <c r="I929" s="22"/>
      <c r="J929" s="27"/>
      <c r="K929" s="22"/>
      <c r="L929" s="22"/>
      <c r="M929" s="22"/>
      <c r="N929" s="27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  <c r="AC929" s="24"/>
      <c r="AD929" s="24"/>
      <c r="AE929" s="24"/>
      <c r="AF929" s="24"/>
      <c r="AG929" s="24"/>
      <c r="AH929" s="24"/>
      <c r="AI929" s="24"/>
      <c r="AJ929" s="24"/>
      <c r="AK929" s="24"/>
      <c r="AL929" s="24"/>
      <c r="AM929" s="24"/>
      <c r="AN929" s="24"/>
      <c r="AO929" s="24"/>
      <c r="AP929" s="24"/>
      <c r="AQ929" s="24"/>
      <c r="AR929" s="24"/>
      <c r="AS929" s="24"/>
      <c r="AT929" s="24"/>
      <c r="AU929" s="24"/>
      <c r="AV929" s="24"/>
      <c r="AW929" s="24"/>
      <c r="AX929" s="24"/>
      <c r="AY929" s="24"/>
      <c r="AZ929" s="24"/>
      <c r="BA929" s="24"/>
      <c r="BB929" s="24"/>
      <c r="BC929" s="24"/>
      <c r="BD929" s="24"/>
      <c r="BE929" s="24"/>
      <c r="BF929" s="24"/>
      <c r="BG929" s="24"/>
      <c r="BH929" s="24"/>
      <c r="BI929" s="24"/>
      <c r="BJ929" s="24"/>
      <c r="BK929" s="24"/>
      <c r="BL929" s="24"/>
      <c r="BM929" s="24"/>
      <c r="BN929" s="24"/>
      <c r="BO929" s="24"/>
      <c r="BP929" s="24"/>
      <c r="BQ929" s="24"/>
      <c r="BR929" s="24"/>
      <c r="BS929" s="24"/>
      <c r="BT929" s="24"/>
      <c r="BU929" s="24"/>
      <c r="BV929" s="24"/>
      <c r="BW929" s="24"/>
      <c r="BX929" s="24"/>
      <c r="BY929" s="24"/>
      <c r="BZ929" s="24"/>
      <c r="CA929" s="24"/>
      <c r="CB929" s="24"/>
      <c r="CC929" s="24"/>
      <c r="CD929" s="24"/>
      <c r="CE929" s="24"/>
      <c r="CF929" s="24"/>
      <c r="CG929" s="24"/>
      <c r="CH929" s="24"/>
      <c r="CI929" s="24"/>
      <c r="CJ929" s="24"/>
      <c r="CK929" s="24"/>
      <c r="CL929" s="24"/>
      <c r="CM929" s="24"/>
    </row>
    <row r="930" spans="1:91" ht="14.25" customHeight="1" x14ac:dyDescent="0.25">
      <c r="A930" s="22"/>
      <c r="B930" s="22"/>
      <c r="C930" s="23"/>
      <c r="D930" s="22"/>
      <c r="E930" s="27"/>
      <c r="F930" s="27"/>
      <c r="G930" s="27"/>
      <c r="H930" s="22"/>
      <c r="I930" s="22"/>
      <c r="J930" s="27"/>
      <c r="K930" s="22"/>
      <c r="L930" s="22"/>
      <c r="M930" s="22"/>
      <c r="N930" s="27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  <c r="AB930" s="24"/>
      <c r="AC930" s="24"/>
      <c r="AD930" s="24"/>
      <c r="AE930" s="24"/>
      <c r="AF930" s="24"/>
      <c r="AG930" s="24"/>
      <c r="AH930" s="24"/>
      <c r="AI930" s="24"/>
      <c r="AJ930" s="24"/>
      <c r="AK930" s="24"/>
      <c r="AL930" s="24"/>
      <c r="AM930" s="24"/>
      <c r="AN930" s="24"/>
      <c r="AO930" s="24"/>
      <c r="AP930" s="24"/>
      <c r="AQ930" s="24"/>
      <c r="AR930" s="24"/>
      <c r="AS930" s="24"/>
      <c r="AT930" s="24"/>
      <c r="AU930" s="24"/>
      <c r="AV930" s="24"/>
      <c r="AW930" s="24"/>
      <c r="AX930" s="24"/>
      <c r="AY930" s="24"/>
      <c r="AZ930" s="24"/>
      <c r="BA930" s="24"/>
      <c r="BB930" s="24"/>
      <c r="BC930" s="24"/>
      <c r="BD930" s="24"/>
      <c r="BE930" s="24"/>
      <c r="BF930" s="24"/>
      <c r="BG930" s="24"/>
      <c r="BH930" s="24"/>
      <c r="BI930" s="24"/>
      <c r="BJ930" s="24"/>
      <c r="BK930" s="24"/>
      <c r="BL930" s="24"/>
      <c r="BM930" s="24"/>
      <c r="BN930" s="24"/>
      <c r="BO930" s="24"/>
      <c r="BP930" s="24"/>
      <c r="BQ930" s="24"/>
      <c r="BR930" s="24"/>
      <c r="BS930" s="24"/>
      <c r="BT930" s="24"/>
      <c r="BU930" s="24"/>
      <c r="BV930" s="24"/>
      <c r="BW930" s="24"/>
      <c r="BX930" s="24"/>
      <c r="BY930" s="24"/>
      <c r="BZ930" s="24"/>
      <c r="CA930" s="24"/>
      <c r="CB930" s="24"/>
      <c r="CC930" s="24"/>
      <c r="CD930" s="24"/>
      <c r="CE930" s="24"/>
      <c r="CF930" s="24"/>
      <c r="CG930" s="24"/>
      <c r="CH930" s="24"/>
      <c r="CI930" s="24"/>
      <c r="CJ930" s="24"/>
      <c r="CK930" s="24"/>
      <c r="CL930" s="24"/>
      <c r="CM930" s="24"/>
    </row>
    <row r="931" spans="1:91" ht="14.25" customHeight="1" x14ac:dyDescent="0.25">
      <c r="A931" s="22"/>
      <c r="B931" s="22"/>
      <c r="C931" s="23"/>
      <c r="D931" s="22"/>
      <c r="E931" s="27"/>
      <c r="F931" s="27"/>
      <c r="G931" s="27"/>
      <c r="H931" s="22"/>
      <c r="I931" s="22"/>
      <c r="J931" s="27"/>
      <c r="K931" s="22"/>
      <c r="L931" s="22"/>
      <c r="M931" s="22"/>
      <c r="N931" s="27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  <c r="AC931" s="24"/>
      <c r="AD931" s="24"/>
      <c r="AE931" s="24"/>
      <c r="AF931" s="24"/>
      <c r="AG931" s="24"/>
      <c r="AH931" s="24"/>
      <c r="AI931" s="24"/>
      <c r="AJ931" s="24"/>
      <c r="AK931" s="24"/>
      <c r="AL931" s="24"/>
      <c r="AM931" s="24"/>
      <c r="AN931" s="24"/>
      <c r="AO931" s="24"/>
      <c r="AP931" s="24"/>
      <c r="AQ931" s="24"/>
      <c r="AR931" s="24"/>
      <c r="AS931" s="24"/>
      <c r="AT931" s="24"/>
      <c r="AU931" s="24"/>
      <c r="AV931" s="24"/>
      <c r="AW931" s="24"/>
      <c r="AX931" s="24"/>
      <c r="AY931" s="24"/>
      <c r="AZ931" s="24"/>
      <c r="BA931" s="24"/>
      <c r="BB931" s="24"/>
      <c r="BC931" s="24"/>
      <c r="BD931" s="24"/>
      <c r="BE931" s="24"/>
      <c r="BF931" s="24"/>
      <c r="BG931" s="24"/>
      <c r="BH931" s="24"/>
      <c r="BI931" s="24"/>
      <c r="BJ931" s="24"/>
      <c r="BK931" s="24"/>
      <c r="BL931" s="24"/>
      <c r="BM931" s="24"/>
      <c r="BN931" s="24"/>
      <c r="BO931" s="24"/>
      <c r="BP931" s="24"/>
      <c r="BQ931" s="24"/>
      <c r="BR931" s="24"/>
      <c r="BS931" s="24"/>
      <c r="BT931" s="24"/>
      <c r="BU931" s="24"/>
      <c r="BV931" s="24"/>
      <c r="BW931" s="24"/>
      <c r="BX931" s="24"/>
      <c r="BY931" s="24"/>
      <c r="BZ931" s="24"/>
      <c r="CA931" s="24"/>
      <c r="CB931" s="24"/>
      <c r="CC931" s="24"/>
      <c r="CD931" s="24"/>
      <c r="CE931" s="24"/>
      <c r="CF931" s="24"/>
      <c r="CG931" s="24"/>
      <c r="CH931" s="24"/>
      <c r="CI931" s="24"/>
      <c r="CJ931" s="24"/>
      <c r="CK931" s="24"/>
      <c r="CL931" s="24"/>
      <c r="CM931" s="24"/>
    </row>
    <row r="932" spans="1:91" ht="14.25" customHeight="1" x14ac:dyDescent="0.25">
      <c r="A932" s="22"/>
      <c r="B932" s="22"/>
      <c r="C932" s="23"/>
      <c r="D932" s="22"/>
      <c r="E932" s="27"/>
      <c r="F932" s="27"/>
      <c r="G932" s="27"/>
      <c r="H932" s="22"/>
      <c r="I932" s="22"/>
      <c r="J932" s="27"/>
      <c r="K932" s="22"/>
      <c r="L932" s="22"/>
      <c r="M932" s="22"/>
      <c r="N932" s="27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  <c r="AC932" s="24"/>
      <c r="AD932" s="24"/>
      <c r="AE932" s="24"/>
      <c r="AF932" s="24"/>
      <c r="AG932" s="24"/>
      <c r="AH932" s="24"/>
      <c r="AI932" s="24"/>
      <c r="AJ932" s="24"/>
      <c r="AK932" s="24"/>
      <c r="AL932" s="24"/>
      <c r="AM932" s="24"/>
      <c r="AN932" s="24"/>
      <c r="AO932" s="24"/>
      <c r="AP932" s="24"/>
      <c r="AQ932" s="24"/>
      <c r="AR932" s="24"/>
      <c r="AS932" s="24"/>
      <c r="AT932" s="24"/>
      <c r="AU932" s="24"/>
      <c r="AV932" s="24"/>
      <c r="AW932" s="24"/>
      <c r="AX932" s="24"/>
      <c r="AY932" s="24"/>
      <c r="AZ932" s="24"/>
      <c r="BA932" s="24"/>
      <c r="BB932" s="24"/>
      <c r="BC932" s="24"/>
      <c r="BD932" s="24"/>
      <c r="BE932" s="24"/>
      <c r="BF932" s="24"/>
      <c r="BG932" s="24"/>
      <c r="BH932" s="24"/>
      <c r="BI932" s="24"/>
      <c r="BJ932" s="24"/>
      <c r="BK932" s="24"/>
      <c r="BL932" s="24"/>
      <c r="BM932" s="24"/>
      <c r="BN932" s="24"/>
      <c r="BO932" s="24"/>
      <c r="BP932" s="24"/>
      <c r="BQ932" s="24"/>
      <c r="BR932" s="24"/>
      <c r="BS932" s="24"/>
      <c r="BT932" s="24"/>
      <c r="BU932" s="24"/>
      <c r="BV932" s="24"/>
      <c r="BW932" s="24"/>
      <c r="BX932" s="24"/>
      <c r="BY932" s="24"/>
      <c r="BZ932" s="24"/>
      <c r="CA932" s="24"/>
      <c r="CB932" s="24"/>
      <c r="CC932" s="24"/>
      <c r="CD932" s="24"/>
      <c r="CE932" s="24"/>
      <c r="CF932" s="24"/>
      <c r="CG932" s="24"/>
      <c r="CH932" s="24"/>
      <c r="CI932" s="24"/>
      <c r="CJ932" s="24"/>
      <c r="CK932" s="24"/>
      <c r="CL932" s="24"/>
      <c r="CM932" s="24"/>
    </row>
    <row r="933" spans="1:91" ht="14.25" customHeight="1" x14ac:dyDescent="0.25">
      <c r="A933" s="22"/>
      <c r="B933" s="22"/>
      <c r="C933" s="23"/>
      <c r="D933" s="22"/>
      <c r="E933" s="27"/>
      <c r="F933" s="27"/>
      <c r="G933" s="27"/>
      <c r="H933" s="22"/>
      <c r="I933" s="22"/>
      <c r="J933" s="27"/>
      <c r="K933" s="22"/>
      <c r="L933" s="22"/>
      <c r="M933" s="22"/>
      <c r="N933" s="27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24"/>
      <c r="AG933" s="24"/>
      <c r="AH933" s="24"/>
      <c r="AI933" s="24"/>
      <c r="AJ933" s="24"/>
      <c r="AK933" s="24"/>
      <c r="AL933" s="24"/>
      <c r="AM933" s="24"/>
      <c r="AN933" s="24"/>
      <c r="AO933" s="24"/>
      <c r="AP933" s="24"/>
      <c r="AQ933" s="24"/>
      <c r="AR933" s="24"/>
      <c r="AS933" s="24"/>
      <c r="AT933" s="24"/>
      <c r="AU933" s="24"/>
      <c r="AV933" s="24"/>
      <c r="AW933" s="24"/>
      <c r="AX933" s="24"/>
      <c r="AY933" s="24"/>
      <c r="AZ933" s="24"/>
      <c r="BA933" s="24"/>
      <c r="BB933" s="24"/>
      <c r="BC933" s="24"/>
      <c r="BD933" s="24"/>
      <c r="BE933" s="24"/>
      <c r="BF933" s="24"/>
      <c r="BG933" s="24"/>
      <c r="BH933" s="24"/>
      <c r="BI933" s="24"/>
      <c r="BJ933" s="24"/>
      <c r="BK933" s="24"/>
      <c r="BL933" s="24"/>
      <c r="BM933" s="24"/>
      <c r="BN933" s="24"/>
      <c r="BO933" s="24"/>
      <c r="BP933" s="24"/>
      <c r="BQ933" s="24"/>
      <c r="BR933" s="24"/>
      <c r="BS933" s="24"/>
      <c r="BT933" s="24"/>
      <c r="BU933" s="24"/>
      <c r="BV933" s="24"/>
      <c r="BW933" s="24"/>
      <c r="BX933" s="24"/>
      <c r="BY933" s="24"/>
      <c r="BZ933" s="24"/>
      <c r="CA933" s="24"/>
      <c r="CB933" s="24"/>
      <c r="CC933" s="24"/>
      <c r="CD933" s="24"/>
      <c r="CE933" s="24"/>
      <c r="CF933" s="24"/>
      <c r="CG933" s="24"/>
      <c r="CH933" s="24"/>
      <c r="CI933" s="24"/>
      <c r="CJ933" s="24"/>
      <c r="CK933" s="24"/>
      <c r="CL933" s="24"/>
      <c r="CM933" s="24"/>
    </row>
    <row r="934" spans="1:91" ht="14.25" customHeight="1" x14ac:dyDescent="0.25">
      <c r="A934" s="22"/>
      <c r="B934" s="22"/>
      <c r="C934" s="23"/>
      <c r="D934" s="22"/>
      <c r="E934" s="27"/>
      <c r="F934" s="27"/>
      <c r="G934" s="27"/>
      <c r="H934" s="22"/>
      <c r="I934" s="22"/>
      <c r="J934" s="27"/>
      <c r="K934" s="22"/>
      <c r="L934" s="22"/>
      <c r="M934" s="22"/>
      <c r="N934" s="27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  <c r="AC934" s="24"/>
      <c r="AD934" s="24"/>
      <c r="AE934" s="24"/>
      <c r="AF934" s="24"/>
      <c r="AG934" s="24"/>
      <c r="AH934" s="24"/>
      <c r="AI934" s="24"/>
      <c r="AJ934" s="24"/>
      <c r="AK934" s="24"/>
      <c r="AL934" s="24"/>
      <c r="AM934" s="24"/>
      <c r="AN934" s="24"/>
      <c r="AO934" s="24"/>
      <c r="AP934" s="24"/>
      <c r="AQ934" s="24"/>
      <c r="AR934" s="24"/>
      <c r="AS934" s="24"/>
      <c r="AT934" s="24"/>
      <c r="AU934" s="24"/>
      <c r="AV934" s="24"/>
      <c r="AW934" s="24"/>
      <c r="AX934" s="24"/>
      <c r="AY934" s="24"/>
      <c r="AZ934" s="24"/>
      <c r="BA934" s="24"/>
      <c r="BB934" s="24"/>
      <c r="BC934" s="24"/>
      <c r="BD934" s="24"/>
      <c r="BE934" s="24"/>
      <c r="BF934" s="24"/>
      <c r="BG934" s="24"/>
      <c r="BH934" s="24"/>
      <c r="BI934" s="24"/>
      <c r="BJ934" s="24"/>
      <c r="BK934" s="24"/>
      <c r="BL934" s="24"/>
      <c r="BM934" s="24"/>
      <c r="BN934" s="24"/>
      <c r="BO934" s="24"/>
      <c r="BP934" s="24"/>
      <c r="BQ934" s="24"/>
      <c r="BR934" s="24"/>
      <c r="BS934" s="24"/>
      <c r="BT934" s="24"/>
      <c r="BU934" s="24"/>
      <c r="BV934" s="24"/>
      <c r="BW934" s="24"/>
      <c r="BX934" s="24"/>
      <c r="BY934" s="24"/>
      <c r="BZ934" s="24"/>
      <c r="CA934" s="24"/>
      <c r="CB934" s="24"/>
      <c r="CC934" s="24"/>
      <c r="CD934" s="24"/>
      <c r="CE934" s="24"/>
      <c r="CF934" s="24"/>
      <c r="CG934" s="24"/>
      <c r="CH934" s="24"/>
      <c r="CI934" s="24"/>
      <c r="CJ934" s="24"/>
      <c r="CK934" s="24"/>
      <c r="CL934" s="24"/>
      <c r="CM934" s="24"/>
    </row>
    <row r="935" spans="1:91" ht="14.25" customHeight="1" x14ac:dyDescent="0.25">
      <c r="A935" s="22"/>
      <c r="B935" s="22"/>
      <c r="C935" s="23"/>
      <c r="D935" s="22"/>
      <c r="E935" s="27"/>
      <c r="F935" s="27"/>
      <c r="G935" s="27"/>
      <c r="H935" s="22"/>
      <c r="I935" s="22"/>
      <c r="J935" s="27"/>
      <c r="K935" s="22"/>
      <c r="L935" s="22"/>
      <c r="M935" s="22"/>
      <c r="N935" s="27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  <c r="AC935" s="24"/>
      <c r="AD935" s="24"/>
      <c r="AE935" s="24"/>
      <c r="AF935" s="24"/>
      <c r="AG935" s="24"/>
      <c r="AH935" s="24"/>
      <c r="AI935" s="24"/>
      <c r="AJ935" s="24"/>
      <c r="AK935" s="24"/>
      <c r="AL935" s="24"/>
      <c r="AM935" s="24"/>
      <c r="AN935" s="24"/>
      <c r="AO935" s="24"/>
      <c r="AP935" s="24"/>
      <c r="AQ935" s="24"/>
      <c r="AR935" s="24"/>
      <c r="AS935" s="24"/>
      <c r="AT935" s="24"/>
      <c r="AU935" s="24"/>
      <c r="AV935" s="24"/>
      <c r="AW935" s="24"/>
      <c r="AX935" s="24"/>
      <c r="AY935" s="24"/>
      <c r="AZ935" s="24"/>
      <c r="BA935" s="24"/>
      <c r="BB935" s="24"/>
      <c r="BC935" s="24"/>
      <c r="BD935" s="24"/>
      <c r="BE935" s="24"/>
      <c r="BF935" s="24"/>
      <c r="BG935" s="24"/>
      <c r="BH935" s="24"/>
      <c r="BI935" s="24"/>
      <c r="BJ935" s="24"/>
      <c r="BK935" s="24"/>
      <c r="BL935" s="24"/>
      <c r="BM935" s="24"/>
      <c r="BN935" s="24"/>
      <c r="BO935" s="24"/>
      <c r="BP935" s="24"/>
      <c r="BQ935" s="24"/>
      <c r="BR935" s="24"/>
      <c r="BS935" s="24"/>
      <c r="BT935" s="24"/>
      <c r="BU935" s="24"/>
      <c r="BV935" s="24"/>
      <c r="BW935" s="24"/>
      <c r="BX935" s="24"/>
      <c r="BY935" s="24"/>
      <c r="BZ935" s="24"/>
      <c r="CA935" s="24"/>
      <c r="CB935" s="24"/>
      <c r="CC935" s="24"/>
      <c r="CD935" s="24"/>
      <c r="CE935" s="24"/>
      <c r="CF935" s="24"/>
      <c r="CG935" s="24"/>
      <c r="CH935" s="24"/>
      <c r="CI935" s="24"/>
      <c r="CJ935" s="24"/>
      <c r="CK935" s="24"/>
      <c r="CL935" s="24"/>
      <c r="CM935" s="24"/>
    </row>
    <row r="936" spans="1:91" ht="14.25" customHeight="1" x14ac:dyDescent="0.25">
      <c r="A936" s="22"/>
      <c r="B936" s="22"/>
      <c r="C936" s="23"/>
      <c r="D936" s="22"/>
      <c r="E936" s="27"/>
      <c r="F936" s="27"/>
      <c r="G936" s="27"/>
      <c r="H936" s="22"/>
      <c r="I936" s="22"/>
      <c r="J936" s="27"/>
      <c r="K936" s="22"/>
      <c r="L936" s="22"/>
      <c r="M936" s="22"/>
      <c r="N936" s="27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  <c r="AB936" s="24"/>
      <c r="AC936" s="24"/>
      <c r="AD936" s="24"/>
      <c r="AE936" s="24"/>
      <c r="AF936" s="24"/>
      <c r="AG936" s="24"/>
      <c r="AH936" s="24"/>
      <c r="AI936" s="24"/>
      <c r="AJ936" s="24"/>
      <c r="AK936" s="24"/>
      <c r="AL936" s="24"/>
      <c r="AM936" s="24"/>
      <c r="AN936" s="24"/>
      <c r="AO936" s="24"/>
      <c r="AP936" s="24"/>
      <c r="AQ936" s="24"/>
      <c r="AR936" s="24"/>
      <c r="AS936" s="24"/>
      <c r="AT936" s="24"/>
      <c r="AU936" s="24"/>
      <c r="AV936" s="24"/>
      <c r="AW936" s="24"/>
      <c r="AX936" s="24"/>
      <c r="AY936" s="24"/>
      <c r="AZ936" s="24"/>
      <c r="BA936" s="24"/>
      <c r="BB936" s="24"/>
      <c r="BC936" s="24"/>
      <c r="BD936" s="24"/>
      <c r="BE936" s="24"/>
      <c r="BF936" s="24"/>
      <c r="BG936" s="24"/>
      <c r="BH936" s="24"/>
      <c r="BI936" s="24"/>
      <c r="BJ936" s="24"/>
      <c r="BK936" s="24"/>
      <c r="BL936" s="24"/>
      <c r="BM936" s="24"/>
      <c r="BN936" s="24"/>
      <c r="BO936" s="24"/>
      <c r="BP936" s="24"/>
      <c r="BQ936" s="24"/>
      <c r="BR936" s="24"/>
      <c r="BS936" s="24"/>
      <c r="BT936" s="24"/>
      <c r="BU936" s="24"/>
      <c r="BV936" s="24"/>
      <c r="BW936" s="24"/>
      <c r="BX936" s="24"/>
      <c r="BY936" s="24"/>
      <c r="BZ936" s="24"/>
      <c r="CA936" s="24"/>
      <c r="CB936" s="24"/>
      <c r="CC936" s="24"/>
      <c r="CD936" s="24"/>
      <c r="CE936" s="24"/>
      <c r="CF936" s="24"/>
      <c r="CG936" s="24"/>
      <c r="CH936" s="24"/>
      <c r="CI936" s="24"/>
      <c r="CJ936" s="24"/>
      <c r="CK936" s="24"/>
      <c r="CL936" s="24"/>
      <c r="CM936" s="24"/>
    </row>
    <row r="937" spans="1:91" ht="14.25" customHeight="1" x14ac:dyDescent="0.25">
      <c r="A937" s="22"/>
      <c r="B937" s="22"/>
      <c r="C937" s="23"/>
      <c r="D937" s="22"/>
      <c r="E937" s="27"/>
      <c r="F937" s="27"/>
      <c r="G937" s="27"/>
      <c r="H937" s="22"/>
      <c r="I937" s="22"/>
      <c r="J937" s="27"/>
      <c r="K937" s="22"/>
      <c r="L937" s="22"/>
      <c r="M937" s="22"/>
      <c r="N937" s="27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  <c r="AC937" s="24"/>
      <c r="AD937" s="24"/>
      <c r="AE937" s="24"/>
      <c r="AF937" s="24"/>
      <c r="AG937" s="24"/>
      <c r="AH937" s="24"/>
      <c r="AI937" s="24"/>
      <c r="AJ937" s="24"/>
      <c r="AK937" s="24"/>
      <c r="AL937" s="24"/>
      <c r="AM937" s="24"/>
      <c r="AN937" s="24"/>
      <c r="AO937" s="24"/>
      <c r="AP937" s="24"/>
      <c r="AQ937" s="24"/>
      <c r="AR937" s="24"/>
      <c r="AS937" s="24"/>
      <c r="AT937" s="24"/>
      <c r="AU937" s="24"/>
      <c r="AV937" s="24"/>
      <c r="AW937" s="24"/>
      <c r="AX937" s="24"/>
      <c r="AY937" s="24"/>
      <c r="AZ937" s="24"/>
      <c r="BA937" s="24"/>
      <c r="BB937" s="24"/>
      <c r="BC937" s="24"/>
      <c r="BD937" s="24"/>
      <c r="BE937" s="24"/>
      <c r="BF937" s="24"/>
      <c r="BG937" s="24"/>
      <c r="BH937" s="24"/>
      <c r="BI937" s="24"/>
      <c r="BJ937" s="24"/>
      <c r="BK937" s="24"/>
      <c r="BL937" s="24"/>
      <c r="BM937" s="24"/>
      <c r="BN937" s="24"/>
      <c r="BO937" s="24"/>
      <c r="BP937" s="24"/>
      <c r="BQ937" s="24"/>
      <c r="BR937" s="24"/>
      <c r="BS937" s="24"/>
      <c r="BT937" s="24"/>
      <c r="BU937" s="24"/>
      <c r="BV937" s="24"/>
      <c r="BW937" s="24"/>
      <c r="BX937" s="24"/>
      <c r="BY937" s="24"/>
      <c r="BZ937" s="24"/>
      <c r="CA937" s="24"/>
      <c r="CB937" s="24"/>
      <c r="CC937" s="24"/>
      <c r="CD937" s="24"/>
      <c r="CE937" s="24"/>
      <c r="CF937" s="24"/>
      <c r="CG937" s="24"/>
      <c r="CH937" s="24"/>
      <c r="CI937" s="24"/>
      <c r="CJ937" s="24"/>
      <c r="CK937" s="24"/>
      <c r="CL937" s="24"/>
      <c r="CM937" s="24"/>
    </row>
    <row r="938" spans="1:91" ht="14.25" customHeight="1" x14ac:dyDescent="0.25">
      <c r="A938" s="22"/>
      <c r="B938" s="22"/>
      <c r="C938" s="23"/>
      <c r="D938" s="22"/>
      <c r="E938" s="27"/>
      <c r="F938" s="27"/>
      <c r="G938" s="27"/>
      <c r="H938" s="22"/>
      <c r="I938" s="22"/>
      <c r="J938" s="27"/>
      <c r="K938" s="22"/>
      <c r="L938" s="22"/>
      <c r="M938" s="22"/>
      <c r="N938" s="27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  <c r="AB938" s="24"/>
      <c r="AC938" s="24"/>
      <c r="AD938" s="24"/>
      <c r="AE938" s="24"/>
      <c r="AF938" s="24"/>
      <c r="AG938" s="24"/>
      <c r="AH938" s="24"/>
      <c r="AI938" s="24"/>
      <c r="AJ938" s="24"/>
      <c r="AK938" s="24"/>
      <c r="AL938" s="24"/>
      <c r="AM938" s="24"/>
      <c r="AN938" s="24"/>
      <c r="AO938" s="24"/>
      <c r="AP938" s="24"/>
      <c r="AQ938" s="24"/>
      <c r="AR938" s="24"/>
      <c r="AS938" s="24"/>
      <c r="AT938" s="24"/>
      <c r="AU938" s="24"/>
      <c r="AV938" s="24"/>
      <c r="AW938" s="24"/>
      <c r="AX938" s="24"/>
      <c r="AY938" s="24"/>
      <c r="AZ938" s="24"/>
      <c r="BA938" s="24"/>
      <c r="BB938" s="24"/>
      <c r="BC938" s="24"/>
      <c r="BD938" s="24"/>
      <c r="BE938" s="24"/>
      <c r="BF938" s="24"/>
      <c r="BG938" s="24"/>
      <c r="BH938" s="24"/>
      <c r="BI938" s="24"/>
      <c r="BJ938" s="24"/>
      <c r="BK938" s="24"/>
      <c r="BL938" s="24"/>
      <c r="BM938" s="24"/>
      <c r="BN938" s="24"/>
      <c r="BO938" s="24"/>
      <c r="BP938" s="24"/>
      <c r="BQ938" s="24"/>
      <c r="BR938" s="24"/>
      <c r="BS938" s="24"/>
      <c r="BT938" s="24"/>
      <c r="BU938" s="24"/>
      <c r="BV938" s="24"/>
      <c r="BW938" s="24"/>
      <c r="BX938" s="24"/>
      <c r="BY938" s="24"/>
      <c r="BZ938" s="24"/>
      <c r="CA938" s="24"/>
      <c r="CB938" s="24"/>
      <c r="CC938" s="24"/>
      <c r="CD938" s="24"/>
      <c r="CE938" s="24"/>
      <c r="CF938" s="24"/>
      <c r="CG938" s="24"/>
      <c r="CH938" s="24"/>
      <c r="CI938" s="24"/>
      <c r="CJ938" s="24"/>
      <c r="CK938" s="24"/>
      <c r="CL938" s="24"/>
      <c r="CM938" s="24"/>
    </row>
    <row r="939" spans="1:91" ht="14.25" customHeight="1" x14ac:dyDescent="0.25">
      <c r="A939" s="22"/>
      <c r="B939" s="22"/>
      <c r="C939" s="23"/>
      <c r="D939" s="22"/>
      <c r="E939" s="27"/>
      <c r="F939" s="27"/>
      <c r="G939" s="27"/>
      <c r="H939" s="22"/>
      <c r="I939" s="22"/>
      <c r="J939" s="27"/>
      <c r="K939" s="22"/>
      <c r="L939" s="22"/>
      <c r="M939" s="22"/>
      <c r="N939" s="27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  <c r="AC939" s="24"/>
      <c r="AD939" s="24"/>
      <c r="AE939" s="24"/>
      <c r="AF939" s="24"/>
      <c r="AG939" s="24"/>
      <c r="AH939" s="24"/>
      <c r="AI939" s="24"/>
      <c r="AJ939" s="24"/>
      <c r="AK939" s="24"/>
      <c r="AL939" s="24"/>
      <c r="AM939" s="24"/>
      <c r="AN939" s="24"/>
      <c r="AO939" s="24"/>
      <c r="AP939" s="24"/>
      <c r="AQ939" s="24"/>
      <c r="AR939" s="24"/>
      <c r="AS939" s="24"/>
      <c r="AT939" s="24"/>
      <c r="AU939" s="24"/>
      <c r="AV939" s="24"/>
      <c r="AW939" s="24"/>
      <c r="AX939" s="24"/>
      <c r="AY939" s="24"/>
      <c r="AZ939" s="24"/>
      <c r="BA939" s="24"/>
      <c r="BB939" s="24"/>
      <c r="BC939" s="24"/>
      <c r="BD939" s="24"/>
      <c r="BE939" s="24"/>
      <c r="BF939" s="24"/>
      <c r="BG939" s="24"/>
      <c r="BH939" s="24"/>
      <c r="BI939" s="24"/>
      <c r="BJ939" s="24"/>
      <c r="BK939" s="24"/>
      <c r="BL939" s="24"/>
      <c r="BM939" s="24"/>
      <c r="BN939" s="24"/>
      <c r="BO939" s="24"/>
      <c r="BP939" s="24"/>
      <c r="BQ939" s="24"/>
      <c r="BR939" s="24"/>
      <c r="BS939" s="24"/>
      <c r="BT939" s="24"/>
      <c r="BU939" s="24"/>
      <c r="BV939" s="24"/>
      <c r="BW939" s="24"/>
      <c r="BX939" s="24"/>
      <c r="BY939" s="24"/>
      <c r="BZ939" s="24"/>
      <c r="CA939" s="24"/>
      <c r="CB939" s="24"/>
      <c r="CC939" s="24"/>
      <c r="CD939" s="24"/>
      <c r="CE939" s="24"/>
      <c r="CF939" s="24"/>
      <c r="CG939" s="24"/>
      <c r="CH939" s="24"/>
      <c r="CI939" s="24"/>
      <c r="CJ939" s="24"/>
      <c r="CK939" s="24"/>
      <c r="CL939" s="24"/>
      <c r="CM939" s="24"/>
    </row>
    <row r="940" spans="1:91" ht="14.25" customHeight="1" x14ac:dyDescent="0.25">
      <c r="A940" s="22"/>
      <c r="B940" s="22"/>
      <c r="C940" s="23"/>
      <c r="D940" s="22"/>
      <c r="E940" s="27"/>
      <c r="F940" s="27"/>
      <c r="G940" s="27"/>
      <c r="H940" s="22"/>
      <c r="I940" s="22"/>
      <c r="J940" s="27"/>
      <c r="K940" s="22"/>
      <c r="L940" s="22"/>
      <c r="M940" s="22"/>
      <c r="N940" s="27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  <c r="AB940" s="24"/>
      <c r="AC940" s="24"/>
      <c r="AD940" s="24"/>
      <c r="AE940" s="24"/>
      <c r="AF940" s="24"/>
      <c r="AG940" s="24"/>
      <c r="AH940" s="24"/>
      <c r="AI940" s="24"/>
      <c r="AJ940" s="24"/>
      <c r="AK940" s="24"/>
      <c r="AL940" s="24"/>
      <c r="AM940" s="24"/>
      <c r="AN940" s="24"/>
      <c r="AO940" s="24"/>
      <c r="AP940" s="24"/>
      <c r="AQ940" s="24"/>
      <c r="AR940" s="24"/>
      <c r="AS940" s="24"/>
      <c r="AT940" s="24"/>
      <c r="AU940" s="24"/>
      <c r="AV940" s="24"/>
      <c r="AW940" s="24"/>
      <c r="AX940" s="24"/>
      <c r="AY940" s="24"/>
      <c r="AZ940" s="24"/>
      <c r="BA940" s="24"/>
      <c r="BB940" s="24"/>
      <c r="BC940" s="24"/>
      <c r="BD940" s="24"/>
      <c r="BE940" s="24"/>
      <c r="BF940" s="24"/>
      <c r="BG940" s="24"/>
      <c r="BH940" s="24"/>
      <c r="BI940" s="24"/>
      <c r="BJ940" s="24"/>
      <c r="BK940" s="24"/>
      <c r="BL940" s="24"/>
      <c r="BM940" s="24"/>
      <c r="BN940" s="24"/>
      <c r="BO940" s="24"/>
      <c r="BP940" s="24"/>
      <c r="BQ940" s="24"/>
      <c r="BR940" s="24"/>
      <c r="BS940" s="24"/>
      <c r="BT940" s="24"/>
      <c r="BU940" s="24"/>
      <c r="BV940" s="24"/>
      <c r="BW940" s="24"/>
      <c r="BX940" s="24"/>
      <c r="BY940" s="24"/>
      <c r="BZ940" s="24"/>
      <c r="CA940" s="24"/>
      <c r="CB940" s="24"/>
      <c r="CC940" s="24"/>
      <c r="CD940" s="24"/>
      <c r="CE940" s="24"/>
      <c r="CF940" s="24"/>
      <c r="CG940" s="24"/>
      <c r="CH940" s="24"/>
      <c r="CI940" s="24"/>
      <c r="CJ940" s="24"/>
      <c r="CK940" s="24"/>
      <c r="CL940" s="24"/>
      <c r="CM940" s="24"/>
    </row>
    <row r="941" spans="1:91" ht="14.25" customHeight="1" x14ac:dyDescent="0.25">
      <c r="A941" s="22"/>
      <c r="B941" s="22"/>
      <c r="C941" s="23"/>
      <c r="D941" s="22"/>
      <c r="E941" s="27"/>
      <c r="F941" s="27"/>
      <c r="G941" s="27"/>
      <c r="H941" s="22"/>
      <c r="I941" s="22"/>
      <c r="J941" s="27"/>
      <c r="K941" s="22"/>
      <c r="L941" s="22"/>
      <c r="M941" s="22"/>
      <c r="N941" s="27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  <c r="AC941" s="24"/>
      <c r="AD941" s="24"/>
      <c r="AE941" s="24"/>
      <c r="AF941" s="24"/>
      <c r="AG941" s="24"/>
      <c r="AH941" s="24"/>
      <c r="AI941" s="24"/>
      <c r="AJ941" s="24"/>
      <c r="AK941" s="24"/>
      <c r="AL941" s="24"/>
      <c r="AM941" s="24"/>
      <c r="AN941" s="24"/>
      <c r="AO941" s="24"/>
      <c r="AP941" s="24"/>
      <c r="AQ941" s="24"/>
      <c r="AR941" s="24"/>
      <c r="AS941" s="24"/>
      <c r="AT941" s="24"/>
      <c r="AU941" s="24"/>
      <c r="AV941" s="24"/>
      <c r="AW941" s="24"/>
      <c r="AX941" s="24"/>
      <c r="AY941" s="24"/>
      <c r="AZ941" s="24"/>
      <c r="BA941" s="24"/>
      <c r="BB941" s="24"/>
      <c r="BC941" s="24"/>
      <c r="BD941" s="24"/>
      <c r="BE941" s="24"/>
      <c r="BF941" s="24"/>
      <c r="BG941" s="24"/>
      <c r="BH941" s="24"/>
      <c r="BI941" s="24"/>
      <c r="BJ941" s="24"/>
      <c r="BK941" s="24"/>
      <c r="BL941" s="24"/>
      <c r="BM941" s="24"/>
      <c r="BN941" s="24"/>
      <c r="BO941" s="24"/>
      <c r="BP941" s="24"/>
      <c r="BQ941" s="24"/>
      <c r="BR941" s="24"/>
      <c r="BS941" s="24"/>
      <c r="BT941" s="24"/>
      <c r="BU941" s="24"/>
      <c r="BV941" s="24"/>
      <c r="BW941" s="24"/>
      <c r="BX941" s="24"/>
      <c r="BY941" s="24"/>
      <c r="BZ941" s="24"/>
      <c r="CA941" s="24"/>
      <c r="CB941" s="24"/>
      <c r="CC941" s="24"/>
      <c r="CD941" s="24"/>
      <c r="CE941" s="24"/>
      <c r="CF941" s="24"/>
      <c r="CG941" s="24"/>
      <c r="CH941" s="24"/>
      <c r="CI941" s="24"/>
      <c r="CJ941" s="24"/>
      <c r="CK941" s="24"/>
      <c r="CL941" s="24"/>
      <c r="CM941" s="24"/>
    </row>
    <row r="942" spans="1:91" ht="14.25" customHeight="1" x14ac:dyDescent="0.25">
      <c r="A942" s="22"/>
      <c r="B942" s="22"/>
      <c r="C942" s="23"/>
      <c r="D942" s="22"/>
      <c r="E942" s="27"/>
      <c r="F942" s="27"/>
      <c r="G942" s="27"/>
      <c r="H942" s="22"/>
      <c r="I942" s="22"/>
      <c r="J942" s="27"/>
      <c r="K942" s="22"/>
      <c r="L942" s="22"/>
      <c r="M942" s="22"/>
      <c r="N942" s="27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  <c r="AC942" s="24"/>
      <c r="AD942" s="24"/>
      <c r="AE942" s="24"/>
      <c r="AF942" s="24"/>
      <c r="AG942" s="24"/>
      <c r="AH942" s="24"/>
      <c r="AI942" s="24"/>
      <c r="AJ942" s="24"/>
      <c r="AK942" s="24"/>
      <c r="AL942" s="24"/>
      <c r="AM942" s="24"/>
      <c r="AN942" s="24"/>
      <c r="AO942" s="24"/>
      <c r="AP942" s="24"/>
      <c r="AQ942" s="24"/>
      <c r="AR942" s="24"/>
      <c r="AS942" s="24"/>
      <c r="AT942" s="24"/>
      <c r="AU942" s="24"/>
      <c r="AV942" s="24"/>
      <c r="AW942" s="24"/>
      <c r="AX942" s="24"/>
      <c r="AY942" s="24"/>
      <c r="AZ942" s="24"/>
      <c r="BA942" s="24"/>
      <c r="BB942" s="24"/>
      <c r="BC942" s="24"/>
      <c r="BD942" s="24"/>
      <c r="BE942" s="24"/>
      <c r="BF942" s="24"/>
      <c r="BG942" s="24"/>
      <c r="BH942" s="24"/>
      <c r="BI942" s="24"/>
      <c r="BJ942" s="24"/>
      <c r="BK942" s="24"/>
      <c r="BL942" s="24"/>
      <c r="BM942" s="24"/>
      <c r="BN942" s="24"/>
      <c r="BO942" s="24"/>
      <c r="BP942" s="24"/>
      <c r="BQ942" s="24"/>
      <c r="BR942" s="24"/>
      <c r="BS942" s="24"/>
      <c r="BT942" s="24"/>
      <c r="BU942" s="24"/>
      <c r="BV942" s="24"/>
      <c r="BW942" s="24"/>
      <c r="BX942" s="24"/>
      <c r="BY942" s="24"/>
      <c r="BZ942" s="24"/>
      <c r="CA942" s="24"/>
      <c r="CB942" s="24"/>
      <c r="CC942" s="24"/>
      <c r="CD942" s="24"/>
      <c r="CE942" s="24"/>
      <c r="CF942" s="24"/>
      <c r="CG942" s="24"/>
      <c r="CH942" s="24"/>
      <c r="CI942" s="24"/>
      <c r="CJ942" s="24"/>
      <c r="CK942" s="24"/>
      <c r="CL942" s="24"/>
      <c r="CM942" s="24"/>
    </row>
    <row r="943" spans="1:91" ht="14.25" customHeight="1" x14ac:dyDescent="0.25">
      <c r="A943" s="22"/>
      <c r="B943" s="22"/>
      <c r="C943" s="23"/>
      <c r="D943" s="22"/>
      <c r="E943" s="27"/>
      <c r="F943" s="27"/>
      <c r="G943" s="27"/>
      <c r="H943" s="22"/>
      <c r="I943" s="22"/>
      <c r="J943" s="27"/>
      <c r="K943" s="22"/>
      <c r="L943" s="22"/>
      <c r="M943" s="22"/>
      <c r="N943" s="27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  <c r="AC943" s="24"/>
      <c r="AD943" s="24"/>
      <c r="AE943" s="24"/>
      <c r="AF943" s="24"/>
      <c r="AG943" s="24"/>
      <c r="AH943" s="24"/>
      <c r="AI943" s="24"/>
      <c r="AJ943" s="24"/>
      <c r="AK943" s="24"/>
      <c r="AL943" s="24"/>
      <c r="AM943" s="24"/>
      <c r="AN943" s="24"/>
      <c r="AO943" s="24"/>
      <c r="AP943" s="24"/>
      <c r="AQ943" s="24"/>
      <c r="AR943" s="24"/>
      <c r="AS943" s="24"/>
      <c r="AT943" s="24"/>
      <c r="AU943" s="24"/>
      <c r="AV943" s="24"/>
      <c r="AW943" s="24"/>
      <c r="AX943" s="24"/>
      <c r="AY943" s="24"/>
      <c r="AZ943" s="24"/>
      <c r="BA943" s="24"/>
      <c r="BB943" s="24"/>
      <c r="BC943" s="24"/>
      <c r="BD943" s="24"/>
      <c r="BE943" s="24"/>
      <c r="BF943" s="24"/>
      <c r="BG943" s="24"/>
      <c r="BH943" s="24"/>
      <c r="BI943" s="24"/>
      <c r="BJ943" s="24"/>
      <c r="BK943" s="24"/>
      <c r="BL943" s="24"/>
      <c r="BM943" s="24"/>
      <c r="BN943" s="24"/>
      <c r="BO943" s="24"/>
      <c r="BP943" s="24"/>
      <c r="BQ943" s="24"/>
      <c r="BR943" s="24"/>
      <c r="BS943" s="24"/>
      <c r="BT943" s="24"/>
      <c r="BU943" s="24"/>
      <c r="BV943" s="24"/>
      <c r="BW943" s="24"/>
      <c r="BX943" s="24"/>
      <c r="BY943" s="24"/>
      <c r="BZ943" s="24"/>
      <c r="CA943" s="24"/>
      <c r="CB943" s="24"/>
      <c r="CC943" s="24"/>
      <c r="CD943" s="24"/>
      <c r="CE943" s="24"/>
      <c r="CF943" s="24"/>
      <c r="CG943" s="24"/>
      <c r="CH943" s="24"/>
      <c r="CI943" s="24"/>
      <c r="CJ943" s="24"/>
      <c r="CK943" s="24"/>
      <c r="CL943" s="24"/>
      <c r="CM943" s="24"/>
    </row>
    <row r="944" spans="1:91" ht="14.25" customHeight="1" x14ac:dyDescent="0.25">
      <c r="A944" s="22"/>
      <c r="B944" s="22"/>
      <c r="C944" s="23"/>
      <c r="D944" s="22"/>
      <c r="E944" s="27"/>
      <c r="F944" s="27"/>
      <c r="G944" s="27"/>
      <c r="H944" s="22"/>
      <c r="I944" s="22"/>
      <c r="J944" s="27"/>
      <c r="K944" s="22"/>
      <c r="L944" s="22"/>
      <c r="M944" s="22"/>
      <c r="N944" s="27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  <c r="AC944" s="24"/>
      <c r="AD944" s="24"/>
      <c r="AE944" s="24"/>
      <c r="AF944" s="24"/>
      <c r="AG944" s="24"/>
      <c r="AH944" s="24"/>
      <c r="AI944" s="24"/>
      <c r="AJ944" s="24"/>
      <c r="AK944" s="24"/>
      <c r="AL944" s="24"/>
      <c r="AM944" s="24"/>
      <c r="AN944" s="24"/>
      <c r="AO944" s="24"/>
      <c r="AP944" s="24"/>
      <c r="AQ944" s="24"/>
      <c r="AR944" s="24"/>
      <c r="AS944" s="24"/>
      <c r="AT944" s="24"/>
      <c r="AU944" s="24"/>
      <c r="AV944" s="24"/>
      <c r="AW944" s="24"/>
      <c r="AX944" s="24"/>
      <c r="AY944" s="24"/>
      <c r="AZ944" s="24"/>
      <c r="BA944" s="24"/>
      <c r="BB944" s="24"/>
      <c r="BC944" s="24"/>
      <c r="BD944" s="24"/>
      <c r="BE944" s="24"/>
      <c r="BF944" s="24"/>
      <c r="BG944" s="24"/>
      <c r="BH944" s="24"/>
      <c r="BI944" s="24"/>
      <c r="BJ944" s="24"/>
      <c r="BK944" s="24"/>
      <c r="BL944" s="24"/>
      <c r="BM944" s="24"/>
      <c r="BN944" s="24"/>
      <c r="BO944" s="24"/>
      <c r="BP944" s="24"/>
      <c r="BQ944" s="24"/>
      <c r="BR944" s="24"/>
      <c r="BS944" s="24"/>
      <c r="BT944" s="24"/>
      <c r="BU944" s="24"/>
      <c r="BV944" s="24"/>
      <c r="BW944" s="24"/>
      <c r="BX944" s="24"/>
      <c r="BY944" s="24"/>
      <c r="BZ944" s="24"/>
      <c r="CA944" s="24"/>
      <c r="CB944" s="24"/>
      <c r="CC944" s="24"/>
      <c r="CD944" s="24"/>
      <c r="CE944" s="24"/>
      <c r="CF944" s="24"/>
      <c r="CG944" s="24"/>
      <c r="CH944" s="24"/>
      <c r="CI944" s="24"/>
      <c r="CJ944" s="24"/>
      <c r="CK944" s="24"/>
      <c r="CL944" s="24"/>
      <c r="CM944" s="24"/>
    </row>
    <row r="945" spans="1:91" ht="14.25" customHeight="1" x14ac:dyDescent="0.25">
      <c r="A945" s="22"/>
      <c r="B945" s="22"/>
      <c r="C945" s="23"/>
      <c r="D945" s="22"/>
      <c r="E945" s="27"/>
      <c r="F945" s="27"/>
      <c r="G945" s="27"/>
      <c r="H945" s="22"/>
      <c r="I945" s="22"/>
      <c r="J945" s="27"/>
      <c r="K945" s="22"/>
      <c r="L945" s="22"/>
      <c r="M945" s="22"/>
      <c r="N945" s="27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  <c r="AC945" s="24"/>
      <c r="AD945" s="24"/>
      <c r="AE945" s="24"/>
      <c r="AF945" s="24"/>
      <c r="AG945" s="24"/>
      <c r="AH945" s="24"/>
      <c r="AI945" s="24"/>
      <c r="AJ945" s="24"/>
      <c r="AK945" s="24"/>
      <c r="AL945" s="24"/>
      <c r="AM945" s="24"/>
      <c r="AN945" s="24"/>
      <c r="AO945" s="24"/>
      <c r="AP945" s="24"/>
      <c r="AQ945" s="24"/>
      <c r="AR945" s="24"/>
      <c r="AS945" s="24"/>
      <c r="AT945" s="24"/>
      <c r="AU945" s="24"/>
      <c r="AV945" s="24"/>
      <c r="AW945" s="24"/>
      <c r="AX945" s="24"/>
      <c r="AY945" s="24"/>
      <c r="AZ945" s="24"/>
      <c r="BA945" s="24"/>
      <c r="BB945" s="24"/>
      <c r="BC945" s="24"/>
      <c r="BD945" s="24"/>
      <c r="BE945" s="24"/>
      <c r="BF945" s="24"/>
      <c r="BG945" s="24"/>
      <c r="BH945" s="24"/>
      <c r="BI945" s="24"/>
      <c r="BJ945" s="24"/>
      <c r="BK945" s="24"/>
      <c r="BL945" s="24"/>
      <c r="BM945" s="24"/>
      <c r="BN945" s="24"/>
      <c r="BO945" s="24"/>
      <c r="BP945" s="24"/>
      <c r="BQ945" s="24"/>
      <c r="BR945" s="24"/>
      <c r="BS945" s="24"/>
      <c r="BT945" s="24"/>
      <c r="BU945" s="24"/>
      <c r="BV945" s="24"/>
      <c r="BW945" s="24"/>
      <c r="BX945" s="24"/>
      <c r="BY945" s="24"/>
      <c r="BZ945" s="24"/>
      <c r="CA945" s="24"/>
      <c r="CB945" s="24"/>
      <c r="CC945" s="24"/>
      <c r="CD945" s="24"/>
      <c r="CE945" s="24"/>
      <c r="CF945" s="24"/>
      <c r="CG945" s="24"/>
      <c r="CH945" s="24"/>
      <c r="CI945" s="24"/>
      <c r="CJ945" s="24"/>
      <c r="CK945" s="24"/>
      <c r="CL945" s="24"/>
      <c r="CM945" s="24"/>
    </row>
    <row r="946" spans="1:91" ht="14.25" customHeight="1" x14ac:dyDescent="0.25">
      <c r="A946" s="22"/>
      <c r="B946" s="22"/>
      <c r="C946" s="23"/>
      <c r="D946" s="22"/>
      <c r="E946" s="27"/>
      <c r="F946" s="27"/>
      <c r="G946" s="27"/>
      <c r="H946" s="22"/>
      <c r="I946" s="22"/>
      <c r="J946" s="27"/>
      <c r="K946" s="22"/>
      <c r="L946" s="22"/>
      <c r="M946" s="22"/>
      <c r="N946" s="27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  <c r="AB946" s="24"/>
      <c r="AC946" s="24"/>
      <c r="AD946" s="24"/>
      <c r="AE946" s="24"/>
      <c r="AF946" s="24"/>
      <c r="AG946" s="24"/>
      <c r="AH946" s="24"/>
      <c r="AI946" s="24"/>
      <c r="AJ946" s="24"/>
      <c r="AK946" s="24"/>
      <c r="AL946" s="24"/>
      <c r="AM946" s="24"/>
      <c r="AN946" s="24"/>
      <c r="AO946" s="24"/>
      <c r="AP946" s="24"/>
      <c r="AQ946" s="24"/>
      <c r="AR946" s="24"/>
      <c r="AS946" s="24"/>
      <c r="AT946" s="24"/>
      <c r="AU946" s="24"/>
      <c r="AV946" s="24"/>
      <c r="AW946" s="24"/>
      <c r="AX946" s="24"/>
      <c r="AY946" s="24"/>
      <c r="AZ946" s="24"/>
      <c r="BA946" s="24"/>
      <c r="BB946" s="24"/>
      <c r="BC946" s="24"/>
      <c r="BD946" s="24"/>
      <c r="BE946" s="24"/>
      <c r="BF946" s="24"/>
      <c r="BG946" s="24"/>
      <c r="BH946" s="24"/>
      <c r="BI946" s="24"/>
      <c r="BJ946" s="24"/>
      <c r="BK946" s="24"/>
      <c r="BL946" s="24"/>
      <c r="BM946" s="24"/>
      <c r="BN946" s="24"/>
      <c r="BO946" s="24"/>
      <c r="BP946" s="24"/>
      <c r="BQ946" s="24"/>
      <c r="BR946" s="24"/>
      <c r="BS946" s="24"/>
      <c r="BT946" s="24"/>
      <c r="BU946" s="24"/>
      <c r="BV946" s="24"/>
      <c r="BW946" s="24"/>
      <c r="BX946" s="24"/>
      <c r="BY946" s="24"/>
      <c r="BZ946" s="24"/>
      <c r="CA946" s="24"/>
      <c r="CB946" s="24"/>
      <c r="CC946" s="24"/>
      <c r="CD946" s="24"/>
      <c r="CE946" s="24"/>
      <c r="CF946" s="24"/>
      <c r="CG946" s="24"/>
      <c r="CH946" s="24"/>
      <c r="CI946" s="24"/>
      <c r="CJ946" s="24"/>
      <c r="CK946" s="24"/>
      <c r="CL946" s="24"/>
      <c r="CM946" s="24"/>
    </row>
    <row r="947" spans="1:91" ht="14.25" customHeight="1" x14ac:dyDescent="0.25">
      <c r="A947" s="22"/>
      <c r="B947" s="22"/>
      <c r="C947" s="23"/>
      <c r="D947" s="22"/>
      <c r="E947" s="27"/>
      <c r="F947" s="27"/>
      <c r="G947" s="27"/>
      <c r="H947" s="22"/>
      <c r="I947" s="22"/>
      <c r="J947" s="27"/>
      <c r="K947" s="22"/>
      <c r="L947" s="22"/>
      <c r="M947" s="22"/>
      <c r="N947" s="27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  <c r="AC947" s="24"/>
      <c r="AD947" s="24"/>
      <c r="AE947" s="24"/>
      <c r="AF947" s="24"/>
      <c r="AG947" s="24"/>
      <c r="AH947" s="24"/>
      <c r="AI947" s="24"/>
      <c r="AJ947" s="24"/>
      <c r="AK947" s="24"/>
      <c r="AL947" s="24"/>
      <c r="AM947" s="24"/>
      <c r="AN947" s="24"/>
      <c r="AO947" s="24"/>
      <c r="AP947" s="24"/>
      <c r="AQ947" s="24"/>
      <c r="AR947" s="24"/>
      <c r="AS947" s="24"/>
      <c r="AT947" s="24"/>
      <c r="AU947" s="24"/>
      <c r="AV947" s="24"/>
      <c r="AW947" s="24"/>
      <c r="AX947" s="24"/>
      <c r="AY947" s="24"/>
      <c r="AZ947" s="24"/>
      <c r="BA947" s="24"/>
      <c r="BB947" s="24"/>
      <c r="BC947" s="24"/>
      <c r="BD947" s="24"/>
      <c r="BE947" s="24"/>
      <c r="BF947" s="24"/>
      <c r="BG947" s="24"/>
      <c r="BH947" s="24"/>
      <c r="BI947" s="24"/>
      <c r="BJ947" s="24"/>
      <c r="BK947" s="24"/>
      <c r="BL947" s="24"/>
      <c r="BM947" s="24"/>
      <c r="BN947" s="24"/>
      <c r="BO947" s="24"/>
      <c r="BP947" s="24"/>
      <c r="BQ947" s="24"/>
      <c r="BR947" s="24"/>
      <c r="BS947" s="24"/>
      <c r="BT947" s="24"/>
      <c r="BU947" s="24"/>
      <c r="BV947" s="24"/>
      <c r="BW947" s="24"/>
      <c r="BX947" s="24"/>
      <c r="BY947" s="24"/>
      <c r="BZ947" s="24"/>
      <c r="CA947" s="24"/>
      <c r="CB947" s="24"/>
      <c r="CC947" s="24"/>
      <c r="CD947" s="24"/>
      <c r="CE947" s="24"/>
      <c r="CF947" s="24"/>
      <c r="CG947" s="24"/>
      <c r="CH947" s="24"/>
      <c r="CI947" s="24"/>
      <c r="CJ947" s="24"/>
      <c r="CK947" s="24"/>
      <c r="CL947" s="24"/>
      <c r="CM947" s="24"/>
    </row>
    <row r="948" spans="1:91" ht="14.25" customHeight="1" x14ac:dyDescent="0.25">
      <c r="A948" s="22"/>
      <c r="B948" s="22"/>
      <c r="C948" s="23"/>
      <c r="D948" s="22"/>
      <c r="E948" s="27"/>
      <c r="F948" s="27"/>
      <c r="G948" s="27"/>
      <c r="H948" s="22"/>
      <c r="I948" s="22"/>
      <c r="J948" s="27"/>
      <c r="K948" s="22"/>
      <c r="L948" s="22"/>
      <c r="M948" s="22"/>
      <c r="N948" s="27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  <c r="AB948" s="24"/>
      <c r="AC948" s="24"/>
      <c r="AD948" s="24"/>
      <c r="AE948" s="24"/>
      <c r="AF948" s="24"/>
      <c r="AG948" s="24"/>
      <c r="AH948" s="24"/>
      <c r="AI948" s="24"/>
      <c r="AJ948" s="24"/>
      <c r="AK948" s="24"/>
      <c r="AL948" s="24"/>
      <c r="AM948" s="24"/>
      <c r="AN948" s="24"/>
      <c r="AO948" s="24"/>
      <c r="AP948" s="24"/>
      <c r="AQ948" s="24"/>
      <c r="AR948" s="24"/>
      <c r="AS948" s="24"/>
      <c r="AT948" s="24"/>
      <c r="AU948" s="24"/>
      <c r="AV948" s="24"/>
      <c r="AW948" s="24"/>
      <c r="AX948" s="24"/>
      <c r="AY948" s="24"/>
      <c r="AZ948" s="24"/>
      <c r="BA948" s="24"/>
      <c r="BB948" s="24"/>
      <c r="BC948" s="24"/>
      <c r="BD948" s="24"/>
      <c r="BE948" s="24"/>
      <c r="BF948" s="24"/>
      <c r="BG948" s="24"/>
      <c r="BH948" s="24"/>
      <c r="BI948" s="24"/>
      <c r="BJ948" s="24"/>
      <c r="BK948" s="24"/>
      <c r="BL948" s="24"/>
      <c r="BM948" s="24"/>
      <c r="BN948" s="24"/>
      <c r="BO948" s="24"/>
      <c r="BP948" s="24"/>
      <c r="BQ948" s="24"/>
      <c r="BR948" s="24"/>
      <c r="BS948" s="24"/>
      <c r="BT948" s="24"/>
      <c r="BU948" s="24"/>
      <c r="BV948" s="24"/>
      <c r="BW948" s="24"/>
      <c r="BX948" s="24"/>
      <c r="BY948" s="24"/>
      <c r="BZ948" s="24"/>
      <c r="CA948" s="24"/>
      <c r="CB948" s="24"/>
      <c r="CC948" s="24"/>
      <c r="CD948" s="24"/>
      <c r="CE948" s="24"/>
      <c r="CF948" s="24"/>
      <c r="CG948" s="24"/>
      <c r="CH948" s="24"/>
      <c r="CI948" s="24"/>
      <c r="CJ948" s="24"/>
      <c r="CK948" s="24"/>
      <c r="CL948" s="24"/>
      <c r="CM948" s="24"/>
    </row>
    <row r="949" spans="1:91" ht="14.25" customHeight="1" x14ac:dyDescent="0.25">
      <c r="A949" s="22"/>
      <c r="B949" s="22"/>
      <c r="C949" s="23"/>
      <c r="D949" s="22"/>
      <c r="E949" s="27"/>
      <c r="F949" s="27"/>
      <c r="G949" s="27"/>
      <c r="H949" s="22"/>
      <c r="I949" s="22"/>
      <c r="J949" s="27"/>
      <c r="K949" s="22"/>
      <c r="L949" s="22"/>
      <c r="M949" s="22"/>
      <c r="N949" s="27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  <c r="AC949" s="24"/>
      <c r="AD949" s="24"/>
      <c r="AE949" s="24"/>
      <c r="AF949" s="24"/>
      <c r="AG949" s="24"/>
      <c r="AH949" s="24"/>
      <c r="AI949" s="24"/>
      <c r="AJ949" s="24"/>
      <c r="AK949" s="24"/>
      <c r="AL949" s="24"/>
      <c r="AM949" s="24"/>
      <c r="AN949" s="24"/>
      <c r="AO949" s="24"/>
      <c r="AP949" s="24"/>
      <c r="AQ949" s="24"/>
      <c r="AR949" s="24"/>
      <c r="AS949" s="24"/>
      <c r="AT949" s="24"/>
      <c r="AU949" s="24"/>
      <c r="AV949" s="24"/>
      <c r="AW949" s="24"/>
      <c r="AX949" s="24"/>
      <c r="AY949" s="24"/>
      <c r="AZ949" s="24"/>
      <c r="BA949" s="24"/>
      <c r="BB949" s="24"/>
      <c r="BC949" s="24"/>
      <c r="BD949" s="24"/>
      <c r="BE949" s="24"/>
      <c r="BF949" s="24"/>
      <c r="BG949" s="24"/>
      <c r="BH949" s="24"/>
      <c r="BI949" s="24"/>
      <c r="BJ949" s="24"/>
      <c r="BK949" s="24"/>
      <c r="BL949" s="24"/>
      <c r="BM949" s="24"/>
      <c r="BN949" s="24"/>
      <c r="BO949" s="24"/>
      <c r="BP949" s="24"/>
      <c r="BQ949" s="24"/>
      <c r="BR949" s="24"/>
      <c r="BS949" s="24"/>
      <c r="BT949" s="24"/>
      <c r="BU949" s="24"/>
      <c r="BV949" s="24"/>
      <c r="BW949" s="24"/>
      <c r="BX949" s="24"/>
      <c r="BY949" s="24"/>
      <c r="BZ949" s="24"/>
      <c r="CA949" s="24"/>
      <c r="CB949" s="24"/>
      <c r="CC949" s="24"/>
      <c r="CD949" s="24"/>
      <c r="CE949" s="24"/>
      <c r="CF949" s="24"/>
      <c r="CG949" s="24"/>
      <c r="CH949" s="24"/>
      <c r="CI949" s="24"/>
      <c r="CJ949" s="24"/>
      <c r="CK949" s="24"/>
      <c r="CL949" s="24"/>
      <c r="CM949" s="24"/>
    </row>
    <row r="950" spans="1:91" ht="14.25" customHeight="1" x14ac:dyDescent="0.25">
      <c r="A950" s="22"/>
      <c r="B950" s="22"/>
      <c r="C950" s="23"/>
      <c r="D950" s="22"/>
      <c r="E950" s="27"/>
      <c r="F950" s="27"/>
      <c r="G950" s="27"/>
      <c r="H950" s="22"/>
      <c r="I950" s="22"/>
      <c r="J950" s="27"/>
      <c r="K950" s="22"/>
      <c r="L950" s="22"/>
      <c r="M950" s="22"/>
      <c r="N950" s="27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  <c r="AF950" s="24"/>
      <c r="AG950" s="24"/>
      <c r="AH950" s="24"/>
      <c r="AI950" s="24"/>
      <c r="AJ950" s="24"/>
      <c r="AK950" s="24"/>
      <c r="AL950" s="24"/>
      <c r="AM950" s="24"/>
      <c r="AN950" s="24"/>
      <c r="AO950" s="24"/>
      <c r="AP950" s="24"/>
      <c r="AQ950" s="24"/>
      <c r="AR950" s="24"/>
      <c r="AS950" s="24"/>
      <c r="AT950" s="24"/>
      <c r="AU950" s="24"/>
      <c r="AV950" s="24"/>
      <c r="AW950" s="24"/>
      <c r="AX950" s="24"/>
      <c r="AY950" s="24"/>
      <c r="AZ950" s="24"/>
      <c r="BA950" s="24"/>
      <c r="BB950" s="24"/>
      <c r="BC950" s="24"/>
      <c r="BD950" s="24"/>
      <c r="BE950" s="24"/>
      <c r="BF950" s="24"/>
      <c r="BG950" s="24"/>
      <c r="BH950" s="24"/>
      <c r="BI950" s="24"/>
      <c r="BJ950" s="24"/>
      <c r="BK950" s="24"/>
      <c r="BL950" s="24"/>
      <c r="BM950" s="24"/>
      <c r="BN950" s="24"/>
      <c r="BO950" s="24"/>
      <c r="BP950" s="24"/>
      <c r="BQ950" s="24"/>
      <c r="BR950" s="24"/>
      <c r="BS950" s="24"/>
      <c r="BT950" s="24"/>
      <c r="BU950" s="24"/>
      <c r="BV950" s="24"/>
      <c r="BW950" s="24"/>
      <c r="BX950" s="24"/>
      <c r="BY950" s="24"/>
      <c r="BZ950" s="24"/>
      <c r="CA950" s="24"/>
      <c r="CB950" s="24"/>
      <c r="CC950" s="24"/>
      <c r="CD950" s="24"/>
      <c r="CE950" s="24"/>
      <c r="CF950" s="24"/>
      <c r="CG950" s="24"/>
      <c r="CH950" s="24"/>
      <c r="CI950" s="24"/>
      <c r="CJ950" s="24"/>
      <c r="CK950" s="24"/>
      <c r="CL950" s="24"/>
      <c r="CM950" s="24"/>
    </row>
    <row r="951" spans="1:91" ht="14.25" customHeight="1" x14ac:dyDescent="0.25">
      <c r="A951" s="22"/>
      <c r="B951" s="22"/>
      <c r="C951" s="23"/>
      <c r="D951" s="22"/>
      <c r="E951" s="27"/>
      <c r="F951" s="27"/>
      <c r="G951" s="27"/>
      <c r="H951" s="22"/>
      <c r="I951" s="22"/>
      <c r="J951" s="27"/>
      <c r="K951" s="22"/>
      <c r="L951" s="22"/>
      <c r="M951" s="22"/>
      <c r="N951" s="27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  <c r="AC951" s="24"/>
      <c r="AD951" s="24"/>
      <c r="AE951" s="24"/>
      <c r="AF951" s="24"/>
      <c r="AG951" s="24"/>
      <c r="AH951" s="24"/>
      <c r="AI951" s="24"/>
      <c r="AJ951" s="24"/>
      <c r="AK951" s="24"/>
      <c r="AL951" s="24"/>
      <c r="AM951" s="24"/>
      <c r="AN951" s="24"/>
      <c r="AO951" s="24"/>
      <c r="AP951" s="24"/>
      <c r="AQ951" s="24"/>
      <c r="AR951" s="24"/>
      <c r="AS951" s="24"/>
      <c r="AT951" s="24"/>
      <c r="AU951" s="24"/>
      <c r="AV951" s="24"/>
      <c r="AW951" s="24"/>
      <c r="AX951" s="24"/>
      <c r="AY951" s="24"/>
      <c r="AZ951" s="24"/>
      <c r="BA951" s="24"/>
      <c r="BB951" s="24"/>
      <c r="BC951" s="24"/>
      <c r="BD951" s="24"/>
      <c r="BE951" s="24"/>
      <c r="BF951" s="24"/>
      <c r="BG951" s="24"/>
      <c r="BH951" s="24"/>
      <c r="BI951" s="24"/>
      <c r="BJ951" s="24"/>
      <c r="BK951" s="24"/>
      <c r="BL951" s="24"/>
      <c r="BM951" s="24"/>
      <c r="BN951" s="24"/>
      <c r="BO951" s="24"/>
      <c r="BP951" s="24"/>
      <c r="BQ951" s="24"/>
      <c r="BR951" s="24"/>
      <c r="BS951" s="24"/>
      <c r="BT951" s="24"/>
      <c r="BU951" s="24"/>
      <c r="BV951" s="24"/>
      <c r="BW951" s="24"/>
      <c r="BX951" s="24"/>
      <c r="BY951" s="24"/>
      <c r="BZ951" s="24"/>
      <c r="CA951" s="24"/>
      <c r="CB951" s="24"/>
      <c r="CC951" s="24"/>
      <c r="CD951" s="24"/>
      <c r="CE951" s="24"/>
      <c r="CF951" s="24"/>
      <c r="CG951" s="24"/>
      <c r="CH951" s="24"/>
      <c r="CI951" s="24"/>
      <c r="CJ951" s="24"/>
      <c r="CK951" s="24"/>
      <c r="CL951" s="24"/>
      <c r="CM951" s="24"/>
    </row>
    <row r="952" spans="1:91" ht="14.25" customHeight="1" x14ac:dyDescent="0.25">
      <c r="A952" s="22"/>
      <c r="B952" s="22"/>
      <c r="C952" s="23"/>
      <c r="D952" s="22"/>
      <c r="E952" s="27"/>
      <c r="F952" s="27"/>
      <c r="G952" s="27"/>
      <c r="H952" s="22"/>
      <c r="I952" s="22"/>
      <c r="J952" s="27"/>
      <c r="K952" s="22"/>
      <c r="L952" s="22"/>
      <c r="M952" s="22"/>
      <c r="N952" s="27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  <c r="AB952" s="24"/>
      <c r="AC952" s="24"/>
      <c r="AD952" s="24"/>
      <c r="AE952" s="24"/>
      <c r="AF952" s="24"/>
      <c r="AG952" s="24"/>
      <c r="AH952" s="24"/>
      <c r="AI952" s="24"/>
      <c r="AJ952" s="24"/>
      <c r="AK952" s="24"/>
      <c r="AL952" s="24"/>
      <c r="AM952" s="24"/>
      <c r="AN952" s="24"/>
      <c r="AO952" s="24"/>
      <c r="AP952" s="24"/>
      <c r="AQ952" s="24"/>
      <c r="AR952" s="24"/>
      <c r="AS952" s="24"/>
      <c r="AT952" s="24"/>
      <c r="AU952" s="24"/>
      <c r="AV952" s="24"/>
      <c r="AW952" s="24"/>
      <c r="AX952" s="24"/>
      <c r="AY952" s="24"/>
      <c r="AZ952" s="24"/>
      <c r="BA952" s="24"/>
      <c r="BB952" s="24"/>
      <c r="BC952" s="24"/>
      <c r="BD952" s="24"/>
      <c r="BE952" s="24"/>
      <c r="BF952" s="24"/>
      <c r="BG952" s="24"/>
      <c r="BH952" s="24"/>
      <c r="BI952" s="24"/>
      <c r="BJ952" s="24"/>
      <c r="BK952" s="24"/>
      <c r="BL952" s="24"/>
      <c r="BM952" s="24"/>
      <c r="BN952" s="24"/>
      <c r="BO952" s="24"/>
      <c r="BP952" s="24"/>
      <c r="BQ952" s="24"/>
      <c r="BR952" s="24"/>
      <c r="BS952" s="24"/>
      <c r="BT952" s="24"/>
      <c r="BU952" s="24"/>
      <c r="BV952" s="24"/>
      <c r="BW952" s="24"/>
      <c r="BX952" s="24"/>
      <c r="BY952" s="24"/>
      <c r="BZ952" s="24"/>
      <c r="CA952" s="24"/>
      <c r="CB952" s="24"/>
      <c r="CC952" s="24"/>
      <c r="CD952" s="24"/>
      <c r="CE952" s="24"/>
      <c r="CF952" s="24"/>
      <c r="CG952" s="24"/>
      <c r="CH952" s="24"/>
      <c r="CI952" s="24"/>
      <c r="CJ952" s="24"/>
      <c r="CK952" s="24"/>
      <c r="CL952" s="24"/>
      <c r="CM952" s="24"/>
    </row>
    <row r="953" spans="1:91" ht="14.25" customHeight="1" x14ac:dyDescent="0.25">
      <c r="A953" s="22"/>
      <c r="B953" s="22"/>
      <c r="C953" s="23"/>
      <c r="D953" s="22"/>
      <c r="E953" s="27"/>
      <c r="F953" s="27"/>
      <c r="G953" s="27"/>
      <c r="H953" s="22"/>
      <c r="I953" s="22"/>
      <c r="J953" s="27"/>
      <c r="K953" s="22"/>
      <c r="L953" s="22"/>
      <c r="M953" s="22"/>
      <c r="N953" s="27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4"/>
      <c r="AF953" s="24"/>
      <c r="AG953" s="24"/>
      <c r="AH953" s="24"/>
      <c r="AI953" s="24"/>
      <c r="AJ953" s="24"/>
      <c r="AK953" s="24"/>
      <c r="AL953" s="24"/>
      <c r="AM953" s="24"/>
      <c r="AN953" s="24"/>
      <c r="AO953" s="24"/>
      <c r="AP953" s="24"/>
      <c r="AQ953" s="24"/>
      <c r="AR953" s="24"/>
      <c r="AS953" s="24"/>
      <c r="AT953" s="24"/>
      <c r="AU953" s="24"/>
      <c r="AV953" s="24"/>
      <c r="AW953" s="24"/>
      <c r="AX953" s="24"/>
      <c r="AY953" s="24"/>
      <c r="AZ953" s="24"/>
      <c r="BA953" s="24"/>
      <c r="BB953" s="24"/>
      <c r="BC953" s="24"/>
      <c r="BD953" s="24"/>
      <c r="BE953" s="24"/>
      <c r="BF953" s="24"/>
      <c r="BG953" s="24"/>
      <c r="BH953" s="24"/>
      <c r="BI953" s="24"/>
      <c r="BJ953" s="24"/>
      <c r="BK953" s="24"/>
      <c r="BL953" s="24"/>
      <c r="BM953" s="24"/>
      <c r="BN953" s="24"/>
      <c r="BO953" s="24"/>
      <c r="BP953" s="24"/>
      <c r="BQ953" s="24"/>
      <c r="BR953" s="24"/>
      <c r="BS953" s="24"/>
      <c r="BT953" s="24"/>
      <c r="BU953" s="24"/>
      <c r="BV953" s="24"/>
      <c r="BW953" s="24"/>
      <c r="BX953" s="24"/>
      <c r="BY953" s="24"/>
      <c r="BZ953" s="24"/>
      <c r="CA953" s="24"/>
      <c r="CB953" s="24"/>
      <c r="CC953" s="24"/>
      <c r="CD953" s="24"/>
      <c r="CE953" s="24"/>
      <c r="CF953" s="24"/>
      <c r="CG953" s="24"/>
      <c r="CH953" s="24"/>
      <c r="CI953" s="24"/>
      <c r="CJ953" s="24"/>
      <c r="CK953" s="24"/>
      <c r="CL953" s="24"/>
      <c r="CM953" s="24"/>
    </row>
    <row r="954" spans="1:91" ht="14.25" customHeight="1" x14ac:dyDescent="0.25">
      <c r="A954" s="22"/>
      <c r="B954" s="22"/>
      <c r="C954" s="23"/>
      <c r="D954" s="22"/>
      <c r="E954" s="27"/>
      <c r="F954" s="27"/>
      <c r="G954" s="27"/>
      <c r="H954" s="22"/>
      <c r="I954" s="22"/>
      <c r="J954" s="27"/>
      <c r="K954" s="22"/>
      <c r="L954" s="22"/>
      <c r="M954" s="22"/>
      <c r="N954" s="27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/>
      <c r="AD954" s="24"/>
      <c r="AE954" s="24"/>
      <c r="AF954" s="24"/>
      <c r="AG954" s="24"/>
      <c r="AH954" s="24"/>
      <c r="AI954" s="24"/>
      <c r="AJ954" s="24"/>
      <c r="AK954" s="24"/>
      <c r="AL954" s="24"/>
      <c r="AM954" s="24"/>
      <c r="AN954" s="24"/>
      <c r="AO954" s="24"/>
      <c r="AP954" s="24"/>
      <c r="AQ954" s="24"/>
      <c r="AR954" s="24"/>
      <c r="AS954" s="24"/>
      <c r="AT954" s="24"/>
      <c r="AU954" s="24"/>
      <c r="AV954" s="24"/>
      <c r="AW954" s="24"/>
      <c r="AX954" s="24"/>
      <c r="AY954" s="24"/>
      <c r="AZ954" s="24"/>
      <c r="BA954" s="24"/>
      <c r="BB954" s="24"/>
      <c r="BC954" s="24"/>
      <c r="BD954" s="24"/>
      <c r="BE954" s="24"/>
      <c r="BF954" s="24"/>
      <c r="BG954" s="24"/>
      <c r="BH954" s="24"/>
      <c r="BI954" s="24"/>
      <c r="BJ954" s="24"/>
      <c r="BK954" s="24"/>
      <c r="BL954" s="24"/>
      <c r="BM954" s="24"/>
      <c r="BN954" s="24"/>
      <c r="BO954" s="24"/>
      <c r="BP954" s="24"/>
      <c r="BQ954" s="24"/>
      <c r="BR954" s="24"/>
      <c r="BS954" s="24"/>
      <c r="BT954" s="24"/>
      <c r="BU954" s="24"/>
      <c r="BV954" s="24"/>
      <c r="BW954" s="24"/>
      <c r="BX954" s="24"/>
      <c r="BY954" s="24"/>
      <c r="BZ954" s="24"/>
      <c r="CA954" s="24"/>
      <c r="CB954" s="24"/>
      <c r="CC954" s="24"/>
      <c r="CD954" s="24"/>
      <c r="CE954" s="24"/>
      <c r="CF954" s="24"/>
      <c r="CG954" s="24"/>
      <c r="CH954" s="24"/>
      <c r="CI954" s="24"/>
      <c r="CJ954" s="24"/>
      <c r="CK954" s="24"/>
      <c r="CL954" s="24"/>
      <c r="CM954" s="24"/>
    </row>
    <row r="955" spans="1:91" ht="14.25" customHeight="1" x14ac:dyDescent="0.25">
      <c r="A955" s="22"/>
      <c r="B955" s="22"/>
      <c r="C955" s="23"/>
      <c r="D955" s="22"/>
      <c r="E955" s="27"/>
      <c r="F955" s="27"/>
      <c r="G955" s="27"/>
      <c r="H955" s="22"/>
      <c r="I955" s="22"/>
      <c r="J955" s="27"/>
      <c r="K955" s="22"/>
      <c r="L955" s="22"/>
      <c r="M955" s="22"/>
      <c r="N955" s="27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  <c r="AF955" s="24"/>
      <c r="AG955" s="24"/>
      <c r="AH955" s="24"/>
      <c r="AI955" s="24"/>
      <c r="AJ955" s="24"/>
      <c r="AK955" s="24"/>
      <c r="AL955" s="24"/>
      <c r="AM955" s="24"/>
      <c r="AN955" s="24"/>
      <c r="AO955" s="24"/>
      <c r="AP955" s="24"/>
      <c r="AQ955" s="24"/>
      <c r="AR955" s="24"/>
      <c r="AS955" s="24"/>
      <c r="AT955" s="24"/>
      <c r="AU955" s="24"/>
      <c r="AV955" s="24"/>
      <c r="AW955" s="24"/>
      <c r="AX955" s="24"/>
      <c r="AY955" s="24"/>
      <c r="AZ955" s="24"/>
      <c r="BA955" s="24"/>
      <c r="BB955" s="24"/>
      <c r="BC955" s="24"/>
      <c r="BD955" s="24"/>
      <c r="BE955" s="24"/>
      <c r="BF955" s="24"/>
      <c r="BG955" s="24"/>
      <c r="BH955" s="24"/>
      <c r="BI955" s="24"/>
      <c r="BJ955" s="24"/>
      <c r="BK955" s="24"/>
      <c r="BL955" s="24"/>
      <c r="BM955" s="24"/>
      <c r="BN955" s="24"/>
      <c r="BO955" s="24"/>
      <c r="BP955" s="24"/>
      <c r="BQ955" s="24"/>
      <c r="BR955" s="24"/>
      <c r="BS955" s="24"/>
      <c r="BT955" s="24"/>
      <c r="BU955" s="24"/>
      <c r="BV955" s="24"/>
      <c r="BW955" s="24"/>
      <c r="BX955" s="24"/>
      <c r="BY955" s="24"/>
      <c r="BZ955" s="24"/>
      <c r="CA955" s="24"/>
      <c r="CB955" s="24"/>
      <c r="CC955" s="24"/>
      <c r="CD955" s="24"/>
      <c r="CE955" s="24"/>
      <c r="CF955" s="24"/>
      <c r="CG955" s="24"/>
      <c r="CH955" s="24"/>
      <c r="CI955" s="24"/>
      <c r="CJ955" s="24"/>
      <c r="CK955" s="24"/>
      <c r="CL955" s="24"/>
      <c r="CM955" s="24"/>
    </row>
    <row r="956" spans="1:91" ht="14.25" customHeight="1" x14ac:dyDescent="0.25">
      <c r="A956" s="22"/>
      <c r="B956" s="22"/>
      <c r="C956" s="23"/>
      <c r="D956" s="22"/>
      <c r="E956" s="27"/>
      <c r="F956" s="27"/>
      <c r="G956" s="27"/>
      <c r="H956" s="22"/>
      <c r="I956" s="22"/>
      <c r="J956" s="27"/>
      <c r="K956" s="22"/>
      <c r="L956" s="22"/>
      <c r="M956" s="22"/>
      <c r="N956" s="27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4"/>
      <c r="AF956" s="24"/>
      <c r="AG956" s="24"/>
      <c r="AH956" s="24"/>
      <c r="AI956" s="24"/>
      <c r="AJ956" s="24"/>
      <c r="AK956" s="24"/>
      <c r="AL956" s="24"/>
      <c r="AM956" s="24"/>
      <c r="AN956" s="24"/>
      <c r="AO956" s="24"/>
      <c r="AP956" s="24"/>
      <c r="AQ956" s="24"/>
      <c r="AR956" s="24"/>
      <c r="AS956" s="24"/>
      <c r="AT956" s="24"/>
      <c r="AU956" s="24"/>
      <c r="AV956" s="24"/>
      <c r="AW956" s="24"/>
      <c r="AX956" s="24"/>
      <c r="AY956" s="24"/>
      <c r="AZ956" s="24"/>
      <c r="BA956" s="24"/>
      <c r="BB956" s="24"/>
      <c r="BC956" s="24"/>
      <c r="BD956" s="24"/>
      <c r="BE956" s="24"/>
      <c r="BF956" s="24"/>
      <c r="BG956" s="24"/>
      <c r="BH956" s="24"/>
      <c r="BI956" s="24"/>
      <c r="BJ956" s="24"/>
      <c r="BK956" s="24"/>
      <c r="BL956" s="24"/>
      <c r="BM956" s="24"/>
      <c r="BN956" s="24"/>
      <c r="BO956" s="24"/>
      <c r="BP956" s="24"/>
      <c r="BQ956" s="24"/>
      <c r="BR956" s="24"/>
      <c r="BS956" s="24"/>
      <c r="BT956" s="24"/>
      <c r="BU956" s="24"/>
      <c r="BV956" s="24"/>
      <c r="BW956" s="24"/>
      <c r="BX956" s="24"/>
      <c r="BY956" s="24"/>
      <c r="BZ956" s="24"/>
      <c r="CA956" s="24"/>
      <c r="CB956" s="24"/>
      <c r="CC956" s="24"/>
      <c r="CD956" s="24"/>
      <c r="CE956" s="24"/>
      <c r="CF956" s="24"/>
      <c r="CG956" s="24"/>
      <c r="CH956" s="24"/>
      <c r="CI956" s="24"/>
      <c r="CJ956" s="24"/>
      <c r="CK956" s="24"/>
      <c r="CL956" s="24"/>
      <c r="CM956" s="24"/>
    </row>
    <row r="957" spans="1:91" ht="14.25" customHeight="1" x14ac:dyDescent="0.25">
      <c r="A957" s="22"/>
      <c r="B957" s="22"/>
      <c r="C957" s="23"/>
      <c r="D957" s="22"/>
      <c r="E957" s="27"/>
      <c r="F957" s="27"/>
      <c r="G957" s="27"/>
      <c r="H957" s="22"/>
      <c r="I957" s="22"/>
      <c r="J957" s="27"/>
      <c r="K957" s="22"/>
      <c r="L957" s="22"/>
      <c r="M957" s="22"/>
      <c r="N957" s="27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4"/>
      <c r="AF957" s="24"/>
      <c r="AG957" s="24"/>
      <c r="AH957" s="24"/>
      <c r="AI957" s="24"/>
      <c r="AJ957" s="24"/>
      <c r="AK957" s="24"/>
      <c r="AL957" s="24"/>
      <c r="AM957" s="24"/>
      <c r="AN957" s="24"/>
      <c r="AO957" s="24"/>
      <c r="AP957" s="24"/>
      <c r="AQ957" s="24"/>
      <c r="AR957" s="24"/>
      <c r="AS957" s="24"/>
      <c r="AT957" s="24"/>
      <c r="AU957" s="24"/>
      <c r="AV957" s="24"/>
      <c r="AW957" s="24"/>
      <c r="AX957" s="24"/>
      <c r="AY957" s="24"/>
      <c r="AZ957" s="24"/>
      <c r="BA957" s="24"/>
      <c r="BB957" s="24"/>
      <c r="BC957" s="24"/>
      <c r="BD957" s="24"/>
      <c r="BE957" s="24"/>
      <c r="BF957" s="24"/>
      <c r="BG957" s="24"/>
      <c r="BH957" s="24"/>
      <c r="BI957" s="24"/>
      <c r="BJ957" s="24"/>
      <c r="BK957" s="24"/>
      <c r="BL957" s="24"/>
      <c r="BM957" s="24"/>
      <c r="BN957" s="24"/>
      <c r="BO957" s="24"/>
      <c r="BP957" s="24"/>
      <c r="BQ957" s="24"/>
      <c r="BR957" s="24"/>
      <c r="BS957" s="24"/>
      <c r="BT957" s="24"/>
      <c r="BU957" s="24"/>
      <c r="BV957" s="24"/>
      <c r="BW957" s="24"/>
      <c r="BX957" s="24"/>
      <c r="BY957" s="24"/>
      <c r="BZ957" s="24"/>
      <c r="CA957" s="24"/>
      <c r="CB957" s="24"/>
      <c r="CC957" s="24"/>
      <c r="CD957" s="24"/>
      <c r="CE957" s="24"/>
      <c r="CF957" s="24"/>
      <c r="CG957" s="24"/>
      <c r="CH957" s="24"/>
      <c r="CI957" s="24"/>
      <c r="CJ957" s="24"/>
      <c r="CK957" s="24"/>
      <c r="CL957" s="24"/>
      <c r="CM957" s="24"/>
    </row>
    <row r="958" spans="1:91" ht="14.25" customHeight="1" x14ac:dyDescent="0.25">
      <c r="A958" s="22"/>
      <c r="B958" s="22"/>
      <c r="C958" s="23"/>
      <c r="D958" s="22"/>
      <c r="E958" s="27"/>
      <c r="F958" s="27"/>
      <c r="G958" s="27"/>
      <c r="H958" s="22"/>
      <c r="I958" s="22"/>
      <c r="J958" s="27"/>
      <c r="K958" s="22"/>
      <c r="L958" s="22"/>
      <c r="M958" s="22"/>
      <c r="N958" s="27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24"/>
      <c r="AG958" s="24"/>
      <c r="AH958" s="24"/>
      <c r="AI958" s="24"/>
      <c r="AJ958" s="24"/>
      <c r="AK958" s="24"/>
      <c r="AL958" s="24"/>
      <c r="AM958" s="24"/>
      <c r="AN958" s="24"/>
      <c r="AO958" s="24"/>
      <c r="AP958" s="24"/>
      <c r="AQ958" s="24"/>
      <c r="AR958" s="24"/>
      <c r="AS958" s="24"/>
      <c r="AT958" s="24"/>
      <c r="AU958" s="24"/>
      <c r="AV958" s="24"/>
      <c r="AW958" s="24"/>
      <c r="AX958" s="24"/>
      <c r="AY958" s="24"/>
      <c r="AZ958" s="24"/>
      <c r="BA958" s="24"/>
      <c r="BB958" s="24"/>
      <c r="BC958" s="24"/>
      <c r="BD958" s="24"/>
      <c r="BE958" s="24"/>
      <c r="BF958" s="24"/>
      <c r="BG958" s="24"/>
      <c r="BH958" s="24"/>
      <c r="BI958" s="24"/>
      <c r="BJ958" s="24"/>
      <c r="BK958" s="24"/>
      <c r="BL958" s="24"/>
      <c r="BM958" s="24"/>
      <c r="BN958" s="24"/>
      <c r="BO958" s="24"/>
      <c r="BP958" s="24"/>
      <c r="BQ958" s="24"/>
      <c r="BR958" s="24"/>
      <c r="BS958" s="24"/>
      <c r="BT958" s="24"/>
      <c r="BU958" s="24"/>
      <c r="BV958" s="24"/>
      <c r="BW958" s="24"/>
      <c r="BX958" s="24"/>
      <c r="BY958" s="24"/>
      <c r="BZ958" s="24"/>
      <c r="CA958" s="24"/>
      <c r="CB958" s="24"/>
      <c r="CC958" s="24"/>
      <c r="CD958" s="24"/>
      <c r="CE958" s="24"/>
      <c r="CF958" s="24"/>
      <c r="CG958" s="24"/>
      <c r="CH958" s="24"/>
      <c r="CI958" s="24"/>
      <c r="CJ958" s="24"/>
      <c r="CK958" s="24"/>
      <c r="CL958" s="24"/>
      <c r="CM958" s="24"/>
    </row>
    <row r="959" spans="1:91" ht="14.25" customHeight="1" x14ac:dyDescent="0.25">
      <c r="A959" s="22"/>
      <c r="B959" s="22"/>
      <c r="C959" s="23"/>
      <c r="D959" s="22"/>
      <c r="E959" s="27"/>
      <c r="F959" s="27"/>
      <c r="G959" s="27"/>
      <c r="H959" s="22"/>
      <c r="I959" s="22"/>
      <c r="J959" s="27"/>
      <c r="K959" s="22"/>
      <c r="L959" s="22"/>
      <c r="M959" s="22"/>
      <c r="N959" s="27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4"/>
      <c r="AF959" s="24"/>
      <c r="AG959" s="24"/>
      <c r="AH959" s="24"/>
      <c r="AI959" s="24"/>
      <c r="AJ959" s="24"/>
      <c r="AK959" s="24"/>
      <c r="AL959" s="24"/>
      <c r="AM959" s="24"/>
      <c r="AN959" s="24"/>
      <c r="AO959" s="24"/>
      <c r="AP959" s="24"/>
      <c r="AQ959" s="24"/>
      <c r="AR959" s="24"/>
      <c r="AS959" s="24"/>
      <c r="AT959" s="24"/>
      <c r="AU959" s="24"/>
      <c r="AV959" s="24"/>
      <c r="AW959" s="24"/>
      <c r="AX959" s="24"/>
      <c r="AY959" s="24"/>
      <c r="AZ959" s="24"/>
      <c r="BA959" s="24"/>
      <c r="BB959" s="24"/>
      <c r="BC959" s="24"/>
      <c r="BD959" s="24"/>
      <c r="BE959" s="24"/>
      <c r="BF959" s="24"/>
      <c r="BG959" s="24"/>
      <c r="BH959" s="24"/>
      <c r="BI959" s="24"/>
      <c r="BJ959" s="24"/>
      <c r="BK959" s="24"/>
      <c r="BL959" s="24"/>
      <c r="BM959" s="24"/>
      <c r="BN959" s="24"/>
      <c r="BO959" s="24"/>
      <c r="BP959" s="24"/>
      <c r="BQ959" s="24"/>
      <c r="BR959" s="24"/>
      <c r="BS959" s="24"/>
      <c r="BT959" s="24"/>
      <c r="BU959" s="24"/>
      <c r="BV959" s="24"/>
      <c r="BW959" s="24"/>
      <c r="BX959" s="24"/>
      <c r="BY959" s="24"/>
      <c r="BZ959" s="24"/>
      <c r="CA959" s="24"/>
      <c r="CB959" s="24"/>
      <c r="CC959" s="24"/>
      <c r="CD959" s="24"/>
      <c r="CE959" s="24"/>
      <c r="CF959" s="24"/>
      <c r="CG959" s="24"/>
      <c r="CH959" s="24"/>
      <c r="CI959" s="24"/>
      <c r="CJ959" s="24"/>
      <c r="CK959" s="24"/>
      <c r="CL959" s="24"/>
      <c r="CM959" s="24"/>
    </row>
    <row r="960" spans="1:91" ht="14.25" customHeight="1" x14ac:dyDescent="0.25">
      <c r="A960" s="22"/>
      <c r="B960" s="22"/>
      <c r="C960" s="23"/>
      <c r="D960" s="22"/>
      <c r="E960" s="27"/>
      <c r="F960" s="27"/>
      <c r="G960" s="27"/>
      <c r="H960" s="22"/>
      <c r="I960" s="22"/>
      <c r="J960" s="27"/>
      <c r="K960" s="22"/>
      <c r="L960" s="22"/>
      <c r="M960" s="22"/>
      <c r="N960" s="27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  <c r="AF960" s="24"/>
      <c r="AG960" s="24"/>
      <c r="AH960" s="24"/>
      <c r="AI960" s="24"/>
      <c r="AJ960" s="24"/>
      <c r="AK960" s="24"/>
      <c r="AL960" s="24"/>
      <c r="AM960" s="24"/>
      <c r="AN960" s="24"/>
      <c r="AO960" s="24"/>
      <c r="AP960" s="24"/>
      <c r="AQ960" s="24"/>
      <c r="AR960" s="24"/>
      <c r="AS960" s="24"/>
      <c r="AT960" s="24"/>
      <c r="AU960" s="24"/>
      <c r="AV960" s="24"/>
      <c r="AW960" s="24"/>
      <c r="AX960" s="24"/>
      <c r="AY960" s="24"/>
      <c r="AZ960" s="24"/>
      <c r="BA960" s="24"/>
      <c r="BB960" s="24"/>
      <c r="BC960" s="24"/>
      <c r="BD960" s="24"/>
      <c r="BE960" s="24"/>
      <c r="BF960" s="24"/>
      <c r="BG960" s="24"/>
      <c r="BH960" s="24"/>
      <c r="BI960" s="24"/>
      <c r="BJ960" s="24"/>
      <c r="BK960" s="24"/>
      <c r="BL960" s="24"/>
      <c r="BM960" s="24"/>
      <c r="BN960" s="24"/>
      <c r="BO960" s="24"/>
      <c r="BP960" s="24"/>
      <c r="BQ960" s="24"/>
      <c r="BR960" s="24"/>
      <c r="BS960" s="24"/>
      <c r="BT960" s="24"/>
      <c r="BU960" s="24"/>
      <c r="BV960" s="24"/>
      <c r="BW960" s="24"/>
      <c r="BX960" s="24"/>
      <c r="BY960" s="24"/>
      <c r="BZ960" s="24"/>
      <c r="CA960" s="24"/>
      <c r="CB960" s="24"/>
      <c r="CC960" s="24"/>
      <c r="CD960" s="24"/>
      <c r="CE960" s="24"/>
      <c r="CF960" s="24"/>
      <c r="CG960" s="24"/>
      <c r="CH960" s="24"/>
      <c r="CI960" s="24"/>
      <c r="CJ960" s="24"/>
      <c r="CK960" s="24"/>
      <c r="CL960" s="24"/>
      <c r="CM960" s="24"/>
    </row>
    <row r="961" spans="1:91" ht="14.25" customHeight="1" x14ac:dyDescent="0.25">
      <c r="A961" s="22"/>
      <c r="B961" s="22"/>
      <c r="C961" s="23"/>
      <c r="D961" s="22"/>
      <c r="E961" s="27"/>
      <c r="F961" s="27"/>
      <c r="G961" s="27"/>
      <c r="H961" s="22"/>
      <c r="I961" s="22"/>
      <c r="J961" s="27"/>
      <c r="K961" s="22"/>
      <c r="L961" s="22"/>
      <c r="M961" s="22"/>
      <c r="N961" s="27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4"/>
      <c r="AF961" s="24"/>
      <c r="AG961" s="24"/>
      <c r="AH961" s="24"/>
      <c r="AI961" s="24"/>
      <c r="AJ961" s="24"/>
      <c r="AK961" s="24"/>
      <c r="AL961" s="24"/>
      <c r="AM961" s="24"/>
      <c r="AN961" s="24"/>
      <c r="AO961" s="24"/>
      <c r="AP961" s="24"/>
      <c r="AQ961" s="24"/>
      <c r="AR961" s="24"/>
      <c r="AS961" s="24"/>
      <c r="AT961" s="24"/>
      <c r="AU961" s="24"/>
      <c r="AV961" s="24"/>
      <c r="AW961" s="24"/>
      <c r="AX961" s="24"/>
      <c r="AY961" s="24"/>
      <c r="AZ961" s="24"/>
      <c r="BA961" s="24"/>
      <c r="BB961" s="24"/>
      <c r="BC961" s="24"/>
      <c r="BD961" s="24"/>
      <c r="BE961" s="24"/>
      <c r="BF961" s="24"/>
      <c r="BG961" s="24"/>
      <c r="BH961" s="24"/>
      <c r="BI961" s="24"/>
      <c r="BJ961" s="24"/>
      <c r="BK961" s="24"/>
      <c r="BL961" s="24"/>
      <c r="BM961" s="24"/>
      <c r="BN961" s="24"/>
      <c r="BO961" s="24"/>
      <c r="BP961" s="24"/>
      <c r="BQ961" s="24"/>
      <c r="BR961" s="24"/>
      <c r="BS961" s="24"/>
      <c r="BT961" s="24"/>
      <c r="BU961" s="24"/>
      <c r="BV961" s="24"/>
      <c r="BW961" s="24"/>
      <c r="BX961" s="24"/>
      <c r="BY961" s="24"/>
      <c r="BZ961" s="24"/>
      <c r="CA961" s="24"/>
      <c r="CB961" s="24"/>
      <c r="CC961" s="24"/>
      <c r="CD961" s="24"/>
      <c r="CE961" s="24"/>
      <c r="CF961" s="24"/>
      <c r="CG961" s="24"/>
      <c r="CH961" s="24"/>
      <c r="CI961" s="24"/>
      <c r="CJ961" s="24"/>
      <c r="CK961" s="24"/>
      <c r="CL961" s="24"/>
      <c r="CM961" s="24"/>
    </row>
    <row r="962" spans="1:91" ht="14.25" customHeight="1" x14ac:dyDescent="0.25">
      <c r="A962" s="22"/>
      <c r="B962" s="22"/>
      <c r="C962" s="23"/>
      <c r="D962" s="22"/>
      <c r="E962" s="27"/>
      <c r="F962" s="27"/>
      <c r="G962" s="27"/>
      <c r="H962" s="22"/>
      <c r="I962" s="22"/>
      <c r="J962" s="27"/>
      <c r="K962" s="22"/>
      <c r="L962" s="22"/>
      <c r="M962" s="22"/>
      <c r="N962" s="27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4"/>
      <c r="AF962" s="24"/>
      <c r="AG962" s="24"/>
      <c r="AH962" s="24"/>
      <c r="AI962" s="24"/>
      <c r="AJ962" s="24"/>
      <c r="AK962" s="24"/>
      <c r="AL962" s="24"/>
      <c r="AM962" s="24"/>
      <c r="AN962" s="24"/>
      <c r="AO962" s="24"/>
      <c r="AP962" s="24"/>
      <c r="AQ962" s="24"/>
      <c r="AR962" s="24"/>
      <c r="AS962" s="24"/>
      <c r="AT962" s="24"/>
      <c r="AU962" s="24"/>
      <c r="AV962" s="24"/>
      <c r="AW962" s="24"/>
      <c r="AX962" s="24"/>
      <c r="AY962" s="24"/>
      <c r="AZ962" s="24"/>
      <c r="BA962" s="24"/>
      <c r="BB962" s="24"/>
      <c r="BC962" s="24"/>
      <c r="BD962" s="24"/>
      <c r="BE962" s="24"/>
      <c r="BF962" s="24"/>
      <c r="BG962" s="24"/>
      <c r="BH962" s="24"/>
      <c r="BI962" s="24"/>
      <c r="BJ962" s="24"/>
      <c r="BK962" s="24"/>
      <c r="BL962" s="24"/>
      <c r="BM962" s="24"/>
      <c r="BN962" s="24"/>
      <c r="BO962" s="24"/>
      <c r="BP962" s="24"/>
      <c r="BQ962" s="24"/>
      <c r="BR962" s="24"/>
      <c r="BS962" s="24"/>
      <c r="BT962" s="24"/>
      <c r="BU962" s="24"/>
      <c r="BV962" s="24"/>
      <c r="BW962" s="24"/>
      <c r="BX962" s="24"/>
      <c r="BY962" s="24"/>
      <c r="BZ962" s="24"/>
      <c r="CA962" s="24"/>
      <c r="CB962" s="24"/>
      <c r="CC962" s="24"/>
      <c r="CD962" s="24"/>
      <c r="CE962" s="24"/>
      <c r="CF962" s="24"/>
      <c r="CG962" s="24"/>
      <c r="CH962" s="24"/>
      <c r="CI962" s="24"/>
      <c r="CJ962" s="24"/>
      <c r="CK962" s="24"/>
      <c r="CL962" s="24"/>
      <c r="CM962" s="24"/>
    </row>
    <row r="963" spans="1:91" ht="14.25" customHeight="1" x14ac:dyDescent="0.25">
      <c r="A963" s="22"/>
      <c r="B963" s="22"/>
      <c r="C963" s="23"/>
      <c r="D963" s="22"/>
      <c r="E963" s="27"/>
      <c r="F963" s="27"/>
      <c r="G963" s="27"/>
      <c r="H963" s="22"/>
      <c r="I963" s="22"/>
      <c r="J963" s="27"/>
      <c r="K963" s="22"/>
      <c r="L963" s="22"/>
      <c r="M963" s="22"/>
      <c r="N963" s="27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  <c r="AF963" s="24"/>
      <c r="AG963" s="24"/>
      <c r="AH963" s="24"/>
      <c r="AI963" s="24"/>
      <c r="AJ963" s="24"/>
      <c r="AK963" s="24"/>
      <c r="AL963" s="24"/>
      <c r="AM963" s="24"/>
      <c r="AN963" s="24"/>
      <c r="AO963" s="24"/>
      <c r="AP963" s="24"/>
      <c r="AQ963" s="24"/>
      <c r="AR963" s="24"/>
      <c r="AS963" s="24"/>
      <c r="AT963" s="24"/>
      <c r="AU963" s="24"/>
      <c r="AV963" s="24"/>
      <c r="AW963" s="24"/>
      <c r="AX963" s="24"/>
      <c r="AY963" s="24"/>
      <c r="AZ963" s="24"/>
      <c r="BA963" s="24"/>
      <c r="BB963" s="24"/>
      <c r="BC963" s="24"/>
      <c r="BD963" s="24"/>
      <c r="BE963" s="24"/>
      <c r="BF963" s="24"/>
      <c r="BG963" s="24"/>
      <c r="BH963" s="24"/>
      <c r="BI963" s="24"/>
      <c r="BJ963" s="24"/>
      <c r="BK963" s="24"/>
      <c r="BL963" s="24"/>
      <c r="BM963" s="24"/>
      <c r="BN963" s="24"/>
      <c r="BO963" s="24"/>
      <c r="BP963" s="24"/>
      <c r="BQ963" s="24"/>
      <c r="BR963" s="24"/>
      <c r="BS963" s="24"/>
      <c r="BT963" s="24"/>
      <c r="BU963" s="24"/>
      <c r="BV963" s="24"/>
      <c r="BW963" s="24"/>
      <c r="BX963" s="24"/>
      <c r="BY963" s="24"/>
      <c r="BZ963" s="24"/>
      <c r="CA963" s="24"/>
      <c r="CB963" s="24"/>
      <c r="CC963" s="24"/>
      <c r="CD963" s="24"/>
      <c r="CE963" s="24"/>
      <c r="CF963" s="24"/>
      <c r="CG963" s="24"/>
      <c r="CH963" s="24"/>
      <c r="CI963" s="24"/>
      <c r="CJ963" s="24"/>
      <c r="CK963" s="24"/>
      <c r="CL963" s="24"/>
      <c r="CM963" s="24"/>
    </row>
    <row r="964" spans="1:91" ht="14.25" customHeight="1" x14ac:dyDescent="0.25">
      <c r="A964" s="22"/>
      <c r="B964" s="22"/>
      <c r="C964" s="23"/>
      <c r="D964" s="22"/>
      <c r="E964" s="27"/>
      <c r="F964" s="27"/>
      <c r="G964" s="27"/>
      <c r="H964" s="22"/>
      <c r="I964" s="22"/>
      <c r="J964" s="27"/>
      <c r="K964" s="22"/>
      <c r="L964" s="22"/>
      <c r="M964" s="22"/>
      <c r="N964" s="27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  <c r="AC964" s="24"/>
      <c r="AD964" s="24"/>
      <c r="AE964" s="24"/>
      <c r="AF964" s="24"/>
      <c r="AG964" s="24"/>
      <c r="AH964" s="24"/>
      <c r="AI964" s="24"/>
      <c r="AJ964" s="24"/>
      <c r="AK964" s="24"/>
      <c r="AL964" s="24"/>
      <c r="AM964" s="24"/>
      <c r="AN964" s="24"/>
      <c r="AO964" s="24"/>
      <c r="AP964" s="24"/>
      <c r="AQ964" s="24"/>
      <c r="AR964" s="24"/>
      <c r="AS964" s="24"/>
      <c r="AT964" s="24"/>
      <c r="AU964" s="24"/>
      <c r="AV964" s="24"/>
      <c r="AW964" s="24"/>
      <c r="AX964" s="24"/>
      <c r="AY964" s="24"/>
      <c r="AZ964" s="24"/>
      <c r="BA964" s="24"/>
      <c r="BB964" s="24"/>
      <c r="BC964" s="24"/>
      <c r="BD964" s="24"/>
      <c r="BE964" s="24"/>
      <c r="BF964" s="24"/>
      <c r="BG964" s="24"/>
      <c r="BH964" s="24"/>
      <c r="BI964" s="24"/>
      <c r="BJ964" s="24"/>
      <c r="BK964" s="24"/>
      <c r="BL964" s="24"/>
      <c r="BM964" s="24"/>
      <c r="BN964" s="24"/>
      <c r="BO964" s="24"/>
      <c r="BP964" s="24"/>
      <c r="BQ964" s="24"/>
      <c r="BR964" s="24"/>
      <c r="BS964" s="24"/>
      <c r="BT964" s="24"/>
      <c r="BU964" s="24"/>
      <c r="BV964" s="24"/>
      <c r="BW964" s="24"/>
      <c r="BX964" s="24"/>
      <c r="BY964" s="24"/>
      <c r="BZ964" s="24"/>
      <c r="CA964" s="24"/>
      <c r="CB964" s="24"/>
      <c r="CC964" s="24"/>
      <c r="CD964" s="24"/>
      <c r="CE964" s="24"/>
      <c r="CF964" s="24"/>
      <c r="CG964" s="24"/>
      <c r="CH964" s="24"/>
      <c r="CI964" s="24"/>
      <c r="CJ964" s="24"/>
      <c r="CK964" s="24"/>
      <c r="CL964" s="24"/>
      <c r="CM964" s="24"/>
    </row>
    <row r="965" spans="1:91" ht="14.25" customHeight="1" x14ac:dyDescent="0.25">
      <c r="A965" s="22"/>
      <c r="B965" s="22"/>
      <c r="C965" s="23"/>
      <c r="D965" s="22"/>
      <c r="E965" s="27"/>
      <c r="F965" s="27"/>
      <c r="G965" s="27"/>
      <c r="H965" s="22"/>
      <c r="I965" s="22"/>
      <c r="J965" s="27"/>
      <c r="K965" s="22"/>
      <c r="L965" s="22"/>
      <c r="M965" s="22"/>
      <c r="N965" s="27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4"/>
      <c r="AF965" s="24"/>
      <c r="AG965" s="24"/>
      <c r="AH965" s="24"/>
      <c r="AI965" s="24"/>
      <c r="AJ965" s="24"/>
      <c r="AK965" s="24"/>
      <c r="AL965" s="24"/>
      <c r="AM965" s="24"/>
      <c r="AN965" s="24"/>
      <c r="AO965" s="24"/>
      <c r="AP965" s="24"/>
      <c r="AQ965" s="24"/>
      <c r="AR965" s="24"/>
      <c r="AS965" s="24"/>
      <c r="AT965" s="24"/>
      <c r="AU965" s="24"/>
      <c r="AV965" s="24"/>
      <c r="AW965" s="24"/>
      <c r="AX965" s="24"/>
      <c r="AY965" s="24"/>
      <c r="AZ965" s="24"/>
      <c r="BA965" s="24"/>
      <c r="BB965" s="24"/>
      <c r="BC965" s="24"/>
      <c r="BD965" s="24"/>
      <c r="BE965" s="24"/>
      <c r="BF965" s="24"/>
      <c r="BG965" s="24"/>
      <c r="BH965" s="24"/>
      <c r="BI965" s="24"/>
      <c r="BJ965" s="24"/>
      <c r="BK965" s="24"/>
      <c r="BL965" s="24"/>
      <c r="BM965" s="24"/>
      <c r="BN965" s="24"/>
      <c r="BO965" s="24"/>
      <c r="BP965" s="24"/>
      <c r="BQ965" s="24"/>
      <c r="BR965" s="24"/>
      <c r="BS965" s="24"/>
      <c r="BT965" s="24"/>
      <c r="BU965" s="24"/>
      <c r="BV965" s="24"/>
      <c r="BW965" s="24"/>
      <c r="BX965" s="24"/>
      <c r="BY965" s="24"/>
      <c r="BZ965" s="24"/>
      <c r="CA965" s="24"/>
      <c r="CB965" s="24"/>
      <c r="CC965" s="24"/>
      <c r="CD965" s="24"/>
      <c r="CE965" s="24"/>
      <c r="CF965" s="24"/>
      <c r="CG965" s="24"/>
      <c r="CH965" s="24"/>
      <c r="CI965" s="24"/>
      <c r="CJ965" s="24"/>
      <c r="CK965" s="24"/>
      <c r="CL965" s="24"/>
      <c r="CM965" s="24"/>
    </row>
    <row r="966" spans="1:91" ht="14.25" customHeight="1" x14ac:dyDescent="0.25">
      <c r="A966" s="22"/>
      <c r="B966" s="22"/>
      <c r="C966" s="23"/>
      <c r="D966" s="22"/>
      <c r="E966" s="27"/>
      <c r="F966" s="27"/>
      <c r="G966" s="27"/>
      <c r="H966" s="22"/>
      <c r="I966" s="22"/>
      <c r="J966" s="27"/>
      <c r="K966" s="22"/>
      <c r="L966" s="22"/>
      <c r="M966" s="22"/>
      <c r="N966" s="27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/>
      <c r="AD966" s="24"/>
      <c r="AE966" s="24"/>
      <c r="AF966" s="24"/>
      <c r="AG966" s="24"/>
      <c r="AH966" s="24"/>
      <c r="AI966" s="24"/>
      <c r="AJ966" s="24"/>
      <c r="AK966" s="24"/>
      <c r="AL966" s="24"/>
      <c r="AM966" s="24"/>
      <c r="AN966" s="24"/>
      <c r="AO966" s="24"/>
      <c r="AP966" s="24"/>
      <c r="AQ966" s="24"/>
      <c r="AR966" s="24"/>
      <c r="AS966" s="24"/>
      <c r="AT966" s="24"/>
      <c r="AU966" s="24"/>
      <c r="AV966" s="24"/>
      <c r="AW966" s="24"/>
      <c r="AX966" s="24"/>
      <c r="AY966" s="24"/>
      <c r="AZ966" s="24"/>
      <c r="BA966" s="24"/>
      <c r="BB966" s="24"/>
      <c r="BC966" s="24"/>
      <c r="BD966" s="24"/>
      <c r="BE966" s="24"/>
      <c r="BF966" s="24"/>
      <c r="BG966" s="24"/>
      <c r="BH966" s="24"/>
      <c r="BI966" s="24"/>
      <c r="BJ966" s="24"/>
      <c r="BK966" s="24"/>
      <c r="BL966" s="24"/>
      <c r="BM966" s="24"/>
      <c r="BN966" s="24"/>
      <c r="BO966" s="24"/>
      <c r="BP966" s="24"/>
      <c r="BQ966" s="24"/>
      <c r="BR966" s="24"/>
      <c r="BS966" s="24"/>
      <c r="BT966" s="24"/>
      <c r="BU966" s="24"/>
      <c r="BV966" s="24"/>
      <c r="BW966" s="24"/>
      <c r="BX966" s="24"/>
      <c r="BY966" s="24"/>
      <c r="BZ966" s="24"/>
      <c r="CA966" s="24"/>
      <c r="CB966" s="24"/>
      <c r="CC966" s="24"/>
      <c r="CD966" s="24"/>
      <c r="CE966" s="24"/>
      <c r="CF966" s="24"/>
      <c r="CG966" s="24"/>
      <c r="CH966" s="24"/>
      <c r="CI966" s="24"/>
      <c r="CJ966" s="24"/>
      <c r="CK966" s="24"/>
      <c r="CL966" s="24"/>
      <c r="CM966" s="24"/>
    </row>
    <row r="967" spans="1:91" ht="14.25" customHeight="1" x14ac:dyDescent="0.25">
      <c r="A967" s="22"/>
      <c r="B967" s="22"/>
      <c r="C967" s="23"/>
      <c r="D967" s="22"/>
      <c r="E967" s="27"/>
      <c r="F967" s="27"/>
      <c r="G967" s="27"/>
      <c r="H967" s="22"/>
      <c r="I967" s="22"/>
      <c r="J967" s="27"/>
      <c r="K967" s="22"/>
      <c r="L967" s="22"/>
      <c r="M967" s="22"/>
      <c r="N967" s="27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4"/>
      <c r="AF967" s="24"/>
      <c r="AG967" s="24"/>
      <c r="AH967" s="24"/>
      <c r="AI967" s="24"/>
      <c r="AJ967" s="24"/>
      <c r="AK967" s="24"/>
      <c r="AL967" s="24"/>
      <c r="AM967" s="24"/>
      <c r="AN967" s="24"/>
      <c r="AO967" s="24"/>
      <c r="AP967" s="24"/>
      <c r="AQ967" s="24"/>
      <c r="AR967" s="24"/>
      <c r="AS967" s="24"/>
      <c r="AT967" s="24"/>
      <c r="AU967" s="24"/>
      <c r="AV967" s="24"/>
      <c r="AW967" s="24"/>
      <c r="AX967" s="24"/>
      <c r="AY967" s="24"/>
      <c r="AZ967" s="24"/>
      <c r="BA967" s="24"/>
      <c r="BB967" s="24"/>
      <c r="BC967" s="24"/>
      <c r="BD967" s="24"/>
      <c r="BE967" s="24"/>
      <c r="BF967" s="24"/>
      <c r="BG967" s="24"/>
      <c r="BH967" s="24"/>
      <c r="BI967" s="24"/>
      <c r="BJ967" s="24"/>
      <c r="BK967" s="24"/>
      <c r="BL967" s="24"/>
      <c r="BM967" s="24"/>
      <c r="BN967" s="24"/>
      <c r="BO967" s="24"/>
      <c r="BP967" s="24"/>
      <c r="BQ967" s="24"/>
      <c r="BR967" s="24"/>
      <c r="BS967" s="24"/>
      <c r="BT967" s="24"/>
      <c r="BU967" s="24"/>
      <c r="BV967" s="24"/>
      <c r="BW967" s="24"/>
      <c r="BX967" s="24"/>
      <c r="BY967" s="24"/>
      <c r="BZ967" s="24"/>
      <c r="CA967" s="24"/>
      <c r="CB967" s="24"/>
      <c r="CC967" s="24"/>
      <c r="CD967" s="24"/>
      <c r="CE967" s="24"/>
      <c r="CF967" s="24"/>
      <c r="CG967" s="24"/>
      <c r="CH967" s="24"/>
      <c r="CI967" s="24"/>
      <c r="CJ967" s="24"/>
      <c r="CK967" s="24"/>
      <c r="CL967" s="24"/>
      <c r="CM967" s="24"/>
    </row>
    <row r="968" spans="1:91" ht="14.25" customHeight="1" x14ac:dyDescent="0.25">
      <c r="A968" s="22"/>
      <c r="B968" s="22"/>
      <c r="C968" s="23"/>
      <c r="D968" s="22"/>
      <c r="E968" s="27"/>
      <c r="F968" s="27"/>
      <c r="G968" s="27"/>
      <c r="H968" s="22"/>
      <c r="I968" s="22"/>
      <c r="J968" s="27"/>
      <c r="K968" s="22"/>
      <c r="L968" s="22"/>
      <c r="M968" s="22"/>
      <c r="N968" s="27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4"/>
      <c r="AF968" s="24"/>
      <c r="AG968" s="24"/>
      <c r="AH968" s="24"/>
      <c r="AI968" s="24"/>
      <c r="AJ968" s="24"/>
      <c r="AK968" s="24"/>
      <c r="AL968" s="24"/>
      <c r="AM968" s="24"/>
      <c r="AN968" s="24"/>
      <c r="AO968" s="24"/>
      <c r="AP968" s="24"/>
      <c r="AQ968" s="24"/>
      <c r="AR968" s="24"/>
      <c r="AS968" s="24"/>
      <c r="AT968" s="24"/>
      <c r="AU968" s="24"/>
      <c r="AV968" s="24"/>
      <c r="AW968" s="24"/>
      <c r="AX968" s="24"/>
      <c r="AY968" s="24"/>
      <c r="AZ968" s="24"/>
      <c r="BA968" s="24"/>
      <c r="BB968" s="24"/>
      <c r="BC968" s="24"/>
      <c r="BD968" s="24"/>
      <c r="BE968" s="24"/>
      <c r="BF968" s="24"/>
      <c r="BG968" s="24"/>
      <c r="BH968" s="24"/>
      <c r="BI968" s="24"/>
      <c r="BJ968" s="24"/>
      <c r="BK968" s="24"/>
      <c r="BL968" s="24"/>
      <c r="BM968" s="24"/>
      <c r="BN968" s="24"/>
      <c r="BO968" s="24"/>
      <c r="BP968" s="24"/>
      <c r="BQ968" s="24"/>
      <c r="BR968" s="24"/>
      <c r="BS968" s="24"/>
      <c r="BT968" s="24"/>
      <c r="BU968" s="24"/>
      <c r="BV968" s="24"/>
      <c r="BW968" s="24"/>
      <c r="BX968" s="24"/>
      <c r="BY968" s="24"/>
      <c r="BZ968" s="24"/>
      <c r="CA968" s="24"/>
      <c r="CB968" s="24"/>
      <c r="CC968" s="24"/>
      <c r="CD968" s="24"/>
      <c r="CE968" s="24"/>
      <c r="CF968" s="24"/>
      <c r="CG968" s="24"/>
      <c r="CH968" s="24"/>
      <c r="CI968" s="24"/>
      <c r="CJ968" s="24"/>
      <c r="CK968" s="24"/>
      <c r="CL968" s="24"/>
      <c r="CM968" s="24"/>
    </row>
    <row r="969" spans="1:91" ht="14.25" customHeight="1" x14ac:dyDescent="0.25">
      <c r="A969" s="22"/>
      <c r="B969" s="22"/>
      <c r="C969" s="23"/>
      <c r="D969" s="22"/>
      <c r="E969" s="27"/>
      <c r="F969" s="27"/>
      <c r="G969" s="27"/>
      <c r="H969" s="22"/>
      <c r="I969" s="22"/>
      <c r="J969" s="27"/>
      <c r="K969" s="22"/>
      <c r="L969" s="22"/>
      <c r="M969" s="22"/>
      <c r="N969" s="27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  <c r="AF969" s="24"/>
      <c r="AG969" s="24"/>
      <c r="AH969" s="24"/>
      <c r="AI969" s="24"/>
      <c r="AJ969" s="24"/>
      <c r="AK969" s="24"/>
      <c r="AL969" s="24"/>
      <c r="AM969" s="24"/>
      <c r="AN969" s="24"/>
      <c r="AO969" s="24"/>
      <c r="AP969" s="24"/>
      <c r="AQ969" s="24"/>
      <c r="AR969" s="24"/>
      <c r="AS969" s="24"/>
      <c r="AT969" s="24"/>
      <c r="AU969" s="24"/>
      <c r="AV969" s="24"/>
      <c r="AW969" s="24"/>
      <c r="AX969" s="24"/>
      <c r="AY969" s="24"/>
      <c r="AZ969" s="24"/>
      <c r="BA969" s="24"/>
      <c r="BB969" s="24"/>
      <c r="BC969" s="24"/>
      <c r="BD969" s="24"/>
      <c r="BE969" s="24"/>
      <c r="BF969" s="24"/>
      <c r="BG969" s="24"/>
      <c r="BH969" s="24"/>
      <c r="BI969" s="24"/>
      <c r="BJ969" s="24"/>
      <c r="BK969" s="24"/>
      <c r="BL969" s="24"/>
      <c r="BM969" s="24"/>
      <c r="BN969" s="24"/>
      <c r="BO969" s="24"/>
      <c r="BP969" s="24"/>
      <c r="BQ969" s="24"/>
      <c r="BR969" s="24"/>
      <c r="BS969" s="24"/>
      <c r="BT969" s="24"/>
      <c r="BU969" s="24"/>
      <c r="BV969" s="24"/>
      <c r="BW969" s="24"/>
      <c r="BX969" s="24"/>
      <c r="BY969" s="24"/>
      <c r="BZ969" s="24"/>
      <c r="CA969" s="24"/>
      <c r="CB969" s="24"/>
      <c r="CC969" s="24"/>
      <c r="CD969" s="24"/>
      <c r="CE969" s="24"/>
      <c r="CF969" s="24"/>
      <c r="CG969" s="24"/>
      <c r="CH969" s="24"/>
      <c r="CI969" s="24"/>
      <c r="CJ969" s="24"/>
      <c r="CK969" s="24"/>
      <c r="CL969" s="24"/>
      <c r="CM969" s="24"/>
    </row>
    <row r="970" spans="1:91" ht="14.25" customHeight="1" x14ac:dyDescent="0.25">
      <c r="A970" s="22"/>
      <c r="B970" s="22"/>
      <c r="C970" s="23"/>
      <c r="D970" s="22"/>
      <c r="E970" s="27"/>
      <c r="F970" s="27"/>
      <c r="G970" s="27"/>
      <c r="H970" s="22"/>
      <c r="I970" s="22"/>
      <c r="J970" s="27"/>
      <c r="K970" s="22"/>
      <c r="L970" s="22"/>
      <c r="M970" s="22"/>
      <c r="N970" s="27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  <c r="AC970" s="24"/>
      <c r="AD970" s="24"/>
      <c r="AE970" s="24"/>
      <c r="AF970" s="24"/>
      <c r="AG970" s="24"/>
      <c r="AH970" s="24"/>
      <c r="AI970" s="24"/>
      <c r="AJ970" s="24"/>
      <c r="AK970" s="24"/>
      <c r="AL970" s="24"/>
      <c r="AM970" s="24"/>
      <c r="AN970" s="24"/>
      <c r="AO970" s="24"/>
      <c r="AP970" s="24"/>
      <c r="AQ970" s="24"/>
      <c r="AR970" s="24"/>
      <c r="AS970" s="24"/>
      <c r="AT970" s="24"/>
      <c r="AU970" s="24"/>
      <c r="AV970" s="24"/>
      <c r="AW970" s="24"/>
      <c r="AX970" s="24"/>
      <c r="AY970" s="24"/>
      <c r="AZ970" s="24"/>
      <c r="BA970" s="24"/>
      <c r="BB970" s="24"/>
      <c r="BC970" s="24"/>
      <c r="BD970" s="24"/>
      <c r="BE970" s="24"/>
      <c r="BF970" s="24"/>
      <c r="BG970" s="24"/>
      <c r="BH970" s="24"/>
      <c r="BI970" s="24"/>
      <c r="BJ970" s="24"/>
      <c r="BK970" s="24"/>
      <c r="BL970" s="24"/>
      <c r="BM970" s="24"/>
      <c r="BN970" s="24"/>
      <c r="BO970" s="24"/>
      <c r="BP970" s="24"/>
      <c r="BQ970" s="24"/>
      <c r="BR970" s="24"/>
      <c r="BS970" s="24"/>
      <c r="BT970" s="24"/>
      <c r="BU970" s="24"/>
      <c r="BV970" s="24"/>
      <c r="BW970" s="24"/>
      <c r="BX970" s="24"/>
      <c r="BY970" s="24"/>
      <c r="BZ970" s="24"/>
      <c r="CA970" s="24"/>
      <c r="CB970" s="24"/>
      <c r="CC970" s="24"/>
      <c r="CD970" s="24"/>
      <c r="CE970" s="24"/>
      <c r="CF970" s="24"/>
      <c r="CG970" s="24"/>
      <c r="CH970" s="24"/>
      <c r="CI970" s="24"/>
      <c r="CJ970" s="24"/>
      <c r="CK970" s="24"/>
      <c r="CL970" s="24"/>
      <c r="CM970" s="24"/>
    </row>
    <row r="971" spans="1:91" ht="14.25" customHeight="1" x14ac:dyDescent="0.25">
      <c r="A971" s="22"/>
      <c r="B971" s="22"/>
      <c r="C971" s="23"/>
      <c r="D971" s="22"/>
      <c r="E971" s="27"/>
      <c r="F971" s="27"/>
      <c r="G971" s="27"/>
      <c r="H971" s="22"/>
      <c r="I971" s="22"/>
      <c r="J971" s="27"/>
      <c r="K971" s="22"/>
      <c r="L971" s="22"/>
      <c r="M971" s="22"/>
      <c r="N971" s="27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  <c r="AC971" s="24"/>
      <c r="AD971" s="24"/>
      <c r="AE971" s="24"/>
      <c r="AF971" s="24"/>
      <c r="AG971" s="24"/>
      <c r="AH971" s="24"/>
      <c r="AI971" s="24"/>
      <c r="AJ971" s="24"/>
      <c r="AK971" s="24"/>
      <c r="AL971" s="24"/>
      <c r="AM971" s="24"/>
      <c r="AN971" s="24"/>
      <c r="AO971" s="24"/>
      <c r="AP971" s="24"/>
      <c r="AQ971" s="24"/>
      <c r="AR971" s="24"/>
      <c r="AS971" s="24"/>
      <c r="AT971" s="24"/>
      <c r="AU971" s="24"/>
      <c r="AV971" s="24"/>
      <c r="AW971" s="24"/>
      <c r="AX971" s="24"/>
      <c r="AY971" s="24"/>
      <c r="AZ971" s="24"/>
      <c r="BA971" s="24"/>
      <c r="BB971" s="24"/>
      <c r="BC971" s="24"/>
      <c r="BD971" s="24"/>
      <c r="BE971" s="24"/>
      <c r="BF971" s="24"/>
      <c r="BG971" s="24"/>
      <c r="BH971" s="24"/>
      <c r="BI971" s="24"/>
      <c r="BJ971" s="24"/>
      <c r="BK971" s="24"/>
      <c r="BL971" s="24"/>
      <c r="BM971" s="24"/>
      <c r="BN971" s="24"/>
      <c r="BO971" s="24"/>
      <c r="BP971" s="24"/>
      <c r="BQ971" s="24"/>
      <c r="BR971" s="24"/>
      <c r="BS971" s="24"/>
      <c r="BT971" s="24"/>
      <c r="BU971" s="24"/>
      <c r="BV971" s="24"/>
      <c r="BW971" s="24"/>
      <c r="BX971" s="24"/>
      <c r="BY971" s="24"/>
      <c r="BZ971" s="24"/>
      <c r="CA971" s="24"/>
      <c r="CB971" s="24"/>
      <c r="CC971" s="24"/>
      <c r="CD971" s="24"/>
      <c r="CE971" s="24"/>
      <c r="CF971" s="24"/>
      <c r="CG971" s="24"/>
      <c r="CH971" s="24"/>
      <c r="CI971" s="24"/>
      <c r="CJ971" s="24"/>
      <c r="CK971" s="24"/>
      <c r="CL971" s="24"/>
      <c r="CM971" s="24"/>
    </row>
    <row r="972" spans="1:91" ht="14.25" customHeight="1" x14ac:dyDescent="0.25">
      <c r="A972" s="22"/>
      <c r="B972" s="22"/>
      <c r="C972" s="23"/>
      <c r="D972" s="22"/>
      <c r="E972" s="27"/>
      <c r="F972" s="27"/>
      <c r="G972" s="27"/>
      <c r="H972" s="22"/>
      <c r="I972" s="22"/>
      <c r="J972" s="27"/>
      <c r="K972" s="22"/>
      <c r="L972" s="22"/>
      <c r="M972" s="22"/>
      <c r="N972" s="27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4"/>
      <c r="AF972" s="24"/>
      <c r="AG972" s="24"/>
      <c r="AH972" s="24"/>
      <c r="AI972" s="24"/>
      <c r="AJ972" s="24"/>
      <c r="AK972" s="24"/>
      <c r="AL972" s="24"/>
      <c r="AM972" s="24"/>
      <c r="AN972" s="24"/>
      <c r="AO972" s="24"/>
      <c r="AP972" s="24"/>
      <c r="AQ972" s="24"/>
      <c r="AR972" s="24"/>
      <c r="AS972" s="24"/>
      <c r="AT972" s="24"/>
      <c r="AU972" s="24"/>
      <c r="AV972" s="24"/>
      <c r="AW972" s="24"/>
      <c r="AX972" s="24"/>
      <c r="AY972" s="24"/>
      <c r="AZ972" s="24"/>
      <c r="BA972" s="24"/>
      <c r="BB972" s="24"/>
      <c r="BC972" s="24"/>
      <c r="BD972" s="24"/>
      <c r="BE972" s="24"/>
      <c r="BF972" s="24"/>
      <c r="BG972" s="24"/>
      <c r="BH972" s="24"/>
      <c r="BI972" s="24"/>
      <c r="BJ972" s="24"/>
      <c r="BK972" s="24"/>
      <c r="BL972" s="24"/>
      <c r="BM972" s="24"/>
      <c r="BN972" s="24"/>
      <c r="BO972" s="24"/>
      <c r="BP972" s="24"/>
      <c r="BQ972" s="24"/>
      <c r="BR972" s="24"/>
      <c r="BS972" s="24"/>
      <c r="BT972" s="24"/>
      <c r="BU972" s="24"/>
      <c r="BV972" s="24"/>
      <c r="BW972" s="24"/>
      <c r="BX972" s="24"/>
      <c r="BY972" s="24"/>
      <c r="BZ972" s="24"/>
      <c r="CA972" s="24"/>
      <c r="CB972" s="24"/>
      <c r="CC972" s="24"/>
      <c r="CD972" s="24"/>
      <c r="CE972" s="24"/>
      <c r="CF972" s="24"/>
      <c r="CG972" s="24"/>
      <c r="CH972" s="24"/>
      <c r="CI972" s="24"/>
      <c r="CJ972" s="24"/>
      <c r="CK972" s="24"/>
      <c r="CL972" s="24"/>
      <c r="CM972" s="24"/>
    </row>
    <row r="973" spans="1:91" ht="14.25" customHeight="1" x14ac:dyDescent="0.25">
      <c r="A973" s="22"/>
      <c r="B973" s="22"/>
      <c r="C973" s="23"/>
      <c r="D973" s="22"/>
      <c r="E973" s="27"/>
      <c r="F973" s="27"/>
      <c r="G973" s="27"/>
      <c r="H973" s="22"/>
      <c r="I973" s="22"/>
      <c r="J973" s="27"/>
      <c r="K973" s="22"/>
      <c r="L973" s="22"/>
      <c r="M973" s="22"/>
      <c r="N973" s="27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  <c r="AB973" s="24"/>
      <c r="AC973" s="24"/>
      <c r="AD973" s="24"/>
      <c r="AE973" s="24"/>
      <c r="AF973" s="24"/>
      <c r="AG973" s="24"/>
      <c r="AH973" s="24"/>
      <c r="AI973" s="24"/>
      <c r="AJ973" s="24"/>
      <c r="AK973" s="24"/>
      <c r="AL973" s="24"/>
      <c r="AM973" s="24"/>
      <c r="AN973" s="24"/>
      <c r="AO973" s="24"/>
      <c r="AP973" s="24"/>
      <c r="AQ973" s="24"/>
      <c r="AR973" s="24"/>
      <c r="AS973" s="24"/>
      <c r="AT973" s="24"/>
      <c r="AU973" s="24"/>
      <c r="AV973" s="24"/>
      <c r="AW973" s="24"/>
      <c r="AX973" s="24"/>
      <c r="AY973" s="24"/>
      <c r="AZ973" s="24"/>
      <c r="BA973" s="24"/>
      <c r="BB973" s="24"/>
      <c r="BC973" s="24"/>
      <c r="BD973" s="24"/>
      <c r="BE973" s="24"/>
      <c r="BF973" s="24"/>
      <c r="BG973" s="24"/>
      <c r="BH973" s="24"/>
      <c r="BI973" s="24"/>
      <c r="BJ973" s="24"/>
      <c r="BK973" s="24"/>
      <c r="BL973" s="24"/>
      <c r="BM973" s="24"/>
      <c r="BN973" s="24"/>
      <c r="BO973" s="24"/>
      <c r="BP973" s="24"/>
      <c r="BQ973" s="24"/>
      <c r="BR973" s="24"/>
      <c r="BS973" s="24"/>
      <c r="BT973" s="24"/>
      <c r="BU973" s="24"/>
      <c r="BV973" s="24"/>
      <c r="BW973" s="24"/>
      <c r="BX973" s="24"/>
      <c r="BY973" s="24"/>
      <c r="BZ973" s="24"/>
      <c r="CA973" s="24"/>
      <c r="CB973" s="24"/>
      <c r="CC973" s="24"/>
      <c r="CD973" s="24"/>
      <c r="CE973" s="24"/>
      <c r="CF973" s="24"/>
      <c r="CG973" s="24"/>
      <c r="CH973" s="24"/>
      <c r="CI973" s="24"/>
      <c r="CJ973" s="24"/>
      <c r="CK973" s="24"/>
      <c r="CL973" s="24"/>
      <c r="CM973" s="24"/>
    </row>
    <row r="974" spans="1:91" ht="14.25" customHeight="1" x14ac:dyDescent="0.25">
      <c r="A974" s="22"/>
      <c r="B974" s="22"/>
      <c r="C974" s="23"/>
      <c r="D974" s="22"/>
      <c r="E974" s="27"/>
      <c r="F974" s="27"/>
      <c r="G974" s="27"/>
      <c r="H974" s="22"/>
      <c r="I974" s="22"/>
      <c r="J974" s="27"/>
      <c r="K974" s="22"/>
      <c r="L974" s="22"/>
      <c r="M974" s="22"/>
      <c r="N974" s="27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4"/>
      <c r="AF974" s="24"/>
      <c r="AG974" s="24"/>
      <c r="AH974" s="24"/>
      <c r="AI974" s="24"/>
      <c r="AJ974" s="24"/>
      <c r="AK974" s="24"/>
      <c r="AL974" s="24"/>
      <c r="AM974" s="24"/>
      <c r="AN974" s="24"/>
      <c r="AO974" s="24"/>
      <c r="AP974" s="24"/>
      <c r="AQ974" s="24"/>
      <c r="AR974" s="24"/>
      <c r="AS974" s="24"/>
      <c r="AT974" s="24"/>
      <c r="AU974" s="24"/>
      <c r="AV974" s="24"/>
      <c r="AW974" s="24"/>
      <c r="AX974" s="24"/>
      <c r="AY974" s="24"/>
      <c r="AZ974" s="24"/>
      <c r="BA974" s="24"/>
      <c r="BB974" s="24"/>
      <c r="BC974" s="24"/>
      <c r="BD974" s="24"/>
      <c r="BE974" s="24"/>
      <c r="BF974" s="24"/>
      <c r="BG974" s="24"/>
      <c r="BH974" s="24"/>
      <c r="BI974" s="24"/>
      <c r="BJ974" s="24"/>
      <c r="BK974" s="24"/>
      <c r="BL974" s="24"/>
      <c r="BM974" s="24"/>
      <c r="BN974" s="24"/>
      <c r="BO974" s="24"/>
      <c r="BP974" s="24"/>
      <c r="BQ974" s="24"/>
      <c r="BR974" s="24"/>
      <c r="BS974" s="24"/>
      <c r="BT974" s="24"/>
      <c r="BU974" s="24"/>
      <c r="BV974" s="24"/>
      <c r="BW974" s="24"/>
      <c r="BX974" s="24"/>
      <c r="BY974" s="24"/>
      <c r="BZ974" s="24"/>
      <c r="CA974" s="24"/>
      <c r="CB974" s="24"/>
      <c r="CC974" s="24"/>
      <c r="CD974" s="24"/>
      <c r="CE974" s="24"/>
      <c r="CF974" s="24"/>
      <c r="CG974" s="24"/>
      <c r="CH974" s="24"/>
      <c r="CI974" s="24"/>
      <c r="CJ974" s="24"/>
      <c r="CK974" s="24"/>
      <c r="CL974" s="24"/>
      <c r="CM974" s="24"/>
    </row>
    <row r="975" spans="1:91" ht="14.25" customHeight="1" x14ac:dyDescent="0.25">
      <c r="A975" s="22"/>
      <c r="B975" s="22"/>
      <c r="C975" s="23"/>
      <c r="D975" s="22"/>
      <c r="E975" s="27"/>
      <c r="F975" s="27"/>
      <c r="G975" s="27"/>
      <c r="H975" s="22"/>
      <c r="I975" s="22"/>
      <c r="J975" s="27"/>
      <c r="K975" s="22"/>
      <c r="L975" s="22"/>
      <c r="M975" s="22"/>
      <c r="N975" s="27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4"/>
      <c r="AF975" s="24"/>
      <c r="AG975" s="24"/>
      <c r="AH975" s="24"/>
      <c r="AI975" s="24"/>
      <c r="AJ975" s="24"/>
      <c r="AK975" s="24"/>
      <c r="AL975" s="24"/>
      <c r="AM975" s="24"/>
      <c r="AN975" s="24"/>
      <c r="AO975" s="24"/>
      <c r="AP975" s="24"/>
      <c r="AQ975" s="24"/>
      <c r="AR975" s="24"/>
      <c r="AS975" s="24"/>
      <c r="AT975" s="24"/>
      <c r="AU975" s="24"/>
      <c r="AV975" s="24"/>
      <c r="AW975" s="24"/>
      <c r="AX975" s="24"/>
      <c r="AY975" s="24"/>
      <c r="AZ975" s="24"/>
      <c r="BA975" s="24"/>
      <c r="BB975" s="24"/>
      <c r="BC975" s="24"/>
      <c r="BD975" s="24"/>
      <c r="BE975" s="24"/>
      <c r="BF975" s="24"/>
      <c r="BG975" s="24"/>
      <c r="BH975" s="24"/>
      <c r="BI975" s="24"/>
      <c r="BJ975" s="24"/>
      <c r="BK975" s="24"/>
      <c r="BL975" s="24"/>
      <c r="BM975" s="24"/>
      <c r="BN975" s="24"/>
      <c r="BO975" s="24"/>
      <c r="BP975" s="24"/>
      <c r="BQ975" s="24"/>
      <c r="BR975" s="24"/>
      <c r="BS975" s="24"/>
      <c r="BT975" s="24"/>
      <c r="BU975" s="24"/>
      <c r="BV975" s="24"/>
      <c r="BW975" s="24"/>
      <c r="BX975" s="24"/>
      <c r="BY975" s="24"/>
      <c r="BZ975" s="24"/>
      <c r="CA975" s="24"/>
      <c r="CB975" s="24"/>
      <c r="CC975" s="24"/>
      <c r="CD975" s="24"/>
      <c r="CE975" s="24"/>
      <c r="CF975" s="24"/>
      <c r="CG975" s="24"/>
      <c r="CH975" s="24"/>
      <c r="CI975" s="24"/>
      <c r="CJ975" s="24"/>
      <c r="CK975" s="24"/>
      <c r="CL975" s="24"/>
      <c r="CM975" s="24"/>
    </row>
    <row r="976" spans="1:91" ht="14.25" customHeight="1" x14ac:dyDescent="0.25">
      <c r="A976" s="22"/>
      <c r="B976" s="22"/>
      <c r="C976" s="23"/>
      <c r="D976" s="22"/>
      <c r="E976" s="27"/>
      <c r="F976" s="27"/>
      <c r="G976" s="27"/>
      <c r="H976" s="22"/>
      <c r="I976" s="22"/>
      <c r="J976" s="27"/>
      <c r="K976" s="22"/>
      <c r="L976" s="22"/>
      <c r="M976" s="22"/>
      <c r="N976" s="27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/>
      <c r="AD976" s="24"/>
      <c r="AE976" s="24"/>
      <c r="AF976" s="24"/>
      <c r="AG976" s="24"/>
      <c r="AH976" s="24"/>
      <c r="AI976" s="24"/>
      <c r="AJ976" s="24"/>
      <c r="AK976" s="24"/>
      <c r="AL976" s="24"/>
      <c r="AM976" s="24"/>
      <c r="AN976" s="24"/>
      <c r="AO976" s="24"/>
      <c r="AP976" s="24"/>
      <c r="AQ976" s="24"/>
      <c r="AR976" s="24"/>
      <c r="AS976" s="24"/>
      <c r="AT976" s="24"/>
      <c r="AU976" s="24"/>
      <c r="AV976" s="24"/>
      <c r="AW976" s="24"/>
      <c r="AX976" s="24"/>
      <c r="AY976" s="24"/>
      <c r="AZ976" s="24"/>
      <c r="BA976" s="24"/>
      <c r="BB976" s="24"/>
      <c r="BC976" s="24"/>
      <c r="BD976" s="24"/>
      <c r="BE976" s="24"/>
      <c r="BF976" s="24"/>
      <c r="BG976" s="24"/>
      <c r="BH976" s="24"/>
      <c r="BI976" s="24"/>
      <c r="BJ976" s="24"/>
      <c r="BK976" s="24"/>
      <c r="BL976" s="24"/>
      <c r="BM976" s="24"/>
      <c r="BN976" s="24"/>
      <c r="BO976" s="24"/>
      <c r="BP976" s="24"/>
      <c r="BQ976" s="24"/>
      <c r="BR976" s="24"/>
      <c r="BS976" s="24"/>
      <c r="BT976" s="24"/>
      <c r="BU976" s="24"/>
      <c r="BV976" s="24"/>
      <c r="BW976" s="24"/>
      <c r="BX976" s="24"/>
      <c r="BY976" s="24"/>
      <c r="BZ976" s="24"/>
      <c r="CA976" s="24"/>
      <c r="CB976" s="24"/>
      <c r="CC976" s="24"/>
      <c r="CD976" s="24"/>
      <c r="CE976" s="24"/>
      <c r="CF976" s="24"/>
      <c r="CG976" s="24"/>
      <c r="CH976" s="24"/>
      <c r="CI976" s="24"/>
      <c r="CJ976" s="24"/>
      <c r="CK976" s="24"/>
      <c r="CL976" s="24"/>
      <c r="CM976" s="24"/>
    </row>
    <row r="977" spans="1:91" ht="14.25" customHeight="1" x14ac:dyDescent="0.25">
      <c r="A977" s="22"/>
      <c r="B977" s="22"/>
      <c r="C977" s="23"/>
      <c r="D977" s="22"/>
      <c r="E977" s="27"/>
      <c r="F977" s="27"/>
      <c r="G977" s="27"/>
      <c r="H977" s="22"/>
      <c r="I977" s="22"/>
      <c r="J977" s="27"/>
      <c r="K977" s="22"/>
      <c r="L977" s="22"/>
      <c r="M977" s="22"/>
      <c r="N977" s="27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/>
      <c r="AD977" s="24"/>
      <c r="AE977" s="24"/>
      <c r="AF977" s="24"/>
      <c r="AG977" s="24"/>
      <c r="AH977" s="24"/>
      <c r="AI977" s="24"/>
      <c r="AJ977" s="24"/>
      <c r="AK977" s="24"/>
      <c r="AL977" s="24"/>
      <c r="AM977" s="24"/>
      <c r="AN977" s="24"/>
      <c r="AO977" s="24"/>
      <c r="AP977" s="24"/>
      <c r="AQ977" s="24"/>
      <c r="AR977" s="24"/>
      <c r="AS977" s="24"/>
      <c r="AT977" s="24"/>
      <c r="AU977" s="24"/>
      <c r="AV977" s="24"/>
      <c r="AW977" s="24"/>
      <c r="AX977" s="24"/>
      <c r="AY977" s="24"/>
      <c r="AZ977" s="24"/>
      <c r="BA977" s="24"/>
      <c r="BB977" s="24"/>
      <c r="BC977" s="24"/>
      <c r="BD977" s="24"/>
      <c r="BE977" s="24"/>
      <c r="BF977" s="24"/>
      <c r="BG977" s="24"/>
      <c r="BH977" s="24"/>
      <c r="BI977" s="24"/>
      <c r="BJ977" s="24"/>
      <c r="BK977" s="24"/>
      <c r="BL977" s="24"/>
      <c r="BM977" s="24"/>
      <c r="BN977" s="24"/>
      <c r="BO977" s="24"/>
      <c r="BP977" s="24"/>
      <c r="BQ977" s="24"/>
      <c r="BR977" s="24"/>
      <c r="BS977" s="24"/>
      <c r="BT977" s="24"/>
      <c r="BU977" s="24"/>
      <c r="BV977" s="24"/>
      <c r="BW977" s="24"/>
      <c r="BX977" s="24"/>
      <c r="BY977" s="24"/>
      <c r="BZ977" s="24"/>
      <c r="CA977" s="24"/>
      <c r="CB977" s="24"/>
      <c r="CC977" s="24"/>
      <c r="CD977" s="24"/>
      <c r="CE977" s="24"/>
      <c r="CF977" s="24"/>
      <c r="CG977" s="24"/>
      <c r="CH977" s="24"/>
      <c r="CI977" s="24"/>
      <c r="CJ977" s="24"/>
      <c r="CK977" s="24"/>
      <c r="CL977" s="24"/>
      <c r="CM977" s="24"/>
    </row>
    <row r="978" spans="1:91" ht="14.25" customHeight="1" x14ac:dyDescent="0.25">
      <c r="A978" s="22"/>
      <c r="B978" s="22"/>
      <c r="C978" s="23"/>
      <c r="D978" s="22"/>
      <c r="E978" s="27"/>
      <c r="F978" s="27"/>
      <c r="G978" s="27"/>
      <c r="H978" s="22"/>
      <c r="I978" s="22"/>
      <c r="J978" s="27"/>
      <c r="K978" s="22"/>
      <c r="L978" s="22"/>
      <c r="M978" s="22"/>
      <c r="N978" s="27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  <c r="AD978" s="24"/>
      <c r="AE978" s="24"/>
      <c r="AF978" s="24"/>
      <c r="AG978" s="24"/>
      <c r="AH978" s="24"/>
      <c r="AI978" s="24"/>
      <c r="AJ978" s="24"/>
      <c r="AK978" s="24"/>
      <c r="AL978" s="24"/>
      <c r="AM978" s="24"/>
      <c r="AN978" s="24"/>
      <c r="AO978" s="24"/>
      <c r="AP978" s="24"/>
      <c r="AQ978" s="24"/>
      <c r="AR978" s="24"/>
      <c r="AS978" s="24"/>
      <c r="AT978" s="24"/>
      <c r="AU978" s="24"/>
      <c r="AV978" s="24"/>
      <c r="AW978" s="24"/>
      <c r="AX978" s="24"/>
      <c r="AY978" s="24"/>
      <c r="AZ978" s="24"/>
      <c r="BA978" s="24"/>
      <c r="BB978" s="24"/>
      <c r="BC978" s="24"/>
      <c r="BD978" s="24"/>
      <c r="BE978" s="24"/>
      <c r="BF978" s="24"/>
      <c r="BG978" s="24"/>
      <c r="BH978" s="24"/>
      <c r="BI978" s="24"/>
      <c r="BJ978" s="24"/>
      <c r="BK978" s="24"/>
      <c r="BL978" s="24"/>
      <c r="BM978" s="24"/>
      <c r="BN978" s="24"/>
      <c r="BO978" s="24"/>
      <c r="BP978" s="24"/>
      <c r="BQ978" s="24"/>
      <c r="BR978" s="24"/>
      <c r="BS978" s="24"/>
      <c r="BT978" s="24"/>
      <c r="BU978" s="24"/>
      <c r="BV978" s="24"/>
      <c r="BW978" s="24"/>
      <c r="BX978" s="24"/>
      <c r="BY978" s="24"/>
      <c r="BZ978" s="24"/>
      <c r="CA978" s="24"/>
      <c r="CB978" s="24"/>
      <c r="CC978" s="24"/>
      <c r="CD978" s="24"/>
      <c r="CE978" s="24"/>
      <c r="CF978" s="24"/>
      <c r="CG978" s="24"/>
      <c r="CH978" s="24"/>
      <c r="CI978" s="24"/>
      <c r="CJ978" s="24"/>
      <c r="CK978" s="24"/>
      <c r="CL978" s="24"/>
      <c r="CM978" s="24"/>
    </row>
    <row r="979" spans="1:91" ht="14.25" customHeight="1" x14ac:dyDescent="0.25">
      <c r="A979" s="22"/>
      <c r="B979" s="22"/>
      <c r="C979" s="23"/>
      <c r="D979" s="22"/>
      <c r="E979" s="27"/>
      <c r="F979" s="27"/>
      <c r="G979" s="27"/>
      <c r="H979" s="22"/>
      <c r="I979" s="22"/>
      <c r="J979" s="27"/>
      <c r="K979" s="22"/>
      <c r="L979" s="22"/>
      <c r="M979" s="22"/>
      <c r="N979" s="27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4"/>
      <c r="AF979" s="24"/>
      <c r="AG979" s="24"/>
      <c r="AH979" s="24"/>
      <c r="AI979" s="24"/>
      <c r="AJ979" s="24"/>
      <c r="AK979" s="24"/>
      <c r="AL979" s="24"/>
      <c r="AM979" s="24"/>
      <c r="AN979" s="24"/>
      <c r="AO979" s="24"/>
      <c r="AP979" s="24"/>
      <c r="AQ979" s="24"/>
      <c r="AR979" s="24"/>
      <c r="AS979" s="24"/>
      <c r="AT979" s="24"/>
      <c r="AU979" s="24"/>
      <c r="AV979" s="24"/>
      <c r="AW979" s="24"/>
      <c r="AX979" s="24"/>
      <c r="AY979" s="24"/>
      <c r="AZ979" s="24"/>
      <c r="BA979" s="24"/>
      <c r="BB979" s="24"/>
      <c r="BC979" s="24"/>
      <c r="BD979" s="24"/>
      <c r="BE979" s="24"/>
      <c r="BF979" s="24"/>
      <c r="BG979" s="24"/>
      <c r="BH979" s="24"/>
      <c r="BI979" s="24"/>
      <c r="BJ979" s="24"/>
      <c r="BK979" s="24"/>
      <c r="BL979" s="24"/>
      <c r="BM979" s="24"/>
      <c r="BN979" s="24"/>
      <c r="BO979" s="24"/>
      <c r="BP979" s="24"/>
      <c r="BQ979" s="24"/>
      <c r="BR979" s="24"/>
      <c r="BS979" s="24"/>
      <c r="BT979" s="24"/>
      <c r="BU979" s="24"/>
      <c r="BV979" s="24"/>
      <c r="BW979" s="24"/>
      <c r="BX979" s="24"/>
      <c r="BY979" s="24"/>
      <c r="BZ979" s="24"/>
      <c r="CA979" s="24"/>
      <c r="CB979" s="24"/>
      <c r="CC979" s="24"/>
      <c r="CD979" s="24"/>
      <c r="CE979" s="24"/>
      <c r="CF979" s="24"/>
      <c r="CG979" s="24"/>
      <c r="CH979" s="24"/>
      <c r="CI979" s="24"/>
      <c r="CJ979" s="24"/>
      <c r="CK979" s="24"/>
      <c r="CL979" s="24"/>
      <c r="CM979" s="24"/>
    </row>
    <row r="980" spans="1:91" ht="14.25" customHeight="1" x14ac:dyDescent="0.25">
      <c r="A980" s="22"/>
      <c r="B980" s="22"/>
      <c r="C980" s="23"/>
      <c r="D980" s="22"/>
      <c r="E980" s="27"/>
      <c r="F980" s="27"/>
      <c r="G980" s="27"/>
      <c r="H980" s="22"/>
      <c r="I980" s="22"/>
      <c r="J980" s="27"/>
      <c r="K980" s="22"/>
      <c r="L980" s="22"/>
      <c r="M980" s="22"/>
      <c r="N980" s="27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/>
      <c r="AD980" s="24"/>
      <c r="AE980" s="24"/>
      <c r="AF980" s="24"/>
      <c r="AG980" s="24"/>
      <c r="AH980" s="24"/>
      <c r="AI980" s="24"/>
      <c r="AJ980" s="24"/>
      <c r="AK980" s="24"/>
      <c r="AL980" s="24"/>
      <c r="AM980" s="24"/>
      <c r="AN980" s="24"/>
      <c r="AO980" s="24"/>
      <c r="AP980" s="24"/>
      <c r="AQ980" s="24"/>
      <c r="AR980" s="24"/>
      <c r="AS980" s="24"/>
      <c r="AT980" s="24"/>
      <c r="AU980" s="24"/>
      <c r="AV980" s="24"/>
      <c r="AW980" s="24"/>
      <c r="AX980" s="24"/>
      <c r="AY980" s="24"/>
      <c r="AZ980" s="24"/>
      <c r="BA980" s="24"/>
      <c r="BB980" s="24"/>
      <c r="BC980" s="24"/>
      <c r="BD980" s="24"/>
      <c r="BE980" s="24"/>
      <c r="BF980" s="24"/>
      <c r="BG980" s="24"/>
      <c r="BH980" s="24"/>
      <c r="BI980" s="24"/>
      <c r="BJ980" s="24"/>
      <c r="BK980" s="24"/>
      <c r="BL980" s="24"/>
      <c r="BM980" s="24"/>
      <c r="BN980" s="24"/>
      <c r="BO980" s="24"/>
      <c r="BP980" s="24"/>
      <c r="BQ980" s="24"/>
      <c r="BR980" s="24"/>
      <c r="BS980" s="24"/>
      <c r="BT980" s="24"/>
      <c r="BU980" s="24"/>
      <c r="BV980" s="24"/>
      <c r="BW980" s="24"/>
      <c r="BX980" s="24"/>
      <c r="BY980" s="24"/>
      <c r="BZ980" s="24"/>
      <c r="CA980" s="24"/>
      <c r="CB980" s="24"/>
      <c r="CC980" s="24"/>
      <c r="CD980" s="24"/>
      <c r="CE980" s="24"/>
      <c r="CF980" s="24"/>
      <c r="CG980" s="24"/>
      <c r="CH980" s="24"/>
      <c r="CI980" s="24"/>
      <c r="CJ980" s="24"/>
      <c r="CK980" s="24"/>
      <c r="CL980" s="24"/>
      <c r="CM980" s="24"/>
    </row>
    <row r="981" spans="1:91" ht="14.25" customHeight="1" x14ac:dyDescent="0.25">
      <c r="A981" s="22"/>
      <c r="B981" s="22"/>
      <c r="C981" s="23"/>
      <c r="D981" s="22"/>
      <c r="E981" s="27"/>
      <c r="F981" s="27"/>
      <c r="G981" s="27"/>
      <c r="H981" s="22"/>
      <c r="I981" s="22"/>
      <c r="J981" s="27"/>
      <c r="K981" s="22"/>
      <c r="L981" s="22"/>
      <c r="M981" s="22"/>
      <c r="N981" s="27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4"/>
      <c r="AF981" s="24"/>
      <c r="AG981" s="24"/>
      <c r="AH981" s="24"/>
      <c r="AI981" s="24"/>
      <c r="AJ981" s="24"/>
      <c r="AK981" s="24"/>
      <c r="AL981" s="24"/>
      <c r="AM981" s="24"/>
      <c r="AN981" s="24"/>
      <c r="AO981" s="24"/>
      <c r="AP981" s="24"/>
      <c r="AQ981" s="24"/>
      <c r="AR981" s="24"/>
      <c r="AS981" s="24"/>
      <c r="AT981" s="24"/>
      <c r="AU981" s="24"/>
      <c r="AV981" s="24"/>
      <c r="AW981" s="24"/>
      <c r="AX981" s="24"/>
      <c r="AY981" s="24"/>
      <c r="AZ981" s="24"/>
      <c r="BA981" s="24"/>
      <c r="BB981" s="24"/>
      <c r="BC981" s="24"/>
      <c r="BD981" s="24"/>
      <c r="BE981" s="24"/>
      <c r="BF981" s="24"/>
      <c r="BG981" s="24"/>
      <c r="BH981" s="24"/>
      <c r="BI981" s="24"/>
      <c r="BJ981" s="24"/>
      <c r="BK981" s="24"/>
      <c r="BL981" s="24"/>
      <c r="BM981" s="24"/>
      <c r="BN981" s="24"/>
      <c r="BO981" s="24"/>
      <c r="BP981" s="24"/>
      <c r="BQ981" s="24"/>
      <c r="BR981" s="24"/>
      <c r="BS981" s="24"/>
      <c r="BT981" s="24"/>
      <c r="BU981" s="24"/>
      <c r="BV981" s="24"/>
      <c r="BW981" s="24"/>
      <c r="BX981" s="24"/>
      <c r="BY981" s="24"/>
      <c r="BZ981" s="24"/>
      <c r="CA981" s="24"/>
      <c r="CB981" s="24"/>
      <c r="CC981" s="24"/>
      <c r="CD981" s="24"/>
      <c r="CE981" s="24"/>
      <c r="CF981" s="24"/>
      <c r="CG981" s="24"/>
      <c r="CH981" s="24"/>
      <c r="CI981" s="24"/>
      <c r="CJ981" s="24"/>
      <c r="CK981" s="24"/>
      <c r="CL981" s="24"/>
      <c r="CM981" s="24"/>
    </row>
    <row r="982" spans="1:91" ht="14.25" customHeight="1" x14ac:dyDescent="0.25">
      <c r="A982" s="22"/>
      <c r="B982" s="22"/>
      <c r="C982" s="23"/>
      <c r="D982" s="22"/>
      <c r="E982" s="27"/>
      <c r="F982" s="27"/>
      <c r="G982" s="27"/>
      <c r="H982" s="22"/>
      <c r="I982" s="22"/>
      <c r="J982" s="27"/>
      <c r="K982" s="22"/>
      <c r="L982" s="22"/>
      <c r="M982" s="22"/>
      <c r="N982" s="27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  <c r="AC982" s="24"/>
      <c r="AD982" s="24"/>
      <c r="AE982" s="24"/>
      <c r="AF982" s="24"/>
      <c r="AG982" s="24"/>
      <c r="AH982" s="24"/>
      <c r="AI982" s="24"/>
      <c r="AJ982" s="24"/>
      <c r="AK982" s="24"/>
      <c r="AL982" s="24"/>
      <c r="AM982" s="24"/>
      <c r="AN982" s="24"/>
      <c r="AO982" s="24"/>
      <c r="AP982" s="24"/>
      <c r="AQ982" s="24"/>
      <c r="AR982" s="24"/>
      <c r="AS982" s="24"/>
      <c r="AT982" s="24"/>
      <c r="AU982" s="24"/>
      <c r="AV982" s="24"/>
      <c r="AW982" s="24"/>
      <c r="AX982" s="24"/>
      <c r="AY982" s="24"/>
      <c r="AZ982" s="24"/>
      <c r="BA982" s="24"/>
      <c r="BB982" s="24"/>
      <c r="BC982" s="24"/>
      <c r="BD982" s="24"/>
      <c r="BE982" s="24"/>
      <c r="BF982" s="24"/>
      <c r="BG982" s="24"/>
      <c r="BH982" s="24"/>
      <c r="BI982" s="24"/>
      <c r="BJ982" s="24"/>
      <c r="BK982" s="24"/>
      <c r="BL982" s="24"/>
      <c r="BM982" s="24"/>
      <c r="BN982" s="24"/>
      <c r="BO982" s="24"/>
      <c r="BP982" s="24"/>
      <c r="BQ982" s="24"/>
      <c r="BR982" s="24"/>
      <c r="BS982" s="24"/>
      <c r="BT982" s="24"/>
      <c r="BU982" s="24"/>
      <c r="BV982" s="24"/>
      <c r="BW982" s="24"/>
      <c r="BX982" s="24"/>
      <c r="BY982" s="24"/>
      <c r="BZ982" s="24"/>
      <c r="CA982" s="24"/>
      <c r="CB982" s="24"/>
      <c r="CC982" s="24"/>
      <c r="CD982" s="24"/>
      <c r="CE982" s="24"/>
      <c r="CF982" s="24"/>
      <c r="CG982" s="24"/>
      <c r="CH982" s="24"/>
      <c r="CI982" s="24"/>
      <c r="CJ982" s="24"/>
      <c r="CK982" s="24"/>
      <c r="CL982" s="24"/>
      <c r="CM982" s="24"/>
    </row>
    <row r="983" spans="1:91" ht="14.25" customHeight="1" x14ac:dyDescent="0.25">
      <c r="A983" s="22"/>
      <c r="B983" s="22"/>
      <c r="C983" s="23"/>
      <c r="D983" s="22"/>
      <c r="E983" s="27"/>
      <c r="F983" s="27"/>
      <c r="G983" s="27"/>
      <c r="H983" s="22"/>
      <c r="I983" s="22"/>
      <c r="J983" s="27"/>
      <c r="K983" s="22"/>
      <c r="L983" s="22"/>
      <c r="M983" s="22"/>
      <c r="N983" s="27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4"/>
      <c r="AF983" s="24"/>
      <c r="AG983" s="24"/>
      <c r="AH983" s="24"/>
      <c r="AI983" s="24"/>
      <c r="AJ983" s="24"/>
      <c r="AK983" s="24"/>
      <c r="AL983" s="24"/>
      <c r="AM983" s="24"/>
      <c r="AN983" s="24"/>
      <c r="AO983" s="24"/>
      <c r="AP983" s="24"/>
      <c r="AQ983" s="24"/>
      <c r="AR983" s="24"/>
      <c r="AS983" s="24"/>
      <c r="AT983" s="24"/>
      <c r="AU983" s="24"/>
      <c r="AV983" s="24"/>
      <c r="AW983" s="24"/>
      <c r="AX983" s="24"/>
      <c r="AY983" s="24"/>
      <c r="AZ983" s="24"/>
      <c r="BA983" s="24"/>
      <c r="BB983" s="24"/>
      <c r="BC983" s="24"/>
      <c r="BD983" s="24"/>
      <c r="BE983" s="24"/>
      <c r="BF983" s="24"/>
      <c r="BG983" s="24"/>
      <c r="BH983" s="24"/>
      <c r="BI983" s="24"/>
      <c r="BJ983" s="24"/>
      <c r="BK983" s="24"/>
      <c r="BL983" s="24"/>
      <c r="BM983" s="24"/>
      <c r="BN983" s="24"/>
      <c r="BO983" s="24"/>
      <c r="BP983" s="24"/>
      <c r="BQ983" s="24"/>
      <c r="BR983" s="24"/>
      <c r="BS983" s="24"/>
      <c r="BT983" s="24"/>
      <c r="BU983" s="24"/>
      <c r="BV983" s="24"/>
      <c r="BW983" s="24"/>
      <c r="BX983" s="24"/>
      <c r="BY983" s="24"/>
      <c r="BZ983" s="24"/>
      <c r="CA983" s="24"/>
      <c r="CB983" s="24"/>
      <c r="CC983" s="24"/>
      <c r="CD983" s="24"/>
      <c r="CE983" s="24"/>
      <c r="CF983" s="24"/>
      <c r="CG983" s="24"/>
      <c r="CH983" s="24"/>
      <c r="CI983" s="24"/>
      <c r="CJ983" s="24"/>
      <c r="CK983" s="24"/>
      <c r="CL983" s="24"/>
      <c r="CM983" s="24"/>
    </row>
    <row r="984" spans="1:91" ht="14.25" customHeight="1" x14ac:dyDescent="0.25">
      <c r="A984" s="22"/>
      <c r="B984" s="22"/>
      <c r="C984" s="23"/>
      <c r="D984" s="22"/>
      <c r="E984" s="27"/>
      <c r="F984" s="27"/>
      <c r="G984" s="27"/>
      <c r="H984" s="22"/>
      <c r="I984" s="22"/>
      <c r="J984" s="27"/>
      <c r="K984" s="22"/>
      <c r="L984" s="22"/>
      <c r="M984" s="22"/>
      <c r="N984" s="27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  <c r="AC984" s="24"/>
      <c r="AD984" s="24"/>
      <c r="AE984" s="24"/>
      <c r="AF984" s="24"/>
      <c r="AG984" s="24"/>
      <c r="AH984" s="24"/>
      <c r="AI984" s="24"/>
      <c r="AJ984" s="24"/>
      <c r="AK984" s="24"/>
      <c r="AL984" s="24"/>
      <c r="AM984" s="24"/>
      <c r="AN984" s="24"/>
      <c r="AO984" s="24"/>
      <c r="AP984" s="24"/>
      <c r="AQ984" s="24"/>
      <c r="AR984" s="24"/>
      <c r="AS984" s="24"/>
      <c r="AT984" s="24"/>
      <c r="AU984" s="24"/>
      <c r="AV984" s="24"/>
      <c r="AW984" s="24"/>
      <c r="AX984" s="24"/>
      <c r="AY984" s="24"/>
      <c r="AZ984" s="24"/>
      <c r="BA984" s="24"/>
      <c r="BB984" s="24"/>
      <c r="BC984" s="24"/>
      <c r="BD984" s="24"/>
      <c r="BE984" s="24"/>
      <c r="BF984" s="24"/>
      <c r="BG984" s="24"/>
      <c r="BH984" s="24"/>
      <c r="BI984" s="24"/>
      <c r="BJ984" s="24"/>
      <c r="BK984" s="24"/>
      <c r="BL984" s="24"/>
      <c r="BM984" s="24"/>
      <c r="BN984" s="24"/>
      <c r="BO984" s="24"/>
      <c r="BP984" s="24"/>
      <c r="BQ984" s="24"/>
      <c r="BR984" s="24"/>
      <c r="BS984" s="24"/>
      <c r="BT984" s="24"/>
      <c r="BU984" s="24"/>
      <c r="BV984" s="24"/>
      <c r="BW984" s="24"/>
      <c r="BX984" s="24"/>
      <c r="BY984" s="24"/>
      <c r="BZ984" s="24"/>
      <c r="CA984" s="24"/>
      <c r="CB984" s="24"/>
      <c r="CC984" s="24"/>
      <c r="CD984" s="24"/>
      <c r="CE984" s="24"/>
      <c r="CF984" s="24"/>
      <c r="CG984" s="24"/>
      <c r="CH984" s="24"/>
      <c r="CI984" s="24"/>
      <c r="CJ984" s="24"/>
      <c r="CK984" s="24"/>
      <c r="CL984" s="24"/>
      <c r="CM984" s="24"/>
    </row>
    <row r="985" spans="1:91" ht="14.25" customHeight="1" x14ac:dyDescent="0.25">
      <c r="A985" s="22"/>
      <c r="B985" s="22"/>
      <c r="C985" s="23"/>
      <c r="D985" s="22"/>
      <c r="E985" s="27"/>
      <c r="F985" s="27"/>
      <c r="G985" s="27"/>
      <c r="H985" s="22"/>
      <c r="I985" s="22"/>
      <c r="J985" s="27"/>
      <c r="K985" s="22"/>
      <c r="L985" s="22"/>
      <c r="M985" s="22"/>
      <c r="N985" s="27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4"/>
      <c r="AF985" s="24"/>
      <c r="AG985" s="24"/>
      <c r="AH985" s="24"/>
      <c r="AI985" s="24"/>
      <c r="AJ985" s="24"/>
      <c r="AK985" s="24"/>
      <c r="AL985" s="24"/>
      <c r="AM985" s="24"/>
      <c r="AN985" s="24"/>
      <c r="AO985" s="24"/>
      <c r="AP985" s="24"/>
      <c r="AQ985" s="24"/>
      <c r="AR985" s="24"/>
      <c r="AS985" s="24"/>
      <c r="AT985" s="24"/>
      <c r="AU985" s="24"/>
      <c r="AV985" s="24"/>
      <c r="AW985" s="24"/>
      <c r="AX985" s="24"/>
      <c r="AY985" s="24"/>
      <c r="AZ985" s="24"/>
      <c r="BA985" s="24"/>
      <c r="BB985" s="24"/>
      <c r="BC985" s="24"/>
      <c r="BD985" s="24"/>
      <c r="BE985" s="24"/>
      <c r="BF985" s="24"/>
      <c r="BG985" s="24"/>
      <c r="BH985" s="24"/>
      <c r="BI985" s="24"/>
      <c r="BJ985" s="24"/>
      <c r="BK985" s="24"/>
      <c r="BL985" s="24"/>
      <c r="BM985" s="24"/>
      <c r="BN985" s="24"/>
      <c r="BO985" s="24"/>
      <c r="BP985" s="24"/>
      <c r="BQ985" s="24"/>
      <c r="BR985" s="24"/>
      <c r="BS985" s="24"/>
      <c r="BT985" s="24"/>
      <c r="BU985" s="24"/>
      <c r="BV985" s="24"/>
      <c r="BW985" s="24"/>
      <c r="BX985" s="24"/>
      <c r="BY985" s="24"/>
      <c r="BZ985" s="24"/>
      <c r="CA985" s="24"/>
      <c r="CB985" s="24"/>
      <c r="CC985" s="24"/>
      <c r="CD985" s="24"/>
      <c r="CE985" s="24"/>
      <c r="CF985" s="24"/>
      <c r="CG985" s="24"/>
      <c r="CH985" s="24"/>
      <c r="CI985" s="24"/>
      <c r="CJ985" s="24"/>
      <c r="CK985" s="24"/>
      <c r="CL985" s="24"/>
      <c r="CM985" s="24"/>
    </row>
    <row r="986" spans="1:91" ht="14.25" customHeight="1" x14ac:dyDescent="0.25">
      <c r="A986" s="22"/>
      <c r="B986" s="22"/>
      <c r="C986" s="23"/>
      <c r="D986" s="22"/>
      <c r="E986" s="27"/>
      <c r="F986" s="27"/>
      <c r="G986" s="27"/>
      <c r="H986" s="22"/>
      <c r="I986" s="22"/>
      <c r="J986" s="27"/>
      <c r="K986" s="22"/>
      <c r="L986" s="22"/>
      <c r="M986" s="22"/>
      <c r="N986" s="27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/>
      <c r="AD986" s="24"/>
      <c r="AE986" s="24"/>
      <c r="AF986" s="24"/>
      <c r="AG986" s="24"/>
      <c r="AH986" s="24"/>
      <c r="AI986" s="24"/>
      <c r="AJ986" s="24"/>
      <c r="AK986" s="24"/>
      <c r="AL986" s="24"/>
      <c r="AM986" s="24"/>
      <c r="AN986" s="24"/>
      <c r="AO986" s="24"/>
      <c r="AP986" s="24"/>
      <c r="AQ986" s="24"/>
      <c r="AR986" s="24"/>
      <c r="AS986" s="24"/>
      <c r="AT986" s="24"/>
      <c r="AU986" s="24"/>
      <c r="AV986" s="24"/>
      <c r="AW986" s="24"/>
      <c r="AX986" s="24"/>
      <c r="AY986" s="24"/>
      <c r="AZ986" s="24"/>
      <c r="BA986" s="24"/>
      <c r="BB986" s="24"/>
      <c r="BC986" s="24"/>
      <c r="BD986" s="24"/>
      <c r="BE986" s="24"/>
      <c r="BF986" s="24"/>
      <c r="BG986" s="24"/>
      <c r="BH986" s="24"/>
      <c r="BI986" s="24"/>
      <c r="BJ986" s="24"/>
      <c r="BK986" s="24"/>
      <c r="BL986" s="24"/>
      <c r="BM986" s="24"/>
      <c r="BN986" s="24"/>
      <c r="BO986" s="24"/>
      <c r="BP986" s="24"/>
      <c r="BQ986" s="24"/>
      <c r="BR986" s="24"/>
      <c r="BS986" s="24"/>
      <c r="BT986" s="24"/>
      <c r="BU986" s="24"/>
      <c r="BV986" s="24"/>
      <c r="BW986" s="24"/>
      <c r="BX986" s="24"/>
      <c r="BY986" s="24"/>
      <c r="BZ986" s="24"/>
      <c r="CA986" s="24"/>
      <c r="CB986" s="24"/>
      <c r="CC986" s="24"/>
      <c r="CD986" s="24"/>
      <c r="CE986" s="24"/>
      <c r="CF986" s="24"/>
      <c r="CG986" s="24"/>
      <c r="CH986" s="24"/>
      <c r="CI986" s="24"/>
      <c r="CJ986" s="24"/>
      <c r="CK986" s="24"/>
      <c r="CL986" s="24"/>
      <c r="CM986" s="24"/>
    </row>
    <row r="987" spans="1:91" ht="14.25" customHeight="1" x14ac:dyDescent="0.25">
      <c r="A987" s="22"/>
      <c r="B987" s="22"/>
      <c r="C987" s="23"/>
      <c r="D987" s="22"/>
      <c r="E987" s="27"/>
      <c r="F987" s="27"/>
      <c r="G987" s="27"/>
      <c r="H987" s="22"/>
      <c r="I987" s="22"/>
      <c r="J987" s="27"/>
      <c r="K987" s="22"/>
      <c r="L987" s="22"/>
      <c r="M987" s="22"/>
      <c r="N987" s="27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/>
      <c r="AD987" s="24"/>
      <c r="AE987" s="24"/>
      <c r="AF987" s="24"/>
      <c r="AG987" s="24"/>
      <c r="AH987" s="24"/>
      <c r="AI987" s="24"/>
      <c r="AJ987" s="24"/>
      <c r="AK987" s="24"/>
      <c r="AL987" s="24"/>
      <c r="AM987" s="24"/>
      <c r="AN987" s="24"/>
      <c r="AO987" s="24"/>
      <c r="AP987" s="24"/>
      <c r="AQ987" s="24"/>
      <c r="AR987" s="24"/>
      <c r="AS987" s="24"/>
      <c r="AT987" s="24"/>
      <c r="AU987" s="24"/>
      <c r="AV987" s="24"/>
      <c r="AW987" s="24"/>
      <c r="AX987" s="24"/>
      <c r="AY987" s="24"/>
      <c r="AZ987" s="24"/>
      <c r="BA987" s="24"/>
      <c r="BB987" s="24"/>
      <c r="BC987" s="24"/>
      <c r="BD987" s="24"/>
      <c r="BE987" s="24"/>
      <c r="BF987" s="24"/>
      <c r="BG987" s="24"/>
      <c r="BH987" s="24"/>
      <c r="BI987" s="24"/>
      <c r="BJ987" s="24"/>
      <c r="BK987" s="24"/>
      <c r="BL987" s="24"/>
      <c r="BM987" s="24"/>
      <c r="BN987" s="24"/>
      <c r="BO987" s="24"/>
      <c r="BP987" s="24"/>
      <c r="BQ987" s="24"/>
      <c r="BR987" s="24"/>
      <c r="BS987" s="24"/>
      <c r="BT987" s="24"/>
      <c r="BU987" s="24"/>
      <c r="BV987" s="24"/>
      <c r="BW987" s="24"/>
      <c r="BX987" s="24"/>
      <c r="BY987" s="24"/>
      <c r="BZ987" s="24"/>
      <c r="CA987" s="24"/>
      <c r="CB987" s="24"/>
      <c r="CC987" s="24"/>
      <c r="CD987" s="24"/>
      <c r="CE987" s="24"/>
      <c r="CF987" s="24"/>
      <c r="CG987" s="24"/>
      <c r="CH987" s="24"/>
      <c r="CI987" s="24"/>
      <c r="CJ987" s="24"/>
      <c r="CK987" s="24"/>
      <c r="CL987" s="24"/>
      <c r="CM987" s="24"/>
    </row>
    <row r="988" spans="1:91" ht="14.25" customHeight="1" x14ac:dyDescent="0.25">
      <c r="A988" s="22"/>
      <c r="B988" s="22"/>
      <c r="C988" s="23"/>
      <c r="D988" s="22"/>
      <c r="E988" s="27"/>
      <c r="F988" s="27"/>
      <c r="G988" s="27"/>
      <c r="H988" s="22"/>
      <c r="I988" s="22"/>
      <c r="J988" s="27"/>
      <c r="K988" s="22"/>
      <c r="L988" s="22"/>
      <c r="M988" s="22"/>
      <c r="N988" s="27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24"/>
      <c r="AG988" s="24"/>
      <c r="AH988" s="24"/>
      <c r="AI988" s="24"/>
      <c r="AJ988" s="24"/>
      <c r="AK988" s="24"/>
      <c r="AL988" s="24"/>
      <c r="AM988" s="24"/>
      <c r="AN988" s="24"/>
      <c r="AO988" s="24"/>
      <c r="AP988" s="24"/>
      <c r="AQ988" s="24"/>
      <c r="AR988" s="24"/>
      <c r="AS988" s="24"/>
      <c r="AT988" s="24"/>
      <c r="AU988" s="24"/>
      <c r="AV988" s="24"/>
      <c r="AW988" s="24"/>
      <c r="AX988" s="24"/>
      <c r="AY988" s="24"/>
      <c r="AZ988" s="24"/>
      <c r="BA988" s="24"/>
      <c r="BB988" s="24"/>
      <c r="BC988" s="24"/>
      <c r="BD988" s="24"/>
      <c r="BE988" s="24"/>
      <c r="BF988" s="24"/>
      <c r="BG988" s="24"/>
      <c r="BH988" s="24"/>
      <c r="BI988" s="24"/>
      <c r="BJ988" s="24"/>
      <c r="BK988" s="24"/>
      <c r="BL988" s="24"/>
      <c r="BM988" s="24"/>
      <c r="BN988" s="24"/>
      <c r="BO988" s="24"/>
      <c r="BP988" s="24"/>
      <c r="BQ988" s="24"/>
      <c r="BR988" s="24"/>
      <c r="BS988" s="24"/>
      <c r="BT988" s="24"/>
      <c r="BU988" s="24"/>
      <c r="BV988" s="24"/>
      <c r="BW988" s="24"/>
      <c r="BX988" s="24"/>
      <c r="BY988" s="24"/>
      <c r="BZ988" s="24"/>
      <c r="CA988" s="24"/>
      <c r="CB988" s="24"/>
      <c r="CC988" s="24"/>
      <c r="CD988" s="24"/>
      <c r="CE988" s="24"/>
      <c r="CF988" s="24"/>
      <c r="CG988" s="24"/>
      <c r="CH988" s="24"/>
      <c r="CI988" s="24"/>
      <c r="CJ988" s="24"/>
      <c r="CK988" s="24"/>
      <c r="CL988" s="24"/>
      <c r="CM988" s="24"/>
    </row>
    <row r="989" spans="1:91" ht="14.25" customHeight="1" x14ac:dyDescent="0.25">
      <c r="A989" s="22"/>
      <c r="B989" s="22"/>
      <c r="C989" s="23"/>
      <c r="D989" s="22"/>
      <c r="E989" s="27"/>
      <c r="F989" s="27"/>
      <c r="G989" s="27"/>
      <c r="H989" s="22"/>
      <c r="I989" s="22"/>
      <c r="J989" s="27"/>
      <c r="K989" s="22"/>
      <c r="L989" s="22"/>
      <c r="M989" s="22"/>
      <c r="N989" s="27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  <c r="AC989" s="24"/>
      <c r="AD989" s="24"/>
      <c r="AE989" s="24"/>
      <c r="AF989" s="24"/>
      <c r="AG989" s="24"/>
      <c r="AH989" s="24"/>
      <c r="AI989" s="24"/>
      <c r="AJ989" s="24"/>
      <c r="AK989" s="24"/>
      <c r="AL989" s="24"/>
      <c r="AM989" s="24"/>
      <c r="AN989" s="24"/>
      <c r="AO989" s="24"/>
      <c r="AP989" s="24"/>
      <c r="AQ989" s="24"/>
      <c r="AR989" s="24"/>
      <c r="AS989" s="24"/>
      <c r="AT989" s="24"/>
      <c r="AU989" s="24"/>
      <c r="AV989" s="24"/>
      <c r="AW989" s="24"/>
      <c r="AX989" s="24"/>
      <c r="AY989" s="24"/>
      <c r="AZ989" s="24"/>
      <c r="BA989" s="24"/>
      <c r="BB989" s="24"/>
      <c r="BC989" s="24"/>
      <c r="BD989" s="24"/>
      <c r="BE989" s="24"/>
      <c r="BF989" s="24"/>
      <c r="BG989" s="24"/>
      <c r="BH989" s="24"/>
      <c r="BI989" s="24"/>
      <c r="BJ989" s="24"/>
      <c r="BK989" s="24"/>
      <c r="BL989" s="24"/>
      <c r="BM989" s="24"/>
      <c r="BN989" s="24"/>
      <c r="BO989" s="24"/>
      <c r="BP989" s="24"/>
      <c r="BQ989" s="24"/>
      <c r="BR989" s="24"/>
      <c r="BS989" s="24"/>
      <c r="BT989" s="24"/>
      <c r="BU989" s="24"/>
      <c r="BV989" s="24"/>
      <c r="BW989" s="24"/>
      <c r="BX989" s="24"/>
      <c r="BY989" s="24"/>
      <c r="BZ989" s="24"/>
      <c r="CA989" s="24"/>
      <c r="CB989" s="24"/>
      <c r="CC989" s="24"/>
      <c r="CD989" s="24"/>
      <c r="CE989" s="24"/>
      <c r="CF989" s="24"/>
      <c r="CG989" s="24"/>
      <c r="CH989" s="24"/>
      <c r="CI989" s="24"/>
      <c r="CJ989" s="24"/>
      <c r="CK989" s="24"/>
      <c r="CL989" s="24"/>
      <c r="CM989" s="24"/>
    </row>
    <row r="990" spans="1:91" ht="14.25" customHeight="1" x14ac:dyDescent="0.25">
      <c r="A990" s="22"/>
      <c r="B990" s="22"/>
      <c r="C990" s="23"/>
      <c r="D990" s="22"/>
      <c r="E990" s="27"/>
      <c r="F990" s="27"/>
      <c r="G990" s="27"/>
      <c r="H990" s="22"/>
      <c r="I990" s="22"/>
      <c r="J990" s="27"/>
      <c r="K990" s="22"/>
      <c r="L990" s="22"/>
      <c r="M990" s="22"/>
      <c r="N990" s="27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24"/>
      <c r="AG990" s="24"/>
      <c r="AH990" s="24"/>
      <c r="AI990" s="24"/>
      <c r="AJ990" s="24"/>
      <c r="AK990" s="24"/>
      <c r="AL990" s="24"/>
      <c r="AM990" s="24"/>
      <c r="AN990" s="24"/>
      <c r="AO990" s="24"/>
      <c r="AP990" s="24"/>
      <c r="AQ990" s="24"/>
      <c r="AR990" s="24"/>
      <c r="AS990" s="24"/>
      <c r="AT990" s="24"/>
      <c r="AU990" s="24"/>
      <c r="AV990" s="24"/>
      <c r="AW990" s="24"/>
      <c r="AX990" s="24"/>
      <c r="AY990" s="24"/>
      <c r="AZ990" s="24"/>
      <c r="BA990" s="24"/>
      <c r="BB990" s="24"/>
      <c r="BC990" s="24"/>
      <c r="BD990" s="24"/>
      <c r="BE990" s="24"/>
      <c r="BF990" s="24"/>
      <c r="BG990" s="24"/>
      <c r="BH990" s="24"/>
      <c r="BI990" s="24"/>
      <c r="BJ990" s="24"/>
      <c r="BK990" s="24"/>
      <c r="BL990" s="24"/>
      <c r="BM990" s="24"/>
      <c r="BN990" s="24"/>
      <c r="BO990" s="24"/>
      <c r="BP990" s="24"/>
      <c r="BQ990" s="24"/>
      <c r="BR990" s="24"/>
      <c r="BS990" s="24"/>
      <c r="BT990" s="24"/>
      <c r="BU990" s="24"/>
      <c r="BV990" s="24"/>
      <c r="BW990" s="24"/>
      <c r="BX990" s="24"/>
      <c r="BY990" s="24"/>
      <c r="BZ990" s="24"/>
      <c r="CA990" s="24"/>
      <c r="CB990" s="24"/>
      <c r="CC990" s="24"/>
      <c r="CD990" s="24"/>
      <c r="CE990" s="24"/>
      <c r="CF990" s="24"/>
      <c r="CG990" s="24"/>
      <c r="CH990" s="24"/>
      <c r="CI990" s="24"/>
      <c r="CJ990" s="24"/>
      <c r="CK990" s="24"/>
      <c r="CL990" s="24"/>
      <c r="CM990" s="24"/>
    </row>
    <row r="991" spans="1:91" ht="14.25" customHeight="1" x14ac:dyDescent="0.25">
      <c r="A991" s="22"/>
      <c r="B991" s="22"/>
      <c r="C991" s="23"/>
      <c r="D991" s="22"/>
      <c r="E991" s="27"/>
      <c r="F991" s="27"/>
      <c r="G991" s="27"/>
      <c r="H991" s="22"/>
      <c r="I991" s="22"/>
      <c r="J991" s="27"/>
      <c r="K991" s="22"/>
      <c r="L991" s="22"/>
      <c r="M991" s="22"/>
      <c r="N991" s="27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4"/>
      <c r="AF991" s="24"/>
      <c r="AG991" s="24"/>
      <c r="AH991" s="24"/>
      <c r="AI991" s="24"/>
      <c r="AJ991" s="24"/>
      <c r="AK991" s="24"/>
      <c r="AL991" s="24"/>
      <c r="AM991" s="24"/>
      <c r="AN991" s="24"/>
      <c r="AO991" s="24"/>
      <c r="AP991" s="24"/>
      <c r="AQ991" s="24"/>
      <c r="AR991" s="24"/>
      <c r="AS991" s="24"/>
      <c r="AT991" s="24"/>
      <c r="AU991" s="24"/>
      <c r="AV991" s="24"/>
      <c r="AW991" s="24"/>
      <c r="AX991" s="24"/>
      <c r="AY991" s="24"/>
      <c r="AZ991" s="24"/>
      <c r="BA991" s="24"/>
      <c r="BB991" s="24"/>
      <c r="BC991" s="24"/>
      <c r="BD991" s="24"/>
      <c r="BE991" s="24"/>
      <c r="BF991" s="24"/>
      <c r="BG991" s="24"/>
      <c r="BH991" s="24"/>
      <c r="BI991" s="24"/>
      <c r="BJ991" s="24"/>
      <c r="BK991" s="24"/>
      <c r="BL991" s="24"/>
      <c r="BM991" s="24"/>
      <c r="BN991" s="24"/>
      <c r="BO991" s="24"/>
      <c r="BP991" s="24"/>
      <c r="BQ991" s="24"/>
      <c r="BR991" s="24"/>
      <c r="BS991" s="24"/>
      <c r="BT991" s="24"/>
      <c r="BU991" s="24"/>
      <c r="BV991" s="24"/>
      <c r="BW991" s="24"/>
      <c r="BX991" s="24"/>
      <c r="BY991" s="24"/>
      <c r="BZ991" s="24"/>
      <c r="CA991" s="24"/>
      <c r="CB991" s="24"/>
      <c r="CC991" s="24"/>
      <c r="CD991" s="24"/>
      <c r="CE991" s="24"/>
      <c r="CF991" s="24"/>
      <c r="CG991" s="24"/>
      <c r="CH991" s="24"/>
      <c r="CI991" s="24"/>
      <c r="CJ991" s="24"/>
      <c r="CK991" s="24"/>
      <c r="CL991" s="24"/>
      <c r="CM991" s="24"/>
    </row>
    <row r="992" spans="1:91" ht="14.25" customHeight="1" x14ac:dyDescent="0.25">
      <c r="A992" s="22"/>
      <c r="B992" s="22"/>
      <c r="C992" s="23"/>
      <c r="D992" s="22"/>
      <c r="E992" s="27"/>
      <c r="F992" s="27"/>
      <c r="G992" s="27"/>
      <c r="H992" s="22"/>
      <c r="I992" s="22"/>
      <c r="J992" s="27"/>
      <c r="K992" s="22"/>
      <c r="L992" s="22"/>
      <c r="M992" s="22"/>
      <c r="N992" s="27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  <c r="AC992" s="24"/>
      <c r="AD992" s="24"/>
      <c r="AE992" s="24"/>
      <c r="AF992" s="24"/>
      <c r="AG992" s="24"/>
      <c r="AH992" s="24"/>
      <c r="AI992" s="24"/>
      <c r="AJ992" s="24"/>
      <c r="AK992" s="24"/>
      <c r="AL992" s="24"/>
      <c r="AM992" s="24"/>
      <c r="AN992" s="24"/>
      <c r="AO992" s="24"/>
      <c r="AP992" s="24"/>
      <c r="AQ992" s="24"/>
      <c r="AR992" s="24"/>
      <c r="AS992" s="24"/>
      <c r="AT992" s="24"/>
      <c r="AU992" s="24"/>
      <c r="AV992" s="24"/>
      <c r="AW992" s="24"/>
      <c r="AX992" s="24"/>
      <c r="AY992" s="24"/>
      <c r="AZ992" s="24"/>
      <c r="BA992" s="24"/>
      <c r="BB992" s="24"/>
      <c r="BC992" s="24"/>
      <c r="BD992" s="24"/>
      <c r="BE992" s="24"/>
      <c r="BF992" s="24"/>
      <c r="BG992" s="24"/>
      <c r="BH992" s="24"/>
      <c r="BI992" s="24"/>
      <c r="BJ992" s="24"/>
      <c r="BK992" s="24"/>
      <c r="BL992" s="24"/>
      <c r="BM992" s="24"/>
      <c r="BN992" s="24"/>
      <c r="BO992" s="24"/>
      <c r="BP992" s="24"/>
      <c r="BQ992" s="24"/>
      <c r="BR992" s="24"/>
      <c r="BS992" s="24"/>
      <c r="BT992" s="24"/>
      <c r="BU992" s="24"/>
      <c r="BV992" s="24"/>
      <c r="BW992" s="24"/>
      <c r="BX992" s="24"/>
      <c r="BY992" s="24"/>
      <c r="BZ992" s="24"/>
      <c r="CA992" s="24"/>
      <c r="CB992" s="24"/>
      <c r="CC992" s="24"/>
      <c r="CD992" s="24"/>
      <c r="CE992" s="24"/>
      <c r="CF992" s="24"/>
      <c r="CG992" s="24"/>
      <c r="CH992" s="24"/>
      <c r="CI992" s="24"/>
      <c r="CJ992" s="24"/>
      <c r="CK992" s="24"/>
      <c r="CL992" s="24"/>
      <c r="CM992" s="24"/>
    </row>
    <row r="993" spans="1:91" ht="14.25" customHeight="1" x14ac:dyDescent="0.25">
      <c r="A993" s="22"/>
      <c r="B993" s="22"/>
      <c r="C993" s="23"/>
      <c r="D993" s="22"/>
      <c r="E993" s="27"/>
      <c r="F993" s="27"/>
      <c r="G993" s="27"/>
      <c r="H993" s="22"/>
      <c r="I993" s="22"/>
      <c r="J993" s="27"/>
      <c r="K993" s="22"/>
      <c r="L993" s="22"/>
      <c r="M993" s="22"/>
      <c r="N993" s="27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  <c r="AC993" s="24"/>
      <c r="AD993" s="24"/>
      <c r="AE993" s="24"/>
      <c r="AF993" s="24"/>
      <c r="AG993" s="24"/>
      <c r="AH993" s="24"/>
      <c r="AI993" s="24"/>
      <c r="AJ993" s="24"/>
      <c r="AK993" s="24"/>
      <c r="AL993" s="24"/>
      <c r="AM993" s="24"/>
      <c r="AN993" s="24"/>
      <c r="AO993" s="24"/>
      <c r="AP993" s="24"/>
      <c r="AQ993" s="24"/>
      <c r="AR993" s="24"/>
      <c r="AS993" s="24"/>
      <c r="AT993" s="24"/>
      <c r="AU993" s="24"/>
      <c r="AV993" s="24"/>
      <c r="AW993" s="24"/>
      <c r="AX993" s="24"/>
      <c r="AY993" s="24"/>
      <c r="AZ993" s="24"/>
      <c r="BA993" s="24"/>
      <c r="BB993" s="24"/>
      <c r="BC993" s="24"/>
      <c r="BD993" s="24"/>
      <c r="BE993" s="24"/>
      <c r="BF993" s="24"/>
      <c r="BG993" s="24"/>
      <c r="BH993" s="24"/>
      <c r="BI993" s="24"/>
      <c r="BJ993" s="24"/>
      <c r="BK993" s="24"/>
      <c r="BL993" s="24"/>
      <c r="BM993" s="24"/>
      <c r="BN993" s="24"/>
      <c r="BO993" s="24"/>
      <c r="BP993" s="24"/>
      <c r="BQ993" s="24"/>
      <c r="BR993" s="24"/>
      <c r="BS993" s="24"/>
      <c r="BT993" s="24"/>
      <c r="BU993" s="24"/>
      <c r="BV993" s="24"/>
      <c r="BW993" s="24"/>
      <c r="BX993" s="24"/>
      <c r="BY993" s="24"/>
      <c r="BZ993" s="24"/>
      <c r="CA993" s="24"/>
      <c r="CB993" s="24"/>
      <c r="CC993" s="24"/>
      <c r="CD993" s="24"/>
      <c r="CE993" s="24"/>
      <c r="CF993" s="24"/>
      <c r="CG993" s="24"/>
      <c r="CH993" s="24"/>
      <c r="CI993" s="24"/>
      <c r="CJ993" s="24"/>
      <c r="CK993" s="24"/>
      <c r="CL993" s="24"/>
      <c r="CM993" s="24"/>
    </row>
    <row r="994" spans="1:91" ht="14.25" customHeight="1" x14ac:dyDescent="0.25">
      <c r="A994" s="22"/>
      <c r="B994" s="22"/>
      <c r="C994" s="23"/>
      <c r="D994" s="22"/>
      <c r="E994" s="27"/>
      <c r="F994" s="27"/>
      <c r="G994" s="27"/>
      <c r="H994" s="22"/>
      <c r="I994" s="22"/>
      <c r="J994" s="27"/>
      <c r="K994" s="22"/>
      <c r="L994" s="22"/>
      <c r="M994" s="22"/>
      <c r="N994" s="27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  <c r="AC994" s="24"/>
      <c r="AD994" s="24"/>
      <c r="AE994" s="24"/>
      <c r="AF994" s="24"/>
      <c r="AG994" s="24"/>
      <c r="AH994" s="24"/>
      <c r="AI994" s="24"/>
      <c r="AJ994" s="24"/>
      <c r="AK994" s="24"/>
      <c r="AL994" s="24"/>
      <c r="AM994" s="24"/>
      <c r="AN994" s="24"/>
      <c r="AO994" s="24"/>
      <c r="AP994" s="24"/>
      <c r="AQ994" s="24"/>
      <c r="AR994" s="24"/>
      <c r="AS994" s="24"/>
      <c r="AT994" s="24"/>
      <c r="AU994" s="24"/>
      <c r="AV994" s="24"/>
      <c r="AW994" s="24"/>
      <c r="AX994" s="24"/>
      <c r="AY994" s="24"/>
      <c r="AZ994" s="24"/>
      <c r="BA994" s="24"/>
      <c r="BB994" s="24"/>
      <c r="BC994" s="24"/>
      <c r="BD994" s="24"/>
      <c r="BE994" s="24"/>
      <c r="BF994" s="24"/>
      <c r="BG994" s="24"/>
      <c r="BH994" s="24"/>
      <c r="BI994" s="24"/>
      <c r="BJ994" s="24"/>
      <c r="BK994" s="24"/>
      <c r="BL994" s="24"/>
      <c r="BM994" s="24"/>
      <c r="BN994" s="24"/>
      <c r="BO994" s="24"/>
      <c r="BP994" s="24"/>
      <c r="BQ994" s="24"/>
      <c r="BR994" s="24"/>
      <c r="BS994" s="24"/>
      <c r="BT994" s="24"/>
      <c r="BU994" s="24"/>
      <c r="BV994" s="24"/>
      <c r="BW994" s="24"/>
      <c r="BX994" s="24"/>
      <c r="BY994" s="24"/>
      <c r="BZ994" s="24"/>
      <c r="CA994" s="24"/>
      <c r="CB994" s="24"/>
      <c r="CC994" s="24"/>
      <c r="CD994" s="24"/>
      <c r="CE994" s="24"/>
      <c r="CF994" s="24"/>
      <c r="CG994" s="24"/>
      <c r="CH994" s="24"/>
      <c r="CI994" s="24"/>
      <c r="CJ994" s="24"/>
      <c r="CK994" s="24"/>
      <c r="CL994" s="24"/>
      <c r="CM994" s="24"/>
    </row>
    <row r="995" spans="1:91" ht="14.25" customHeight="1" x14ac:dyDescent="0.25">
      <c r="A995" s="22"/>
      <c r="B995" s="22"/>
      <c r="C995" s="23"/>
      <c r="D995" s="22"/>
      <c r="E995" s="27"/>
      <c r="F995" s="27"/>
      <c r="G995" s="27"/>
      <c r="H995" s="22"/>
      <c r="I995" s="22"/>
      <c r="J995" s="27"/>
      <c r="K995" s="22"/>
      <c r="L995" s="22"/>
      <c r="M995" s="22"/>
      <c r="N995" s="27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/>
      <c r="AD995" s="24"/>
      <c r="AE995" s="24"/>
      <c r="AF995" s="24"/>
      <c r="AG995" s="24"/>
      <c r="AH995" s="24"/>
      <c r="AI995" s="24"/>
      <c r="AJ995" s="24"/>
      <c r="AK995" s="24"/>
      <c r="AL995" s="24"/>
      <c r="AM995" s="24"/>
      <c r="AN995" s="24"/>
      <c r="AO995" s="24"/>
      <c r="AP995" s="24"/>
      <c r="AQ995" s="24"/>
      <c r="AR995" s="24"/>
      <c r="AS995" s="24"/>
      <c r="AT995" s="24"/>
      <c r="AU995" s="24"/>
      <c r="AV995" s="24"/>
      <c r="AW995" s="24"/>
      <c r="AX995" s="24"/>
      <c r="AY995" s="24"/>
      <c r="AZ995" s="24"/>
      <c r="BA995" s="24"/>
      <c r="BB995" s="24"/>
      <c r="BC995" s="24"/>
      <c r="BD995" s="24"/>
      <c r="BE995" s="24"/>
      <c r="BF995" s="24"/>
      <c r="BG995" s="24"/>
      <c r="BH995" s="24"/>
      <c r="BI995" s="24"/>
      <c r="BJ995" s="24"/>
      <c r="BK995" s="24"/>
      <c r="BL995" s="24"/>
      <c r="BM995" s="24"/>
      <c r="BN995" s="24"/>
      <c r="BO995" s="24"/>
      <c r="BP995" s="24"/>
      <c r="BQ995" s="24"/>
      <c r="BR995" s="24"/>
      <c r="BS995" s="24"/>
      <c r="BT995" s="24"/>
      <c r="BU995" s="24"/>
      <c r="BV995" s="24"/>
      <c r="BW995" s="24"/>
      <c r="BX995" s="24"/>
      <c r="BY995" s="24"/>
      <c r="BZ995" s="24"/>
      <c r="CA995" s="24"/>
      <c r="CB995" s="24"/>
      <c r="CC995" s="24"/>
      <c r="CD995" s="24"/>
      <c r="CE995" s="24"/>
      <c r="CF995" s="24"/>
      <c r="CG995" s="24"/>
      <c r="CH995" s="24"/>
      <c r="CI995" s="24"/>
      <c r="CJ995" s="24"/>
      <c r="CK995" s="24"/>
      <c r="CL995" s="24"/>
      <c r="CM995" s="24"/>
    </row>
  </sheetData>
  <dataConsolidate/>
  <mergeCells count="16">
    <mergeCell ref="U16:AL16"/>
    <mergeCell ref="P17:AL17"/>
    <mergeCell ref="P8:Q8"/>
    <mergeCell ref="D9:H9"/>
    <mergeCell ref="P9:Q9"/>
    <mergeCell ref="D6:H6"/>
    <mergeCell ref="K6:L6"/>
    <mergeCell ref="M6:N6"/>
    <mergeCell ref="BF10:BL10"/>
    <mergeCell ref="BM10:BS10"/>
    <mergeCell ref="P10:V10"/>
    <mergeCell ref="W10:AC10"/>
    <mergeCell ref="AD10:AJ10"/>
    <mergeCell ref="AK10:AQ10"/>
    <mergeCell ref="AR10:AX10"/>
    <mergeCell ref="AY10:BE10"/>
  </mergeCells>
  <conditionalFormatting sqref="P11:BS12 P18:BS77 P15:S15 P14:Q14 P13 AA13:BS13 AJ14:BS14 P16:U16 AH15:BS15 P17 BI16:BS17">
    <cfRule type="expression" dxfId="11" priority="2">
      <formula>P$11=TODAY()</formula>
    </cfRule>
  </conditionalFormatting>
  <dataValidations count="3">
    <dataValidation type="list" allowBlank="1" showInputMessage="1" showErrorMessage="1" sqref="B13:B77" xr:uid="{5FFC5A92-A377-451B-B8CF-72824408EA6B}">
      <formula1>client1</formula1>
    </dataValidation>
    <dataValidation type="list" allowBlank="1" showInputMessage="1" showErrorMessage="1" sqref="C13:C77" xr:uid="{39BFFBDE-7825-4C20-97C4-C737C34624BB}">
      <formula1>codearticle</formula1>
    </dataValidation>
    <dataValidation type="list" allowBlank="1" showInputMessage="1" showErrorMessage="1" sqref="I13:I77" xr:uid="{6FEEBCE5-E6F9-46EF-99F3-C15D643172DA}">
      <formula1>regleur</formula1>
    </dataValidation>
  </dataValidation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B3700-E0EF-4780-AFD7-35A3B4A9CEF7}">
  <sheetPr codeName="Feuil5"/>
  <dimension ref="A1:I60"/>
  <sheetViews>
    <sheetView topLeftCell="A15" workbookViewId="0">
      <selection activeCell="F28" sqref="F28"/>
    </sheetView>
  </sheetViews>
  <sheetFormatPr baseColWidth="10" defaultColWidth="11.42578125" defaultRowHeight="15" x14ac:dyDescent="0.25"/>
  <cols>
    <col min="1" max="1" width="11.5703125" style="47" customWidth="1"/>
    <col min="2" max="2" width="17.7109375" style="47" customWidth="1"/>
    <col min="3" max="3" width="19.7109375" style="47" customWidth="1"/>
    <col min="4" max="16384" width="11.42578125" style="47"/>
  </cols>
  <sheetData>
    <row r="1" spans="1:9" s="45" customFormat="1" x14ac:dyDescent="0.25">
      <c r="A1" s="43">
        <v>2023</v>
      </c>
      <c r="B1" s="44" t="s">
        <v>9</v>
      </c>
      <c r="C1" s="44" t="s">
        <v>10</v>
      </c>
    </row>
    <row r="2" spans="1:9" x14ac:dyDescent="0.25">
      <c r="A2" s="46"/>
      <c r="B2" s="46" t="s">
        <v>12</v>
      </c>
      <c r="C2" s="94">
        <f>DATE(A1,1,1)</f>
        <v>44927</v>
      </c>
      <c r="E2" s="61" t="s">
        <v>25</v>
      </c>
      <c r="F2" s="61"/>
      <c r="G2" s="62"/>
      <c r="H2" s="63" t="s">
        <v>24</v>
      </c>
    </row>
    <row r="3" spans="1:9" x14ac:dyDescent="0.25">
      <c r="A3" s="46"/>
      <c r="B3" s="46" t="s">
        <v>13</v>
      </c>
      <c r="C3" s="94">
        <f>ROUND(DATE($A$1,4,MOD(234-11*MOD($A$1,19),30))/7,)*7-6</f>
        <v>45025</v>
      </c>
      <c r="E3" s="59" t="s">
        <v>27</v>
      </c>
      <c r="F3" s="55">
        <v>0.35416666666666669</v>
      </c>
      <c r="G3" s="49"/>
      <c r="H3" s="50"/>
      <c r="I3" s="64"/>
    </row>
    <row r="4" spans="1:9" x14ac:dyDescent="0.25">
      <c r="A4" s="46"/>
      <c r="B4" s="46" t="s">
        <v>14</v>
      </c>
      <c r="C4" s="94">
        <f>C3+1</f>
        <v>45026</v>
      </c>
      <c r="E4" s="59" t="s">
        <v>28</v>
      </c>
      <c r="F4" s="55">
        <v>0.5</v>
      </c>
      <c r="G4" s="51">
        <f>F4-F3-H4</f>
        <v>0.13541666666666666</v>
      </c>
      <c r="H4" s="52">
        <v>1.0416666666666666E-2</v>
      </c>
      <c r="I4" s="65" t="s">
        <v>31</v>
      </c>
    </row>
    <row r="5" spans="1:9" x14ac:dyDescent="0.25">
      <c r="A5" s="46"/>
      <c r="B5" s="46" t="s">
        <v>15</v>
      </c>
      <c r="C5" s="94">
        <f>DATE(A1,5,1)</f>
        <v>45047</v>
      </c>
      <c r="E5" s="59" t="s">
        <v>29</v>
      </c>
      <c r="F5" s="55">
        <v>0.54166666666666663</v>
      </c>
      <c r="G5" s="49"/>
      <c r="H5" s="50"/>
      <c r="I5" s="66"/>
    </row>
    <row r="6" spans="1:9" x14ac:dyDescent="0.25">
      <c r="A6" s="46"/>
      <c r="B6" s="46" t="s">
        <v>16</v>
      </c>
      <c r="C6" s="94">
        <f>DATE(A1,5,8)</f>
        <v>45054</v>
      </c>
      <c r="E6" s="60" t="s">
        <v>30</v>
      </c>
      <c r="F6" s="56">
        <v>0.6875</v>
      </c>
      <c r="G6" s="53">
        <f>F6-F5-H6</f>
        <v>0.13541666666666671</v>
      </c>
      <c r="H6" s="54">
        <v>1.0416666666666666E-2</v>
      </c>
      <c r="I6" s="65" t="s">
        <v>32</v>
      </c>
    </row>
    <row r="7" spans="1:9" x14ac:dyDescent="0.25">
      <c r="A7" s="46"/>
      <c r="B7" s="46" t="s">
        <v>17</v>
      </c>
      <c r="C7" s="94">
        <f>C3+39</f>
        <v>45064</v>
      </c>
      <c r="G7" s="47">
        <f>(G6+G4)*24</f>
        <v>6.5000000000000009</v>
      </c>
    </row>
    <row r="8" spans="1:9" x14ac:dyDescent="0.25">
      <c r="A8" s="46"/>
      <c r="B8" s="46" t="s">
        <v>18</v>
      </c>
      <c r="C8" s="94">
        <f>C3+50</f>
        <v>45075</v>
      </c>
    </row>
    <row r="9" spans="1:9" x14ac:dyDescent="0.25">
      <c r="A9" s="46"/>
      <c r="B9" s="46" t="s">
        <v>19</v>
      </c>
      <c r="C9" s="94">
        <f>DATE(A1,7,14)</f>
        <v>45121</v>
      </c>
    </row>
    <row r="10" spans="1:9" x14ac:dyDescent="0.25">
      <c r="A10" s="46"/>
      <c r="B10" s="46" t="s">
        <v>20</v>
      </c>
      <c r="C10" s="94">
        <f>DATE(A1,8,15)</f>
        <v>45153</v>
      </c>
    </row>
    <row r="11" spans="1:9" x14ac:dyDescent="0.25">
      <c r="A11" s="46"/>
      <c r="B11" s="46" t="s">
        <v>21</v>
      </c>
      <c r="C11" s="94">
        <f>DATE(A1,11,1)</f>
        <v>45231</v>
      </c>
    </row>
    <row r="12" spans="1:9" x14ac:dyDescent="0.25">
      <c r="A12" s="46"/>
      <c r="B12" s="46" t="s">
        <v>22</v>
      </c>
      <c r="C12" s="94">
        <f>DATE(A1,11,11)</f>
        <v>45241</v>
      </c>
    </row>
    <row r="13" spans="1:9" x14ac:dyDescent="0.25">
      <c r="A13" s="46"/>
      <c r="B13" s="46" t="s">
        <v>23</v>
      </c>
      <c r="C13" s="94">
        <f>DATE(A1,12,25)</f>
        <v>45285</v>
      </c>
    </row>
    <row r="14" spans="1:9" x14ac:dyDescent="0.25">
      <c r="A14" s="46">
        <f>A1+1</f>
        <v>2024</v>
      </c>
      <c r="B14" s="46" t="s">
        <v>12</v>
      </c>
      <c r="C14" s="94">
        <f>DATE($A$14,1,1)</f>
        <v>45292</v>
      </c>
    </row>
    <row r="15" spans="1:9" x14ac:dyDescent="0.25">
      <c r="A15" s="46"/>
      <c r="B15" s="46" t="s">
        <v>13</v>
      </c>
      <c r="C15" s="94">
        <f>ROUND(DATE($A$14,4,MOD(234-11*MOD($A$14,19),30))/7,)*7-6</f>
        <v>45382</v>
      </c>
    </row>
    <row r="16" spans="1:9" x14ac:dyDescent="0.25">
      <c r="A16" s="46"/>
      <c r="B16" s="46" t="s">
        <v>14</v>
      </c>
      <c r="C16" s="94">
        <f>C15+1</f>
        <v>45383</v>
      </c>
    </row>
    <row r="17" spans="1:3" x14ac:dyDescent="0.25">
      <c r="A17" s="46"/>
      <c r="B17" s="46" t="s">
        <v>15</v>
      </c>
      <c r="C17" s="94">
        <f>DATE(A14,5,1)</f>
        <v>45413</v>
      </c>
    </row>
    <row r="18" spans="1:3" x14ac:dyDescent="0.25">
      <c r="A18" s="46"/>
      <c r="B18" s="46" t="s">
        <v>16</v>
      </c>
      <c r="C18" s="94">
        <f>DATE(A14,5,8)</f>
        <v>45420</v>
      </c>
    </row>
    <row r="19" spans="1:3" x14ac:dyDescent="0.25">
      <c r="A19" s="46"/>
      <c r="B19" s="46" t="s">
        <v>17</v>
      </c>
      <c r="C19" s="94">
        <f>C15+39</f>
        <v>45421</v>
      </c>
    </row>
    <row r="20" spans="1:3" x14ac:dyDescent="0.25">
      <c r="A20" s="46"/>
      <c r="B20" s="46" t="s">
        <v>18</v>
      </c>
      <c r="C20" s="94">
        <f>C15+50</f>
        <v>45432</v>
      </c>
    </row>
    <row r="21" spans="1:3" x14ac:dyDescent="0.25">
      <c r="A21" s="46"/>
      <c r="B21" s="46" t="s">
        <v>19</v>
      </c>
      <c r="C21" s="94">
        <f>DATE(A14,7,14)</f>
        <v>45487</v>
      </c>
    </row>
    <row r="22" spans="1:3" x14ac:dyDescent="0.25">
      <c r="A22" s="46"/>
      <c r="B22" s="46" t="s">
        <v>20</v>
      </c>
      <c r="C22" s="94">
        <f>DATE(A14,8,15)</f>
        <v>45519</v>
      </c>
    </row>
    <row r="23" spans="1:3" x14ac:dyDescent="0.25">
      <c r="A23" s="46"/>
      <c r="B23" s="46" t="s">
        <v>21</v>
      </c>
      <c r="C23" s="94">
        <f>DATE(A14,11,1)</f>
        <v>45597</v>
      </c>
    </row>
    <row r="24" spans="1:3" x14ac:dyDescent="0.25">
      <c r="A24" s="46"/>
      <c r="B24" s="46" t="s">
        <v>22</v>
      </c>
      <c r="C24" s="94">
        <f>DATE(A14,11,11)</f>
        <v>45607</v>
      </c>
    </row>
    <row r="25" spans="1:3" x14ac:dyDescent="0.25">
      <c r="A25" s="46"/>
      <c r="B25" s="46" t="s">
        <v>23</v>
      </c>
      <c r="C25" s="94">
        <f>DATE(A14,12,25)</f>
        <v>45651</v>
      </c>
    </row>
    <row r="26" spans="1:3" x14ac:dyDescent="0.25">
      <c r="A26" s="46">
        <v>2025</v>
      </c>
      <c r="B26" s="46" t="s">
        <v>12</v>
      </c>
      <c r="C26" s="106">
        <f>DATE($A$26,1,1)</f>
        <v>45658</v>
      </c>
    </row>
    <row r="27" spans="1:3" x14ac:dyDescent="0.25">
      <c r="A27" s="46"/>
      <c r="B27" s="46" t="s">
        <v>13</v>
      </c>
      <c r="C27" s="106">
        <f>ROUND(DATE($A$26,4,MOD(234-11*MOD($A$26,19),30))/7,)*7-6</f>
        <v>45767</v>
      </c>
    </row>
    <row r="28" spans="1:3" x14ac:dyDescent="0.25">
      <c r="A28" s="46"/>
      <c r="B28" s="46" t="s">
        <v>14</v>
      </c>
      <c r="C28" s="106">
        <f>C27+1</f>
        <v>45768</v>
      </c>
    </row>
    <row r="29" spans="1:3" x14ac:dyDescent="0.25">
      <c r="A29" s="46"/>
      <c r="B29" s="46" t="s">
        <v>15</v>
      </c>
      <c r="C29" s="106">
        <f>DATE(A26,5,1)</f>
        <v>45778</v>
      </c>
    </row>
    <row r="30" spans="1:3" x14ac:dyDescent="0.25">
      <c r="A30" s="46"/>
      <c r="B30" s="46" t="s">
        <v>16</v>
      </c>
      <c r="C30" s="106">
        <f>DATE(A26,5,8)</f>
        <v>45785</v>
      </c>
    </row>
    <row r="31" spans="1:3" x14ac:dyDescent="0.25">
      <c r="A31" s="46"/>
      <c r="B31" s="46" t="s">
        <v>17</v>
      </c>
      <c r="C31" s="106">
        <f>C27+39</f>
        <v>45806</v>
      </c>
    </row>
    <row r="32" spans="1:3" x14ac:dyDescent="0.25">
      <c r="A32" s="46"/>
      <c r="B32" s="46" t="s">
        <v>18</v>
      </c>
      <c r="C32" s="106">
        <f>C27+50</f>
        <v>45817</v>
      </c>
    </row>
    <row r="33" spans="1:3" x14ac:dyDescent="0.25">
      <c r="A33" s="46"/>
      <c r="B33" s="46" t="s">
        <v>19</v>
      </c>
      <c r="C33" s="106">
        <f>DATE(A26,7,14)</f>
        <v>45852</v>
      </c>
    </row>
    <row r="34" spans="1:3" x14ac:dyDescent="0.25">
      <c r="A34" s="46"/>
      <c r="B34" s="46" t="s">
        <v>20</v>
      </c>
      <c r="C34" s="106">
        <f>DATE(A26,8,15)</f>
        <v>45884</v>
      </c>
    </row>
    <row r="35" spans="1:3" x14ac:dyDescent="0.25">
      <c r="A35" s="46"/>
      <c r="B35" s="46" t="s">
        <v>21</v>
      </c>
      <c r="C35" s="106">
        <f>DATE(A26,11,1)</f>
        <v>45962</v>
      </c>
    </row>
    <row r="36" spans="1:3" x14ac:dyDescent="0.25">
      <c r="A36" s="46"/>
      <c r="B36" s="46" t="s">
        <v>22</v>
      </c>
      <c r="C36" s="106">
        <f>DATE(A26,11,11)</f>
        <v>45972</v>
      </c>
    </row>
    <row r="37" spans="1:3" x14ac:dyDescent="0.25">
      <c r="A37" s="46"/>
      <c r="B37" s="46" t="s">
        <v>23</v>
      </c>
      <c r="C37" s="106">
        <f>DATE(A26,12,25)</f>
        <v>46016</v>
      </c>
    </row>
    <row r="38" spans="1:3" x14ac:dyDescent="0.25">
      <c r="A38" s="46"/>
      <c r="B38" s="44" t="s">
        <v>11</v>
      </c>
      <c r="C38" s="106">
        <v>45268</v>
      </c>
    </row>
    <row r="39" spans="1:3" x14ac:dyDescent="0.25">
      <c r="A39" s="43"/>
      <c r="B39" s="44"/>
      <c r="C39" s="106">
        <v>45138</v>
      </c>
    </row>
    <row r="40" spans="1:3" x14ac:dyDescent="0.25">
      <c r="A40" s="46"/>
      <c r="B40" s="46"/>
      <c r="C40" s="106">
        <v>45139</v>
      </c>
    </row>
    <row r="41" spans="1:3" x14ac:dyDescent="0.25">
      <c r="A41" s="46"/>
      <c r="B41" s="46"/>
      <c r="C41" s="106">
        <v>45140</v>
      </c>
    </row>
    <row r="42" spans="1:3" x14ac:dyDescent="0.25">
      <c r="A42" s="46"/>
      <c r="B42" s="46"/>
      <c r="C42" s="106">
        <v>45141</v>
      </c>
    </row>
    <row r="43" spans="1:3" x14ac:dyDescent="0.25">
      <c r="A43" s="46"/>
      <c r="B43" s="46"/>
      <c r="C43" s="106">
        <v>45142</v>
      </c>
    </row>
    <row r="44" spans="1:3" x14ac:dyDescent="0.25">
      <c r="A44" s="46"/>
      <c r="B44" s="46"/>
      <c r="C44" s="106">
        <v>45143</v>
      </c>
    </row>
    <row r="45" spans="1:3" x14ac:dyDescent="0.25">
      <c r="A45" s="46"/>
      <c r="B45" s="46"/>
      <c r="C45" s="106">
        <v>45144</v>
      </c>
    </row>
    <row r="46" spans="1:3" x14ac:dyDescent="0.25">
      <c r="A46" s="46"/>
      <c r="B46" s="46"/>
      <c r="C46" s="106">
        <v>45145</v>
      </c>
    </row>
    <row r="47" spans="1:3" x14ac:dyDescent="0.25">
      <c r="A47" s="46"/>
      <c r="B47" s="46"/>
      <c r="C47" s="106">
        <v>45146</v>
      </c>
    </row>
    <row r="48" spans="1:3" x14ac:dyDescent="0.25">
      <c r="A48" s="46"/>
      <c r="B48" s="46"/>
      <c r="C48" s="106">
        <v>45147</v>
      </c>
    </row>
    <row r="49" spans="1:3" x14ac:dyDescent="0.25">
      <c r="A49" s="46"/>
      <c r="B49" s="46"/>
      <c r="C49" s="106">
        <v>45148</v>
      </c>
    </row>
    <row r="50" spans="1:3" x14ac:dyDescent="0.25">
      <c r="A50" s="46"/>
      <c r="B50" s="46"/>
      <c r="C50" s="106">
        <v>45149</v>
      </c>
    </row>
    <row r="51" spans="1:3" x14ac:dyDescent="0.25">
      <c r="A51" s="46"/>
      <c r="B51" s="46"/>
      <c r="C51" s="106">
        <v>45150</v>
      </c>
    </row>
    <row r="52" spans="1:3" x14ac:dyDescent="0.25">
      <c r="A52" s="46"/>
      <c r="B52" s="46"/>
      <c r="C52" s="106">
        <v>45151</v>
      </c>
    </row>
    <row r="53" spans="1:3" x14ac:dyDescent="0.25">
      <c r="A53" s="43"/>
      <c r="B53" s="44"/>
      <c r="C53" s="106">
        <v>45152</v>
      </c>
    </row>
    <row r="54" spans="1:3" x14ac:dyDescent="0.25">
      <c r="A54" s="46"/>
      <c r="B54" s="46"/>
      <c r="C54" s="106">
        <v>45153</v>
      </c>
    </row>
    <row r="55" spans="1:3" x14ac:dyDescent="0.25">
      <c r="A55" s="46"/>
      <c r="B55" s="46"/>
      <c r="C55" s="106">
        <v>45154</v>
      </c>
    </row>
    <row r="56" spans="1:3" x14ac:dyDescent="0.25">
      <c r="A56" s="46"/>
      <c r="B56" s="46"/>
      <c r="C56" s="106">
        <v>45155</v>
      </c>
    </row>
    <row r="57" spans="1:3" x14ac:dyDescent="0.25">
      <c r="A57" s="46"/>
      <c r="B57" s="46"/>
      <c r="C57" s="106">
        <v>45156</v>
      </c>
    </row>
    <row r="58" spans="1:3" x14ac:dyDescent="0.25">
      <c r="A58" s="46"/>
      <c r="B58" s="46"/>
      <c r="C58" s="106">
        <v>45157</v>
      </c>
    </row>
    <row r="59" spans="1:3" x14ac:dyDescent="0.25">
      <c r="A59" s="46"/>
      <c r="B59" s="46"/>
      <c r="C59" s="106">
        <v>45158</v>
      </c>
    </row>
    <row r="60" spans="1:3" x14ac:dyDescent="0.25">
      <c r="A60" s="46"/>
      <c r="B60" s="46"/>
      <c r="C60" s="106">
        <v>45013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F16D-6535-4F15-BBB3-8CF1092FD684}">
  <sheetPr codeName="Feuil3"/>
  <dimension ref="B4:M10"/>
  <sheetViews>
    <sheetView workbookViewId="0">
      <selection activeCell="F9" sqref="F9"/>
    </sheetView>
  </sheetViews>
  <sheetFormatPr baseColWidth="10" defaultRowHeight="15" x14ac:dyDescent="0.25"/>
  <cols>
    <col min="2" max="3" width="13.7109375" customWidth="1"/>
    <col min="4" max="4" width="18.7109375" customWidth="1"/>
    <col min="5" max="5" width="16.42578125" customWidth="1"/>
    <col min="6" max="6" width="14.7109375" customWidth="1"/>
    <col min="15" max="15" width="16.42578125" customWidth="1"/>
  </cols>
  <sheetData>
    <row r="4" spans="2:13" x14ac:dyDescent="0.25">
      <c r="B4" s="57" t="s">
        <v>26</v>
      </c>
      <c r="C4" s="57" t="s">
        <v>3</v>
      </c>
      <c r="D4" s="57" t="s">
        <v>33</v>
      </c>
      <c r="E4" s="57" t="s">
        <v>34</v>
      </c>
      <c r="F4" s="57" t="s">
        <v>35</v>
      </c>
      <c r="J4" s="58" t="s">
        <v>1</v>
      </c>
      <c r="M4" s="57" t="s">
        <v>5</v>
      </c>
    </row>
    <row r="5" spans="2:13" x14ac:dyDescent="0.25">
      <c r="B5">
        <v>50235</v>
      </c>
      <c r="C5" s="57" t="s">
        <v>36</v>
      </c>
      <c r="D5">
        <v>20</v>
      </c>
      <c r="E5">
        <v>20</v>
      </c>
      <c r="F5">
        <v>90</v>
      </c>
      <c r="J5" s="57" t="s">
        <v>43</v>
      </c>
      <c r="M5" s="57" t="s">
        <v>40</v>
      </c>
    </row>
    <row r="6" spans="2:13" x14ac:dyDescent="0.25">
      <c r="B6">
        <v>56014</v>
      </c>
      <c r="C6" s="57" t="s">
        <v>37</v>
      </c>
      <c r="D6">
        <v>30</v>
      </c>
      <c r="E6">
        <v>30</v>
      </c>
      <c r="F6">
        <v>90</v>
      </c>
      <c r="J6" s="57" t="s">
        <v>44</v>
      </c>
      <c r="M6" s="57" t="s">
        <v>41</v>
      </c>
    </row>
    <row r="7" spans="2:13" x14ac:dyDescent="0.25">
      <c r="B7">
        <v>12545</v>
      </c>
      <c r="C7" s="57" t="s">
        <v>38</v>
      </c>
      <c r="D7">
        <v>30</v>
      </c>
      <c r="E7">
        <v>18</v>
      </c>
      <c r="F7">
        <v>90</v>
      </c>
      <c r="J7" s="57" t="s">
        <v>45</v>
      </c>
      <c r="M7" s="57" t="s">
        <v>42</v>
      </c>
    </row>
    <row r="8" spans="2:13" x14ac:dyDescent="0.25">
      <c r="B8">
        <v>25456</v>
      </c>
      <c r="C8" s="57" t="s">
        <v>39</v>
      </c>
      <c r="D8">
        <v>60</v>
      </c>
      <c r="E8">
        <v>15</v>
      </c>
      <c r="F8">
        <v>90</v>
      </c>
      <c r="J8" s="57" t="s">
        <v>46</v>
      </c>
    </row>
    <row r="9" spans="2:13" x14ac:dyDescent="0.25">
      <c r="J9" s="57" t="s">
        <v>48</v>
      </c>
    </row>
    <row r="10" spans="2:13" x14ac:dyDescent="0.25">
      <c r="J10" s="57" t="s">
        <v>47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 charge</vt:lpstr>
      <vt:lpstr>Jours férié fermeture</vt:lpstr>
      <vt:lpstr>Parametre</vt:lpstr>
      <vt:lpstr>_dapm</vt:lpstr>
      <vt:lpstr>_dmat</vt:lpstr>
      <vt:lpstr>_fapm</vt:lpstr>
      <vt:lpstr>_fmat</vt:lpstr>
      <vt:lpstr>_off</vt:lpstr>
      <vt:lpstr>client1</vt:lpstr>
      <vt:lpstr>ferie</vt:lpstr>
      <vt:lpstr>'Plan charge'!Zone_d_impression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Blog-gestion-de-projet.com</dc:creator>
  <cp:lastModifiedBy>Gturkmen</cp:lastModifiedBy>
  <cp:lastPrinted>2023-10-22T05:05:32Z</cp:lastPrinted>
  <dcterms:created xsi:type="dcterms:W3CDTF">2020-09-04T08:29:58Z</dcterms:created>
  <dcterms:modified xsi:type="dcterms:W3CDTF">2023-10-25T06:04:14Z</dcterms:modified>
</cp:coreProperties>
</file>