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philippevanhoren/Desktop/"/>
    </mc:Choice>
  </mc:AlternateContent>
  <bookViews>
    <workbookView xWindow="0" yWindow="440" windowWidth="28800" windowHeight="17560" tabRatio="500"/>
  </bookViews>
  <sheets>
    <sheet name="Bon de commande" sheetId="1" r:id="rId1"/>
    <sheet name="Clients" sheetId="3" r:id="rId2"/>
    <sheet name="ARTICLES" sheetId="2" r:id="rId3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8" i="1" l="1"/>
  <c r="H21" i="1"/>
  <c r="F21" i="1"/>
  <c r="L21" i="1"/>
  <c r="H22" i="1"/>
  <c r="F22" i="1"/>
  <c r="L22" i="1"/>
  <c r="H23" i="1"/>
  <c r="F23" i="1"/>
  <c r="L23" i="1"/>
  <c r="H24" i="1"/>
  <c r="F24" i="1"/>
  <c r="L24" i="1"/>
  <c r="H25" i="1"/>
  <c r="F25" i="1"/>
  <c r="L25" i="1"/>
  <c r="H26" i="1"/>
  <c r="F26" i="1"/>
  <c r="L26" i="1"/>
  <c r="H27" i="1"/>
  <c r="F27" i="1"/>
  <c r="L27" i="1"/>
  <c r="H28" i="1"/>
  <c r="F28" i="1"/>
  <c r="L28" i="1"/>
  <c r="H29" i="1"/>
  <c r="F29" i="1"/>
  <c r="L29" i="1"/>
  <c r="H30" i="1"/>
  <c r="F30" i="1"/>
  <c r="L30" i="1"/>
  <c r="H31" i="1"/>
  <c r="F31" i="1"/>
  <c r="L31" i="1"/>
  <c r="H32" i="1"/>
  <c r="F32" i="1"/>
  <c r="L32" i="1"/>
  <c r="H33" i="1"/>
  <c r="F33" i="1"/>
  <c r="L33" i="1"/>
  <c r="H34" i="1"/>
  <c r="F34" i="1"/>
  <c r="L34" i="1"/>
  <c r="H35" i="1"/>
  <c r="F35" i="1"/>
  <c r="L35" i="1"/>
  <c r="H36" i="1"/>
  <c r="F36" i="1"/>
  <c r="L36" i="1"/>
  <c r="H37" i="1"/>
  <c r="F37" i="1"/>
  <c r="L37" i="1"/>
  <c r="H38" i="1"/>
  <c r="F38" i="1"/>
  <c r="L38" i="1"/>
  <c r="H39" i="1"/>
  <c r="F39" i="1"/>
  <c r="L39" i="1"/>
  <c r="H40" i="1"/>
  <c r="F40" i="1"/>
  <c r="L40" i="1"/>
  <c r="H41" i="1"/>
  <c r="F41" i="1"/>
  <c r="L41" i="1"/>
  <c r="H42" i="1"/>
  <c r="F42" i="1"/>
  <c r="L42" i="1"/>
  <c r="H43" i="1"/>
  <c r="F43" i="1"/>
  <c r="L43" i="1"/>
  <c r="H44" i="1"/>
  <c r="F44" i="1"/>
  <c r="L44" i="1"/>
  <c r="H45" i="1"/>
  <c r="F45" i="1"/>
  <c r="L45" i="1"/>
  <c r="H46" i="1"/>
  <c r="F46" i="1"/>
  <c r="L46" i="1"/>
  <c r="H47" i="1"/>
  <c r="F47" i="1"/>
  <c r="L47" i="1"/>
  <c r="H20" i="1"/>
  <c r="F20" i="1"/>
  <c r="L20" i="1"/>
  <c r="L49" i="1"/>
  <c r="L50" i="1"/>
  <c r="L51" i="1"/>
  <c r="L52" i="1"/>
  <c r="H53" i="1"/>
  <c r="J43" i="1"/>
  <c r="J44" i="1"/>
  <c r="J45" i="1"/>
  <c r="J46" i="1"/>
  <c r="J47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20" i="1"/>
  <c r="B8" i="1"/>
  <c r="B6" i="1"/>
  <c r="E10" i="1"/>
  <c r="B10" i="1"/>
  <c r="G14" i="1"/>
</calcChain>
</file>

<file path=xl/sharedStrings.xml><?xml version="1.0" encoding="utf-8"?>
<sst xmlns="http://schemas.openxmlformats.org/spreadsheetml/2006/main" count="124" uniqueCount="94">
  <si>
    <t>RECA BELUX sa-nv</t>
  </si>
  <si>
    <t>FIXATION OUTILLAGE</t>
  </si>
  <si>
    <t>Rue</t>
  </si>
  <si>
    <t>CP</t>
  </si>
  <si>
    <t>N° client</t>
  </si>
  <si>
    <t>Ville</t>
  </si>
  <si>
    <t>Responsable</t>
  </si>
  <si>
    <t>N° vendeur</t>
  </si>
  <si>
    <t>Date</t>
  </si>
  <si>
    <t>N° Bon</t>
  </si>
  <si>
    <t>N° Bon officiel</t>
  </si>
  <si>
    <t>Bon de Commande</t>
  </si>
  <si>
    <t>Adresse de livraison</t>
  </si>
  <si>
    <t>Nom</t>
  </si>
  <si>
    <t>Pour</t>
  </si>
  <si>
    <t>N° TVA</t>
  </si>
  <si>
    <t>Adresse e-mail</t>
  </si>
  <si>
    <t>N°</t>
  </si>
  <si>
    <t>Référence article</t>
  </si>
  <si>
    <t>Quantité</t>
  </si>
  <si>
    <t>P</t>
  </si>
  <si>
    <t>Livré</t>
  </si>
  <si>
    <t>Prix unitaire</t>
  </si>
  <si>
    <t>Libellé</t>
  </si>
  <si>
    <t>Montant</t>
  </si>
  <si>
    <t>Montant hors TVA</t>
  </si>
  <si>
    <t>Désignation</t>
  </si>
  <si>
    <t>Référence</t>
  </si>
  <si>
    <t>PPAR</t>
  </si>
  <si>
    <t>0670 016 125</t>
  </si>
  <si>
    <t>DISQUE F1 I 125</t>
  </si>
  <si>
    <t>Unité emballage</t>
  </si>
  <si>
    <t>Piéce 1</t>
  </si>
  <si>
    <t>Piécé 2</t>
  </si>
  <si>
    <t>Piéce 3</t>
  </si>
  <si>
    <t>Piéce 4</t>
  </si>
  <si>
    <t>Piéce 5</t>
  </si>
  <si>
    <t>Piéce 6</t>
  </si>
  <si>
    <t>Piéce 7</t>
  </si>
  <si>
    <t>Piéce 8</t>
  </si>
  <si>
    <t>Piéce 9</t>
  </si>
  <si>
    <t>Piéce 10</t>
  </si>
  <si>
    <t>Piéce 11</t>
  </si>
  <si>
    <t>Piéce 12</t>
  </si>
  <si>
    <t>Piéce 13</t>
  </si>
  <si>
    <t>Piéce 14</t>
  </si>
  <si>
    <t>Piéce 15</t>
  </si>
  <si>
    <t>Piéce 16</t>
  </si>
  <si>
    <t>Piéce 17</t>
  </si>
  <si>
    <t>Piéce 18</t>
  </si>
  <si>
    <t>Piéce 19</t>
  </si>
  <si>
    <t>Piéce 20</t>
  </si>
  <si>
    <t>Piéce 21</t>
  </si>
  <si>
    <t>Piéce 22</t>
  </si>
  <si>
    <t>Piéce 23</t>
  </si>
  <si>
    <t>Piéce 24</t>
  </si>
  <si>
    <t>Piéce 25</t>
  </si>
  <si>
    <t>Piéce 26</t>
  </si>
  <si>
    <t>Piéce 27</t>
  </si>
  <si>
    <t>Piéce 28</t>
  </si>
  <si>
    <t>Piéce 29</t>
  </si>
  <si>
    <t>Piéce 30</t>
  </si>
  <si>
    <t>Piéce 31</t>
  </si>
  <si>
    <t>BIBI 1</t>
  </si>
  <si>
    <t>BIBI 2</t>
  </si>
  <si>
    <t>BIBI 3</t>
  </si>
  <si>
    <t>BIBI 4</t>
  </si>
  <si>
    <t>BIBI 5</t>
  </si>
  <si>
    <t>BIBI 6</t>
  </si>
  <si>
    <t>BIBI 7</t>
  </si>
  <si>
    <t>BIBI 8</t>
  </si>
  <si>
    <t>BIBI 9</t>
  </si>
  <si>
    <t>BIBI 10</t>
  </si>
  <si>
    <t>BIBI 11</t>
  </si>
  <si>
    <t>BIBI 12</t>
  </si>
  <si>
    <t>BIBI 13</t>
  </si>
  <si>
    <t>BIBI 14</t>
  </si>
  <si>
    <t>BIBI 15</t>
  </si>
  <si>
    <t>BIBI 16</t>
  </si>
  <si>
    <t>BIBI 17</t>
  </si>
  <si>
    <t>BIBI 18</t>
  </si>
  <si>
    <t>BIBI 19</t>
  </si>
  <si>
    <t>BIBI 20</t>
  </si>
  <si>
    <t>BIBI 21</t>
  </si>
  <si>
    <t>BIBI 22</t>
  </si>
  <si>
    <t>BIBI 23</t>
  </si>
  <si>
    <t>BIBI 24</t>
  </si>
  <si>
    <t>BIBI 25</t>
  </si>
  <si>
    <t>BIBI 26</t>
  </si>
  <si>
    <t>Numéro client</t>
  </si>
  <si>
    <t>Non client</t>
  </si>
  <si>
    <t>Code postal</t>
  </si>
  <si>
    <t>Commune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</si>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</sst>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1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 (Corps)"/>
    </font>
    <font>
      <sz val="8"/>
      <color theme="1"/>
      <name val="Calibri"/>
      <family val="2"/>
      <scheme val="minor"/>
    </font>
    <font>
      <b/>
      <sz val="18"/>
      <color theme="1"/>
      <name val="Calibri"/>
      <scheme val="minor"/>
    </font>
    <font>
      <b/>
      <sz val="22"/>
      <color theme="1"/>
      <name val="Calibri Light"/>
      <scheme val="major"/>
    </font>
    <font>
      <sz val="2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Times New Roman"/>
    </font>
    <font>
      <sz val="7"/>
      <name val="Arial"/>
    </font>
    <font>
      <sz val="7"/>
      <color rgb="FF000000"/>
      <name val="Arial"/>
      <family val="2"/>
    </font>
    <font>
      <sz val="10"/>
      <name val="Arial"/>
    </font>
    <font>
      <sz val="10"/>
      <color theme="1"/>
      <name val="Arial"/>
    </font>
    <font>
      <sz val="7"/>
      <color theme="1"/>
      <name val="Arial"/>
    </font>
    <font>
      <sz val="16"/>
      <color rgb="FF303030"/>
      <name val="Arial"/>
    </font>
    <font>
      <sz val="15"/>
      <color rgb="FF141414"/>
      <name val="Arial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/>
  </cellStyleXfs>
  <cellXfs count="92">
    <xf numFmtId="0" fontId="0" fillId="0" borderId="0" xfId="0"/>
    <xf numFmtId="0" fontId="3" fillId="0" borderId="0" xfId="0" applyFont="1"/>
    <xf numFmtId="0" fontId="3" fillId="0" borderId="8" xfId="0" applyFont="1" applyBorder="1"/>
    <xf numFmtId="0" fontId="0" fillId="0" borderId="0" xfId="0" applyAlignment="1">
      <alignment horizontal="center"/>
    </xf>
    <xf numFmtId="0" fontId="3" fillId="0" borderId="0" xfId="0" applyFont="1" applyBorder="1"/>
    <xf numFmtId="0" fontId="2" fillId="0" borderId="0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9" xfId="0" applyFont="1" applyBorder="1" applyAlignment="1">
      <alignment horizontal="left" vertical="center"/>
    </xf>
    <xf numFmtId="2" fontId="3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12" fillId="0" borderId="1" xfId="3" applyFont="1" applyFill="1" applyBorder="1" applyAlignment="1">
      <alignment horizontal="left" vertical="top" wrapText="1"/>
    </xf>
    <xf numFmtId="0" fontId="12" fillId="0" borderId="1" xfId="3" applyFont="1" applyFill="1" applyBorder="1" applyAlignment="1">
      <alignment horizontal="center" vertical="top" wrapText="1"/>
    </xf>
    <xf numFmtId="1" fontId="13" fillId="0" borderId="1" xfId="3" applyNumberFormat="1" applyFont="1" applyFill="1" applyBorder="1" applyAlignment="1">
      <alignment horizontal="right" vertical="top" indent="2" shrinkToFit="1"/>
    </xf>
    <xf numFmtId="0" fontId="11" fillId="0" borderId="1" xfId="3" applyFill="1" applyBorder="1" applyAlignment="1">
      <alignment horizontal="left" vertical="top"/>
    </xf>
    <xf numFmtId="1" fontId="3" fillId="0" borderId="1" xfId="0" applyNumberFormat="1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right"/>
    </xf>
    <xf numFmtId="0" fontId="15" fillId="0" borderId="0" xfId="0" applyFont="1" applyBorder="1"/>
    <xf numFmtId="0" fontId="15" fillId="0" borderId="0" xfId="0" applyFont="1"/>
    <xf numFmtId="0" fontId="15" fillId="0" borderId="0" xfId="0" applyNumberFormat="1" applyFont="1" applyBorder="1"/>
    <xf numFmtId="0" fontId="15" fillId="0" borderId="0" xfId="0" applyNumberFormat="1" applyFont="1"/>
    <xf numFmtId="0" fontId="15" fillId="0" borderId="0" xfId="0" applyNumberFormat="1" applyFont="1" applyBorder="1" applyAlignment="1">
      <alignment horizontal="center"/>
    </xf>
    <xf numFmtId="0" fontId="15" fillId="0" borderId="0" xfId="0" applyNumberFormat="1" applyFont="1" applyAlignment="1">
      <alignment horizontal="center"/>
    </xf>
    <xf numFmtId="0" fontId="0" fillId="0" borderId="1" xfId="0" applyBorder="1"/>
    <xf numFmtId="0" fontId="14" fillId="0" borderId="0" xfId="0" applyNumberFormat="1" applyFont="1" applyBorder="1" applyAlignment="1">
      <alignment horizontal="center"/>
    </xf>
    <xf numFmtId="0" fontId="14" fillId="0" borderId="0" xfId="0" applyNumberFormat="1" applyFont="1" applyBorder="1"/>
    <xf numFmtId="0" fontId="14" fillId="0" borderId="0" xfId="0" applyFont="1" applyBorder="1" applyAlignment="1">
      <alignment horizontal="center"/>
    </xf>
    <xf numFmtId="49" fontId="14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4" fillId="0" borderId="0" xfId="0" applyFont="1" applyFill="1" applyBorder="1" applyAlignment="1">
      <alignment horizontal="center"/>
    </xf>
    <xf numFmtId="2" fontId="12" fillId="0" borderId="1" xfId="3" applyNumberFormat="1" applyFont="1" applyFill="1" applyBorder="1" applyAlignment="1">
      <alignment vertical="top" wrapText="1"/>
    </xf>
    <xf numFmtId="2" fontId="11" fillId="0" borderId="1" xfId="3" applyNumberFormat="1" applyFill="1" applyBorder="1" applyAlignment="1">
      <alignment vertical="top"/>
    </xf>
    <xf numFmtId="0" fontId="16" fillId="0" borderId="1" xfId="0" applyFont="1" applyBorder="1"/>
    <xf numFmtId="1" fontId="11" fillId="0" borderId="1" xfId="3" applyNumberFormat="1" applyFill="1" applyBorder="1" applyAlignment="1">
      <alignment vertical="top"/>
    </xf>
    <xf numFmtId="1" fontId="13" fillId="0" borderId="1" xfId="3" applyNumberFormat="1" applyFont="1" applyFill="1" applyBorder="1" applyAlignment="1">
      <alignment vertical="top" shrinkToFit="1"/>
    </xf>
    <xf numFmtId="1" fontId="16" fillId="0" borderId="1" xfId="0" applyNumberFormat="1" applyFont="1" applyBorder="1" applyAlignment="1"/>
    <xf numFmtId="2" fontId="16" fillId="0" borderId="1" xfId="0" applyNumberFormat="1" applyFont="1" applyBorder="1" applyAlignment="1"/>
    <xf numFmtId="0" fontId="17" fillId="0" borderId="0" xfId="0" applyFont="1"/>
    <xf numFmtId="0" fontId="18" fillId="0" borderId="0" xfId="0" applyFont="1"/>
    <xf numFmtId="1" fontId="3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 applyProtection="1">
      <alignment horizontal="center"/>
    </xf>
    <xf numFmtId="0" fontId="0" fillId="2" borderId="1" xfId="0" applyFill="1" applyBorder="1"/>
    <xf numFmtId="2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center"/>
    </xf>
    <xf numFmtId="0" fontId="3" fillId="0" borderId="9" xfId="0" applyFont="1" applyBorder="1"/>
    <xf numFmtId="0" fontId="0" fillId="0" borderId="9" xfId="0" applyBorder="1"/>
    <xf numFmtId="1" fontId="3" fillId="0" borderId="0" xfId="0" applyNumberFormat="1" applyFont="1" applyBorder="1" applyAlignment="1">
      <alignment horizontal="center"/>
    </xf>
    <xf numFmtId="164" fontId="3" fillId="0" borderId="1" xfId="0" applyNumberFormat="1" applyFont="1" applyBorder="1"/>
    <xf numFmtId="0" fontId="3" fillId="2" borderId="1" xfId="0" applyFont="1" applyFill="1" applyBorder="1" applyAlignment="1">
      <alignment horizontal="left"/>
    </xf>
    <xf numFmtId="0" fontId="8" fillId="0" borderId="5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19" fillId="0" borderId="5" xfId="0" applyFont="1" applyBorder="1" applyAlignment="1">
      <alignment horizontal="left" vertical="center" indent="1"/>
    </xf>
    <xf numFmtId="0" fontId="19" fillId="0" borderId="6" xfId="0" applyFont="1" applyBorder="1" applyAlignment="1">
      <alignment horizontal="left" vertical="center" indent="1"/>
    </xf>
    <xf numFmtId="0" fontId="19" fillId="0" borderId="7" xfId="0" applyFont="1" applyBorder="1" applyAlignment="1">
      <alignment horizontal="left" vertical="center" indent="1"/>
    </xf>
    <xf numFmtId="0" fontId="8" fillId="0" borderId="5" xfId="0" applyFont="1" applyBorder="1" applyAlignment="1">
      <alignment horizontal="left" vertical="center" indent="1"/>
    </xf>
    <xf numFmtId="0" fontId="8" fillId="0" borderId="6" xfId="0" applyFont="1" applyBorder="1" applyAlignment="1">
      <alignment horizontal="left" vertical="center" indent="1"/>
    </xf>
    <xf numFmtId="0" fontId="8" fillId="0" borderId="7" xfId="0" applyFont="1" applyBorder="1" applyAlignment="1">
      <alignment horizontal="left" vertical="center" indent="1"/>
    </xf>
    <xf numFmtId="1" fontId="20" fillId="0" borderId="5" xfId="0" applyNumberFormat="1" applyFont="1" applyBorder="1" applyAlignment="1">
      <alignment horizontal="center" vertical="center"/>
    </xf>
    <xf numFmtId="1" fontId="20" fillId="0" borderId="6" xfId="0" applyNumberFormat="1" applyFont="1" applyBorder="1" applyAlignment="1">
      <alignment horizontal="center" vertical="center"/>
    </xf>
    <xf numFmtId="1" fontId="20" fillId="0" borderId="7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4" fontId="8" fillId="0" borderId="5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0" xfId="0" applyNumberFormat="1" applyFont="1" applyBorder="1" applyAlignment="1">
      <alignment horizontal="left"/>
    </xf>
    <xf numFmtId="0" fontId="3" fillId="0" borderId="11" xfId="0" applyNumberFormat="1" applyFont="1" applyBorder="1" applyAlignment="1">
      <alignment horizontal="left"/>
    </xf>
    <xf numFmtId="0" fontId="2" fillId="0" borderId="0" xfId="0" applyFont="1" applyBorder="1"/>
    <xf numFmtId="0" fontId="3" fillId="0" borderId="2" xfId="0" applyFont="1" applyBorder="1" applyAlignment="1"/>
    <xf numFmtId="0" fontId="3" fillId="0" borderId="4" xfId="0" applyFont="1" applyBorder="1" applyAlignment="1"/>
    <xf numFmtId="0" fontId="11" fillId="3" borderId="1" xfId="3" applyFill="1" applyBorder="1" applyAlignment="1">
      <alignment horizontal="left" vertical="top"/>
    </xf>
    <xf numFmtId="1" fontId="13" fillId="3" borderId="1" xfId="3" applyNumberFormat="1" applyFont="1" applyFill="1" applyBorder="1" applyAlignment="1">
      <alignment horizontal="right" vertical="top" indent="2" shrinkToFit="1"/>
    </xf>
    <xf numFmtId="164" fontId="16" fillId="0" borderId="1" xfId="0" applyNumberFormat="1" applyFont="1" applyBorder="1" applyAlignment="1"/>
    <xf numFmtId="164" fontId="3" fillId="0" borderId="1" xfId="0" applyNumberFormat="1" applyFont="1" applyBorder="1" applyAlignment="1">
      <alignment horizontal="right"/>
    </xf>
    <xf numFmtId="0" fontId="3" fillId="2" borderId="10" xfId="0" applyNumberFormat="1" applyFont="1" applyFill="1" applyBorder="1" applyAlignment="1">
      <alignment horizontal="left"/>
    </xf>
    <xf numFmtId="0" fontId="3" fillId="2" borderId="11" xfId="0" applyNumberFormat="1" applyFont="1" applyFill="1" applyBorder="1" applyAlignment="1">
      <alignment horizontal="left"/>
    </xf>
  </cellXfs>
  <cellStyles count="4">
    <cellStyle name="Lien hypertexte" xfId="1" builtinId="8" hidden="1"/>
    <cellStyle name="Lien hypertexte visité" xfId="2" builtinId="9" hidden="1"/>
    <cellStyle name="Normal" xfId="0" builtinId="0"/>
    <cellStyle name="Normal 2" xfId="3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1289540</xdr:colOff>
      <xdr:row>0</xdr:row>
      <xdr:rowOff>69839</xdr:rowOff>
    </xdr:from>
    <xdr:to>
      <xdr:col>11</xdr:col>
      <xdr:colOff>683848</xdr:colOff>
      <xdr:row>3</xdr:row>
      <xdr:rowOff>77677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19078" y="69839"/>
          <a:ext cx="908538" cy="8284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54"/>
  <sheetViews>
    <sheetView tabSelected="1" topLeftCell="A20" zoomScale="130" zoomScaleNormal="130" zoomScalePageLayoutView="130" workbookViewId="0">
      <selection activeCell="Q43" sqref="Q43"/>
    </sheetView>
  </sheetViews>
  <sheetFormatPr baseColWidth="10" defaultRowHeight="16" x14ac:dyDescent="0.2"/>
  <cols>
    <col min="1" max="2" width="2.5" customWidth="1"/>
    <col min="3" max="3" width="6" customWidth="1"/>
    <col min="4" max="4" width="8.83203125" customWidth="1"/>
    <col min="5" max="5" width="6.1640625" customWidth="1"/>
    <col min="6" max="6" width="4.1640625" customWidth="1"/>
    <col min="7" max="7" width="3.1640625" customWidth="1"/>
    <col min="8" max="8" width="7.33203125" customWidth="1"/>
    <col min="9" max="9" width="4" customWidth="1"/>
    <col min="10" max="10" width="6" customWidth="1"/>
    <col min="11" max="11" width="19.83203125" customWidth="1"/>
    <col min="12" max="12" width="9.1640625" customWidth="1"/>
    <col min="13" max="13" width="3" customWidth="1"/>
    <col min="14" max="14" width="5.1640625" customWidth="1"/>
    <col min="15" max="19" width="3" customWidth="1"/>
    <col min="20" max="20" width="7.6640625" customWidth="1"/>
    <col min="21" max="21" width="3" customWidth="1"/>
    <col min="22" max="22" width="10.83203125" customWidth="1"/>
  </cols>
  <sheetData>
    <row r="2" spans="1:14" ht="29" x14ac:dyDescent="0.35">
      <c r="B2" s="8" t="s">
        <v>0</v>
      </c>
      <c r="C2" s="9"/>
      <c r="D2" s="9"/>
      <c r="E2" s="9"/>
    </row>
    <row r="3" spans="1:14" ht="19" x14ac:dyDescent="0.25">
      <c r="B3" s="10" t="s">
        <v>1</v>
      </c>
      <c r="C3" s="10"/>
      <c r="D3" s="10"/>
    </row>
    <row r="4" spans="1:14" ht="14" customHeight="1" x14ac:dyDescent="0.2">
      <c r="A4" s="4"/>
      <c r="B4" s="4"/>
      <c r="C4" s="4"/>
      <c r="D4" s="4"/>
      <c r="E4" s="4"/>
      <c r="F4" s="4"/>
      <c r="G4" s="4"/>
      <c r="H4" s="4"/>
      <c r="I4" s="4"/>
      <c r="J4" s="4" t="s">
        <v>12</v>
      </c>
      <c r="K4" s="4"/>
      <c r="L4" s="4"/>
      <c r="M4" s="1"/>
    </row>
    <row r="5" spans="1:14" s="1" customFormat="1" ht="11" customHeight="1" x14ac:dyDescent="0.15">
      <c r="A5" s="4"/>
      <c r="B5" s="76" t="s">
        <v>13</v>
      </c>
      <c r="C5" s="77"/>
      <c r="D5" s="77"/>
      <c r="E5" s="77"/>
      <c r="F5" s="77"/>
      <c r="G5" s="77"/>
      <c r="H5" s="78"/>
      <c r="I5" s="4"/>
      <c r="J5" s="59" t="s">
        <v>13</v>
      </c>
      <c r="K5" s="60"/>
      <c r="L5" s="61"/>
      <c r="M5" s="4"/>
    </row>
    <row r="6" spans="1:14" x14ac:dyDescent="0.2">
      <c r="A6" s="4"/>
      <c r="B6" s="62" t="str">
        <f>VLOOKUP(B14,Clients!A2:D27,2)</f>
        <v>BIBI 2</v>
      </c>
      <c r="C6" s="63"/>
      <c r="D6" s="63"/>
      <c r="E6" s="63"/>
      <c r="F6" s="63"/>
      <c r="G6" s="63"/>
      <c r="H6" s="64"/>
      <c r="I6" s="4"/>
      <c r="J6" s="56"/>
      <c r="K6" s="57"/>
      <c r="L6" s="58"/>
      <c r="M6" s="4"/>
    </row>
    <row r="7" spans="1:14" s="1" customFormat="1" ht="11" customHeight="1" x14ac:dyDescent="0.15">
      <c r="A7" s="4"/>
      <c r="B7" s="76" t="s">
        <v>2</v>
      </c>
      <c r="C7" s="77"/>
      <c r="D7" s="77"/>
      <c r="E7" s="77"/>
      <c r="F7" s="77"/>
      <c r="G7" s="77"/>
      <c r="H7" s="78"/>
      <c r="I7" s="4"/>
      <c r="J7" s="59" t="s">
        <v>14</v>
      </c>
      <c r="K7" s="60"/>
      <c r="L7" s="61"/>
      <c r="M7" s="4"/>
    </row>
    <row r="8" spans="1:14" x14ac:dyDescent="0.2">
      <c r="A8" s="4"/>
      <c r="B8" s="65">
        <f>VLOOKUP(B14,Clients!A1:F27,5)</f>
        <v>0</v>
      </c>
      <c r="C8" s="66"/>
      <c r="D8" s="66"/>
      <c r="E8" s="66"/>
      <c r="F8" s="66"/>
      <c r="G8" s="66"/>
      <c r="H8" s="67"/>
      <c r="I8" s="4"/>
      <c r="J8" s="56"/>
      <c r="K8" s="57"/>
      <c r="L8" s="58"/>
      <c r="M8" s="4"/>
    </row>
    <row r="9" spans="1:14" s="1" customFormat="1" ht="11" customHeight="1" x14ac:dyDescent="0.15">
      <c r="A9" s="4"/>
      <c r="B9" s="76" t="s">
        <v>3</v>
      </c>
      <c r="C9" s="77"/>
      <c r="D9" s="78"/>
      <c r="E9" s="76" t="s">
        <v>5</v>
      </c>
      <c r="F9" s="77"/>
      <c r="G9" s="77"/>
      <c r="H9" s="78"/>
      <c r="I9" s="4"/>
      <c r="J9" s="59" t="s">
        <v>2</v>
      </c>
      <c r="K9" s="60"/>
      <c r="L9" s="61"/>
      <c r="M9" s="4"/>
    </row>
    <row r="10" spans="1:14" ht="19" x14ac:dyDescent="0.2">
      <c r="A10" s="4"/>
      <c r="B10" s="65">
        <f>VLOOKUP(B14,Clients!A2:D23,3)</f>
        <v>10000</v>
      </c>
      <c r="C10" s="66"/>
      <c r="D10" s="67"/>
      <c r="E10" s="65" t="str">
        <f>VLOOKUP(B14,Clients!A2:D18,4)</f>
        <v>Paris</v>
      </c>
      <c r="F10" s="66"/>
      <c r="G10" s="66"/>
      <c r="H10" s="67"/>
      <c r="I10" s="4"/>
      <c r="J10" s="56"/>
      <c r="K10" s="57"/>
      <c r="L10" s="58"/>
      <c r="M10" s="4"/>
      <c r="N10" s="45"/>
    </row>
    <row r="11" spans="1:14" s="1" customFormat="1" ht="11" customHeight="1" x14ac:dyDescent="0.15">
      <c r="A11" s="4"/>
      <c r="B11" s="76" t="s">
        <v>6</v>
      </c>
      <c r="C11" s="77"/>
      <c r="D11" s="77"/>
      <c r="E11" s="77"/>
      <c r="F11" s="77"/>
      <c r="G11" s="77"/>
      <c r="H11" s="78"/>
      <c r="I11" s="4"/>
      <c r="J11" s="2" t="s">
        <v>3</v>
      </c>
      <c r="K11" s="84" t="s">
        <v>5</v>
      </c>
      <c r="L11" s="85"/>
      <c r="M11" s="4"/>
    </row>
    <row r="12" spans="1:14" x14ac:dyDescent="0.2">
      <c r="A12" s="4"/>
      <c r="B12" s="56"/>
      <c r="C12" s="57"/>
      <c r="D12" s="57"/>
      <c r="E12" s="57"/>
      <c r="F12" s="57"/>
      <c r="G12" s="57"/>
      <c r="H12" s="58"/>
      <c r="I12" s="4"/>
      <c r="J12" s="11"/>
      <c r="K12" s="56"/>
      <c r="L12" s="58"/>
      <c r="M12" s="4"/>
    </row>
    <row r="13" spans="1:14" s="1" customFormat="1" ht="11" customHeight="1" x14ac:dyDescent="0.15">
      <c r="A13" s="4"/>
      <c r="B13" s="76" t="s">
        <v>4</v>
      </c>
      <c r="C13" s="77"/>
      <c r="D13" s="78"/>
      <c r="E13" s="76" t="s">
        <v>7</v>
      </c>
      <c r="F13" s="78"/>
      <c r="G13" s="76" t="s">
        <v>8</v>
      </c>
      <c r="H13" s="78"/>
      <c r="I13" s="4"/>
      <c r="J13" s="59" t="s">
        <v>15</v>
      </c>
      <c r="K13" s="60"/>
      <c r="L13" s="61"/>
      <c r="M13" s="4"/>
    </row>
    <row r="14" spans="1:14" x14ac:dyDescent="0.2">
      <c r="A14" s="4"/>
      <c r="B14" s="68">
        <v>409992</v>
      </c>
      <c r="C14" s="69"/>
      <c r="D14" s="70"/>
      <c r="E14" s="71">
        <v>404</v>
      </c>
      <c r="F14" s="72"/>
      <c r="G14" s="73">
        <f ca="1">TODAY()</f>
        <v>43126</v>
      </c>
      <c r="H14" s="72"/>
      <c r="I14" s="4"/>
      <c r="J14" s="56"/>
      <c r="K14" s="57"/>
      <c r="L14" s="58"/>
      <c r="M14" s="4"/>
    </row>
    <row r="15" spans="1:14" s="1" customFormat="1" ht="11" customHeight="1" x14ac:dyDescent="0.15">
      <c r="A15" s="4"/>
      <c r="B15" s="76" t="s">
        <v>9</v>
      </c>
      <c r="C15" s="77"/>
      <c r="D15" s="78"/>
      <c r="E15" s="76" t="s">
        <v>10</v>
      </c>
      <c r="F15" s="77"/>
      <c r="G15" s="77"/>
      <c r="H15" s="78"/>
      <c r="I15" s="4"/>
      <c r="J15" s="59" t="s">
        <v>16</v>
      </c>
      <c r="K15" s="60"/>
      <c r="L15" s="61"/>
      <c r="M15" s="4"/>
    </row>
    <row r="16" spans="1:14" x14ac:dyDescent="0.2">
      <c r="A16" s="4"/>
      <c r="B16" s="56"/>
      <c r="C16" s="57"/>
      <c r="D16" s="58"/>
      <c r="E16" s="56"/>
      <c r="F16" s="57"/>
      <c r="G16" s="57"/>
      <c r="H16" s="58"/>
      <c r="I16" s="4"/>
      <c r="J16" s="56"/>
      <c r="K16" s="57"/>
      <c r="L16" s="58"/>
      <c r="M16" s="4"/>
    </row>
    <row r="17" spans="1:23" x14ac:dyDescent="0.2">
      <c r="A17" s="4"/>
      <c r="B17" s="4"/>
      <c r="C17" s="4"/>
      <c r="D17" s="4"/>
      <c r="E17" s="4"/>
      <c r="F17" s="4"/>
      <c r="G17" s="4"/>
      <c r="H17" s="83"/>
      <c r="I17" s="83"/>
      <c r="J17" s="5"/>
      <c r="K17" s="5"/>
      <c r="L17" s="4"/>
      <c r="M17" s="1"/>
    </row>
    <row r="18" spans="1:23" ht="24" x14ac:dyDescent="0.3">
      <c r="A18" s="75" t="s">
        <v>11</v>
      </c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W18" s="44"/>
    </row>
    <row r="19" spans="1:23" s="1" customFormat="1" ht="13" customHeight="1" x14ac:dyDescent="0.15">
      <c r="B19" s="7" t="s">
        <v>17</v>
      </c>
      <c r="C19" s="79" t="s">
        <v>18</v>
      </c>
      <c r="D19" s="80"/>
      <c r="E19" s="6" t="s">
        <v>19</v>
      </c>
      <c r="F19" s="7" t="s">
        <v>20</v>
      </c>
      <c r="G19" s="7" t="s">
        <v>21</v>
      </c>
      <c r="H19" s="7" t="s">
        <v>22</v>
      </c>
      <c r="I19" s="7" t="s">
        <v>3</v>
      </c>
      <c r="J19" s="79" t="s">
        <v>23</v>
      </c>
      <c r="K19" s="80"/>
      <c r="L19" s="7" t="s">
        <v>24</v>
      </c>
    </row>
    <row r="20" spans="1:23" s="3" customFormat="1" ht="13" customHeight="1" x14ac:dyDescent="0.2">
      <c r="B20" s="7">
        <v>1</v>
      </c>
      <c r="C20" s="81">
        <v>100000</v>
      </c>
      <c r="D20" s="82"/>
      <c r="E20" s="13">
        <v>10</v>
      </c>
      <c r="F20" s="18">
        <f>IF(ISERROR(VLOOKUP(C20,ARTICLES!$A$2:$K$111111,6)),"",VLOOKUP(C20,ARTICLES!$A$2:$K$111111,6))</f>
        <v>1000</v>
      </c>
      <c r="G20" s="7"/>
      <c r="H20" s="89">
        <f>IF(ISERROR(VLOOKUP(C20,ARTICLES!A:K,MATCH(I20,ARTICLES!1:1,0),0)),"",VLOOKUP(C20,ARTICLES!A:K,MATCH(I20,ARTICLES!1:1,0),0))</f>
        <v>18</v>
      </c>
      <c r="I20" s="13">
        <v>29</v>
      </c>
      <c r="J20" s="74" t="str">
        <f>IF(ISERROR(VLOOKUP(C20,ARTICLES!$A$2:$K$111111,2)),"",VLOOKUP(C20,ARTICLES!$A$2:$K$111111,2))</f>
        <v>Piéce 1</v>
      </c>
      <c r="K20" s="74"/>
      <c r="L20" s="12">
        <f>IF(ISERROR(E20*H20/F20),"",(E20*H20/F20))</f>
        <v>0.18</v>
      </c>
      <c r="M20" s="19"/>
      <c r="N20" s="21"/>
      <c r="T20" s="20"/>
    </row>
    <row r="21" spans="1:23" ht="13" customHeight="1" x14ac:dyDescent="0.2">
      <c r="B21" s="7">
        <v>2</v>
      </c>
      <c r="C21" s="81">
        <v>100001</v>
      </c>
      <c r="D21" s="82"/>
      <c r="E21" s="13">
        <v>1</v>
      </c>
      <c r="F21" s="18">
        <f>IF(ISERROR(VLOOKUP(C21,ARTICLES!$A$2:$K$111111,6)),"",VLOOKUP(C21,ARTICLES!$A$2:$K$111111,6))</f>
        <v>1</v>
      </c>
      <c r="G21" s="6"/>
      <c r="H21" s="22">
        <f>IF(ISERROR(VLOOKUP(C21,ARTICLES!A:K,MATCH(I21,ARTICLES!1:1,0),0)),"",VLOOKUP(C21,ARTICLES!A:K,MATCH(I21,ARTICLES!1:1,0),0))</f>
        <v>12.93</v>
      </c>
      <c r="I21" s="13">
        <v>39</v>
      </c>
      <c r="J21" s="74" t="str">
        <f>IF(ISERROR(VLOOKUP(C21,ARTICLES!$A$2:$K$111111,2)),"",VLOOKUP(C21,ARTICLES!$A$2:$K$111111,2))</f>
        <v>Piécé 2</v>
      </c>
      <c r="K21" s="74"/>
      <c r="L21" s="12">
        <f t="shared" ref="L21:L52" si="0">IF(ISERROR(E21*H21/F21),"",(E21*H21/F21))</f>
        <v>12.93</v>
      </c>
      <c r="M21" s="19"/>
      <c r="N21" s="21"/>
    </row>
    <row r="22" spans="1:23" ht="13" customHeight="1" x14ac:dyDescent="0.2">
      <c r="B22" s="7">
        <v>3</v>
      </c>
      <c r="C22" s="81">
        <v>100002</v>
      </c>
      <c r="D22" s="82"/>
      <c r="E22" s="13">
        <v>12</v>
      </c>
      <c r="F22" s="18">
        <f>IF(ISERROR(VLOOKUP(C22,ARTICLES!$A$2:$K$111111,6)),"",VLOOKUP(C22,ARTICLES!$A$2:$K$111111,6))</f>
        <v>1</v>
      </c>
      <c r="G22" s="6"/>
      <c r="H22" s="22">
        <f>IF(ISERROR(VLOOKUP(C22,ARTICLES!A:K,MATCH(I22,ARTICLES!1:1,0),0)),"",VLOOKUP(C22,ARTICLES!A:K,MATCH(I22,ARTICLES!1:1,0),0))</f>
        <v>11.51</v>
      </c>
      <c r="I22" s="13">
        <v>49</v>
      </c>
      <c r="J22" s="74" t="str">
        <f>IF(ISERROR(VLOOKUP(C22,ARTICLES!$A$2:$K$111111,2)),"",VLOOKUP(C22,ARTICLES!$A$2:$K$111111,2))</f>
        <v>Piéce 3</v>
      </c>
      <c r="K22" s="74"/>
      <c r="L22" s="12">
        <f t="shared" si="0"/>
        <v>138.12</v>
      </c>
      <c r="M22" s="19"/>
    </row>
    <row r="23" spans="1:23" ht="13" customHeight="1" x14ac:dyDescent="0.2">
      <c r="B23" s="7">
        <v>4</v>
      </c>
      <c r="C23" s="81"/>
      <c r="D23" s="82"/>
      <c r="E23" s="13"/>
      <c r="F23" s="18" t="str">
        <f>IF(ISERROR(VLOOKUP(C23,ARTICLES!$A$2:$K$111111,6)),"",VLOOKUP(C23,ARTICLES!$A$2:$K$111111,6))</f>
        <v/>
      </c>
      <c r="G23" s="6"/>
      <c r="H23" s="22" t="str">
        <f>IF(ISERROR(VLOOKUP(C23,ARTICLES!A:K,MATCH(I23,ARTICLES!1:1,0),0)),"",VLOOKUP(C23,ARTICLES!A:K,MATCH(I23,ARTICLES!1:1,0),0))</f>
        <v/>
      </c>
      <c r="I23" s="13"/>
      <c r="J23" s="74" t="str">
        <f>IF(ISERROR(VLOOKUP(C23,ARTICLES!$A$2:$K$111111,2)),"",VLOOKUP(C23,ARTICLES!$A$2:$K$111111,2))</f>
        <v/>
      </c>
      <c r="K23" s="74"/>
      <c r="L23" s="12" t="str">
        <f t="shared" si="0"/>
        <v/>
      </c>
      <c r="M23" s="19"/>
    </row>
    <row r="24" spans="1:23" ht="13" customHeight="1" x14ac:dyDescent="0.2">
      <c r="B24" s="7">
        <v>5</v>
      </c>
      <c r="C24" s="81"/>
      <c r="D24" s="82"/>
      <c r="E24" s="13"/>
      <c r="F24" s="18" t="str">
        <f>IF(ISERROR(VLOOKUP(C24,ARTICLES!$A$2:$K$111111,6)),"",VLOOKUP(C24,ARTICLES!$A$2:$K$111111,6))</f>
        <v/>
      </c>
      <c r="G24" s="6"/>
      <c r="H24" s="22" t="str">
        <f>IF(ISERROR(VLOOKUP(C24,ARTICLES!A:K,MATCH(I24,ARTICLES!1:1,0),0)),"",VLOOKUP(C24,ARTICLES!A:K,MATCH(I24,ARTICLES!1:1,0),0))</f>
        <v/>
      </c>
      <c r="I24" s="13"/>
      <c r="J24" s="74" t="str">
        <f>IF(ISERROR(VLOOKUP(C24,ARTICLES!$A$2:$K$111111,2)),"",VLOOKUP(C24,ARTICLES!$A$2:$K$111111,2))</f>
        <v/>
      </c>
      <c r="K24" s="74"/>
      <c r="L24" s="12" t="str">
        <f t="shared" si="0"/>
        <v/>
      </c>
      <c r="M24" s="19"/>
    </row>
    <row r="25" spans="1:23" ht="13" customHeight="1" x14ac:dyDescent="0.2">
      <c r="B25" s="7">
        <v>6</v>
      </c>
      <c r="C25" s="81"/>
      <c r="D25" s="82"/>
      <c r="E25" s="13"/>
      <c r="F25" s="18" t="str">
        <f>IF(ISERROR(VLOOKUP(C25,ARTICLES!$A$2:$K$111111,6)),"",VLOOKUP(C25,ARTICLES!$A$2:$K$111111,6))</f>
        <v/>
      </c>
      <c r="G25" s="6"/>
      <c r="H25" s="22" t="str">
        <f>IF(ISERROR(VLOOKUP(C25,ARTICLES!A:K,MATCH(I25,ARTICLES!1:1,0),0)),"",VLOOKUP(C25,ARTICLES!A:K,MATCH(I25,ARTICLES!1:1,0),0))</f>
        <v/>
      </c>
      <c r="I25" s="13"/>
      <c r="J25" s="74" t="str">
        <f>IF(ISERROR(VLOOKUP(C25,ARTICLES!$A$2:$K$111111,2)),"",VLOOKUP(C25,ARTICLES!$A$2:$K$111111,2))</f>
        <v/>
      </c>
      <c r="K25" s="74"/>
      <c r="L25" s="12" t="str">
        <f t="shared" si="0"/>
        <v/>
      </c>
      <c r="M25" s="19"/>
    </row>
    <row r="26" spans="1:23" ht="13" customHeight="1" x14ac:dyDescent="0.2">
      <c r="B26" s="7">
        <v>7</v>
      </c>
      <c r="C26" s="81"/>
      <c r="D26" s="82"/>
      <c r="E26" s="13"/>
      <c r="F26" s="18" t="str">
        <f>IF(ISERROR(VLOOKUP(C26,ARTICLES!$A$2:$K$111111,6)),"",VLOOKUP(C26,ARTICLES!$A$2:$K$111111,6))</f>
        <v/>
      </c>
      <c r="G26" s="6"/>
      <c r="H26" s="22" t="str">
        <f>IF(ISERROR(VLOOKUP(C26,ARTICLES!A:K,MATCH(I26,ARTICLES!1:1,0),0)),"",VLOOKUP(C26,ARTICLES!A:K,MATCH(I26,ARTICLES!1:1,0),0))</f>
        <v/>
      </c>
      <c r="I26" s="13"/>
      <c r="J26" s="74" t="str">
        <f>IF(ISERROR(VLOOKUP(C26,ARTICLES!$A$2:$K$111111,2)),"",VLOOKUP(C26,ARTICLES!$A$2:$K$111111,2))</f>
        <v/>
      </c>
      <c r="K26" s="74"/>
      <c r="L26" s="12" t="str">
        <f t="shared" si="0"/>
        <v/>
      </c>
      <c r="M26" s="19"/>
    </row>
    <row r="27" spans="1:23" ht="13" customHeight="1" x14ac:dyDescent="0.2">
      <c r="B27" s="7">
        <v>8</v>
      </c>
      <c r="C27" s="81"/>
      <c r="D27" s="82"/>
      <c r="E27" s="13"/>
      <c r="F27" s="18" t="str">
        <f>IF(ISERROR(VLOOKUP(C27,ARTICLES!$A$2:$K$111111,6)),"",VLOOKUP(C27,ARTICLES!$A$2:$K$111111,6))</f>
        <v/>
      </c>
      <c r="G27" s="6"/>
      <c r="H27" s="22" t="str">
        <f>IF(ISERROR(VLOOKUP(C27,ARTICLES!A:K,MATCH(I27,ARTICLES!1:1,0),0)),"",VLOOKUP(C27,ARTICLES!A:K,MATCH(I27,ARTICLES!1:1,0),0))</f>
        <v/>
      </c>
      <c r="I27" s="13"/>
      <c r="J27" s="74" t="str">
        <f>IF(ISERROR(VLOOKUP(C27,ARTICLES!$A$2:$K$111111,2)),"",VLOOKUP(C27,ARTICLES!$A$2:$K$111111,2))</f>
        <v/>
      </c>
      <c r="K27" s="74"/>
      <c r="L27" s="12" t="str">
        <f t="shared" si="0"/>
        <v/>
      </c>
      <c r="M27" s="19"/>
    </row>
    <row r="28" spans="1:23" ht="13" customHeight="1" x14ac:dyDescent="0.2">
      <c r="B28" s="7">
        <v>9</v>
      </c>
      <c r="C28" s="81"/>
      <c r="D28" s="82"/>
      <c r="E28" s="13"/>
      <c r="F28" s="18" t="str">
        <f>IF(ISERROR(VLOOKUP(C28,ARTICLES!$A$2:$K$111111,6)),"",VLOOKUP(C28,ARTICLES!$A$2:$K$111111,6))</f>
        <v/>
      </c>
      <c r="G28" s="6"/>
      <c r="H28" s="22" t="str">
        <f>IF(ISERROR(VLOOKUP(C28,ARTICLES!A:K,MATCH(I28,ARTICLES!1:1,0),0)),"",VLOOKUP(C28,ARTICLES!A:K,MATCH(I28,ARTICLES!1:1,0),0))</f>
        <v/>
      </c>
      <c r="I28" s="13"/>
      <c r="J28" s="74" t="str">
        <f>IF(ISERROR(VLOOKUP(C28,ARTICLES!$A$2:$K$111111,2)),"",VLOOKUP(C28,ARTICLES!$A$2:$K$111111,2))</f>
        <v/>
      </c>
      <c r="K28" s="74"/>
      <c r="L28" s="12" t="str">
        <f t="shared" si="0"/>
        <v/>
      </c>
      <c r="M28" s="19"/>
    </row>
    <row r="29" spans="1:23" ht="13" customHeight="1" x14ac:dyDescent="0.2">
      <c r="B29" s="7">
        <v>10</v>
      </c>
      <c r="C29" s="81"/>
      <c r="D29" s="82"/>
      <c r="E29" s="13"/>
      <c r="F29" s="18" t="str">
        <f>IF(ISERROR(VLOOKUP(C29,ARTICLES!$A$2:$K$111111,6)),"",VLOOKUP(C29,ARTICLES!$A$2:$K$111111,6))</f>
        <v/>
      </c>
      <c r="G29" s="6"/>
      <c r="H29" s="22" t="str">
        <f>IF(ISERROR(VLOOKUP(C29,ARTICLES!A:K,MATCH(I29,ARTICLES!1:1,0),0)),"",VLOOKUP(C29,ARTICLES!A:K,MATCH(I29,ARTICLES!1:1,0),0))</f>
        <v/>
      </c>
      <c r="I29" s="13"/>
      <c r="J29" s="74" t="str">
        <f>IF(ISERROR(VLOOKUP(C29,ARTICLES!$A$2:$K$111111,2)),"",VLOOKUP(C29,ARTICLES!$A$2:$K$111111,2))</f>
        <v/>
      </c>
      <c r="K29" s="74"/>
      <c r="L29" s="12" t="str">
        <f t="shared" si="0"/>
        <v/>
      </c>
      <c r="M29" s="19"/>
    </row>
    <row r="30" spans="1:23" ht="13" customHeight="1" x14ac:dyDescent="0.2">
      <c r="B30" s="7">
        <v>11</v>
      </c>
      <c r="C30" s="81"/>
      <c r="D30" s="82"/>
      <c r="E30" s="13"/>
      <c r="F30" s="18" t="str">
        <f>IF(ISERROR(VLOOKUP(C30,ARTICLES!$A$2:$K$111111,6)),"",VLOOKUP(C30,ARTICLES!$A$2:$K$111111,6))</f>
        <v/>
      </c>
      <c r="G30" s="6"/>
      <c r="H30" s="22" t="str">
        <f>IF(ISERROR(VLOOKUP(C30,ARTICLES!A:K,MATCH(I30,ARTICLES!1:1,0),0)),"",VLOOKUP(C30,ARTICLES!A:K,MATCH(I30,ARTICLES!1:1,0),0))</f>
        <v/>
      </c>
      <c r="I30" s="13"/>
      <c r="J30" s="74" t="str">
        <f>IF(ISERROR(VLOOKUP(C30,ARTICLES!$A$2:$K$111111,2)),"",VLOOKUP(C30,ARTICLES!$A$2:$K$111111,2))</f>
        <v/>
      </c>
      <c r="K30" s="74"/>
      <c r="L30" s="12" t="str">
        <f t="shared" si="0"/>
        <v/>
      </c>
      <c r="M30" s="19"/>
    </row>
    <row r="31" spans="1:23" ht="13" customHeight="1" x14ac:dyDescent="0.2">
      <c r="B31" s="7">
        <v>12</v>
      </c>
      <c r="C31" s="81"/>
      <c r="D31" s="82"/>
      <c r="E31" s="13"/>
      <c r="F31" s="18" t="str">
        <f>IF(ISERROR(VLOOKUP(C31,ARTICLES!$A$2:$K$111111,6)),"",VLOOKUP(C31,ARTICLES!$A$2:$K$111111,6))</f>
        <v/>
      </c>
      <c r="G31" s="6"/>
      <c r="H31" s="22" t="str">
        <f>IF(ISERROR(VLOOKUP(C31,ARTICLES!A:K,MATCH(I31,ARTICLES!1:1,0),0)),"",VLOOKUP(C31,ARTICLES!A:K,MATCH(I31,ARTICLES!1:1,0),0))</f>
        <v/>
      </c>
      <c r="I31" s="13"/>
      <c r="J31" s="74" t="str">
        <f>IF(ISERROR(VLOOKUP(C31,ARTICLES!$A$2:$K$111111,2)),"",VLOOKUP(C31,ARTICLES!$A$2:$K$111111,2))</f>
        <v/>
      </c>
      <c r="K31" s="74"/>
      <c r="L31" s="12" t="str">
        <f t="shared" si="0"/>
        <v/>
      </c>
      <c r="M31" s="19"/>
    </row>
    <row r="32" spans="1:23" ht="13" customHeight="1" x14ac:dyDescent="0.2">
      <c r="B32" s="7">
        <v>13</v>
      </c>
      <c r="C32" s="81"/>
      <c r="D32" s="82"/>
      <c r="E32" s="13"/>
      <c r="F32" s="18" t="str">
        <f>IF(ISERROR(VLOOKUP(C32,ARTICLES!$A$2:$K$111111,6)),"",VLOOKUP(C32,ARTICLES!$A$2:$K$111111,6))</f>
        <v/>
      </c>
      <c r="G32" s="6"/>
      <c r="H32" s="22" t="str">
        <f>IF(ISERROR(VLOOKUP(C32,ARTICLES!A:K,MATCH(I32,ARTICLES!1:1,0),0)),"",VLOOKUP(C32,ARTICLES!A:K,MATCH(I32,ARTICLES!1:1,0),0))</f>
        <v/>
      </c>
      <c r="I32" s="13"/>
      <c r="J32" s="74" t="str">
        <f>IF(ISERROR(VLOOKUP(C32,ARTICLES!$A$2:$K$111111,2)),"",VLOOKUP(C32,ARTICLES!$A$2:$K$111111,2))</f>
        <v/>
      </c>
      <c r="K32" s="74"/>
      <c r="L32" s="12" t="str">
        <f t="shared" si="0"/>
        <v/>
      </c>
      <c r="M32" s="19"/>
    </row>
    <row r="33" spans="2:13" ht="13" customHeight="1" x14ac:dyDescent="0.2">
      <c r="B33" s="7">
        <v>14</v>
      </c>
      <c r="C33" s="81"/>
      <c r="D33" s="82"/>
      <c r="E33" s="13"/>
      <c r="F33" s="18" t="str">
        <f>IF(ISERROR(VLOOKUP(C33,ARTICLES!$A$2:$K$111111,6)),"",VLOOKUP(C33,ARTICLES!$A$2:$K$111111,6))</f>
        <v/>
      </c>
      <c r="G33" s="6"/>
      <c r="H33" s="22" t="str">
        <f>IF(ISERROR(VLOOKUP(C33,ARTICLES!A:K,MATCH(I33,ARTICLES!1:1,0),0)),"",VLOOKUP(C33,ARTICLES!A:K,MATCH(I33,ARTICLES!1:1,0),0))</f>
        <v/>
      </c>
      <c r="I33" s="13"/>
      <c r="J33" s="74" t="str">
        <f>IF(ISERROR(VLOOKUP(C33,ARTICLES!$A$2:$K$111111,2)),"",VLOOKUP(C33,ARTICLES!$A$2:$K$111111,2))</f>
        <v/>
      </c>
      <c r="K33" s="74"/>
      <c r="L33" s="12" t="str">
        <f t="shared" si="0"/>
        <v/>
      </c>
      <c r="M33" s="19"/>
    </row>
    <row r="34" spans="2:13" ht="13" customHeight="1" x14ac:dyDescent="0.2">
      <c r="B34" s="7">
        <v>15</v>
      </c>
      <c r="C34" s="81"/>
      <c r="D34" s="82"/>
      <c r="E34" s="13"/>
      <c r="F34" s="18" t="str">
        <f>IF(ISERROR(VLOOKUP(C34,ARTICLES!$A$2:$K$111111,6)),"",VLOOKUP(C34,ARTICLES!$A$2:$K$111111,6))</f>
        <v/>
      </c>
      <c r="G34" s="6"/>
      <c r="H34" s="22" t="str">
        <f>IF(ISERROR(VLOOKUP(C34,ARTICLES!A:K,MATCH(I34,ARTICLES!1:1,0),0)),"",VLOOKUP(C34,ARTICLES!A:K,MATCH(I34,ARTICLES!1:1,0),0))</f>
        <v/>
      </c>
      <c r="I34" s="13"/>
      <c r="J34" s="74" t="str">
        <f>IF(ISERROR(VLOOKUP(C34,ARTICLES!$A$2:$K$111111,2)),"",VLOOKUP(C34,ARTICLES!$A$2:$K$111111,2))</f>
        <v/>
      </c>
      <c r="K34" s="74"/>
      <c r="L34" s="12" t="str">
        <f t="shared" si="0"/>
        <v/>
      </c>
      <c r="M34" s="19"/>
    </row>
    <row r="35" spans="2:13" ht="13" customHeight="1" x14ac:dyDescent="0.2">
      <c r="B35" s="7">
        <v>16</v>
      </c>
      <c r="C35" s="81"/>
      <c r="D35" s="82"/>
      <c r="E35" s="13"/>
      <c r="F35" s="18" t="str">
        <f>IF(ISERROR(VLOOKUP(C35,ARTICLES!$A$2:$K$111111,6)),"",VLOOKUP(C35,ARTICLES!$A$2:$K$111111,6))</f>
        <v/>
      </c>
      <c r="G35" s="6"/>
      <c r="H35" s="22" t="str">
        <f>IF(ISERROR(VLOOKUP(C35,ARTICLES!A:K,MATCH(I35,ARTICLES!1:1,0),0)),"",VLOOKUP(C35,ARTICLES!A:K,MATCH(I35,ARTICLES!1:1,0),0))</f>
        <v/>
      </c>
      <c r="I35" s="13"/>
      <c r="J35" s="74" t="str">
        <f>IF(ISERROR(VLOOKUP(C35,ARTICLES!$A$2:$K$111111,2)),"",VLOOKUP(C35,ARTICLES!$A$2:$K$111111,2))</f>
        <v/>
      </c>
      <c r="K35" s="74"/>
      <c r="L35" s="12" t="str">
        <f t="shared" si="0"/>
        <v/>
      </c>
      <c r="M35" s="19"/>
    </row>
    <row r="36" spans="2:13" ht="13" customHeight="1" x14ac:dyDescent="0.2">
      <c r="B36" s="7">
        <v>17</v>
      </c>
      <c r="C36" s="81"/>
      <c r="D36" s="82"/>
      <c r="E36" s="13"/>
      <c r="F36" s="18" t="str">
        <f>IF(ISERROR(VLOOKUP(C36,ARTICLES!$A$2:$K$111111,6)),"",VLOOKUP(C36,ARTICLES!$A$2:$K$111111,6))</f>
        <v/>
      </c>
      <c r="G36" s="6"/>
      <c r="H36" s="22" t="str">
        <f>IF(ISERROR(VLOOKUP(C36,ARTICLES!A:K,MATCH(I36,ARTICLES!1:1,0),0)),"",VLOOKUP(C36,ARTICLES!A:K,MATCH(I36,ARTICLES!1:1,0),0))</f>
        <v/>
      </c>
      <c r="I36" s="13"/>
      <c r="J36" s="74" t="str">
        <f>IF(ISERROR(VLOOKUP(C36,ARTICLES!$A$2:$K$111111,2)),"",VLOOKUP(C36,ARTICLES!$A$2:$K$111111,2))</f>
        <v/>
      </c>
      <c r="K36" s="74"/>
      <c r="L36" s="12" t="str">
        <f t="shared" si="0"/>
        <v/>
      </c>
      <c r="M36" s="19"/>
    </row>
    <row r="37" spans="2:13" ht="13" customHeight="1" x14ac:dyDescent="0.2">
      <c r="B37" s="7">
        <v>18</v>
      </c>
      <c r="C37" s="81"/>
      <c r="D37" s="82"/>
      <c r="E37" s="13"/>
      <c r="F37" s="18" t="str">
        <f>IF(ISERROR(VLOOKUP(C37,ARTICLES!$A$2:$K$111111,6)),"",VLOOKUP(C37,ARTICLES!$A$2:$K$111111,6))</f>
        <v/>
      </c>
      <c r="G37" s="6"/>
      <c r="H37" s="22" t="str">
        <f>IF(ISERROR(VLOOKUP(C37,ARTICLES!A:K,MATCH(I37,ARTICLES!1:1,0),0)),"",VLOOKUP(C37,ARTICLES!A:K,MATCH(I37,ARTICLES!1:1,0),0))</f>
        <v/>
      </c>
      <c r="I37" s="13"/>
      <c r="J37" s="74" t="str">
        <f>IF(ISERROR(VLOOKUP(C37,ARTICLES!$A$2:$K$111111,2)),"",VLOOKUP(C37,ARTICLES!$A$2:$K$111111,2))</f>
        <v/>
      </c>
      <c r="K37" s="74"/>
      <c r="L37" s="12" t="str">
        <f t="shared" si="0"/>
        <v/>
      </c>
      <c r="M37" s="19"/>
    </row>
    <row r="38" spans="2:13" ht="13" customHeight="1" x14ac:dyDescent="0.2">
      <c r="B38" s="7">
        <v>19</v>
      </c>
      <c r="C38" s="81"/>
      <c r="D38" s="82"/>
      <c r="E38" s="13"/>
      <c r="F38" s="18" t="str">
        <f>IF(ISERROR(VLOOKUP(C38,ARTICLES!$A$2:$K$111111,6)),"",VLOOKUP(C38,ARTICLES!$A$2:$K$111111,6))</f>
        <v/>
      </c>
      <c r="G38" s="6"/>
      <c r="H38" s="22" t="str">
        <f>IF(ISERROR(VLOOKUP(C38,ARTICLES!A:K,MATCH(I38,ARTICLES!1:1,0),0)),"",VLOOKUP(C38,ARTICLES!A:K,MATCH(I38,ARTICLES!1:1,0),0))</f>
        <v/>
      </c>
      <c r="I38" s="13"/>
      <c r="J38" s="74" t="str">
        <f>IF(ISERROR(VLOOKUP(C38,ARTICLES!$A$2:$K$111111,2)),"",VLOOKUP(C38,ARTICLES!$A$2:$K$111111,2))</f>
        <v/>
      </c>
      <c r="K38" s="74"/>
      <c r="L38" s="12" t="str">
        <f t="shared" si="0"/>
        <v/>
      </c>
      <c r="M38" s="19"/>
    </row>
    <row r="39" spans="2:13" ht="13" customHeight="1" x14ac:dyDescent="0.2">
      <c r="B39" s="7">
        <v>20</v>
      </c>
      <c r="C39" s="81"/>
      <c r="D39" s="82"/>
      <c r="E39" s="13"/>
      <c r="F39" s="18" t="str">
        <f>IF(ISERROR(VLOOKUP(C39,ARTICLES!$A$2:$K$111111,6)),"",VLOOKUP(C39,ARTICLES!$A$2:$K$111111,6))</f>
        <v/>
      </c>
      <c r="G39" s="6"/>
      <c r="H39" s="22" t="str">
        <f>IF(ISERROR(VLOOKUP(C39,ARTICLES!A:K,MATCH(I39,ARTICLES!1:1,0),0)),"",VLOOKUP(C39,ARTICLES!A:K,MATCH(I39,ARTICLES!1:1,0),0))</f>
        <v/>
      </c>
      <c r="I39" s="13"/>
      <c r="J39" s="74" t="str">
        <f>IF(ISERROR(VLOOKUP(C39,ARTICLES!$A$2:$K$111111,2)),"",VLOOKUP(C39,ARTICLES!$A$2:$K$111111,2))</f>
        <v/>
      </c>
      <c r="K39" s="74"/>
      <c r="L39" s="12" t="str">
        <f t="shared" si="0"/>
        <v/>
      </c>
      <c r="M39" s="19"/>
    </row>
    <row r="40" spans="2:13" ht="13" customHeight="1" x14ac:dyDescent="0.2">
      <c r="B40" s="7">
        <v>21</v>
      </c>
      <c r="C40" s="81"/>
      <c r="D40" s="82"/>
      <c r="E40" s="13"/>
      <c r="F40" s="18" t="str">
        <f>IF(ISERROR(VLOOKUP(C40,ARTICLES!$A$2:$K$111111,6)),"",VLOOKUP(C40,ARTICLES!$A$2:$K$111111,6))</f>
        <v/>
      </c>
      <c r="G40" s="29"/>
      <c r="H40" s="22" t="str">
        <f>IF(ISERROR(VLOOKUP(C40,ARTICLES!A:K,MATCH(I40,ARTICLES!1:1,0),0)),"",VLOOKUP(C40,ARTICLES!A:K,MATCH(I40,ARTICLES!1:1,0),0))</f>
        <v/>
      </c>
      <c r="I40" s="13"/>
      <c r="J40" s="74" t="str">
        <f>IF(ISERROR(VLOOKUP(C40,ARTICLES!$A$2:$K$111111,2)),"",VLOOKUP(C40,ARTICLES!$A$2:$K$111111,2))</f>
        <v/>
      </c>
      <c r="K40" s="74"/>
      <c r="L40" s="12" t="str">
        <f t="shared" si="0"/>
        <v/>
      </c>
    </row>
    <row r="41" spans="2:13" ht="13" customHeight="1" x14ac:dyDescent="0.2">
      <c r="B41" s="7">
        <v>22</v>
      </c>
      <c r="C41" s="81"/>
      <c r="D41" s="82"/>
      <c r="E41" s="13"/>
      <c r="F41" s="18" t="str">
        <f>IF(ISERROR(VLOOKUP(C41,ARTICLES!$A$2:$K$111111,6)),"",VLOOKUP(C41,ARTICLES!$A$2:$K$111111,6))</f>
        <v/>
      </c>
      <c r="G41" s="29"/>
      <c r="H41" s="22" t="str">
        <f>IF(ISERROR(VLOOKUP(C41,ARTICLES!A:K,MATCH(I41,ARTICLES!1:1,0),0)),"",VLOOKUP(C41,ARTICLES!A:K,MATCH(I41,ARTICLES!1:1,0),0))</f>
        <v/>
      </c>
      <c r="I41" s="13"/>
      <c r="J41" s="74" t="str">
        <f>IF(ISERROR(VLOOKUP(C41,ARTICLES!$A$2:$K$111111,2)),"",VLOOKUP(C41,ARTICLES!$A$2:$K$111111,2))</f>
        <v/>
      </c>
      <c r="K41" s="74"/>
      <c r="L41" s="12" t="str">
        <f t="shared" si="0"/>
        <v/>
      </c>
    </row>
    <row r="42" spans="2:13" ht="13" customHeight="1" x14ac:dyDescent="0.2">
      <c r="B42" s="7">
        <v>23</v>
      </c>
      <c r="C42" s="81"/>
      <c r="D42" s="82"/>
      <c r="E42" s="13"/>
      <c r="F42" s="18" t="str">
        <f>IF(ISERROR(VLOOKUP(C42,ARTICLES!$A$2:$K$111111,6)),"",VLOOKUP(C42,ARTICLES!$A$2:$K$111111,6))</f>
        <v/>
      </c>
      <c r="G42" s="29"/>
      <c r="H42" s="22" t="str">
        <f>IF(ISERROR(VLOOKUP(C42,ARTICLES!A:K,MATCH(I42,ARTICLES!1:1,0),0)),"",VLOOKUP(C42,ARTICLES!A:K,MATCH(I42,ARTICLES!1:1,0),0))</f>
        <v/>
      </c>
      <c r="I42" s="13"/>
      <c r="J42" s="74" t="str">
        <f>IF(ISERROR(VLOOKUP(C42,ARTICLES!$A$2:$K$111111,2)),"",VLOOKUP(C42,ARTICLES!$A$2:$K$111111,2))</f>
        <v/>
      </c>
      <c r="K42" s="74"/>
      <c r="L42" s="12" t="str">
        <f t="shared" si="0"/>
        <v/>
      </c>
    </row>
    <row r="43" spans="2:13" ht="13" customHeight="1" x14ac:dyDescent="0.2">
      <c r="B43" s="7">
        <v>24</v>
      </c>
      <c r="C43" s="81"/>
      <c r="D43" s="82"/>
      <c r="E43" s="13"/>
      <c r="F43" s="18" t="str">
        <f>IF(ISERROR(VLOOKUP(C43,ARTICLES!$A$2:$K$111111,6)),"",VLOOKUP(C43,ARTICLES!$A$2:$K$111111,6))</f>
        <v/>
      </c>
      <c r="G43" s="29"/>
      <c r="H43" s="22" t="str">
        <f>IF(ISERROR(VLOOKUP(C43,ARTICLES!A:K,MATCH(I43,ARTICLES!1:1,0),0)),"",VLOOKUP(C43,ARTICLES!A:K,MATCH(I43,ARTICLES!1:1,0),0))</f>
        <v/>
      </c>
      <c r="I43" s="13"/>
      <c r="J43" s="74" t="str">
        <f>IF(ISERROR(VLOOKUP(C43,ARTICLES!$A$2:$K$111111,2)),"",VLOOKUP(C43,ARTICLES!$A$2:$K$111111,2))</f>
        <v/>
      </c>
      <c r="K43" s="74"/>
      <c r="L43" s="12" t="str">
        <f t="shared" si="0"/>
        <v/>
      </c>
    </row>
    <row r="44" spans="2:13" ht="13" customHeight="1" x14ac:dyDescent="0.2">
      <c r="B44" s="7">
        <v>25</v>
      </c>
      <c r="C44" s="81"/>
      <c r="D44" s="82"/>
      <c r="E44" s="13"/>
      <c r="F44" s="18" t="str">
        <f>IF(ISERROR(VLOOKUP(C44,ARTICLES!$A$2:$K$111111,6)),"",VLOOKUP(C44,ARTICLES!$A$2:$K$111111,6))</f>
        <v/>
      </c>
      <c r="G44" s="29"/>
      <c r="H44" s="22" t="str">
        <f>IF(ISERROR(VLOOKUP(C44,ARTICLES!A:K,MATCH(I44,ARTICLES!1:1,0),0)),"",VLOOKUP(C44,ARTICLES!A:K,MATCH(I44,ARTICLES!1:1,0),0))</f>
        <v/>
      </c>
      <c r="I44" s="13"/>
      <c r="J44" s="74" t="str">
        <f>IF(ISERROR(VLOOKUP(C44,ARTICLES!$A$2:$K$111111,2)),"",VLOOKUP(C44,ARTICLES!$A$2:$K$111111,2))</f>
        <v/>
      </c>
      <c r="K44" s="74"/>
      <c r="L44" s="12" t="str">
        <f t="shared" si="0"/>
        <v/>
      </c>
    </row>
    <row r="45" spans="2:13" ht="13" customHeight="1" x14ac:dyDescent="0.2">
      <c r="B45" s="7">
        <v>26</v>
      </c>
      <c r="C45" s="81"/>
      <c r="D45" s="82"/>
      <c r="E45" s="13"/>
      <c r="F45" s="18" t="str">
        <f>IF(ISERROR(VLOOKUP(C45,ARTICLES!$A$2:$K$111111,6)),"",VLOOKUP(C45,ARTICLES!$A$2:$K$111111,6))</f>
        <v/>
      </c>
      <c r="G45" s="29"/>
      <c r="H45" s="22" t="str">
        <f>IF(ISERROR(VLOOKUP(C45,ARTICLES!A:K,MATCH(I45,ARTICLES!1:1,0),0)),"",VLOOKUP(C45,ARTICLES!A:K,MATCH(I45,ARTICLES!1:1,0),0))</f>
        <v/>
      </c>
      <c r="I45" s="13"/>
      <c r="J45" s="74" t="str">
        <f>IF(ISERROR(VLOOKUP(C45,ARTICLES!$A$2:$K$111111,2)),"",VLOOKUP(C45,ARTICLES!$A$2:$K$111111,2))</f>
        <v/>
      </c>
      <c r="K45" s="74"/>
      <c r="L45" s="12" t="str">
        <f t="shared" si="0"/>
        <v/>
      </c>
    </row>
    <row r="46" spans="2:13" ht="13" customHeight="1" x14ac:dyDescent="0.2">
      <c r="B46" s="7">
        <v>27</v>
      </c>
      <c r="C46" s="81"/>
      <c r="D46" s="82"/>
      <c r="E46" s="13"/>
      <c r="F46" s="18" t="str">
        <f>IF(ISERROR(VLOOKUP(C46,ARTICLES!$A$2:$K$111111,6)),"",VLOOKUP(C46,ARTICLES!$A$2:$K$111111,6))</f>
        <v/>
      </c>
      <c r="G46" s="29"/>
      <c r="H46" s="22" t="str">
        <f>IF(ISERROR(VLOOKUP(C46,ARTICLES!A:K,MATCH(I46,ARTICLES!1:1,0),0)),"",VLOOKUP(C46,ARTICLES!A:K,MATCH(I46,ARTICLES!1:1,0),0))</f>
        <v/>
      </c>
      <c r="I46" s="13"/>
      <c r="J46" s="74" t="str">
        <f>IF(ISERROR(VLOOKUP(C46,ARTICLES!$A$2:$K$111111,2)),"",VLOOKUP(C46,ARTICLES!$A$2:$K$111111,2))</f>
        <v/>
      </c>
      <c r="K46" s="74"/>
      <c r="L46" s="12" t="str">
        <f t="shared" si="0"/>
        <v/>
      </c>
    </row>
    <row r="47" spans="2:13" ht="13" customHeight="1" x14ac:dyDescent="0.2">
      <c r="B47" s="7">
        <v>28</v>
      </c>
      <c r="C47" s="81"/>
      <c r="D47" s="82"/>
      <c r="E47" s="13"/>
      <c r="F47" s="18" t="str">
        <f>IF(ISERROR(VLOOKUP(C47,ARTICLES!$A$2:$K$111111,6)),"",VLOOKUP(C47,ARTICLES!$A$2:$K$111111,6))</f>
        <v/>
      </c>
      <c r="G47" s="29"/>
      <c r="H47" s="22" t="str">
        <f>IF(ISERROR(VLOOKUP(C47,ARTICLES!A:K,MATCH(I47,ARTICLES!1:1,0),0)),"",VLOOKUP(C47,ARTICLES!A:K,MATCH(I47,ARTICLES!1:1,0),0))</f>
        <v/>
      </c>
      <c r="I47" s="13"/>
      <c r="J47" s="74" t="str">
        <f>IF(ISERROR(VLOOKUP(C47,ARTICLES!$A$2:$K$111111,2)),"",VLOOKUP(C47,ARTICLES!$A$2:$K$111111,2))</f>
        <v/>
      </c>
      <c r="K47" s="74"/>
      <c r="L47" s="12" t="str">
        <f t="shared" si="0"/>
        <v/>
      </c>
    </row>
    <row r="48" spans="2:13" ht="13" customHeight="1" x14ac:dyDescent="0.2">
      <c r="B48" s="7">
        <v>29</v>
      </c>
      <c r="C48" s="90"/>
      <c r="D48" s="91"/>
      <c r="E48" s="46"/>
      <c r="F48" s="47"/>
      <c r="G48" s="48"/>
      <c r="H48" s="49"/>
      <c r="I48" s="46"/>
      <c r="J48" s="55"/>
      <c r="K48" s="55"/>
      <c r="L48" s="50" t="str">
        <f t="shared" si="0"/>
        <v/>
      </c>
    </row>
    <row r="49" spans="2:12" ht="13" customHeight="1" x14ac:dyDescent="0.2">
      <c r="B49" s="7">
        <v>30</v>
      </c>
      <c r="C49" s="90"/>
      <c r="D49" s="91"/>
      <c r="E49" s="46"/>
      <c r="F49" s="47"/>
      <c r="G49" s="48"/>
      <c r="H49" s="49"/>
      <c r="I49" s="46"/>
      <c r="J49" s="55"/>
      <c r="K49" s="55"/>
      <c r="L49" s="50" t="str">
        <f t="shared" si="0"/>
        <v/>
      </c>
    </row>
    <row r="50" spans="2:12" ht="13" customHeight="1" x14ac:dyDescent="0.2">
      <c r="B50" s="7">
        <v>31</v>
      </c>
      <c r="C50" s="90"/>
      <c r="D50" s="91"/>
      <c r="E50" s="46"/>
      <c r="F50" s="47"/>
      <c r="G50" s="48"/>
      <c r="H50" s="49"/>
      <c r="I50" s="46"/>
      <c r="J50" s="55"/>
      <c r="K50" s="55"/>
      <c r="L50" s="50" t="str">
        <f t="shared" si="0"/>
        <v/>
      </c>
    </row>
    <row r="51" spans="2:12" ht="13" customHeight="1" x14ac:dyDescent="0.2">
      <c r="B51" s="7">
        <v>32</v>
      </c>
      <c r="C51" s="90"/>
      <c r="D51" s="91"/>
      <c r="E51" s="46"/>
      <c r="F51" s="47"/>
      <c r="G51" s="48"/>
      <c r="H51" s="49"/>
      <c r="I51" s="46"/>
      <c r="J51" s="55"/>
      <c r="K51" s="55"/>
      <c r="L51" s="50" t="str">
        <f t="shared" si="0"/>
        <v/>
      </c>
    </row>
    <row r="52" spans="2:12" ht="13" customHeight="1" x14ac:dyDescent="0.2">
      <c r="B52" s="7">
        <v>33</v>
      </c>
      <c r="C52" s="90"/>
      <c r="D52" s="91"/>
      <c r="E52" s="46"/>
      <c r="F52" s="47"/>
      <c r="G52" s="48"/>
      <c r="H52" s="49"/>
      <c r="I52" s="46"/>
      <c r="J52" s="55"/>
      <c r="K52" s="55"/>
      <c r="L52" s="50" t="str">
        <f t="shared" si="0"/>
        <v/>
      </c>
    </row>
    <row r="53" spans="2:12" ht="13" customHeight="1" x14ac:dyDescent="0.2">
      <c r="E53" s="51" t="s">
        <v>25</v>
      </c>
      <c r="F53" s="52"/>
      <c r="G53" s="52"/>
      <c r="H53" s="54">
        <f>SUM(L20:L52)</f>
        <v>151.23000000000002</v>
      </c>
      <c r="I53" s="13"/>
    </row>
    <row r="54" spans="2:12" x14ac:dyDescent="0.2">
      <c r="H54" s="35"/>
      <c r="I54" s="53"/>
    </row>
  </sheetData>
  <mergeCells count="102">
    <mergeCell ref="J45:K45"/>
    <mergeCell ref="J46:K46"/>
    <mergeCell ref="J47:K47"/>
    <mergeCell ref="C40:D40"/>
    <mergeCell ref="C41:D41"/>
    <mergeCell ref="C42:D42"/>
    <mergeCell ref="C43:D43"/>
    <mergeCell ref="C44:D44"/>
    <mergeCell ref="C45:D45"/>
    <mergeCell ref="C46:D46"/>
    <mergeCell ref="C47:D47"/>
    <mergeCell ref="J40:K40"/>
    <mergeCell ref="J41:K41"/>
    <mergeCell ref="J42:K42"/>
    <mergeCell ref="J43:K43"/>
    <mergeCell ref="J44:K44"/>
    <mergeCell ref="A18:M18"/>
    <mergeCell ref="B5:H5"/>
    <mergeCell ref="B7:H7"/>
    <mergeCell ref="B9:D9"/>
    <mergeCell ref="C19:D19"/>
    <mergeCell ref="C20:D20"/>
    <mergeCell ref="C21:D21"/>
    <mergeCell ref="C22:D22"/>
    <mergeCell ref="C23:D23"/>
    <mergeCell ref="H17:I17"/>
    <mergeCell ref="E9:H9"/>
    <mergeCell ref="B11:H11"/>
    <mergeCell ref="B15:D15"/>
    <mergeCell ref="E15:H15"/>
    <mergeCell ref="B16:D16"/>
    <mergeCell ref="J19:K19"/>
    <mergeCell ref="E16:H16"/>
    <mergeCell ref="B13:D13"/>
    <mergeCell ref="E13:F13"/>
    <mergeCell ref="G13:H13"/>
    <mergeCell ref="J5:L5"/>
    <mergeCell ref="J7:L7"/>
    <mergeCell ref="J9:L9"/>
    <mergeCell ref="K11:L11"/>
    <mergeCell ref="C37:D37"/>
    <mergeCell ref="C38:D38"/>
    <mergeCell ref="C39:D39"/>
    <mergeCell ref="J20:K20"/>
    <mergeCell ref="J21:K21"/>
    <mergeCell ref="J22:K22"/>
    <mergeCell ref="J23:K23"/>
    <mergeCell ref="J24:K24"/>
    <mergeCell ref="J25:K25"/>
    <mergeCell ref="J26:K26"/>
    <mergeCell ref="C31:D31"/>
    <mergeCell ref="C32:D32"/>
    <mergeCell ref="C33:D33"/>
    <mergeCell ref="C34:D34"/>
    <mergeCell ref="C35:D35"/>
    <mergeCell ref="C36:D36"/>
    <mergeCell ref="C25:D25"/>
    <mergeCell ref="C26:D26"/>
    <mergeCell ref="C27:D27"/>
    <mergeCell ref="C28:D28"/>
    <mergeCell ref="C29:D29"/>
    <mergeCell ref="C30:D30"/>
    <mergeCell ref="C24:D24"/>
    <mergeCell ref="J39:K39"/>
    <mergeCell ref="J33:K33"/>
    <mergeCell ref="J34:K34"/>
    <mergeCell ref="J35:K35"/>
    <mergeCell ref="J36:K36"/>
    <mergeCell ref="J37:K37"/>
    <mergeCell ref="J38:K38"/>
    <mergeCell ref="J27:K27"/>
    <mergeCell ref="J28:K28"/>
    <mergeCell ref="J29:K29"/>
    <mergeCell ref="J30:K30"/>
    <mergeCell ref="J31:K31"/>
    <mergeCell ref="J32:K32"/>
    <mergeCell ref="J6:L6"/>
    <mergeCell ref="J8:L8"/>
    <mergeCell ref="J10:L10"/>
    <mergeCell ref="J14:L14"/>
    <mergeCell ref="J16:L16"/>
    <mergeCell ref="K12:L12"/>
    <mergeCell ref="J13:L13"/>
    <mergeCell ref="J15:L15"/>
    <mergeCell ref="B6:H6"/>
    <mergeCell ref="B10:D10"/>
    <mergeCell ref="B8:H8"/>
    <mergeCell ref="B12:H12"/>
    <mergeCell ref="E10:H10"/>
    <mergeCell ref="B14:D14"/>
    <mergeCell ref="E14:F14"/>
    <mergeCell ref="G14:H14"/>
    <mergeCell ref="J48:K48"/>
    <mergeCell ref="J49:K49"/>
    <mergeCell ref="J50:K50"/>
    <mergeCell ref="J51:K51"/>
    <mergeCell ref="J52:K52"/>
    <mergeCell ref="C48:D48"/>
    <mergeCell ref="C49:D49"/>
    <mergeCell ref="C50:D50"/>
    <mergeCell ref="C51:D51"/>
    <mergeCell ref="C52:D52"/>
  </mergeCells>
  <phoneticPr fontId="1" type="noConversion"/>
  <pageMargins left="0.70000000000000007" right="0.70000000000000007" top="0.75000000000000011" bottom="0.75000000000000011" header="0.30000000000000004" footer="0.30000000000000004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ARTICLES!$A$2:$A$111111</xm:f>
          </x14:formula1>
          <xm:sqref>C20:D20</xm:sqref>
        </x14:dataValidation>
        <x14:dataValidation type="list" allowBlank="1" showInputMessage="1" showErrorMessage="1">
          <x14:formula1>
            <xm:f>ARTICLES!$A$2:$A$111111</xm:f>
          </x14:formula1>
          <xm:sqref>C21:D23 C25:D47</xm:sqref>
        </x14:dataValidation>
        <x14:dataValidation type="list" allowBlank="1" showInputMessage="1" showErrorMessage="1">
          <x14:formula1>
            <xm:f>Clients!$B$2:$B$261</xm:f>
          </x14:formula1>
          <xm:sqref>B6:H6</xm:sqref>
        </x14:dataValidation>
        <x14:dataValidation type="list" allowBlank="1" showInputMessage="1" showErrorMessage="1">
          <x14:formula1>
            <xm:f>Clients!$A$2:$A$480</xm:f>
          </x14:formula1>
          <xm:sqref>B14:D14</xm:sqref>
        </x14:dataValidation>
        <x14:dataValidation type="list" allowBlank="1" showInputMessage="1" showErrorMessage="1">
          <x14:formula1>
            <xm:f>ARTICLES!$A$2:$A$11</xm:f>
          </x14:formula1>
          <xm:sqref>C24:D24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workbookViewId="0">
      <selection activeCell="C2" sqref="C2:C28"/>
    </sheetView>
  </sheetViews>
  <sheetFormatPr baseColWidth="10" defaultRowHeight="13" x14ac:dyDescent="0.15"/>
  <cols>
    <col min="1" max="1" width="30.33203125" style="28" customWidth="1"/>
    <col min="2" max="2" width="30.33203125" style="26" customWidth="1"/>
    <col min="3" max="4" width="30.33203125" style="28" customWidth="1"/>
    <col min="5" max="16384" width="10.83203125" style="24"/>
  </cols>
  <sheetData>
    <row r="1" spans="1:7" x14ac:dyDescent="0.15">
      <c r="A1" s="27" t="s">
        <v>89</v>
      </c>
      <c r="B1" s="25" t="s">
        <v>90</v>
      </c>
      <c r="C1" s="27" t="s">
        <v>91</v>
      </c>
      <c r="D1" s="27" t="s">
        <v>92</v>
      </c>
      <c r="E1" s="23"/>
      <c r="F1" s="23"/>
      <c r="G1" s="23"/>
    </row>
    <row r="2" spans="1:7" x14ac:dyDescent="0.15">
      <c r="A2" s="27">
        <v>404321</v>
      </c>
      <c r="B2" s="25" t="s">
        <v>63</v>
      </c>
      <c r="C2" s="27">
        <v>10000</v>
      </c>
      <c r="D2" s="27" t="s">
        <v>93</v>
      </c>
      <c r="E2" s="23"/>
      <c r="F2" s="23"/>
      <c r="G2" s="23"/>
    </row>
    <row r="3" spans="1:7" x14ac:dyDescent="0.15">
      <c r="A3" s="30">
        <v>409992</v>
      </c>
      <c r="B3" s="31" t="s">
        <v>64</v>
      </c>
      <c r="C3" s="27">
        <v>10000</v>
      </c>
      <c r="D3" s="27" t="s">
        <v>93</v>
      </c>
      <c r="E3" s="23"/>
      <c r="F3" s="23"/>
      <c r="G3" s="23"/>
    </row>
    <row r="4" spans="1:7" x14ac:dyDescent="0.15">
      <c r="A4" s="30">
        <v>410018</v>
      </c>
      <c r="B4" s="25" t="s">
        <v>65</v>
      </c>
      <c r="C4" s="27">
        <v>10000</v>
      </c>
      <c r="D4" s="27" t="s">
        <v>93</v>
      </c>
      <c r="E4" s="23"/>
      <c r="F4" s="23"/>
      <c r="G4" s="23"/>
    </row>
    <row r="5" spans="1:7" x14ac:dyDescent="0.15">
      <c r="A5" s="30">
        <v>410121</v>
      </c>
      <c r="B5" s="31" t="s">
        <v>66</v>
      </c>
      <c r="C5" s="27">
        <v>10000</v>
      </c>
      <c r="D5" s="27" t="s">
        <v>93</v>
      </c>
      <c r="E5" s="23"/>
      <c r="F5" s="23"/>
      <c r="G5" s="23"/>
    </row>
    <row r="6" spans="1:7" x14ac:dyDescent="0.15">
      <c r="A6" s="30">
        <v>410209</v>
      </c>
      <c r="B6" s="25" t="s">
        <v>67</v>
      </c>
      <c r="C6" s="27">
        <v>10000</v>
      </c>
      <c r="D6" s="27" t="s">
        <v>93</v>
      </c>
      <c r="E6" s="23"/>
      <c r="F6" s="23"/>
      <c r="G6" s="23"/>
    </row>
    <row r="7" spans="1:7" x14ac:dyDescent="0.15">
      <c r="A7" s="32">
        <v>410225</v>
      </c>
      <c r="B7" s="31" t="s">
        <v>68</v>
      </c>
      <c r="C7" s="27">
        <v>10000</v>
      </c>
      <c r="D7" s="27" t="s">
        <v>93</v>
      </c>
      <c r="E7" s="23"/>
      <c r="F7" s="23"/>
      <c r="G7" s="23"/>
    </row>
    <row r="8" spans="1:7" x14ac:dyDescent="0.15">
      <c r="A8" s="30">
        <v>410228</v>
      </c>
      <c r="B8" s="25" t="s">
        <v>69</v>
      </c>
      <c r="C8" s="27">
        <v>10000</v>
      </c>
      <c r="D8" s="27" t="s">
        <v>93</v>
      </c>
      <c r="E8" s="23"/>
      <c r="F8" s="23"/>
      <c r="G8" s="23"/>
    </row>
    <row r="9" spans="1:7" x14ac:dyDescent="0.15">
      <c r="A9" s="30">
        <v>410333</v>
      </c>
      <c r="B9" s="31" t="s">
        <v>70</v>
      </c>
      <c r="C9" s="27">
        <v>10000</v>
      </c>
      <c r="D9" s="27" t="s">
        <v>93</v>
      </c>
      <c r="E9" s="23"/>
      <c r="F9" s="23"/>
      <c r="G9" s="23"/>
    </row>
    <row r="10" spans="1:7" x14ac:dyDescent="0.15">
      <c r="A10" s="30">
        <v>410760</v>
      </c>
      <c r="B10" s="25" t="s">
        <v>71</v>
      </c>
      <c r="C10" s="27">
        <v>10000</v>
      </c>
      <c r="D10" s="27" t="s">
        <v>93</v>
      </c>
      <c r="E10" s="23"/>
      <c r="F10" s="23"/>
      <c r="G10" s="23"/>
    </row>
    <row r="11" spans="1:7" x14ac:dyDescent="0.15">
      <c r="A11" s="32">
        <v>410867</v>
      </c>
      <c r="B11" s="31" t="s">
        <v>72</v>
      </c>
      <c r="C11" s="27">
        <v>10000</v>
      </c>
      <c r="D11" s="27" t="s">
        <v>93</v>
      </c>
      <c r="E11" s="23"/>
      <c r="F11" s="23"/>
      <c r="G11" s="23"/>
    </row>
    <row r="12" spans="1:7" x14ac:dyDescent="0.15">
      <c r="A12" s="32">
        <v>411672</v>
      </c>
      <c r="B12" s="25" t="s">
        <v>73</v>
      </c>
      <c r="C12" s="27">
        <v>10000</v>
      </c>
      <c r="D12" s="27" t="s">
        <v>93</v>
      </c>
      <c r="E12" s="23"/>
      <c r="F12" s="23"/>
      <c r="G12" s="23"/>
    </row>
    <row r="13" spans="1:7" x14ac:dyDescent="0.15">
      <c r="A13" s="27">
        <v>411706</v>
      </c>
      <c r="B13" s="31" t="s">
        <v>74</v>
      </c>
      <c r="C13" s="27">
        <v>10000</v>
      </c>
      <c r="D13" s="27" t="s">
        <v>93</v>
      </c>
      <c r="E13" s="23"/>
      <c r="F13" s="23"/>
      <c r="G13" s="23"/>
    </row>
    <row r="14" spans="1:7" x14ac:dyDescent="0.15">
      <c r="A14" s="32">
        <v>411718</v>
      </c>
      <c r="B14" s="25" t="s">
        <v>75</v>
      </c>
      <c r="C14" s="27">
        <v>10000</v>
      </c>
      <c r="D14" s="27" t="s">
        <v>93</v>
      </c>
      <c r="E14" s="23"/>
      <c r="F14" s="23"/>
      <c r="G14" s="23"/>
    </row>
    <row r="15" spans="1:7" x14ac:dyDescent="0.15">
      <c r="A15" s="32">
        <v>411727</v>
      </c>
      <c r="B15" s="31" t="s">
        <v>76</v>
      </c>
      <c r="C15" s="27">
        <v>10000</v>
      </c>
      <c r="D15" s="27" t="s">
        <v>93</v>
      </c>
      <c r="E15" s="23"/>
      <c r="F15" s="23"/>
      <c r="G15" s="23"/>
    </row>
    <row r="16" spans="1:7" x14ac:dyDescent="0.15">
      <c r="A16" s="30">
        <v>411790</v>
      </c>
      <c r="B16" s="25" t="s">
        <v>77</v>
      </c>
      <c r="C16" s="27">
        <v>10000</v>
      </c>
      <c r="D16" s="27" t="s">
        <v>93</v>
      </c>
      <c r="E16" s="23"/>
      <c r="F16" s="23"/>
      <c r="G16" s="23"/>
    </row>
    <row r="17" spans="1:7" x14ac:dyDescent="0.15">
      <c r="A17" s="30">
        <v>412194</v>
      </c>
      <c r="B17" s="31" t="s">
        <v>78</v>
      </c>
      <c r="C17" s="27">
        <v>10000</v>
      </c>
      <c r="D17" s="27" t="s">
        <v>93</v>
      </c>
      <c r="E17" s="32"/>
      <c r="F17" s="33"/>
      <c r="G17" s="23"/>
    </row>
    <row r="18" spans="1:7" x14ac:dyDescent="0.15">
      <c r="A18" s="32">
        <v>412261</v>
      </c>
      <c r="B18" s="25" t="s">
        <v>79</v>
      </c>
      <c r="C18" s="27">
        <v>10000</v>
      </c>
      <c r="D18" s="27" t="s">
        <v>93</v>
      </c>
      <c r="E18" s="32"/>
      <c r="F18" s="33"/>
      <c r="G18" s="23"/>
    </row>
    <row r="19" spans="1:7" x14ac:dyDescent="0.15">
      <c r="A19" s="27">
        <v>412518</v>
      </c>
      <c r="B19" s="31" t="s">
        <v>80</v>
      </c>
      <c r="C19" s="27">
        <v>10000</v>
      </c>
      <c r="D19" s="27" t="s">
        <v>93</v>
      </c>
      <c r="E19" s="32"/>
      <c r="F19" s="33"/>
      <c r="G19" s="23"/>
    </row>
    <row r="20" spans="1:7" ht="16" x14ac:dyDescent="0.2">
      <c r="A20" s="34">
        <v>412550</v>
      </c>
      <c r="B20" s="25" t="s">
        <v>81</v>
      </c>
      <c r="C20" s="27">
        <v>10000</v>
      </c>
      <c r="D20" s="27" t="s">
        <v>93</v>
      </c>
      <c r="E20" s="32"/>
      <c r="F20" s="33"/>
      <c r="G20" s="23"/>
    </row>
    <row r="21" spans="1:7" ht="16" x14ac:dyDescent="0.2">
      <c r="A21" s="34">
        <v>412553</v>
      </c>
      <c r="B21" s="31" t="s">
        <v>82</v>
      </c>
      <c r="C21" s="27">
        <v>10000</v>
      </c>
      <c r="D21" s="27" t="s">
        <v>93</v>
      </c>
      <c r="E21" s="32"/>
      <c r="F21" s="33"/>
      <c r="G21" s="23"/>
    </row>
    <row r="22" spans="1:7" x14ac:dyDescent="0.15">
      <c r="A22" s="32">
        <v>412566</v>
      </c>
      <c r="B22" s="25" t="s">
        <v>83</v>
      </c>
      <c r="C22" s="27">
        <v>10000</v>
      </c>
      <c r="D22" s="27" t="s">
        <v>93</v>
      </c>
      <c r="E22" s="32"/>
      <c r="F22" s="33"/>
      <c r="G22" s="23"/>
    </row>
    <row r="23" spans="1:7" x14ac:dyDescent="0.15">
      <c r="A23" s="30">
        <v>412589</v>
      </c>
      <c r="B23" s="31" t="s">
        <v>84</v>
      </c>
      <c r="C23" s="27">
        <v>10000</v>
      </c>
      <c r="D23" s="27" t="s">
        <v>93</v>
      </c>
      <c r="E23" s="32"/>
      <c r="F23" s="33"/>
      <c r="G23" s="23"/>
    </row>
    <row r="24" spans="1:7" x14ac:dyDescent="0.15">
      <c r="A24" s="27">
        <v>412704</v>
      </c>
      <c r="B24" s="25" t="s">
        <v>85</v>
      </c>
      <c r="C24" s="27">
        <v>10000</v>
      </c>
      <c r="D24" s="27" t="s">
        <v>93</v>
      </c>
      <c r="E24" s="36"/>
      <c r="F24" s="33"/>
      <c r="G24" s="23"/>
    </row>
    <row r="25" spans="1:7" ht="16" x14ac:dyDescent="0.2">
      <c r="A25" s="34">
        <v>412725</v>
      </c>
      <c r="B25" s="31" t="s">
        <v>86</v>
      </c>
      <c r="C25" s="27">
        <v>10000</v>
      </c>
      <c r="D25" s="27" t="s">
        <v>93</v>
      </c>
      <c r="E25" s="36"/>
      <c r="F25" s="33"/>
      <c r="G25" s="23"/>
    </row>
    <row r="26" spans="1:7" ht="16" x14ac:dyDescent="0.2">
      <c r="A26" s="34">
        <v>417759</v>
      </c>
      <c r="B26" s="25" t="s">
        <v>87</v>
      </c>
      <c r="C26" s="27">
        <v>10000</v>
      </c>
      <c r="D26" s="27" t="s">
        <v>93</v>
      </c>
      <c r="E26" s="36"/>
      <c r="F26" s="33"/>
      <c r="G26" s="23"/>
    </row>
    <row r="27" spans="1:7" x14ac:dyDescent="0.15">
      <c r="A27" s="30">
        <v>444444</v>
      </c>
      <c r="B27" s="31" t="s">
        <v>88</v>
      </c>
      <c r="C27" s="27">
        <v>10000</v>
      </c>
      <c r="D27" s="27" t="s">
        <v>93</v>
      </c>
      <c r="E27" s="36"/>
      <c r="F27" s="33"/>
      <c r="G27" s="23"/>
    </row>
    <row r="28" spans="1:7" x14ac:dyDescent="0.15">
      <c r="A28" s="27"/>
      <c r="B28" s="25"/>
      <c r="C28" s="27">
        <v>10000</v>
      </c>
      <c r="D28" s="27"/>
      <c r="E28" s="23"/>
      <c r="F28" s="23"/>
      <c r="G28" s="23"/>
    </row>
    <row r="29" spans="1:7" x14ac:dyDescent="0.15">
      <c r="A29" s="27"/>
      <c r="B29" s="25"/>
      <c r="C29" s="27"/>
      <c r="D29" s="27"/>
      <c r="E29" s="23"/>
      <c r="F29" s="23"/>
      <c r="G29" s="23"/>
    </row>
    <row r="30" spans="1:7" x14ac:dyDescent="0.15">
      <c r="A30" s="27"/>
      <c r="B30" s="25"/>
      <c r="C30" s="27"/>
      <c r="D30" s="27"/>
      <c r="E30" s="23"/>
      <c r="F30" s="23"/>
      <c r="G30" s="23"/>
    </row>
    <row r="31" spans="1:7" x14ac:dyDescent="0.15">
      <c r="A31" s="27"/>
      <c r="B31" s="25"/>
      <c r="C31" s="27"/>
      <c r="D31" s="27"/>
      <c r="E31" s="23"/>
      <c r="F31" s="23"/>
      <c r="G31" s="23"/>
    </row>
    <row r="32" spans="1:7" x14ac:dyDescent="0.15">
      <c r="A32" s="27"/>
      <c r="B32" s="25"/>
      <c r="C32" s="27"/>
      <c r="D32" s="27"/>
      <c r="E32" s="23"/>
      <c r="F32" s="23"/>
      <c r="G32" s="23"/>
    </row>
  </sheetData>
  <sortState ref="A2:D30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5"/>
  <sheetViews>
    <sheetView zoomScale="140" zoomScaleNormal="140" zoomScalePageLayoutView="140" workbookViewId="0">
      <selection activeCell="G2" sqref="G2:K32"/>
    </sheetView>
  </sheetViews>
  <sheetFormatPr baseColWidth="10" defaultColWidth="7.5" defaultRowHeight="13" x14ac:dyDescent="0.2"/>
  <cols>
    <col min="1" max="1" width="8.6640625" style="17" customWidth="1"/>
    <col min="2" max="2" width="20" style="17" customWidth="1"/>
    <col min="3" max="3" width="5.33203125" style="17" customWidth="1"/>
    <col min="4" max="4" width="15.6640625" style="17" customWidth="1"/>
    <col min="5" max="5" width="6.5" style="17" customWidth="1"/>
    <col min="6" max="6" width="4.83203125" style="40" customWidth="1"/>
    <col min="7" max="8" width="6.6640625" style="38" customWidth="1"/>
    <col min="9" max="9" width="7.83203125" style="38" customWidth="1"/>
    <col min="10" max="10" width="6.6640625" style="38" customWidth="1"/>
    <col min="11" max="11" width="4.83203125" style="38" customWidth="1"/>
    <col min="12" max="12" width="9.1640625" style="17" bestFit="1" customWidth="1"/>
    <col min="13" max="16384" width="7.5" style="17"/>
  </cols>
  <sheetData>
    <row r="1" spans="1:11" ht="13" customHeight="1" x14ac:dyDescent="0.2">
      <c r="A1" s="17" t="s">
        <v>27</v>
      </c>
      <c r="B1" s="17" t="s">
        <v>26</v>
      </c>
      <c r="D1" s="86" t="s">
        <v>31</v>
      </c>
      <c r="F1" s="40" t="s">
        <v>28</v>
      </c>
      <c r="G1" s="40">
        <v>19</v>
      </c>
      <c r="H1" s="40">
        <v>29</v>
      </c>
      <c r="I1" s="40">
        <v>39</v>
      </c>
      <c r="J1" s="40">
        <v>49</v>
      </c>
      <c r="K1" s="40">
        <v>59</v>
      </c>
    </row>
    <row r="2" spans="1:11" ht="13" customHeight="1" x14ac:dyDescent="0.15">
      <c r="A2" s="39">
        <v>100000</v>
      </c>
      <c r="B2" s="39" t="s">
        <v>32</v>
      </c>
      <c r="D2" s="87">
        <v>1000</v>
      </c>
      <c r="F2" s="42">
        <v>1000</v>
      </c>
      <c r="G2" s="88">
        <v>20</v>
      </c>
      <c r="H2" s="88">
        <v>18</v>
      </c>
      <c r="I2" s="88">
        <v>16</v>
      </c>
      <c r="J2" s="88">
        <v>14</v>
      </c>
      <c r="K2" s="88">
        <v>10</v>
      </c>
    </row>
    <row r="3" spans="1:11" ht="13" customHeight="1" x14ac:dyDescent="0.15">
      <c r="A3" s="39">
        <v>100001</v>
      </c>
      <c r="B3" s="14" t="s">
        <v>33</v>
      </c>
      <c r="C3" s="15"/>
      <c r="D3" s="87">
        <v>1</v>
      </c>
      <c r="E3" s="16"/>
      <c r="F3" s="42">
        <v>1</v>
      </c>
      <c r="G3" s="88">
        <v>18.89</v>
      </c>
      <c r="H3" s="88">
        <v>15.45</v>
      </c>
      <c r="I3" s="88">
        <v>12.93</v>
      </c>
      <c r="J3" s="88">
        <v>11.11</v>
      </c>
      <c r="K3" s="88">
        <v>10.71</v>
      </c>
    </row>
    <row r="4" spans="1:11" ht="13" customHeight="1" x14ac:dyDescent="0.15">
      <c r="A4" s="39">
        <v>100002</v>
      </c>
      <c r="B4" s="39" t="s">
        <v>34</v>
      </c>
      <c r="C4" s="15"/>
      <c r="D4" s="87">
        <v>1</v>
      </c>
      <c r="E4" s="16"/>
      <c r="F4" s="42">
        <v>1</v>
      </c>
      <c r="G4" s="88">
        <v>19.489999999999998</v>
      </c>
      <c r="H4" s="88">
        <v>15.96</v>
      </c>
      <c r="I4" s="88">
        <v>13.33</v>
      </c>
      <c r="J4" s="88">
        <v>11.51</v>
      </c>
      <c r="K4" s="88">
        <v>11.11</v>
      </c>
    </row>
    <row r="5" spans="1:11" ht="13" customHeight="1" x14ac:dyDescent="0.15">
      <c r="A5" s="39">
        <v>100003</v>
      </c>
      <c r="B5" s="14" t="s">
        <v>35</v>
      </c>
      <c r="C5" s="15"/>
      <c r="D5" s="87">
        <v>1</v>
      </c>
      <c r="E5" s="16"/>
      <c r="F5" s="42">
        <v>1</v>
      </c>
      <c r="G5" s="88">
        <v>20.100000000000001</v>
      </c>
      <c r="H5" s="88">
        <v>16.36</v>
      </c>
      <c r="I5" s="88">
        <v>13.74</v>
      </c>
      <c r="J5" s="88">
        <v>11.82</v>
      </c>
      <c r="K5" s="88">
        <v>11.41</v>
      </c>
    </row>
    <row r="6" spans="1:11" ht="13" customHeight="1" x14ac:dyDescent="0.15">
      <c r="A6" s="39">
        <v>100004</v>
      </c>
      <c r="B6" s="39" t="s">
        <v>36</v>
      </c>
      <c r="C6" s="15"/>
      <c r="D6" s="87">
        <v>1</v>
      </c>
      <c r="E6" s="16"/>
      <c r="F6" s="42">
        <v>1</v>
      </c>
      <c r="G6" s="88">
        <v>21.82</v>
      </c>
      <c r="H6" s="88">
        <v>17.78</v>
      </c>
      <c r="I6" s="88">
        <v>14.85</v>
      </c>
      <c r="J6" s="88">
        <v>12.83</v>
      </c>
      <c r="K6" s="88">
        <v>12.42</v>
      </c>
    </row>
    <row r="7" spans="1:11" ht="13" customHeight="1" x14ac:dyDescent="0.15">
      <c r="A7" s="39">
        <v>100005</v>
      </c>
      <c r="B7" s="14" t="s">
        <v>37</v>
      </c>
      <c r="C7" s="15"/>
      <c r="D7" s="87">
        <v>1</v>
      </c>
      <c r="E7" s="16"/>
      <c r="F7" s="42">
        <v>1</v>
      </c>
      <c r="G7" s="88">
        <v>23.53</v>
      </c>
      <c r="H7" s="88">
        <v>19.190000000000001</v>
      </c>
      <c r="I7" s="88">
        <v>16.16</v>
      </c>
      <c r="J7" s="88">
        <v>13.84</v>
      </c>
      <c r="K7" s="88">
        <v>13.43</v>
      </c>
    </row>
    <row r="8" spans="1:11" ht="13" customHeight="1" x14ac:dyDescent="0.15">
      <c r="A8" s="39">
        <v>100006</v>
      </c>
      <c r="B8" s="39" t="s">
        <v>38</v>
      </c>
      <c r="C8" s="15"/>
      <c r="D8" s="87">
        <v>1</v>
      </c>
      <c r="E8" s="16"/>
      <c r="F8" s="42">
        <v>1</v>
      </c>
      <c r="G8" s="88">
        <v>26.87</v>
      </c>
      <c r="H8" s="88">
        <v>21.82</v>
      </c>
      <c r="I8" s="88">
        <v>18.38</v>
      </c>
      <c r="J8" s="88">
        <v>15.76</v>
      </c>
      <c r="K8" s="88">
        <v>15.25</v>
      </c>
    </row>
    <row r="9" spans="1:11" ht="13" customHeight="1" x14ac:dyDescent="0.15">
      <c r="A9" s="39">
        <v>100007</v>
      </c>
      <c r="B9" s="14" t="s">
        <v>39</v>
      </c>
      <c r="C9" s="15"/>
      <c r="D9" s="87">
        <v>1</v>
      </c>
      <c r="E9" s="16"/>
      <c r="F9" s="42">
        <v>1</v>
      </c>
      <c r="G9" s="88">
        <v>29.39</v>
      </c>
      <c r="H9" s="88">
        <v>23.94</v>
      </c>
      <c r="I9" s="88">
        <v>20.100000000000001</v>
      </c>
      <c r="J9" s="88">
        <v>17.27</v>
      </c>
      <c r="K9" s="88">
        <v>16.670000000000002</v>
      </c>
    </row>
    <row r="10" spans="1:11" ht="13" customHeight="1" x14ac:dyDescent="0.15">
      <c r="A10" s="39">
        <v>100008</v>
      </c>
      <c r="B10" s="39" t="s">
        <v>40</v>
      </c>
      <c r="C10" s="15"/>
      <c r="D10" s="87">
        <v>10</v>
      </c>
      <c r="E10" s="16"/>
      <c r="F10" s="42">
        <v>10</v>
      </c>
      <c r="G10" s="88">
        <v>15</v>
      </c>
      <c r="H10" s="88">
        <v>14</v>
      </c>
      <c r="I10" s="88">
        <v>13</v>
      </c>
      <c r="J10" s="88">
        <v>12</v>
      </c>
      <c r="K10" s="88">
        <v>11</v>
      </c>
    </row>
    <row r="11" spans="1:11" ht="13" customHeight="1" x14ac:dyDescent="0.15">
      <c r="A11" s="39">
        <v>100009</v>
      </c>
      <c r="B11" s="14" t="s">
        <v>41</v>
      </c>
      <c r="C11" s="15"/>
      <c r="D11" s="87">
        <v>10</v>
      </c>
      <c r="E11" s="16"/>
      <c r="F11" s="42">
        <v>1</v>
      </c>
      <c r="G11" s="88">
        <v>4.4800000000000004</v>
      </c>
      <c r="H11" s="88">
        <v>3.67</v>
      </c>
      <c r="I11" s="88">
        <v>3.08</v>
      </c>
      <c r="J11" s="88">
        <v>2.65</v>
      </c>
      <c r="K11" s="88">
        <v>2.56</v>
      </c>
    </row>
    <row r="12" spans="1:11" ht="13" customHeight="1" x14ac:dyDescent="0.15">
      <c r="A12" s="39">
        <v>100010</v>
      </c>
      <c r="B12" s="39" t="s">
        <v>42</v>
      </c>
      <c r="C12" s="15"/>
      <c r="D12" s="87">
        <v>10</v>
      </c>
      <c r="E12" s="16"/>
      <c r="F12" s="42">
        <v>1</v>
      </c>
      <c r="G12" s="88">
        <v>4.1100000000000003</v>
      </c>
      <c r="H12" s="88">
        <v>3.35</v>
      </c>
      <c r="I12" s="88">
        <v>2.82</v>
      </c>
      <c r="J12" s="88">
        <v>2.41</v>
      </c>
      <c r="K12" s="88">
        <v>2.33</v>
      </c>
    </row>
    <row r="13" spans="1:11" ht="13" customHeight="1" x14ac:dyDescent="0.15">
      <c r="A13" s="39">
        <v>100011</v>
      </c>
      <c r="B13" s="14" t="s">
        <v>43</v>
      </c>
      <c r="C13" s="15"/>
      <c r="D13" s="87">
        <v>10</v>
      </c>
      <c r="E13" s="16"/>
      <c r="F13" s="42">
        <v>1</v>
      </c>
      <c r="G13" s="88">
        <v>4.1900000000000004</v>
      </c>
      <c r="H13" s="88">
        <v>3.39</v>
      </c>
      <c r="I13" s="88">
        <v>2.86</v>
      </c>
      <c r="J13" s="88">
        <v>2.44</v>
      </c>
      <c r="K13" s="88">
        <v>2.37</v>
      </c>
    </row>
    <row r="14" spans="1:11" ht="13" customHeight="1" x14ac:dyDescent="0.15">
      <c r="A14" s="39">
        <v>100012</v>
      </c>
      <c r="B14" s="39" t="s">
        <v>44</v>
      </c>
      <c r="C14" s="15"/>
      <c r="D14" s="87">
        <v>10</v>
      </c>
      <c r="E14" s="16"/>
      <c r="F14" s="42">
        <v>1</v>
      </c>
      <c r="G14" s="88">
        <v>4.24</v>
      </c>
      <c r="H14" s="88">
        <v>3.45</v>
      </c>
      <c r="I14" s="88">
        <v>2.9</v>
      </c>
      <c r="J14" s="88">
        <v>2.4900000000000002</v>
      </c>
      <c r="K14" s="88">
        <v>2.4</v>
      </c>
    </row>
    <row r="15" spans="1:11" ht="13" customHeight="1" x14ac:dyDescent="0.15">
      <c r="A15" s="39">
        <v>100013</v>
      </c>
      <c r="B15" s="14" t="s">
        <v>45</v>
      </c>
      <c r="C15" s="15"/>
      <c r="D15" s="87">
        <v>10</v>
      </c>
      <c r="E15" s="16"/>
      <c r="F15" s="42">
        <v>1</v>
      </c>
      <c r="G15" s="88">
        <v>4.3</v>
      </c>
      <c r="H15" s="88">
        <v>3.49</v>
      </c>
      <c r="I15" s="88">
        <v>2.94</v>
      </c>
      <c r="J15" s="88">
        <v>2.5299999999999998</v>
      </c>
      <c r="K15" s="88">
        <v>2.4300000000000002</v>
      </c>
    </row>
    <row r="16" spans="1:11" ht="13" customHeight="1" x14ac:dyDescent="0.15">
      <c r="A16" s="39">
        <v>100014</v>
      </c>
      <c r="B16" s="39" t="s">
        <v>46</v>
      </c>
      <c r="C16" s="15"/>
      <c r="D16" s="87">
        <v>10</v>
      </c>
      <c r="E16" s="16"/>
      <c r="F16" s="42">
        <v>1</v>
      </c>
      <c r="G16" s="88">
        <v>4.5599999999999996</v>
      </c>
      <c r="H16" s="88">
        <v>3.72</v>
      </c>
      <c r="I16" s="88">
        <v>3.12</v>
      </c>
      <c r="J16" s="88">
        <v>2.68</v>
      </c>
      <c r="K16" s="88">
        <v>2.59</v>
      </c>
    </row>
    <row r="17" spans="1:11" ht="13" customHeight="1" x14ac:dyDescent="0.15">
      <c r="A17" s="39">
        <v>100015</v>
      </c>
      <c r="B17" s="14" t="s">
        <v>47</v>
      </c>
      <c r="C17" s="15"/>
      <c r="D17" s="87">
        <v>10</v>
      </c>
      <c r="E17" s="16"/>
      <c r="F17" s="42">
        <v>1</v>
      </c>
      <c r="G17" s="88">
        <v>5.12</v>
      </c>
      <c r="H17" s="88">
        <v>4.18</v>
      </c>
      <c r="I17" s="88">
        <v>3.49</v>
      </c>
      <c r="J17" s="88">
        <v>3</v>
      </c>
      <c r="K17" s="88">
        <v>2.91</v>
      </c>
    </row>
    <row r="18" spans="1:11" ht="13" customHeight="1" x14ac:dyDescent="0.15">
      <c r="A18" s="39">
        <v>100016</v>
      </c>
      <c r="B18" s="39" t="s">
        <v>48</v>
      </c>
      <c r="C18" s="15"/>
      <c r="D18" s="87">
        <v>10</v>
      </c>
      <c r="E18" s="16"/>
      <c r="F18" s="42">
        <v>1</v>
      </c>
      <c r="G18" s="88">
        <v>5.18</v>
      </c>
      <c r="H18" s="88">
        <v>4.22</v>
      </c>
      <c r="I18" s="88">
        <v>3.52</v>
      </c>
      <c r="J18" s="88">
        <v>3.04</v>
      </c>
      <c r="K18" s="88">
        <v>2.94</v>
      </c>
    </row>
    <row r="19" spans="1:11" ht="13" customHeight="1" x14ac:dyDescent="0.15">
      <c r="A19" s="39">
        <v>100017</v>
      </c>
      <c r="B19" s="14" t="s">
        <v>49</v>
      </c>
      <c r="C19" s="15"/>
      <c r="D19" s="87">
        <v>10</v>
      </c>
      <c r="E19" s="16"/>
      <c r="F19" s="42">
        <v>1</v>
      </c>
      <c r="G19" s="88">
        <v>5.31</v>
      </c>
      <c r="H19" s="88">
        <v>4.3099999999999996</v>
      </c>
      <c r="I19" s="88">
        <v>3.63</v>
      </c>
      <c r="J19" s="88">
        <v>3.12</v>
      </c>
      <c r="K19" s="88">
        <v>3.01</v>
      </c>
    </row>
    <row r="20" spans="1:11" ht="13" customHeight="1" x14ac:dyDescent="0.15">
      <c r="A20" s="39">
        <v>100018</v>
      </c>
      <c r="B20" s="39" t="s">
        <v>50</v>
      </c>
      <c r="C20" s="15"/>
      <c r="D20" s="87">
        <v>10</v>
      </c>
      <c r="E20" s="16"/>
      <c r="F20" s="42">
        <v>1</v>
      </c>
      <c r="G20" s="88">
        <v>5.25</v>
      </c>
      <c r="H20" s="88">
        <v>4.26</v>
      </c>
      <c r="I20" s="88">
        <v>3.57</v>
      </c>
      <c r="J20" s="88">
        <v>3.08</v>
      </c>
      <c r="K20" s="88">
        <v>2.98</v>
      </c>
    </row>
    <row r="21" spans="1:11" ht="13" customHeight="1" x14ac:dyDescent="0.15">
      <c r="A21" s="39">
        <v>100019</v>
      </c>
      <c r="B21" s="14" t="s">
        <v>51</v>
      </c>
      <c r="C21" s="15"/>
      <c r="D21" s="87">
        <v>10</v>
      </c>
      <c r="E21" s="16"/>
      <c r="F21" s="42">
        <v>1</v>
      </c>
      <c r="G21" s="88">
        <v>6.06</v>
      </c>
      <c r="H21" s="88">
        <v>4.9400000000000004</v>
      </c>
      <c r="I21" s="88">
        <v>4.1399999999999997</v>
      </c>
      <c r="J21" s="88">
        <v>3.54</v>
      </c>
      <c r="K21" s="88">
        <v>3.44</v>
      </c>
    </row>
    <row r="22" spans="1:11" ht="13" customHeight="1" x14ac:dyDescent="0.15">
      <c r="A22" s="39">
        <v>100020</v>
      </c>
      <c r="B22" s="39" t="s">
        <v>52</v>
      </c>
      <c r="C22" s="15"/>
      <c r="D22" s="87">
        <v>10</v>
      </c>
      <c r="E22" s="16"/>
      <c r="F22" s="42">
        <v>1</v>
      </c>
      <c r="G22" s="88">
        <v>7.29</v>
      </c>
      <c r="H22" s="88">
        <v>5.96</v>
      </c>
      <c r="I22" s="88">
        <v>4.99</v>
      </c>
      <c r="J22" s="88">
        <v>4.28</v>
      </c>
      <c r="K22" s="88">
        <v>4.16</v>
      </c>
    </row>
    <row r="23" spans="1:11" ht="13" customHeight="1" x14ac:dyDescent="0.15">
      <c r="A23" s="39">
        <v>100021</v>
      </c>
      <c r="B23" s="14" t="s">
        <v>53</v>
      </c>
      <c r="C23" s="15"/>
      <c r="D23" s="87">
        <v>10</v>
      </c>
      <c r="E23" s="16"/>
      <c r="F23" s="42">
        <v>1</v>
      </c>
      <c r="G23" s="88">
        <v>7.35</v>
      </c>
      <c r="H23" s="88">
        <v>6</v>
      </c>
      <c r="I23" s="88">
        <v>5.04</v>
      </c>
      <c r="J23" s="88">
        <v>4.3099999999999996</v>
      </c>
      <c r="K23" s="88">
        <v>4.1900000000000004</v>
      </c>
    </row>
    <row r="24" spans="1:11" ht="13" customHeight="1" x14ac:dyDescent="0.15">
      <c r="A24" s="39">
        <v>100022</v>
      </c>
      <c r="B24" s="39" t="s">
        <v>54</v>
      </c>
      <c r="C24" s="15"/>
      <c r="D24" s="87">
        <v>10</v>
      </c>
      <c r="E24" s="16"/>
      <c r="F24" s="42">
        <v>1</v>
      </c>
      <c r="G24" s="88">
        <v>7.93</v>
      </c>
      <c r="H24" s="88">
        <v>6.46</v>
      </c>
      <c r="I24" s="88">
        <v>5.41</v>
      </c>
      <c r="J24" s="88">
        <v>4.6399999999999997</v>
      </c>
      <c r="K24" s="88">
        <v>4.49</v>
      </c>
    </row>
    <row r="25" spans="1:11" ht="13" customHeight="1" x14ac:dyDescent="0.15">
      <c r="A25" s="39">
        <v>100023</v>
      </c>
      <c r="B25" s="14" t="s">
        <v>55</v>
      </c>
      <c r="C25" s="15"/>
      <c r="D25" s="87">
        <v>20</v>
      </c>
      <c r="E25" s="16"/>
      <c r="F25" s="42">
        <v>10</v>
      </c>
      <c r="G25" s="88">
        <v>9.0500000000000007</v>
      </c>
      <c r="H25" s="88">
        <v>7.35</v>
      </c>
      <c r="I25" s="88">
        <v>6.18</v>
      </c>
      <c r="J25" s="88">
        <v>5.31</v>
      </c>
      <c r="K25" s="88">
        <v>5.14</v>
      </c>
    </row>
    <row r="26" spans="1:11" ht="13" customHeight="1" x14ac:dyDescent="0.15">
      <c r="A26" s="39">
        <v>100024</v>
      </c>
      <c r="B26" s="39" t="s">
        <v>56</v>
      </c>
      <c r="C26" s="15"/>
      <c r="D26" s="87">
        <v>25</v>
      </c>
      <c r="E26" s="16"/>
      <c r="F26" s="42">
        <v>10</v>
      </c>
      <c r="G26" s="88">
        <v>9.93</v>
      </c>
      <c r="H26" s="88">
        <v>8.08</v>
      </c>
      <c r="I26" s="88">
        <v>6.78</v>
      </c>
      <c r="J26" s="88">
        <v>5.83</v>
      </c>
      <c r="K26" s="88">
        <v>5.64</v>
      </c>
    </row>
    <row r="27" spans="1:11" ht="13" customHeight="1" x14ac:dyDescent="0.15">
      <c r="A27" s="39">
        <v>100025</v>
      </c>
      <c r="B27" s="14" t="s">
        <v>57</v>
      </c>
      <c r="C27" s="15"/>
      <c r="D27" s="87">
        <v>30</v>
      </c>
      <c r="E27" s="16"/>
      <c r="F27" s="42">
        <v>10</v>
      </c>
      <c r="G27" s="88">
        <v>10.24</v>
      </c>
      <c r="H27" s="88">
        <v>8.33</v>
      </c>
      <c r="I27" s="88">
        <v>6.99</v>
      </c>
      <c r="J27" s="88">
        <v>6.01</v>
      </c>
      <c r="K27" s="88">
        <v>5.83</v>
      </c>
    </row>
    <row r="28" spans="1:11" ht="13" customHeight="1" x14ac:dyDescent="0.15">
      <c r="A28" s="39">
        <v>100026</v>
      </c>
      <c r="B28" s="39" t="s">
        <v>58</v>
      </c>
      <c r="C28" s="15"/>
      <c r="D28" s="87">
        <v>50</v>
      </c>
      <c r="E28" s="16"/>
      <c r="F28" s="42">
        <v>10</v>
      </c>
      <c r="G28" s="88">
        <v>11.92</v>
      </c>
      <c r="H28" s="88">
        <v>9.7200000000000006</v>
      </c>
      <c r="I28" s="88">
        <v>8.14</v>
      </c>
      <c r="J28" s="88">
        <v>6.99</v>
      </c>
      <c r="K28" s="88">
        <v>6.78</v>
      </c>
    </row>
    <row r="29" spans="1:11" ht="13" customHeight="1" x14ac:dyDescent="0.15">
      <c r="A29" s="39">
        <v>100027</v>
      </c>
      <c r="B29" s="14" t="s">
        <v>59</v>
      </c>
      <c r="C29" s="15"/>
      <c r="D29" s="87">
        <v>100</v>
      </c>
      <c r="E29" s="16"/>
      <c r="F29" s="42">
        <v>10</v>
      </c>
      <c r="G29" s="88">
        <v>13.24</v>
      </c>
      <c r="H29" s="88">
        <v>10.78</v>
      </c>
      <c r="I29" s="88">
        <v>9.0399999999999991</v>
      </c>
      <c r="J29" s="88">
        <v>7.76</v>
      </c>
      <c r="K29" s="88">
        <v>7.52</v>
      </c>
    </row>
    <row r="30" spans="1:11" ht="13" customHeight="1" x14ac:dyDescent="0.15">
      <c r="A30" s="39">
        <v>100028</v>
      </c>
      <c r="B30" s="39" t="s">
        <v>60</v>
      </c>
      <c r="C30" s="15"/>
      <c r="D30" s="87">
        <v>200</v>
      </c>
      <c r="E30" s="16"/>
      <c r="F30" s="42">
        <v>10</v>
      </c>
      <c r="G30" s="88">
        <v>14.8</v>
      </c>
      <c r="H30" s="88">
        <v>12.04</v>
      </c>
      <c r="I30" s="88">
        <v>10.11</v>
      </c>
      <c r="J30" s="88">
        <v>8.68</v>
      </c>
      <c r="K30" s="88">
        <v>8.39</v>
      </c>
    </row>
    <row r="31" spans="1:11" ht="13" customHeight="1" x14ac:dyDescent="0.15">
      <c r="A31" s="39">
        <v>100029</v>
      </c>
      <c r="B31" s="14" t="s">
        <v>61</v>
      </c>
      <c r="C31" s="15"/>
      <c r="D31" s="87">
        <v>250</v>
      </c>
      <c r="E31" s="16"/>
      <c r="F31" s="42">
        <v>10</v>
      </c>
      <c r="G31" s="88">
        <v>15.86</v>
      </c>
      <c r="H31" s="88">
        <v>12.9</v>
      </c>
      <c r="I31" s="88">
        <v>10.84</v>
      </c>
      <c r="J31" s="88">
        <v>9.31</v>
      </c>
      <c r="K31" s="88">
        <v>9.01</v>
      </c>
    </row>
    <row r="32" spans="1:11" x14ac:dyDescent="0.15">
      <c r="A32" s="39">
        <v>100030</v>
      </c>
      <c r="B32" s="39" t="s">
        <v>62</v>
      </c>
      <c r="C32" s="15"/>
      <c r="D32" s="87">
        <v>500</v>
      </c>
      <c r="E32" s="16"/>
      <c r="F32" s="42">
        <v>10</v>
      </c>
      <c r="G32" s="88">
        <v>17.29</v>
      </c>
      <c r="H32" s="88">
        <v>14.08</v>
      </c>
      <c r="I32" s="88">
        <v>11.81</v>
      </c>
      <c r="J32" s="88">
        <v>10.14</v>
      </c>
      <c r="K32" s="88">
        <v>9.82</v>
      </c>
    </row>
    <row r="33" spans="1:11" x14ac:dyDescent="0.15">
      <c r="A33" s="39"/>
      <c r="B33" s="39"/>
      <c r="F33" s="42"/>
      <c r="G33" s="43"/>
      <c r="H33" s="43"/>
      <c r="I33" s="43"/>
      <c r="J33" s="43"/>
      <c r="K33" s="43"/>
    </row>
    <row r="34" spans="1:11" x14ac:dyDescent="0.15">
      <c r="A34" s="39"/>
      <c r="B34" s="39"/>
      <c r="F34" s="42"/>
      <c r="G34" s="43"/>
      <c r="H34" s="43"/>
      <c r="I34" s="43"/>
      <c r="J34" s="43"/>
      <c r="K34" s="43"/>
    </row>
    <row r="35" spans="1:11" x14ac:dyDescent="0.15">
      <c r="A35" s="39"/>
      <c r="B35" s="39"/>
      <c r="F35" s="42"/>
      <c r="G35" s="43"/>
      <c r="H35" s="43"/>
      <c r="I35" s="43"/>
      <c r="J35" s="43"/>
      <c r="K35" s="43"/>
    </row>
    <row r="36" spans="1:11" x14ac:dyDescent="0.15">
      <c r="A36" s="39"/>
      <c r="B36" s="39"/>
      <c r="F36" s="42"/>
      <c r="G36" s="43"/>
      <c r="H36" s="43"/>
      <c r="I36" s="43"/>
      <c r="J36" s="43"/>
      <c r="K36" s="43"/>
    </row>
    <row r="37" spans="1:11" x14ac:dyDescent="0.15">
      <c r="A37" s="39"/>
      <c r="B37" s="39"/>
      <c r="F37" s="42"/>
      <c r="G37" s="43"/>
      <c r="H37" s="43"/>
      <c r="I37" s="43"/>
      <c r="J37" s="43"/>
      <c r="K37" s="43"/>
    </row>
    <row r="38" spans="1:11" x14ac:dyDescent="0.15">
      <c r="A38" s="39"/>
      <c r="B38" s="39"/>
      <c r="F38" s="42"/>
      <c r="G38" s="43"/>
      <c r="H38" s="43"/>
      <c r="I38" s="43"/>
      <c r="J38" s="43"/>
      <c r="K38" s="43"/>
    </row>
    <row r="39" spans="1:11" x14ac:dyDescent="0.15">
      <c r="A39" s="39"/>
      <c r="B39" s="39"/>
      <c r="F39" s="42"/>
      <c r="G39" s="43"/>
      <c r="H39" s="43"/>
      <c r="I39" s="43"/>
      <c r="J39" s="43"/>
      <c r="K39" s="43"/>
    </row>
    <row r="40" spans="1:11" x14ac:dyDescent="0.15">
      <c r="A40" s="39"/>
      <c r="B40" s="39"/>
      <c r="F40" s="42"/>
      <c r="G40" s="43"/>
      <c r="H40" s="43"/>
      <c r="I40" s="43"/>
      <c r="J40" s="43"/>
      <c r="K40" s="43"/>
    </row>
    <row r="41" spans="1:11" x14ac:dyDescent="0.15">
      <c r="A41" s="39"/>
      <c r="B41" s="39"/>
      <c r="F41" s="42"/>
      <c r="G41" s="43"/>
      <c r="H41" s="43"/>
      <c r="I41" s="43"/>
      <c r="J41" s="43"/>
      <c r="K41" s="43"/>
    </row>
    <row r="42" spans="1:11" x14ac:dyDescent="0.15">
      <c r="A42" s="39"/>
      <c r="B42" s="39"/>
      <c r="F42" s="42"/>
      <c r="G42" s="43"/>
      <c r="H42" s="43"/>
      <c r="I42" s="43"/>
      <c r="J42" s="43"/>
      <c r="K42" s="43"/>
    </row>
    <row r="43" spans="1:11" x14ac:dyDescent="0.15">
      <c r="A43" s="39"/>
      <c r="B43" s="39"/>
      <c r="F43" s="42"/>
      <c r="G43" s="43"/>
      <c r="H43" s="43"/>
      <c r="I43" s="43"/>
      <c r="J43" s="43"/>
      <c r="K43" s="43"/>
    </row>
    <row r="44" spans="1:11" x14ac:dyDescent="0.15">
      <c r="A44" s="39"/>
      <c r="B44" s="39"/>
      <c r="F44" s="42"/>
      <c r="G44" s="43"/>
      <c r="H44" s="43"/>
      <c r="I44" s="43"/>
      <c r="J44" s="43"/>
      <c r="K44" s="43"/>
    </row>
    <row r="45" spans="1:11" x14ac:dyDescent="0.15">
      <c r="A45" s="39"/>
      <c r="B45" s="39"/>
      <c r="F45" s="42"/>
      <c r="G45" s="43"/>
      <c r="H45" s="43"/>
      <c r="I45" s="43"/>
      <c r="J45" s="43"/>
      <c r="K45" s="43"/>
    </row>
    <row r="46" spans="1:11" x14ac:dyDescent="0.15">
      <c r="A46" s="39"/>
      <c r="B46" s="39"/>
      <c r="F46" s="42"/>
      <c r="G46" s="43"/>
      <c r="H46" s="43"/>
      <c r="I46" s="43"/>
      <c r="J46" s="43"/>
      <c r="K46" s="43"/>
    </row>
    <row r="47" spans="1:11" x14ac:dyDescent="0.15">
      <c r="A47" s="39"/>
      <c r="B47" s="39"/>
      <c r="F47" s="42"/>
      <c r="G47" s="43"/>
      <c r="H47" s="43"/>
      <c r="I47" s="43"/>
      <c r="J47" s="43"/>
      <c r="K47" s="43"/>
    </row>
    <row r="48" spans="1:11" ht="13" customHeight="1" x14ac:dyDescent="0.2">
      <c r="A48" s="14"/>
      <c r="B48" s="14"/>
      <c r="C48" s="15"/>
      <c r="D48" s="16"/>
      <c r="E48" s="16"/>
      <c r="F48" s="41"/>
      <c r="G48" s="37"/>
      <c r="H48" s="37"/>
      <c r="I48" s="37"/>
      <c r="J48" s="37"/>
      <c r="K48" s="37"/>
    </row>
    <row r="49" spans="1:11" x14ac:dyDescent="0.15">
      <c r="A49" s="39"/>
      <c r="B49" s="39"/>
      <c r="F49" s="42"/>
      <c r="G49" s="43"/>
      <c r="H49" s="43"/>
      <c r="I49" s="43"/>
      <c r="J49" s="43"/>
      <c r="K49" s="43"/>
    </row>
    <row r="50" spans="1:11" x14ac:dyDescent="0.15">
      <c r="A50" s="39"/>
      <c r="B50" s="39"/>
      <c r="F50" s="42"/>
      <c r="G50" s="43"/>
      <c r="H50" s="43"/>
      <c r="I50" s="43"/>
      <c r="J50" s="43"/>
      <c r="K50" s="43"/>
    </row>
    <row r="51" spans="1:11" x14ac:dyDescent="0.15">
      <c r="A51" s="39"/>
      <c r="B51" s="39"/>
      <c r="F51" s="42"/>
      <c r="G51" s="43"/>
      <c r="H51" s="43"/>
      <c r="I51" s="43"/>
      <c r="J51" s="43"/>
      <c r="K51" s="43"/>
    </row>
    <row r="52" spans="1:11" x14ac:dyDescent="0.15">
      <c r="A52" s="39"/>
      <c r="B52" s="39"/>
      <c r="F52" s="42"/>
      <c r="G52" s="43"/>
      <c r="H52" s="43"/>
      <c r="I52" s="43"/>
      <c r="J52" s="43"/>
      <c r="K52" s="43"/>
    </row>
    <row r="53" spans="1:11" x14ac:dyDescent="0.15">
      <c r="A53" s="39"/>
      <c r="B53" s="39"/>
      <c r="F53" s="42"/>
      <c r="G53" s="43"/>
      <c r="H53" s="43"/>
      <c r="I53" s="43"/>
      <c r="J53" s="43"/>
      <c r="K53" s="43"/>
    </row>
    <row r="54" spans="1:11" x14ac:dyDescent="0.15">
      <c r="A54" s="39"/>
      <c r="B54" s="39"/>
      <c r="F54" s="42"/>
      <c r="G54" s="43"/>
      <c r="H54" s="43"/>
      <c r="I54" s="43"/>
      <c r="J54" s="43"/>
      <c r="K54" s="43"/>
    </row>
    <row r="55" spans="1:11" x14ac:dyDescent="0.15">
      <c r="A55" s="39"/>
      <c r="B55" s="39"/>
      <c r="F55" s="42"/>
      <c r="G55" s="43"/>
      <c r="H55" s="43"/>
      <c r="I55" s="43"/>
      <c r="J55" s="43"/>
      <c r="K55" s="43"/>
    </row>
    <row r="56" spans="1:11" x14ac:dyDescent="0.15">
      <c r="A56" s="39"/>
      <c r="B56" s="39"/>
      <c r="F56" s="42"/>
      <c r="G56" s="43"/>
      <c r="H56" s="43"/>
      <c r="I56" s="43"/>
      <c r="J56" s="43"/>
      <c r="K56" s="43"/>
    </row>
    <row r="57" spans="1:11" x14ac:dyDescent="0.15">
      <c r="A57" s="39"/>
      <c r="B57" s="39"/>
      <c r="F57" s="42"/>
      <c r="G57" s="43"/>
      <c r="H57" s="43"/>
      <c r="I57" s="43"/>
      <c r="J57" s="43"/>
      <c r="K57" s="43"/>
    </row>
    <row r="58" spans="1:11" x14ac:dyDescent="0.15">
      <c r="A58" s="39"/>
      <c r="B58" s="39"/>
      <c r="F58" s="42"/>
      <c r="G58" s="43"/>
      <c r="H58" s="43"/>
      <c r="I58" s="43"/>
      <c r="J58" s="43"/>
      <c r="K58" s="43"/>
    </row>
    <row r="59" spans="1:11" x14ac:dyDescent="0.15">
      <c r="A59" s="39"/>
      <c r="B59" s="39"/>
      <c r="F59" s="42"/>
      <c r="G59" s="43"/>
      <c r="H59" s="43"/>
      <c r="I59" s="43"/>
      <c r="J59" s="43"/>
      <c r="K59" s="43"/>
    </row>
    <row r="60" spans="1:11" x14ac:dyDescent="0.15">
      <c r="A60" s="39"/>
      <c r="B60" s="39"/>
      <c r="F60" s="42"/>
      <c r="G60" s="43"/>
      <c r="H60" s="43"/>
      <c r="I60" s="43"/>
      <c r="J60" s="43"/>
      <c r="K60" s="43"/>
    </row>
    <row r="61" spans="1:11" x14ac:dyDescent="0.15">
      <c r="A61" s="39"/>
      <c r="B61" s="39"/>
      <c r="F61" s="42"/>
      <c r="G61" s="43"/>
      <c r="H61" s="43"/>
      <c r="I61" s="43"/>
      <c r="J61" s="43"/>
      <c r="K61" s="43"/>
    </row>
    <row r="62" spans="1:11" x14ac:dyDescent="0.15">
      <c r="A62" s="39" t="s">
        <v>29</v>
      </c>
      <c r="B62" s="39" t="s">
        <v>30</v>
      </c>
      <c r="F62" s="41">
        <v>1</v>
      </c>
      <c r="G62" s="37">
        <v>2.8</v>
      </c>
      <c r="H62" s="37">
        <v>2.27</v>
      </c>
      <c r="I62" s="37">
        <v>1.9</v>
      </c>
      <c r="J62" s="37">
        <v>1.65</v>
      </c>
      <c r="K62" s="37"/>
    </row>
    <row r="63" spans="1:11" x14ac:dyDescent="0.15">
      <c r="A63" s="39"/>
      <c r="B63" s="39"/>
      <c r="F63" s="42"/>
      <c r="G63" s="43"/>
      <c r="H63" s="43"/>
      <c r="I63" s="43"/>
      <c r="J63" s="43"/>
      <c r="K63" s="43"/>
    </row>
    <row r="64" spans="1:11" x14ac:dyDescent="0.15">
      <c r="A64" s="39"/>
      <c r="B64" s="39"/>
      <c r="F64" s="42"/>
      <c r="G64" s="43"/>
      <c r="H64" s="43"/>
      <c r="I64" s="43"/>
      <c r="J64" s="43"/>
      <c r="K64" s="43"/>
    </row>
    <row r="65" spans="1:11" x14ac:dyDescent="0.15">
      <c r="A65" s="39"/>
      <c r="B65" s="39"/>
      <c r="F65" s="42"/>
      <c r="G65" s="43"/>
      <c r="H65" s="43"/>
      <c r="I65" s="43"/>
      <c r="J65" s="43"/>
      <c r="K65" s="43"/>
    </row>
    <row r="66" spans="1:11" x14ac:dyDescent="0.15">
      <c r="A66" s="39"/>
      <c r="B66" s="39"/>
      <c r="F66" s="42"/>
      <c r="G66" s="43"/>
      <c r="H66" s="43"/>
      <c r="I66" s="43"/>
      <c r="J66" s="43"/>
      <c r="K66" s="43"/>
    </row>
    <row r="67" spans="1:11" x14ac:dyDescent="0.15">
      <c r="A67" s="39"/>
      <c r="B67" s="39"/>
      <c r="F67" s="42"/>
      <c r="G67" s="43"/>
      <c r="H67" s="43"/>
      <c r="I67" s="43"/>
      <c r="J67" s="43"/>
      <c r="K67" s="43"/>
    </row>
    <row r="68" spans="1:11" x14ac:dyDescent="0.15">
      <c r="A68" s="39"/>
      <c r="B68" s="39"/>
      <c r="F68" s="42"/>
      <c r="G68" s="43"/>
      <c r="H68" s="43"/>
      <c r="I68" s="43"/>
      <c r="J68" s="43"/>
      <c r="K68" s="43"/>
    </row>
    <row r="69" spans="1:11" x14ac:dyDescent="0.15">
      <c r="A69" s="39"/>
      <c r="B69" s="39"/>
      <c r="F69" s="42"/>
      <c r="G69" s="43"/>
      <c r="H69" s="43"/>
      <c r="I69" s="43"/>
      <c r="J69" s="43"/>
      <c r="K69" s="43"/>
    </row>
    <row r="70" spans="1:11" x14ac:dyDescent="0.15">
      <c r="A70" s="39"/>
      <c r="B70" s="39"/>
      <c r="F70" s="42"/>
      <c r="G70" s="43"/>
      <c r="H70" s="43"/>
      <c r="I70" s="43"/>
      <c r="J70" s="43"/>
      <c r="K70" s="43"/>
    </row>
    <row r="71" spans="1:11" x14ac:dyDescent="0.15">
      <c r="A71" s="39"/>
      <c r="B71" s="39"/>
      <c r="F71" s="42"/>
      <c r="G71" s="43"/>
      <c r="H71" s="43"/>
      <c r="I71" s="43"/>
      <c r="J71" s="43"/>
      <c r="K71" s="43"/>
    </row>
    <row r="72" spans="1:11" x14ac:dyDescent="0.15">
      <c r="A72" s="39"/>
      <c r="B72" s="39"/>
      <c r="F72" s="42"/>
      <c r="G72" s="43"/>
      <c r="H72" s="43"/>
      <c r="I72" s="43"/>
      <c r="J72" s="43"/>
      <c r="K72" s="43"/>
    </row>
    <row r="73" spans="1:11" x14ac:dyDescent="0.15">
      <c r="A73" s="39"/>
      <c r="B73" s="39"/>
      <c r="F73" s="42"/>
      <c r="G73" s="43"/>
      <c r="H73" s="43"/>
      <c r="I73" s="43"/>
      <c r="J73" s="43"/>
      <c r="K73" s="43"/>
    </row>
    <row r="74" spans="1:11" x14ac:dyDescent="0.15">
      <c r="A74" s="39"/>
      <c r="B74" s="39"/>
      <c r="F74" s="42"/>
      <c r="G74" s="43"/>
      <c r="H74" s="43"/>
      <c r="I74" s="43"/>
      <c r="J74" s="43"/>
      <c r="K74" s="43"/>
    </row>
    <row r="75" spans="1:11" x14ac:dyDescent="0.15">
      <c r="A75" s="39"/>
      <c r="B75" s="39"/>
      <c r="F75" s="42"/>
      <c r="G75" s="43"/>
      <c r="H75" s="43"/>
      <c r="I75" s="43"/>
      <c r="J75" s="43"/>
      <c r="K75" s="43"/>
    </row>
    <row r="76" spans="1:11" x14ac:dyDescent="0.15">
      <c r="A76" s="39"/>
      <c r="B76" s="39"/>
      <c r="F76" s="42"/>
      <c r="G76" s="43"/>
      <c r="H76" s="43"/>
      <c r="I76" s="43"/>
      <c r="J76" s="43"/>
      <c r="K76" s="43"/>
    </row>
    <row r="77" spans="1:11" x14ac:dyDescent="0.15">
      <c r="A77" s="39"/>
      <c r="B77" s="39"/>
      <c r="F77" s="42"/>
      <c r="G77" s="43"/>
      <c r="H77" s="43"/>
      <c r="I77" s="43"/>
      <c r="J77" s="43"/>
      <c r="K77" s="43"/>
    </row>
    <row r="78" spans="1:11" x14ac:dyDescent="0.15">
      <c r="A78" s="39"/>
      <c r="B78" s="39"/>
      <c r="F78" s="42"/>
      <c r="G78" s="43"/>
      <c r="H78" s="43"/>
      <c r="I78" s="43"/>
      <c r="J78" s="43"/>
      <c r="K78" s="43"/>
    </row>
    <row r="79" spans="1:11" x14ac:dyDescent="0.15">
      <c r="A79" s="39"/>
      <c r="B79" s="39"/>
      <c r="F79" s="42"/>
      <c r="G79" s="43"/>
      <c r="H79" s="43"/>
      <c r="I79" s="43"/>
      <c r="J79" s="43"/>
      <c r="K79" s="43"/>
    </row>
    <row r="80" spans="1:11" x14ac:dyDescent="0.15">
      <c r="A80" s="39"/>
      <c r="B80" s="39"/>
      <c r="F80" s="42"/>
      <c r="G80" s="43"/>
      <c r="H80" s="43"/>
      <c r="I80" s="43"/>
      <c r="J80" s="43"/>
      <c r="K80" s="43"/>
    </row>
    <row r="81" spans="1:11" x14ac:dyDescent="0.15">
      <c r="A81" s="39"/>
      <c r="B81" s="39"/>
      <c r="F81" s="42"/>
      <c r="G81" s="43"/>
      <c r="H81" s="43"/>
      <c r="I81" s="43"/>
      <c r="J81" s="43"/>
      <c r="K81" s="43"/>
    </row>
    <row r="82" spans="1:11" x14ac:dyDescent="0.15">
      <c r="A82" s="39"/>
      <c r="B82" s="39"/>
      <c r="F82" s="42"/>
      <c r="G82" s="43"/>
      <c r="H82" s="43"/>
      <c r="I82" s="43"/>
      <c r="J82" s="43"/>
      <c r="K82" s="43"/>
    </row>
    <row r="83" spans="1:11" x14ac:dyDescent="0.15">
      <c r="A83" s="39"/>
      <c r="B83" s="39"/>
      <c r="F83" s="42"/>
      <c r="G83" s="43"/>
      <c r="H83" s="43"/>
      <c r="I83" s="43"/>
      <c r="J83" s="43"/>
      <c r="K83" s="43"/>
    </row>
    <row r="84" spans="1:11" x14ac:dyDescent="0.15">
      <c r="A84" s="39"/>
      <c r="B84" s="39"/>
      <c r="F84" s="42"/>
      <c r="G84" s="43"/>
      <c r="H84" s="43"/>
      <c r="I84" s="43"/>
      <c r="J84" s="43"/>
      <c r="K84" s="43"/>
    </row>
    <row r="85" spans="1:11" x14ac:dyDescent="0.15">
      <c r="A85" s="39"/>
      <c r="B85" s="39"/>
      <c r="F85" s="42"/>
      <c r="G85" s="43"/>
      <c r="H85" s="43"/>
      <c r="I85" s="43"/>
      <c r="J85" s="43"/>
      <c r="K85" s="43"/>
    </row>
    <row r="86" spans="1:11" x14ac:dyDescent="0.15">
      <c r="A86" s="39"/>
      <c r="B86" s="39"/>
      <c r="F86" s="42"/>
      <c r="G86" s="43"/>
      <c r="H86" s="43"/>
      <c r="I86" s="43"/>
      <c r="J86" s="43"/>
      <c r="K86" s="43"/>
    </row>
    <row r="87" spans="1:11" x14ac:dyDescent="0.15">
      <c r="A87" s="39"/>
      <c r="B87" s="39"/>
      <c r="F87" s="42"/>
      <c r="G87" s="43"/>
      <c r="H87" s="43"/>
      <c r="I87" s="43"/>
      <c r="J87" s="43"/>
      <c r="K87" s="43"/>
    </row>
    <row r="88" spans="1:11" x14ac:dyDescent="0.15">
      <c r="A88" s="39"/>
      <c r="B88" s="39"/>
      <c r="F88" s="42"/>
      <c r="G88" s="43"/>
      <c r="H88" s="43"/>
      <c r="I88" s="43"/>
      <c r="J88" s="43"/>
      <c r="K88" s="43"/>
    </row>
    <row r="89" spans="1:11" x14ac:dyDescent="0.15">
      <c r="A89" s="39"/>
      <c r="B89" s="39"/>
      <c r="F89" s="42"/>
      <c r="G89" s="43"/>
      <c r="H89" s="43"/>
      <c r="I89" s="43"/>
      <c r="J89" s="43"/>
      <c r="K89" s="43"/>
    </row>
    <row r="90" spans="1:11" x14ac:dyDescent="0.15">
      <c r="A90" s="39"/>
      <c r="B90" s="39"/>
      <c r="F90" s="42"/>
      <c r="G90" s="43"/>
      <c r="H90" s="43"/>
      <c r="I90" s="43"/>
      <c r="J90" s="43"/>
      <c r="K90" s="43"/>
    </row>
    <row r="91" spans="1:11" x14ac:dyDescent="0.15">
      <c r="A91" s="39"/>
      <c r="B91" s="39"/>
      <c r="F91" s="42"/>
      <c r="G91" s="43"/>
      <c r="H91" s="43"/>
      <c r="I91" s="43"/>
      <c r="J91" s="43"/>
      <c r="K91" s="43"/>
    </row>
    <row r="92" spans="1:11" x14ac:dyDescent="0.15">
      <c r="A92" s="39"/>
      <c r="B92" s="39"/>
      <c r="F92" s="42"/>
      <c r="G92" s="43"/>
      <c r="H92" s="43"/>
      <c r="I92" s="43"/>
      <c r="J92" s="43"/>
      <c r="K92" s="43"/>
    </row>
    <row r="93" spans="1:11" x14ac:dyDescent="0.15">
      <c r="A93" s="39"/>
      <c r="B93" s="39"/>
      <c r="F93" s="42"/>
      <c r="G93" s="43"/>
      <c r="H93" s="43"/>
      <c r="I93" s="43"/>
      <c r="J93" s="43"/>
      <c r="K93" s="43"/>
    </row>
    <row r="94" spans="1:11" x14ac:dyDescent="0.15">
      <c r="A94" s="39"/>
      <c r="B94" s="39"/>
      <c r="F94" s="42"/>
      <c r="G94" s="43"/>
      <c r="H94" s="43"/>
      <c r="I94" s="43"/>
      <c r="J94" s="43"/>
      <c r="K94" s="43"/>
    </row>
    <row r="95" spans="1:11" x14ac:dyDescent="0.15">
      <c r="A95" s="39"/>
      <c r="B95" s="39"/>
      <c r="F95" s="42"/>
      <c r="G95" s="43"/>
      <c r="H95" s="43"/>
      <c r="I95" s="43"/>
      <c r="J95" s="43"/>
      <c r="K95" s="43"/>
    </row>
    <row r="96" spans="1:11" x14ac:dyDescent="0.15">
      <c r="A96" s="39"/>
      <c r="B96" s="39"/>
      <c r="F96" s="42"/>
      <c r="G96" s="43"/>
      <c r="H96" s="43"/>
      <c r="I96" s="43"/>
      <c r="J96" s="43"/>
      <c r="K96" s="43"/>
    </row>
    <row r="97" spans="1:11" x14ac:dyDescent="0.15">
      <c r="A97" s="39"/>
      <c r="B97" s="39"/>
      <c r="F97" s="42"/>
      <c r="G97" s="43"/>
      <c r="H97" s="43"/>
      <c r="I97" s="43"/>
      <c r="J97" s="43"/>
      <c r="K97" s="43"/>
    </row>
    <row r="98" spans="1:11" x14ac:dyDescent="0.15">
      <c r="A98" s="39"/>
      <c r="B98" s="39"/>
      <c r="F98" s="42"/>
      <c r="G98" s="43"/>
      <c r="H98" s="43"/>
      <c r="I98" s="43"/>
      <c r="J98" s="43"/>
      <c r="K98" s="43"/>
    </row>
    <row r="99" spans="1:11" x14ac:dyDescent="0.15">
      <c r="A99" s="39"/>
      <c r="B99" s="39"/>
      <c r="F99" s="42"/>
      <c r="G99" s="43"/>
      <c r="H99" s="43"/>
      <c r="I99" s="43"/>
      <c r="J99" s="43"/>
      <c r="K99" s="43"/>
    </row>
    <row r="100" spans="1:11" x14ac:dyDescent="0.15">
      <c r="A100" s="39"/>
      <c r="B100" s="39"/>
      <c r="F100" s="42"/>
      <c r="G100" s="43"/>
      <c r="H100" s="43"/>
      <c r="I100" s="43"/>
      <c r="J100" s="43"/>
      <c r="K100" s="43"/>
    </row>
    <row r="101" spans="1:11" x14ac:dyDescent="0.15">
      <c r="A101" s="39"/>
      <c r="B101" s="39"/>
      <c r="F101" s="42"/>
      <c r="G101" s="43"/>
      <c r="H101" s="43"/>
      <c r="I101" s="43"/>
      <c r="J101" s="43"/>
      <c r="K101" s="43"/>
    </row>
    <row r="102" spans="1:11" x14ac:dyDescent="0.15">
      <c r="A102" s="39"/>
      <c r="B102" s="39"/>
      <c r="F102" s="42"/>
      <c r="G102" s="43"/>
      <c r="H102" s="43"/>
      <c r="I102" s="43"/>
      <c r="J102" s="43"/>
      <c r="K102" s="43"/>
    </row>
    <row r="103" spans="1:11" x14ac:dyDescent="0.15">
      <c r="A103" s="39"/>
      <c r="B103" s="39"/>
      <c r="F103" s="42"/>
      <c r="G103" s="43"/>
      <c r="H103" s="43"/>
      <c r="I103" s="43"/>
      <c r="J103" s="43"/>
      <c r="K103" s="43"/>
    </row>
    <row r="104" spans="1:11" x14ac:dyDescent="0.15">
      <c r="A104" s="39"/>
      <c r="B104" s="39"/>
      <c r="F104" s="42"/>
      <c r="G104" s="43"/>
      <c r="H104" s="43"/>
      <c r="I104" s="43"/>
      <c r="J104" s="43"/>
      <c r="K104" s="43"/>
    </row>
    <row r="105" spans="1:11" x14ac:dyDescent="0.15">
      <c r="A105" s="39"/>
      <c r="B105" s="39"/>
      <c r="F105" s="42"/>
      <c r="G105" s="43"/>
      <c r="H105" s="43"/>
      <c r="I105" s="43"/>
      <c r="J105" s="43"/>
      <c r="K105" s="43"/>
    </row>
  </sheetData>
  <sortState ref="A2:K32">
    <sortCondition ref="A2"/>
  </sortState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commande</vt:lpstr>
      <vt:lpstr>Clients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2018-01-15T18:04:20Z</dcterms:created>
  <dcterms:modified xsi:type="dcterms:W3CDTF">2018-01-26T18:59:45Z</dcterms:modified>
</cp:coreProperties>
</file>