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74A1B57F-F91D-4087-9906-F75F78058B26}" xr6:coauthVersionLast="43" xr6:coauthVersionMax="43" xr10:uidLastSave="{00000000-0000-0000-0000-000000000000}"/>
  <bookViews>
    <workbookView xWindow="15" yWindow="390" windowWidth="23985" windowHeight="13050" activeTab="1" xr2:uid="{00000000-000D-0000-FFFF-FFFF00000000}"/>
  </bookViews>
  <sheets>
    <sheet name="Inventaire" sheetId="1" r:id="rId1"/>
    <sheet name="Px du Patient" sheetId="5" r:id="rId2"/>
    <sheet name="Listes" sheetId="2" r:id="rId3"/>
  </sheets>
  <definedNames>
    <definedName name="_xlnm._FilterDatabase" localSheetId="2" hidden="1">Listes!$A$1:$G$2</definedName>
    <definedName name="d_date">'Px du Patient'!$B$5:$G$6</definedName>
    <definedName name="d_horaire">'Px du Patient'!$B$10:$E$11</definedName>
    <definedName name="d_inventaire">Inventaire!$A$7:$H$10</definedName>
    <definedName name="d_patient">Listes!$B$8:$B$22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3" i="1" l="1"/>
  <c r="C13" i="1"/>
  <c r="G6" i="5" l="1"/>
  <c r="H7" i="1" l="1"/>
  <c r="B8" i="1" s="1"/>
  <c r="H8" i="1" l="1"/>
  <c r="E6" i="5"/>
  <c r="E5" i="5"/>
  <c r="G5" i="5" s="1"/>
  <c r="B9" i="1" l="1"/>
  <c r="H9" i="1" s="1"/>
  <c r="B10" i="1" s="1"/>
  <c r="H10" i="1" s="1"/>
</calcChain>
</file>

<file path=xl/sharedStrings.xml><?xml version="1.0" encoding="utf-8"?>
<sst xmlns="http://schemas.openxmlformats.org/spreadsheetml/2006/main" count="46" uniqueCount="46">
  <si>
    <t>Nom Du Patient</t>
  </si>
  <si>
    <t>Qté initiale de
 solution mère(ml)</t>
  </si>
  <si>
    <t>Dose du patient (ml)</t>
  </si>
  <si>
    <t>Nb de 
bouteilles</t>
  </si>
  <si>
    <t># de RX</t>
  </si>
  <si>
    <t>Qté restant de 
solution mère (ml)</t>
  </si>
  <si>
    <t>Initiale du 
Phcien(ne)</t>
  </si>
  <si>
    <t>Inventaire perpétuel pour les solutions mères</t>
  </si>
  <si>
    <t>Solution mère #:</t>
  </si>
  <si>
    <t>Date:</t>
  </si>
  <si>
    <t>MÉTHADONE SOLUTION 10MG/ML</t>
  </si>
  <si>
    <t>Début</t>
  </si>
  <si>
    <t xml:space="preserve">Fin </t>
  </si>
  <si>
    <t>Nb de jours total</t>
  </si>
  <si>
    <t>Dose (ml)</t>
  </si>
  <si>
    <t>Quantité totale</t>
  </si>
  <si>
    <t>Rx#</t>
  </si>
  <si>
    <t>DATE</t>
  </si>
  <si>
    <t>Dose (ML)</t>
  </si>
  <si>
    <t>Initiales pharm</t>
  </si>
  <si>
    <t>T_patient</t>
  </si>
  <si>
    <t>Patient</t>
  </si>
  <si>
    <t>Smith, Julie</t>
  </si>
  <si>
    <t>Lantin, Mario</t>
  </si>
  <si>
    <t>Daniel, Patricia</t>
  </si>
  <si>
    <t>Sciola, Roberto</t>
  </si>
  <si>
    <t>Durivage, François</t>
  </si>
  <si>
    <t>Dubé, Patrick</t>
  </si>
  <si>
    <t>Landry, Françis</t>
  </si>
  <si>
    <t>Lacoste, France</t>
  </si>
  <si>
    <t>Date</t>
  </si>
  <si>
    <t>Prise</t>
  </si>
  <si>
    <t>AM</t>
  </si>
  <si>
    <t>PM</t>
  </si>
  <si>
    <t>Douwstra, Robert</t>
  </si>
  <si>
    <t>Albert, Isabelle</t>
  </si>
  <si>
    <t>Info supplémentaire</t>
  </si>
  <si>
    <t>Robitaille, Julien</t>
  </si>
  <si>
    <t>Grondin, Roland</t>
  </si>
  <si>
    <t>Faustino, Juliano</t>
  </si>
  <si>
    <t>Inventaire dans bouteille</t>
  </si>
  <si>
    <t>Inventaire ordi</t>
  </si>
  <si>
    <t>Inventaire de départ</t>
  </si>
  <si>
    <t>Pourcentage perte</t>
  </si>
  <si>
    <t>Ruggiero, Marco</t>
  </si>
  <si>
    <t>Vachon,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</si>
</sst>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71" formatCode="dddd\ d/m/yy"/>
  </numFmts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Alignment="1"/>
    <xf numFmtId="0" fontId="0" fillId="0" borderId="1" xfId="0" applyBorder="1" applyAlignment="1"/>
    <xf numFmtId="15" fontId="0" fillId="0" borderId="0" xfId="0" applyNumberFormat="1"/>
    <xf numFmtId="0" fontId="0" fillId="0" borderId="0" xfId="0" applyAlignment="1">
      <alignment horizontal="center" vertical="top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5" fontId="0" fillId="0" borderId="6" xfId="0" applyNumberFormat="1" applyBorder="1" applyAlignment="1">
      <alignment horizontal="center" vertical="center"/>
    </xf>
    <xf numFmtId="15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/>
    <xf numFmtId="0" fontId="4" fillId="0" borderId="12" xfId="0" applyFont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0" xfId="0" applyNumberFormat="1" applyFont="1"/>
    <xf numFmtId="15" fontId="0" fillId="0" borderId="6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top"/>
    </xf>
    <xf numFmtId="15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71" fontId="1" fillId="0" borderId="0" xfId="0" applyNumberFormat="1" applyFont="1"/>
  </cellXfs>
  <cellStyles count="1"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numFmt numFmtId="171" formatCode="dddd\ d/m/yy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numFmt numFmtId="0" formatCode="General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numFmt numFmtId="164" formatCode="yyyy/mm/dd;@"/>
      <alignment horizontal="center" vertical="center" textRotation="0" wrapText="0" indent="0" justifyLastLine="0" shrinkToFit="0" readingOrder="0"/>
    </dxf>
    <dxf>
      <border outline="0">
        <right style="thick">
          <color indexed="64"/>
        </right>
        <top style="thick">
          <color indexed="64"/>
        </top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20" formatCode="dd\-mmm\-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8</xdr:row>
          <xdr:rowOff>66675</xdr:rowOff>
        </xdr:from>
        <xdr:to>
          <xdr:col>7</xdr:col>
          <xdr:colOff>200025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calendrier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inventaire" displayName="T_inventaire" ref="A6:I10" headerRowDxfId="39" dataDxfId="37" headerRowBorderDxfId="38" tableBorderDxfId="36" totalsRowBorderDxfId="35">
  <tableColumns count="9">
    <tableColumn id="1" xr3:uid="{00000000-0010-0000-0000-000001000000}" name="Nom Du Patient" totalsRowLabel="Total" dataDxfId="34" totalsRowDxfId="33"/>
    <tableColumn id="2" xr3:uid="{00000000-0010-0000-0000-000002000000}" name="Qté initiale de_x000a_ solution mère(ml)" dataDxfId="32" totalsRowDxfId="31">
      <calculatedColumnFormula>(IF(H6&gt;0,H6,""))</calculatedColumnFormula>
    </tableColumn>
    <tableColumn id="3" xr3:uid="{00000000-0010-0000-0000-000003000000}" name="Date" dataDxfId="30" totalsRowDxfId="29"/>
    <tableColumn id="4" xr3:uid="{00000000-0010-0000-0000-000004000000}" name="Dose du patient (ml)" dataDxfId="28" totalsRowDxfId="27"/>
    <tableColumn id="5" xr3:uid="{00000000-0010-0000-0000-000005000000}" name="Nb de _x000a_bouteilles" dataDxfId="26" totalsRowDxfId="25"/>
    <tableColumn id="6" xr3:uid="{00000000-0010-0000-0000-000006000000}" name="# de RX" dataDxfId="24" totalsRowDxfId="23"/>
    <tableColumn id="7" xr3:uid="{00000000-0010-0000-0000-000007000000}" name="Initiale du _x000a_Phcien(ne)" dataDxfId="22" totalsRowDxfId="21"/>
    <tableColumn id="8" xr3:uid="{00000000-0010-0000-0000-000008000000}" name="Qté restant de _x000a_solution mère (ml)" totalsRowFunction="sum" dataDxfId="20" totalsRowDxfId="19">
      <calculatedColumnFormula>IF(AND(B7&gt;0,D7&gt;0,E7&gt;0),(B7-(D7*E7)),"")</calculatedColumnFormula>
    </tableColumn>
    <tableColumn id="9" xr3:uid="{00000000-0010-0000-0000-000009000000}" name="Info supplémentaire" dataDxfId="18" totalsRow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2:D13" totalsRowShown="0" headerRowDxfId="16" dataDxfId="15">
  <tableColumns count="4">
    <tableColumn id="1" xr3:uid="{00000000-0010-0000-0100-000001000000}" name="Inventaire dans bouteille" dataDxfId="14"/>
    <tableColumn id="2" xr3:uid="{00000000-0010-0000-0100-000002000000}" name="Inventaire ordi" dataDxfId="13"/>
    <tableColumn id="3" xr3:uid="{00000000-0010-0000-0100-000003000000}" name="Inventaire de départ" dataDxfId="12">
      <calculatedColumnFormula>B7</calculatedColumnFormula>
    </tableColumn>
    <tableColumn id="4" xr3:uid="{00000000-0010-0000-0100-000004000000}" name="Pourcentage perte" dataDxfId="11">
      <calculatedColumnFormula>ABS((Tableau2[Inventaire ordi]-Tableau2[Inventaire dans bouteille])/B7)*100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_date" displayName="T_date" ref="B4:G6" totalsRowShown="0" tableBorderDxfId="10">
  <tableColumns count="6">
    <tableColumn id="1" xr3:uid="{00000000-0010-0000-0200-000001000000}" name="Prise"/>
    <tableColumn id="2" xr3:uid="{00000000-0010-0000-0200-000002000000}" name="Début" dataDxfId="9"/>
    <tableColumn id="3" xr3:uid="{00000000-0010-0000-0200-000003000000}" name="Fin " dataDxfId="8"/>
    <tableColumn id="4" xr3:uid="{00000000-0010-0000-0200-000004000000}" name="Nb de jours total" dataDxfId="7">
      <calculatedColumnFormula>IF(T_date[[#This Row],[Début]]&lt;&gt;"",(T_date[[#This Row],[Fin ]]-T_date[[#This Row],[Début]])+1,"")</calculatedColumnFormula>
    </tableColumn>
    <tableColumn id="5" xr3:uid="{00000000-0010-0000-0200-000005000000}" name="Dose (ml)" dataDxfId="6"/>
    <tableColumn id="6" xr3:uid="{00000000-0010-0000-0200-000006000000}" name="Quantité totale" dataDxfId="5">
      <calculatedColumnFormula>IF(T_date[[#This Row],[Dose (ml)]]&lt;&gt;"",T_date[[#This Row],[Nb de jours total]]*(T_date[[#This Row],[Dose (ml)]]+110),"")</calculatedColumnFormula>
    </tableColumn>
  </tableColumns>
  <tableStyleInfo name="TableStyleMedium1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3000000}" name="T_horaire" displayName="T_horaire" ref="B9:E11" totalsRowShown="0" headerRowDxfId="4" tableBorderDxfId="3">
  <tableColumns count="4">
    <tableColumn id="1" xr3:uid="{00000000-0010-0000-0300-000001000000}" name="Rx#"/>
    <tableColumn id="3" xr3:uid="{00000000-0010-0000-0300-000003000000}" name="DATE" dataDxfId="0"/>
    <tableColumn id="4" xr3:uid="{00000000-0010-0000-0300-000004000000}" name="Dose (ML)" dataDxfId="2"/>
    <tableColumn id="5" xr3:uid="{00000000-0010-0000-0300-000005000000}" name="Initiales pharm" dataDxfId="1"/>
  </tableColumns>
  <tableStyleInfo name="TableStyleMedium1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_patient" displayName="T_patient" ref="B7:B22" totalsRowShown="0">
  <sortState ref="B8:B20">
    <sortCondition ref="B8"/>
  </sortState>
  <tableColumns count="1">
    <tableColumn id="1" xr3:uid="{00000000-0010-0000-0400-000001000000}" name="Pat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59"/>
  <sheetViews>
    <sheetView zoomScaleNormal="100" workbookViewId="0">
      <selection activeCell="D7" sqref="D7"/>
    </sheetView>
  </sheetViews>
  <sheetFormatPr baseColWidth="10" defaultRowHeight="15" x14ac:dyDescent="0.25"/>
  <cols>
    <col min="1" max="1" width="23.5703125" bestFit="1" customWidth="1"/>
    <col min="2" max="2" width="17.7109375" bestFit="1" customWidth="1"/>
    <col min="3" max="3" width="19.28515625" bestFit="1" customWidth="1"/>
    <col min="4" max="4" width="17.5703125" bestFit="1" customWidth="1"/>
    <col min="5" max="5" width="11.5703125" customWidth="1"/>
    <col min="6" max="6" width="9.140625" customWidth="1"/>
    <col min="7" max="7" width="15.28515625" customWidth="1"/>
    <col min="8" max="8" width="16.28515625" customWidth="1"/>
    <col min="9" max="9" width="15.140625" bestFit="1" customWidth="1"/>
    <col min="10" max="12" width="13.85546875" bestFit="1" customWidth="1"/>
    <col min="13" max="14" width="11.42578125" customWidth="1"/>
    <col min="15" max="15" width="9.28515625" bestFit="1" customWidth="1"/>
  </cols>
  <sheetData>
    <row r="1" spans="1:16" ht="26.25" x14ac:dyDescent="0.25">
      <c r="A1" s="37" t="s">
        <v>7</v>
      </c>
      <c r="B1" s="37"/>
      <c r="C1" s="37"/>
      <c r="D1" s="37"/>
      <c r="E1" s="37"/>
      <c r="F1" s="37"/>
      <c r="G1" s="37"/>
      <c r="H1" s="37"/>
      <c r="I1" s="6"/>
      <c r="J1" s="6"/>
      <c r="K1" s="6"/>
    </row>
    <row r="2" spans="1:16" ht="15.75" thickBot="1" x14ac:dyDescent="0.3">
      <c r="A2" s="7"/>
      <c r="B2" s="7"/>
      <c r="C2" s="7"/>
      <c r="D2" s="7"/>
      <c r="E2" s="7"/>
      <c r="F2" s="7"/>
      <c r="G2" s="7"/>
      <c r="H2" s="7"/>
    </row>
    <row r="3" spans="1:16" ht="16.5" thickTop="1" thickBot="1" x14ac:dyDescent="0.3">
      <c r="A3" t="s">
        <v>8</v>
      </c>
      <c r="B3" s="9"/>
      <c r="C3" s="8"/>
      <c r="D3" s="8"/>
      <c r="E3" t="s">
        <v>9</v>
      </c>
      <c r="F3" s="38"/>
      <c r="G3" s="39"/>
    </row>
    <row r="4" spans="1:16" ht="15.75" thickTop="1" x14ac:dyDescent="0.25">
      <c r="B4" s="1"/>
      <c r="C4" s="1"/>
      <c r="D4" s="1"/>
      <c r="E4" s="1"/>
      <c r="G4" s="10"/>
    </row>
    <row r="5" spans="1:16" x14ac:dyDescent="0.25">
      <c r="K5" s="3"/>
      <c r="L5" s="3"/>
      <c r="M5" s="3"/>
      <c r="N5" s="3"/>
      <c r="O5" s="3"/>
    </row>
    <row r="6" spans="1:16" ht="43.15" customHeight="1" x14ac:dyDescent="0.25">
      <c r="A6" s="13" t="s">
        <v>0</v>
      </c>
      <c r="B6" s="14" t="s">
        <v>1</v>
      </c>
      <c r="C6" s="14" t="s">
        <v>30</v>
      </c>
      <c r="D6" s="14" t="s">
        <v>2</v>
      </c>
      <c r="E6" s="14" t="s">
        <v>3</v>
      </c>
      <c r="F6" s="15" t="s">
        <v>4</v>
      </c>
      <c r="G6" s="14" t="s">
        <v>6</v>
      </c>
      <c r="H6" s="16" t="s">
        <v>5</v>
      </c>
      <c r="I6" s="14" t="s">
        <v>36</v>
      </c>
      <c r="J6" s="3"/>
      <c r="K6" s="3"/>
      <c r="L6" s="3"/>
      <c r="M6" s="3"/>
      <c r="N6" s="3"/>
      <c r="O6" s="5"/>
      <c r="P6" s="3"/>
    </row>
    <row r="7" spans="1:16" x14ac:dyDescent="0.25">
      <c r="A7" s="17"/>
      <c r="B7" s="22"/>
      <c r="C7" s="19"/>
      <c r="D7" s="22"/>
      <c r="E7" s="18"/>
      <c r="F7" s="18"/>
      <c r="G7" s="18"/>
      <c r="H7" s="23" t="str">
        <f>IF(AND(B7&gt;0,D7&gt;0,E7&gt;0),(B7-(D7*E7)),"")</f>
        <v/>
      </c>
      <c r="I7" s="33"/>
      <c r="J7" s="4"/>
      <c r="K7" s="4"/>
      <c r="L7" s="4"/>
      <c r="M7" s="4"/>
      <c r="N7" s="4"/>
      <c r="O7" s="3"/>
      <c r="P7" s="3"/>
    </row>
    <row r="8" spans="1:16" x14ac:dyDescent="0.25">
      <c r="A8" s="17"/>
      <c r="B8" s="22" t="str">
        <f>(IF(H7&gt;0,H7,""))</f>
        <v/>
      </c>
      <c r="C8" s="32"/>
      <c r="D8" s="22"/>
      <c r="E8" s="18"/>
      <c r="F8" s="18"/>
      <c r="G8" s="18"/>
      <c r="H8" s="23" t="str">
        <f>IF(AND(B8&gt;0,D8&gt;0,E8&gt;0),(B8-(D8*E8)),"")</f>
        <v/>
      </c>
      <c r="I8" s="33"/>
      <c r="J8" s="4"/>
      <c r="K8" s="4"/>
      <c r="L8" s="4"/>
      <c r="M8" s="4"/>
      <c r="N8" s="4"/>
      <c r="O8" s="3"/>
      <c r="P8" s="3"/>
    </row>
    <row r="9" spans="1:16" x14ac:dyDescent="0.25">
      <c r="A9" s="17"/>
      <c r="B9" s="22" t="str">
        <f>(IF(H8&gt;0,H8,""))</f>
        <v/>
      </c>
      <c r="C9" s="32"/>
      <c r="D9" s="18"/>
      <c r="E9" s="18"/>
      <c r="F9" s="18"/>
      <c r="G9" s="18"/>
      <c r="H9" s="23" t="str">
        <f>IF(AND(B9&gt;0,D9&gt;0,E9&gt;0),(B9-(D9*E9)),"")</f>
        <v/>
      </c>
      <c r="I9" s="22"/>
      <c r="J9" s="4"/>
      <c r="K9" s="4"/>
      <c r="L9" s="4"/>
      <c r="M9" s="4"/>
      <c r="N9" s="4"/>
      <c r="O9" s="3"/>
      <c r="P9" s="3"/>
    </row>
    <row r="10" spans="1:16" x14ac:dyDescent="0.25">
      <c r="A10" s="17"/>
      <c r="B10" s="22" t="str">
        <f>(IF(H9&gt;0,H9,""))</f>
        <v/>
      </c>
      <c r="C10" s="32"/>
      <c r="D10" s="18"/>
      <c r="E10" s="18"/>
      <c r="F10" s="18"/>
      <c r="G10" s="18"/>
      <c r="H10" s="34" t="str">
        <f>IF(AND(B10&gt;0,D10&gt;0,E10&gt;0),(B10-(D10*E10)),"")</f>
        <v/>
      </c>
      <c r="I10" s="18"/>
      <c r="J10" s="4"/>
      <c r="K10" s="4"/>
      <c r="L10" s="4"/>
      <c r="M10" s="4"/>
      <c r="N10" s="3"/>
      <c r="O10" s="3"/>
    </row>
    <row r="11" spans="1:16" x14ac:dyDescent="0.25">
      <c r="A11" s="4"/>
      <c r="B11" s="4"/>
      <c r="C11" s="20"/>
      <c r="D11" s="4"/>
      <c r="E11" s="4"/>
      <c r="F11" s="4"/>
      <c r="G11" s="4"/>
      <c r="H11" s="4"/>
      <c r="I11" s="4"/>
      <c r="J11" s="4"/>
      <c r="K11" s="4"/>
      <c r="L11" s="4"/>
      <c r="M11" s="4"/>
      <c r="N11" s="3"/>
      <c r="O11" s="3"/>
    </row>
    <row r="12" spans="1:16" x14ac:dyDescent="0.25">
      <c r="A12" s="4" t="s">
        <v>40</v>
      </c>
      <c r="B12" s="4" t="s">
        <v>41</v>
      </c>
      <c r="C12" s="20" t="s">
        <v>42</v>
      </c>
      <c r="D12" s="4" t="s">
        <v>43</v>
      </c>
      <c r="E12" s="4"/>
      <c r="F12" s="4"/>
      <c r="G12" s="4"/>
      <c r="H12" s="4"/>
      <c r="I12" s="4"/>
      <c r="J12" s="4"/>
      <c r="K12" s="4"/>
      <c r="L12" s="4"/>
      <c r="M12" s="3"/>
      <c r="N12" s="3"/>
    </row>
    <row r="13" spans="1:16" x14ac:dyDescent="0.25">
      <c r="A13" s="4"/>
      <c r="B13" s="4"/>
      <c r="C13" s="35">
        <f>B7</f>
        <v>0</v>
      </c>
      <c r="D13" s="36" t="e">
        <f>ABS((Tableau2[Inventaire ordi]-Tableau2[Inventaire dans bouteille])/B7)*100</f>
        <v>#DIV/0!</v>
      </c>
      <c r="E13" s="4"/>
      <c r="F13" s="4"/>
      <c r="G13" s="4"/>
      <c r="H13" s="4"/>
      <c r="I13" s="4"/>
      <c r="J13" s="4"/>
      <c r="K13" s="4"/>
      <c r="L13" s="4"/>
      <c r="M13" s="3"/>
      <c r="N13" s="3"/>
    </row>
    <row r="14" spans="1:16" x14ac:dyDescent="0.25">
      <c r="A14" s="4"/>
      <c r="B14" s="4"/>
      <c r="C14" s="20"/>
      <c r="D14" s="4"/>
      <c r="E14" s="4"/>
      <c r="F14" s="4"/>
      <c r="G14" s="4"/>
      <c r="H14" s="4"/>
      <c r="I14" s="4"/>
      <c r="J14" s="4"/>
      <c r="K14" s="4"/>
      <c r="L14" s="4"/>
      <c r="M14" s="4"/>
      <c r="N14" s="3"/>
      <c r="O14" s="3"/>
    </row>
    <row r="15" spans="1:16" x14ac:dyDescent="0.25">
      <c r="A15" s="4"/>
      <c r="B15" s="4"/>
      <c r="C15" s="20"/>
      <c r="D15" s="4"/>
      <c r="E15" s="4"/>
      <c r="F15" s="4"/>
      <c r="G15" s="4"/>
      <c r="H15" s="4"/>
      <c r="I15" s="4"/>
      <c r="J15" s="4"/>
      <c r="K15" s="4"/>
      <c r="L15" s="4"/>
      <c r="M15" s="4"/>
      <c r="N15" s="3"/>
      <c r="O15" s="3"/>
    </row>
    <row r="16" spans="1:16" x14ac:dyDescent="0.25">
      <c r="A16" s="4"/>
      <c r="B16" s="4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  <c r="O16" s="3"/>
    </row>
    <row r="17" spans="1:15" x14ac:dyDescent="0.25">
      <c r="A17" s="4"/>
      <c r="B17" s="4"/>
      <c r="C17" s="20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  <c r="O17" s="3"/>
    </row>
    <row r="18" spans="1:15" x14ac:dyDescent="0.25">
      <c r="A18" s="4"/>
      <c r="B18" s="4"/>
      <c r="C18" s="20"/>
      <c r="D18" s="4"/>
      <c r="E18" s="4"/>
      <c r="F18" s="4"/>
      <c r="G18" s="4"/>
      <c r="H18" s="4"/>
      <c r="I18" s="4"/>
      <c r="J18" s="4"/>
      <c r="K18" s="4"/>
      <c r="L18" s="4"/>
      <c r="M18" s="4"/>
      <c r="N18" s="3"/>
      <c r="O18" s="3"/>
    </row>
    <row r="19" spans="1:15" x14ac:dyDescent="0.25">
      <c r="A19" s="4"/>
      <c r="B19" s="4"/>
      <c r="C19" s="20"/>
      <c r="D19" s="4"/>
      <c r="E19" s="4"/>
      <c r="F19" s="4"/>
      <c r="G19" s="4"/>
      <c r="H19" s="4"/>
      <c r="I19" s="4"/>
      <c r="J19" s="4"/>
      <c r="K19" s="4"/>
      <c r="L19" s="4"/>
      <c r="M19" s="4"/>
      <c r="N19" s="3"/>
      <c r="O19" s="3"/>
    </row>
    <row r="20" spans="1:1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3"/>
      <c r="O20" s="3"/>
    </row>
    <row r="21" spans="1: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3"/>
      <c r="O21" s="3"/>
    </row>
    <row r="22" spans="1: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3"/>
      <c r="O22" s="3"/>
    </row>
    <row r="23" spans="1: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3"/>
      <c r="O23" s="3"/>
    </row>
    <row r="24" spans="1: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3"/>
      <c r="O24" s="3"/>
    </row>
    <row r="25" spans="1: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3"/>
      <c r="O25" s="3"/>
    </row>
    <row r="26" spans="1: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3"/>
      <c r="O26" s="3"/>
    </row>
    <row r="27" spans="1: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3"/>
      <c r="O27" s="3"/>
    </row>
    <row r="28" spans="1: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3"/>
      <c r="O28" s="3"/>
    </row>
    <row r="29" spans="1: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3"/>
      <c r="O29" s="3"/>
    </row>
    <row r="30" spans="1: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3"/>
      <c r="O30" s="3"/>
    </row>
    <row r="31" spans="1: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3"/>
      <c r="O31" s="3"/>
    </row>
    <row r="32" spans="1: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3"/>
      <c r="O32" s="3"/>
    </row>
    <row r="33" spans="1: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3"/>
      <c r="O33" s="3"/>
    </row>
    <row r="34" spans="1: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3"/>
      <c r="O34" s="3"/>
    </row>
    <row r="35" spans="1: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3"/>
      <c r="O35" s="3"/>
    </row>
    <row r="36" spans="1: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3"/>
      <c r="O36" s="3"/>
    </row>
    <row r="37" spans="1: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3"/>
      <c r="O37" s="3"/>
    </row>
    <row r="38" spans="1: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3"/>
      <c r="O38" s="3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3"/>
      <c r="O39" s="3"/>
    </row>
    <row r="40" spans="1: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3"/>
      <c r="O40" s="3"/>
    </row>
    <row r="41" spans="1: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3"/>
      <c r="O41" s="3"/>
    </row>
    <row r="42" spans="1: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3"/>
      <c r="O42" s="3"/>
    </row>
    <row r="43" spans="1: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3"/>
      <c r="O43" s="3"/>
    </row>
    <row r="44" spans="1: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3"/>
      <c r="O44" s="3"/>
    </row>
    <row r="45" spans="1: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3"/>
      <c r="O45" s="3"/>
    </row>
    <row r="46" spans="1:15" x14ac:dyDescent="0.25">
      <c r="A46" s="4"/>
      <c r="B46" s="4"/>
      <c r="C46" s="4"/>
      <c r="D46" s="4"/>
      <c r="E46" s="4"/>
      <c r="F46" s="4"/>
      <c r="G46" s="4"/>
      <c r="H46" s="4"/>
      <c r="I46" s="3"/>
      <c r="J46" s="3"/>
      <c r="K46" s="3"/>
      <c r="L46" s="3"/>
      <c r="M46" s="3"/>
      <c r="N46" s="3"/>
      <c r="O46" s="3"/>
    </row>
    <row r="47" spans="1:15" x14ac:dyDescent="0.25">
      <c r="A47" s="4"/>
      <c r="B47" s="4"/>
      <c r="C47" s="4"/>
      <c r="D47" s="4"/>
      <c r="E47" s="4"/>
      <c r="F47" s="4"/>
      <c r="G47" s="4"/>
      <c r="H47" s="4"/>
      <c r="I47" s="3"/>
      <c r="J47" s="3"/>
      <c r="M47" s="3"/>
    </row>
    <row r="48" spans="1:15" x14ac:dyDescent="0.25">
      <c r="A48" s="4"/>
      <c r="B48" s="4"/>
      <c r="C48" s="4"/>
      <c r="D48" s="4"/>
      <c r="E48" s="4"/>
      <c r="F48" s="4"/>
      <c r="G48" s="4"/>
      <c r="H48" s="4"/>
      <c r="I48" s="3"/>
      <c r="J48" s="3"/>
    </row>
    <row r="49" spans="1:11" x14ac:dyDescent="0.25">
      <c r="A49" s="3"/>
      <c r="B49" s="3"/>
      <c r="C49" s="3"/>
      <c r="D49" s="3"/>
      <c r="E49" s="3"/>
      <c r="F49" s="3"/>
      <c r="G49" s="3"/>
      <c r="H49" s="21"/>
      <c r="I49" s="7"/>
      <c r="J49" s="7"/>
      <c r="K49" s="2"/>
    </row>
    <row r="50" spans="1:11" x14ac:dyDescent="0.25">
      <c r="A50" s="3"/>
      <c r="B50" s="7"/>
      <c r="C50" s="7"/>
      <c r="D50" s="7"/>
      <c r="E50" s="7"/>
      <c r="F50" s="7"/>
      <c r="G50" s="7"/>
      <c r="H50" s="7"/>
      <c r="I50" s="7"/>
      <c r="J50" s="7"/>
      <c r="K50" s="2"/>
    </row>
    <row r="51" spans="1:11" x14ac:dyDescent="0.25">
      <c r="A51" s="3"/>
      <c r="B51" s="7"/>
      <c r="C51" s="7"/>
      <c r="D51" s="7"/>
      <c r="E51" s="7"/>
      <c r="F51" s="7"/>
      <c r="G51" s="7"/>
      <c r="H51" s="7"/>
      <c r="I51" s="7"/>
      <c r="J51" s="7"/>
      <c r="K51" s="2"/>
    </row>
    <row r="52" spans="1:11" x14ac:dyDescent="0.25">
      <c r="A52" s="3"/>
      <c r="B52" s="7"/>
      <c r="C52" s="7"/>
      <c r="D52" s="7"/>
      <c r="E52" s="7"/>
      <c r="F52" s="7"/>
      <c r="G52" s="7"/>
      <c r="H52" s="7"/>
      <c r="I52" s="7"/>
      <c r="J52" s="7"/>
      <c r="K52" s="2"/>
    </row>
    <row r="53" spans="1:11" x14ac:dyDescent="0.25">
      <c r="A53" s="3"/>
      <c r="B53" s="7"/>
      <c r="C53" s="7"/>
      <c r="D53" s="7"/>
      <c r="E53" s="7"/>
      <c r="F53" s="7"/>
      <c r="G53" s="7"/>
      <c r="H53" s="7"/>
      <c r="I53" s="3"/>
      <c r="J53" s="3"/>
    </row>
    <row r="54" spans="1:11" x14ac:dyDescent="0.25">
      <c r="A54" s="3"/>
      <c r="B54" s="7"/>
      <c r="C54" s="7"/>
      <c r="D54" s="7"/>
      <c r="E54" s="7"/>
      <c r="F54" s="7"/>
      <c r="G54" s="7"/>
      <c r="H54" s="7"/>
      <c r="I54" s="3"/>
      <c r="J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</row>
  </sheetData>
  <mergeCells count="2">
    <mergeCell ref="A1:H1"/>
    <mergeCell ref="F3:G3"/>
  </mergeCells>
  <phoneticPr fontId="0" type="noConversion"/>
  <dataValidations count="1">
    <dataValidation type="list" allowBlank="1" showInputMessage="1" showErrorMessage="1" sqref="A7:A10" xr:uid="{00000000-0002-0000-0000-000000000000}">
      <formula1>d_patient</formula1>
    </dataValidation>
  </dataValidations>
  <pageMargins left="0.7" right="0.7" top="0.75" bottom="0.75" header="0.3" footer="0.3"/>
  <pageSetup orientation="landscape" horizontalDpi="4294967293" verticalDpi="4294967293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78"/>
  <sheetViews>
    <sheetView showGridLines="0" tabSelected="1" workbookViewId="0">
      <selection activeCell="G15" sqref="G15"/>
    </sheetView>
  </sheetViews>
  <sheetFormatPr baseColWidth="10" defaultRowHeight="15" x14ac:dyDescent="0.25"/>
  <cols>
    <col min="1" max="1" width="9.42578125" customWidth="1"/>
    <col min="2" max="2" width="11" customWidth="1"/>
    <col min="3" max="3" width="18.140625" customWidth="1"/>
    <col min="4" max="4" width="11.42578125" customWidth="1"/>
    <col min="5" max="5" width="16.85546875" style="1" customWidth="1"/>
    <col min="6" max="6" width="10.85546875" customWidth="1"/>
    <col min="7" max="7" width="15.5703125" customWidth="1"/>
    <col min="8" max="8" width="14.7109375" bestFit="1" customWidth="1"/>
  </cols>
  <sheetData>
    <row r="1" spans="1:9" ht="16.5" thickTop="1" thickBot="1" x14ac:dyDescent="0.3">
      <c r="A1" s="40" t="s">
        <v>10</v>
      </c>
      <c r="B1" s="41"/>
      <c r="C1" s="41"/>
      <c r="D1" s="41"/>
      <c r="E1" s="41"/>
      <c r="F1" s="41"/>
      <c r="G1" s="42"/>
      <c r="H1" s="7"/>
    </row>
    <row r="2" spans="1:9" ht="16.5" thickTop="1" thickBot="1" x14ac:dyDescent="0.3">
      <c r="A2" s="43"/>
      <c r="B2" s="44"/>
      <c r="C2" s="44"/>
      <c r="D2" s="44"/>
      <c r="E2" s="44"/>
      <c r="F2" s="44"/>
      <c r="G2" s="45"/>
      <c r="H2" s="7"/>
    </row>
    <row r="3" spans="1:9" ht="15.75" thickTop="1" x14ac:dyDescent="0.25">
      <c r="C3" s="2"/>
      <c r="D3" s="2"/>
      <c r="E3" s="11"/>
      <c r="F3" s="2"/>
      <c r="G3" s="2"/>
      <c r="H3" s="2"/>
    </row>
    <row r="4" spans="1:9" x14ac:dyDescent="0.25">
      <c r="B4" s="27" t="s">
        <v>31</v>
      </c>
      <c r="C4" s="24" t="s">
        <v>11</v>
      </c>
      <c r="D4" s="25" t="s">
        <v>12</v>
      </c>
      <c r="E4" s="25" t="s">
        <v>13</v>
      </c>
      <c r="F4" s="25" t="s">
        <v>14</v>
      </c>
      <c r="G4" s="28" t="s">
        <v>15</v>
      </c>
    </row>
    <row r="5" spans="1:9" x14ac:dyDescent="0.25">
      <c r="B5" s="3" t="s">
        <v>32</v>
      </c>
      <c r="C5" s="12"/>
      <c r="D5" s="12"/>
      <c r="E5" s="4" t="str">
        <f>IF(T_date[[#This Row],[Début]]&lt;&gt;"",(T_date[[#This Row],[Fin ]]-T_date[[#This Row],[Début]])+1,"")</f>
        <v/>
      </c>
      <c r="F5" s="4"/>
      <c r="G5" s="4" t="str">
        <f>IF(T_date[[#This Row],[Dose (ml)]]&lt;&gt;"",T_date[[#This Row],[Nb de jours total]]*(T_date[[#This Row],[Dose (ml)]]+110),"")</f>
        <v/>
      </c>
    </row>
    <row r="6" spans="1:9" x14ac:dyDescent="0.25">
      <c r="B6" s="3" t="s">
        <v>33</v>
      </c>
      <c r="C6" s="12"/>
      <c r="D6" s="12"/>
      <c r="E6" s="4" t="str">
        <f>IF(T_date[[#This Row],[Début]]&lt;&gt;"",(T_date[[#This Row],[Fin ]]-T_date[[#This Row],[Début]])+1,"")</f>
        <v/>
      </c>
      <c r="F6" s="4"/>
      <c r="G6" s="4" t="str">
        <f>IF(T_date[[#This Row],[Dose (ml)]]&lt;&gt;"",T_date[[#This Row],[Nb de jours total]]*(T_date[[#This Row],[Dose (ml)]]+110),"")</f>
        <v/>
      </c>
      <c r="H6" s="4"/>
    </row>
    <row r="7" spans="1:9" x14ac:dyDescent="0.25">
      <c r="B7" s="26"/>
      <c r="C7" s="4"/>
      <c r="D7" s="12"/>
      <c r="E7" s="4"/>
      <c r="F7" s="4"/>
      <c r="G7" s="4"/>
    </row>
    <row r="8" spans="1:9" x14ac:dyDescent="0.25">
      <c r="C8" s="12"/>
      <c r="E8" s="4"/>
      <c r="F8" s="4"/>
      <c r="G8" s="4"/>
    </row>
    <row r="9" spans="1:9" x14ac:dyDescent="0.25">
      <c r="B9" s="29" t="s">
        <v>16</v>
      </c>
      <c r="C9" s="30" t="s">
        <v>17</v>
      </c>
      <c r="D9" s="30" t="s">
        <v>18</v>
      </c>
      <c r="E9" s="29" t="s">
        <v>19</v>
      </c>
      <c r="F9" s="4"/>
      <c r="G9" s="4"/>
    </row>
    <row r="10" spans="1:9" x14ac:dyDescent="0.25">
      <c r="C10" s="46">
        <v>43607</v>
      </c>
      <c r="D10" s="31">
        <v>0</v>
      </c>
      <c r="F10" s="4"/>
      <c r="G10" s="4"/>
    </row>
    <row r="11" spans="1:9" x14ac:dyDescent="0.25">
      <c r="C11" s="46">
        <v>43608</v>
      </c>
      <c r="D11" s="31">
        <v>0</v>
      </c>
    </row>
    <row r="12" spans="1:9" x14ac:dyDescent="0.25">
      <c r="I12" s="4"/>
    </row>
    <row r="14" spans="1:9" x14ac:dyDescent="0.25">
      <c r="A14" s="3"/>
    </row>
    <row r="15" spans="1:9" x14ac:dyDescent="0.25">
      <c r="A15" s="3"/>
    </row>
    <row r="16" spans="1:9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</sheetData>
  <mergeCells count="2">
    <mergeCell ref="A1:G1"/>
    <mergeCell ref="A2:G2"/>
  </mergeCells>
  <phoneticPr fontId="0" type="noConversion"/>
  <dataValidations count="1">
    <dataValidation type="list" allowBlank="1" showInputMessage="1" showErrorMessage="1" sqref="A2:G2" xr:uid="{00000000-0002-0000-0100-000000000000}">
      <formula1>d_patient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calendar">
                <anchor moveWithCells="1" sizeWithCells="1">
                  <from>
                    <xdr:col>5</xdr:col>
                    <xdr:colOff>704850</xdr:colOff>
                    <xdr:row>8</xdr:row>
                    <xdr:rowOff>66675</xdr:rowOff>
                  </from>
                  <to>
                    <xdr:col>7</xdr:col>
                    <xdr:colOff>200025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2"/>
  <sheetViews>
    <sheetView zoomScaleNormal="100" workbookViewId="0">
      <selection activeCell="F21" sqref="F21"/>
    </sheetView>
  </sheetViews>
  <sheetFormatPr baseColWidth="10" defaultRowHeight="15" x14ac:dyDescent="0.25"/>
  <cols>
    <col min="2" max="2" width="15.7109375" bestFit="1" customWidth="1"/>
  </cols>
  <sheetData>
    <row r="1" spans="1:7" x14ac:dyDescent="0.25">
      <c r="A1" s="3"/>
      <c r="B1" s="3"/>
      <c r="C1" s="3"/>
      <c r="D1" s="3"/>
      <c r="E1" s="3"/>
      <c r="F1" s="3"/>
      <c r="G1" s="3"/>
    </row>
    <row r="2" spans="1:7" x14ac:dyDescent="0.25">
      <c r="A2" s="4"/>
      <c r="B2" s="4"/>
      <c r="C2" s="4"/>
      <c r="D2" s="4"/>
      <c r="E2" s="4"/>
      <c r="F2" s="4"/>
      <c r="G2" s="4"/>
    </row>
    <row r="4" spans="1:7" x14ac:dyDescent="0.25">
      <c r="B4" t="s">
        <v>20</v>
      </c>
    </row>
    <row r="7" spans="1:7" x14ac:dyDescent="0.25">
      <c r="B7" t="s">
        <v>21</v>
      </c>
    </row>
    <row r="8" spans="1:7" x14ac:dyDescent="0.25">
      <c r="B8" t="s">
        <v>35</v>
      </c>
    </row>
    <row r="9" spans="1:7" x14ac:dyDescent="0.25">
      <c r="B9" t="s">
        <v>24</v>
      </c>
    </row>
    <row r="10" spans="1:7" x14ac:dyDescent="0.25">
      <c r="B10" t="s">
        <v>34</v>
      </c>
    </row>
    <row r="11" spans="1:7" x14ac:dyDescent="0.25">
      <c r="B11" t="s">
        <v>27</v>
      </c>
    </row>
    <row r="12" spans="1:7" x14ac:dyDescent="0.25">
      <c r="B12" t="s">
        <v>26</v>
      </c>
    </row>
    <row r="13" spans="1:7" x14ac:dyDescent="0.25">
      <c r="B13" t="s">
        <v>39</v>
      </c>
    </row>
    <row r="14" spans="1:7" x14ac:dyDescent="0.25">
      <c r="B14" t="s">
        <v>38</v>
      </c>
    </row>
    <row r="15" spans="1:7" x14ac:dyDescent="0.25">
      <c r="B15" t="s">
        <v>29</v>
      </c>
    </row>
    <row r="16" spans="1:7" x14ac:dyDescent="0.25">
      <c r="B16" t="s">
        <v>28</v>
      </c>
    </row>
    <row r="17" spans="2:2" x14ac:dyDescent="0.25">
      <c r="B17" t="s">
        <v>23</v>
      </c>
    </row>
    <row r="18" spans="2:2" x14ac:dyDescent="0.25">
      <c r="B18" t="s">
        <v>37</v>
      </c>
    </row>
    <row r="19" spans="2:2" x14ac:dyDescent="0.25">
      <c r="B19" t="s">
        <v>25</v>
      </c>
    </row>
    <row r="20" spans="2:2" x14ac:dyDescent="0.25">
      <c r="B20" t="s">
        <v>22</v>
      </c>
    </row>
    <row r="21" spans="2:2" x14ac:dyDescent="0.25">
      <c r="B21" t="s">
        <v>44</v>
      </c>
    </row>
    <row r="22" spans="2:2" x14ac:dyDescent="0.25">
      <c r="B22" t="s">
        <v>45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Inventaire</vt:lpstr>
      <vt:lpstr>Px du Patient</vt:lpstr>
      <vt:lpstr>Listes</vt:lpstr>
      <vt:lpstr>d_date</vt:lpstr>
      <vt:lpstr>d_horaire</vt:lpstr>
      <vt:lpstr>d_inventaire</vt:lpstr>
      <vt:lpstr>d_patient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Roger</cp:lastModifiedBy>
  <cp:lastPrinted>2019-01-10T11:58:31Z</cp:lastPrinted>
  <dcterms:created xsi:type="dcterms:W3CDTF">2016-11-25T22:48:38Z</dcterms:created>
  <dcterms:modified xsi:type="dcterms:W3CDTF">2019-05-22T04:35:19Z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