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drawings/drawing3.xml" ContentType="application/vnd.openxmlformats-officedocument.drawing+xml"/>
  <Override PartName="/xl/ctrlProps/ctrlProp2.xml" ContentType="application/vnd.ms-excel.controlproperties+xml"/>
  <Override PartName="/xl/tables/table2.xml" ContentType="application/vnd.openxmlformats-officedocument.spreadsheetml.table+xml"/>
  <Override PartName="/xl/drawings/drawing4.xml" ContentType="application/vnd.openxmlformats-officedocument.drawing+xml"/>
  <Override PartName="/xl/ctrlProps/ctrlProp3.xml" ContentType="application/vnd.ms-excel.controlproperties+xml"/>
  <Override PartName="/xl/tables/table3.xml" ContentType="application/vnd.openxmlformats-officedocument.spreadsheetml.table+xml"/>
  <Override PartName="/xl/drawings/drawing5.xml" ContentType="application/vnd.openxmlformats-officedocument.drawing+xml"/>
  <Override PartName="/xl/ctrlProps/ctrlProp4.xml" ContentType="application/vnd.ms-excel.controlproperties+xml"/>
  <Override PartName="/xl/tables/table4.xml" ContentType="application/vnd.openxmlformats-officedocument.spreadsheetml.table+xml"/>
  <Override PartName="/xl/drawings/drawing6.xml" ContentType="application/vnd.openxmlformats-officedocument.drawing+xml"/>
  <Override PartName="/xl/ctrlProps/ctrlProp5.xml" ContentType="application/vnd.ms-excel.controlproperties+xml"/>
  <Override PartName="/xl/tables/table5.xml" ContentType="application/vnd.openxmlformats-officedocument.spreadsheetml.table+xml"/>
  <Override PartName="/xl/drawings/drawing7.xml" ContentType="application/vnd.openxmlformats-officedocument.drawing+xml"/>
  <Override PartName="/xl/ctrlProps/ctrlProp6.xml" ContentType="application/vnd.ms-excel.controlproperties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tables/table1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0325" codeName="{A93C3448-2578-E12B-C58C-25EFAD1D314E}"/>
  <workbookPr codeName="ThisWorkbook" hidePivotFieldList="1"/>
  <mc:AlternateContent xmlns:mc="http://schemas.openxmlformats.org/markup-compatibility/2006">
    <mc:Choice Requires="x15">
      <x15ac:absPath xmlns:x15ac="http://schemas.microsoft.com/office/spreadsheetml/2010/11/ac" url="D:\Documents\_EXC\Contrib\"/>
    </mc:Choice>
  </mc:AlternateContent>
  <xr:revisionPtr revIDLastSave="0" documentId="10_ncr:8100000_{E05D1B01-67BA-4DDC-9FD2-F14359469100}" xr6:coauthVersionLast="34" xr6:coauthVersionMax="34" xr10:uidLastSave="{00000000-0000-0000-0000-000000000000}"/>
  <bookViews>
    <workbookView xWindow="0" yWindow="0" windowWidth="24000" windowHeight="9675" xr2:uid="{00000000-000D-0000-FFFF-FFFF00000000}"/>
  </bookViews>
  <sheets>
    <sheet name="Feuil1" sheetId="1" r:id="rId1"/>
    <sheet name="Feuil2" sheetId="2" state="hidden" r:id="rId2"/>
    <sheet name="Feuil3" sheetId="3" state="hidden" r:id="rId3"/>
    <sheet name="Feuil4" sheetId="4" state="hidden" r:id="rId4"/>
    <sheet name="Feuil5" sheetId="5" state="hidden" r:id="rId5"/>
    <sheet name="Feuil6" sheetId="6" state="hidden" r:id="rId6"/>
    <sheet name="Feuil7" sheetId="7" state="hidden" r:id="rId7"/>
    <sheet name="Feuil8" sheetId="10" state="hidden" r:id="rId8"/>
  </sheets>
  <definedNames>
    <definedName name="_xlnm._FilterDatabase" localSheetId="7" hidden="1">Feuil8!#REF!</definedName>
    <definedName name="d.atp">T_Atp[Atp]</definedName>
    <definedName name="d.autres">T_Autres[Autres]</definedName>
    <definedName name="d.believe">T_Believe[Believe]</definedName>
    <definedName name="d.clients">T_Clients[Client]</definedName>
    <definedName name="d.compagnies">T_Compagnies[Compagnie]</definedName>
    <definedName name="d.xpn">T_Xpn[Xpn]</definedName>
  </definedNames>
  <calcPr calcId="162913" concurrentCalc="0"/>
</workbook>
</file>

<file path=xl/calcChain.xml><?xml version="1.0" encoding="utf-8"?>
<calcChain xmlns="http://schemas.openxmlformats.org/spreadsheetml/2006/main">
  <c r="E8" i="7" l="1"/>
  <c r="E9" i="7"/>
  <c r="E10" i="7"/>
  <c r="E11" i="7"/>
  <c r="E12" i="7"/>
  <c r="E13" i="7"/>
  <c r="E14" i="7"/>
  <c r="E15" i="7"/>
  <c r="E16" i="7"/>
  <c r="E17" i="7"/>
  <c r="E18" i="7"/>
  <c r="E19" i="7"/>
  <c r="E20" i="7"/>
  <c r="F8" i="7"/>
  <c r="F9" i="7"/>
  <c r="F10" i="7"/>
  <c r="F11" i="7"/>
  <c r="F12" i="7"/>
  <c r="F13" i="7"/>
  <c r="F14" i="7"/>
  <c r="F15" i="7"/>
  <c r="F16" i="7"/>
  <c r="F17" i="7"/>
  <c r="F18" i="7"/>
  <c r="F19" i="7"/>
  <c r="F20" i="7"/>
  <c r="F22" i="7"/>
  <c r="D22" i="7"/>
  <c r="E8" i="6"/>
  <c r="E9" i="6"/>
  <c r="E10" i="6"/>
  <c r="E11" i="6"/>
  <c r="E12" i="6"/>
  <c r="E13" i="6"/>
  <c r="E14" i="6"/>
  <c r="E15" i="6"/>
  <c r="E16" i="6"/>
  <c r="E17" i="6"/>
  <c r="E18" i="6"/>
  <c r="E19" i="6"/>
  <c r="E20" i="6"/>
  <c r="F8" i="6"/>
  <c r="F9" i="6"/>
  <c r="F10" i="6"/>
  <c r="F11" i="6"/>
  <c r="F12" i="6"/>
  <c r="F13" i="6"/>
  <c r="F14" i="6"/>
  <c r="F15" i="6"/>
  <c r="F16" i="6"/>
  <c r="F17" i="6"/>
  <c r="F18" i="6"/>
  <c r="F19" i="6"/>
  <c r="F20" i="6"/>
  <c r="F22" i="6"/>
  <c r="D22" i="6"/>
  <c r="E8" i="5"/>
  <c r="E9" i="5"/>
  <c r="E10" i="5"/>
  <c r="E11" i="5"/>
  <c r="E12" i="5"/>
  <c r="E13" i="5"/>
  <c r="E14" i="5"/>
  <c r="E15" i="5"/>
  <c r="E16" i="5"/>
  <c r="E17" i="5"/>
  <c r="E18" i="5"/>
  <c r="E19" i="5"/>
  <c r="E20" i="5"/>
  <c r="F8" i="5"/>
  <c r="F9" i="5"/>
  <c r="F10" i="5"/>
  <c r="F11" i="5"/>
  <c r="F12" i="5"/>
  <c r="F13" i="5"/>
  <c r="F14" i="5"/>
  <c r="F15" i="5"/>
  <c r="F16" i="5"/>
  <c r="F17" i="5"/>
  <c r="F18" i="5"/>
  <c r="F19" i="5"/>
  <c r="F20" i="5"/>
  <c r="F22" i="5"/>
  <c r="D22" i="5"/>
  <c r="E8" i="3"/>
  <c r="F8" i="3"/>
  <c r="E9" i="3"/>
  <c r="F9" i="3"/>
  <c r="E10" i="3"/>
  <c r="F10" i="3"/>
  <c r="E11" i="3"/>
  <c r="F11" i="3"/>
  <c r="E12" i="3"/>
  <c r="F12" i="3"/>
  <c r="E13" i="3"/>
  <c r="F13" i="3"/>
  <c r="E14" i="3"/>
  <c r="F14" i="3"/>
  <c r="E15" i="3"/>
  <c r="F15" i="3"/>
  <c r="E16" i="3"/>
  <c r="F16" i="3"/>
  <c r="E17" i="3"/>
  <c r="F17" i="3"/>
  <c r="E18" i="3"/>
  <c r="F18" i="3"/>
  <c r="E19" i="3"/>
  <c r="F19" i="3"/>
  <c r="E20" i="3"/>
  <c r="F20" i="3"/>
  <c r="F22" i="3"/>
  <c r="D22" i="3"/>
  <c r="E8" i="4"/>
  <c r="E9" i="4"/>
  <c r="E10" i="4"/>
  <c r="E11" i="4"/>
  <c r="E12" i="4"/>
  <c r="E13" i="4"/>
  <c r="E14" i="4"/>
  <c r="E15" i="4"/>
  <c r="E16" i="4"/>
  <c r="E17" i="4"/>
  <c r="E18" i="4"/>
  <c r="E19" i="4"/>
  <c r="E20" i="4"/>
  <c r="F8" i="4"/>
  <c r="F9" i="4"/>
  <c r="F10" i="4"/>
  <c r="F11" i="4"/>
  <c r="F12" i="4"/>
  <c r="F13" i="4"/>
  <c r="F14" i="4"/>
  <c r="F15" i="4"/>
  <c r="F16" i="4"/>
  <c r="F17" i="4"/>
  <c r="F18" i="4"/>
  <c r="F19" i="4"/>
  <c r="F20" i="4"/>
  <c r="F22" i="4"/>
  <c r="D22" i="4"/>
  <c r="D9" i="2"/>
  <c r="F9" i="2"/>
</calcChain>
</file>

<file path=xl/sharedStrings.xml><?xml version="1.0" encoding="utf-8"?>
<sst xmlns="http://schemas.openxmlformats.org/spreadsheetml/2006/main" count="93" uniqueCount="50">
  <si>
    <t>Inventaire Alex</t>
  </si>
  <si>
    <t>Pour</t>
  </si>
  <si>
    <t>Prix</t>
  </si>
  <si>
    <t xml:space="preserve">Alex </t>
  </si>
  <si>
    <t>Client</t>
  </si>
  <si>
    <t>Believe</t>
  </si>
  <si>
    <t>Atp</t>
  </si>
  <si>
    <t>Xpn</t>
  </si>
  <si>
    <t>Energy Burner</t>
  </si>
  <si>
    <t>Proteine Transparente</t>
  </si>
  <si>
    <t>Whey</t>
  </si>
  <si>
    <t>Saveur</t>
  </si>
  <si>
    <t>Enzymatic Control</t>
  </si>
  <si>
    <t>Kik</t>
  </si>
  <si>
    <t>Greens</t>
  </si>
  <si>
    <t>Compagnie</t>
  </si>
  <si>
    <t>Prix Unitaire</t>
  </si>
  <si>
    <t>Qté</t>
  </si>
  <si>
    <t>Produits</t>
  </si>
  <si>
    <t>T_Clients</t>
  </si>
  <si>
    <t>T_Compagnies</t>
  </si>
  <si>
    <t>T_Believe</t>
  </si>
  <si>
    <t>T_Atp</t>
  </si>
  <si>
    <t>T_Xpn</t>
  </si>
  <si>
    <t>Total</t>
  </si>
  <si>
    <t>Prix total</t>
  </si>
  <si>
    <t>Adipolik</t>
  </si>
  <si>
    <t>T_Autres</t>
  </si>
  <si>
    <t>Autres</t>
  </si>
  <si>
    <t>Eau</t>
  </si>
  <si>
    <t>Barre</t>
  </si>
  <si>
    <t>Guru</t>
  </si>
  <si>
    <t>Montpellier</t>
  </si>
  <si>
    <t>Jay</t>
  </si>
  <si>
    <t>Phil</t>
  </si>
  <si>
    <t>Éli</t>
  </si>
  <si>
    <t>Marc-André</t>
  </si>
  <si>
    <t>Julien</t>
  </si>
  <si>
    <t>Antho</t>
  </si>
  <si>
    <t>Renato</t>
  </si>
  <si>
    <t>Jacob</t>
  </si>
  <si>
    <t>Marie</t>
  </si>
  <si>
    <t>Frank</t>
  </si>
  <si>
    <t>Guillaume</t>
  </si>
  <si>
    <t>Math</t>
  </si>
  <si>
    <t>INVENTAIRE PMFITNESS</t>
  </si>
  <si>
    <t>INVENTAIRE QUANTUM</t>
  </si>
  <si>
    <t>INVENTAIRE GB PERFORMANCE</t>
  </si>
  <si>
    <t>INVENTAIRE PR INSTITUTE</t>
  </si>
  <si>
    <t>INVENTAIRE MATH BOULE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</si>
</sst>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1">
    <numFmt numFmtId="164" formatCode="#,##0.00\ &quot;$&quot;"/>
  </numFmts>
  <fonts count="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b/>
      <sz val="22"/>
      <color rgb="FFC00000"/>
      <name val="Calibri"/>
      <family val="2"/>
      <scheme val="minor"/>
    </font>
    <font>
      <b/>
      <sz val="22"/>
      <color theme="9"/>
      <name val="Calibri"/>
      <family val="2"/>
      <scheme val="minor"/>
    </font>
    <font>
      <b/>
      <sz val="22"/>
      <color theme="4" tint="-0.249977111117893"/>
      <name val="Calibri"/>
      <family val="2"/>
      <scheme val="minor"/>
    </font>
    <font>
      <b/>
      <sz val="22"/>
      <color theme="7" tint="-0.249977111117893"/>
      <name val="Calibri"/>
      <family val="2"/>
      <scheme val="minor"/>
    </font>
    <font>
      <b/>
      <sz val="22"/>
      <color theme="2" tint="-0.74999237037263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0" borderId="0" xfId="0" applyFont="1"/>
    <xf numFmtId="0" fontId="0" fillId="0" borderId="0" xfId="0" applyFill="1"/>
    <xf numFmtId="164" fontId="0" fillId="0" borderId="0" xfId="0" applyNumberFormat="1"/>
    <xf numFmtId="164" fontId="0" fillId="0" borderId="0" xfId="0" applyNumberFormat="1" applyFill="1"/>
    <xf numFmtId="0" fontId="0" fillId="0" borderId="0" xfId="0" applyAlignment="1">
      <alignment wrapText="1"/>
    </xf>
    <xf numFmtId="0" fontId="3" fillId="0" borderId="0" xfId="0" applyFont="1" applyAlignment="1">
      <alignment horizontal="center"/>
    </xf>
    <xf numFmtId="0" fontId="4" fillId="0" borderId="0" xfId="0" applyFont="1" applyAlignment="1">
      <alignment horizontal="center"/>
    </xf>
    <xf numFmtId="0" fontId="5" fillId="0" borderId="0" xfId="0" applyFont="1" applyAlignment="1">
      <alignment horizontal="center"/>
    </xf>
    <xf numFmtId="0" fontId="6" fillId="0" borderId="0" xfId="0" applyFont="1" applyAlignment="1">
      <alignment horizontal="center"/>
    </xf>
    <xf numFmtId="0" fontId="7" fillId="0" borderId="0" xfId="0" applyFont="1" applyAlignment="1">
      <alignment horizontal="center"/>
    </xf>
  </cellXfs>
  <cellStyles count="1">
    <cellStyle name="Normal" xfId="0" builtinId="0"/>
  </cellStyles>
  <dxfs count="23">
    <dxf>
      <numFmt numFmtId="164" formatCode="#,##0.00\ &quot;$&quot;"/>
    </dxf>
    <dxf>
      <numFmt numFmtId="164" formatCode="#,##0.00\ &quot;$&quot;"/>
    </dxf>
    <dxf>
      <numFmt numFmtId="164" formatCode="#,##0.00\ &quot;$&quot;"/>
    </dxf>
    <dxf>
      <alignment horizontal="general" vertical="bottom" textRotation="0" wrapText="1" indent="0" justifyLastLine="0" shrinkToFit="0" readingOrder="0"/>
    </dxf>
    <dxf>
      <numFmt numFmtId="164" formatCode="#,##0.00\ &quot;$&quot;"/>
    </dxf>
    <dxf>
      <numFmt numFmtId="164" formatCode="#,##0.00\ &quot;$&quot;"/>
    </dxf>
    <dxf>
      <numFmt numFmtId="164" formatCode="#,##0.00\ &quot;$&quot;"/>
    </dxf>
    <dxf>
      <alignment horizontal="general" vertical="bottom" textRotation="0" wrapText="1" indent="0" justifyLastLine="0" shrinkToFit="0" readingOrder="0"/>
    </dxf>
    <dxf>
      <numFmt numFmtId="164" formatCode="#,##0.00\ &quot;$&quot;"/>
    </dxf>
    <dxf>
      <numFmt numFmtId="164" formatCode="#,##0.00\ &quot;$&quot;"/>
    </dxf>
    <dxf>
      <numFmt numFmtId="164" formatCode="#,##0.00\ &quot;$&quot;"/>
    </dxf>
    <dxf>
      <alignment horizontal="general" vertical="bottom" textRotation="0" wrapText="1" indent="0" justifyLastLine="0" shrinkToFit="0" readingOrder="0"/>
    </dxf>
    <dxf>
      <numFmt numFmtId="164" formatCode="#,##0.00\ &quot;$&quot;"/>
    </dxf>
    <dxf>
      <numFmt numFmtId="164" formatCode="#,##0.00\ &quot;$&quot;"/>
    </dxf>
    <dxf>
      <numFmt numFmtId="164" formatCode="#,##0.00\ &quot;$&quot;"/>
    </dxf>
    <dxf>
      <alignment horizontal="general" vertical="bottom" textRotation="0" wrapText="1" indent="0" justifyLastLine="0" shrinkToFit="0" readingOrder="0"/>
    </dxf>
    <dxf>
      <numFmt numFmtId="164" formatCode="#,##0.00\ &quot;$&quot;"/>
    </dxf>
    <dxf>
      <numFmt numFmtId="164" formatCode="#,##0.00\ &quot;$&quot;"/>
    </dxf>
    <dxf>
      <numFmt numFmtId="164" formatCode="#,##0.00\ &quot;$&quot;"/>
    </dxf>
    <dxf>
      <alignment horizontal="general" vertical="bottom" textRotation="0" wrapText="1" indent="0" justifyLastLine="0" shrinkToFit="0" readingOrder="0"/>
    </dxf>
    <dxf>
      <numFmt numFmtId="164" formatCode="#,##0.00\ &quot;$&quot;"/>
    </dxf>
    <dxf>
      <numFmt numFmtId="164" formatCode="#,##0.00\ &quot;$&quot;"/>
    </dxf>
    <dxf>
      <numFmt numFmtId="164" formatCode="#,##0.00\ &quot;$&quot;"/>
    </dxf>
  </dxfs>
  <tableStyles count="1" defaultTableStyle="TableStyleMedium2" defaultPivotStyle="PivotStyleLight16">
    <tableStyle name="Style de tableau 1" pivot="0" count="0" xr9:uid="{00000000-0011-0000-FFFF-FFFF00000000}"/>
  </tableStyles>
  <colors>
    <mruColors>
      <color rgb="FFFF66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320040</xdr:colOff>
      <xdr:row>10</xdr:row>
      <xdr:rowOff>53340</xdr:rowOff>
    </xdr:from>
    <xdr:to>
      <xdr:col>8</xdr:col>
      <xdr:colOff>723900</xdr:colOff>
      <xdr:row>17</xdr:row>
      <xdr:rowOff>38100</xdr:rowOff>
    </xdr:to>
    <xdr:sp macro="[0]!mot_de_passe" textlink="">
      <xdr:nvSpPr>
        <xdr:cNvPr id="2" name="Plaqu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4282440" y="1882140"/>
          <a:ext cx="2781300" cy="1264920"/>
        </a:xfrm>
        <a:prstGeom prst="bevel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ctr"/>
          <a:r>
            <a:rPr lang="fr-CA" sz="4000" b="1" cap="none" spc="0">
              <a:ln w="18000">
                <a:solidFill>
                  <a:schemeClr val="accent2">
                    <a:satMod val="140000"/>
                  </a:schemeClr>
                </a:solidFill>
                <a:prstDash val="solid"/>
                <a:miter lim="800000"/>
              </a:ln>
              <a:noFill/>
              <a:effectLst>
                <a:outerShdw blurRad="25500" dist="23000" dir="7020000" algn="tl">
                  <a:srgbClr val="000000">
                    <a:alpha val="50000"/>
                  </a:srgbClr>
                </a:outerShdw>
              </a:effectLst>
            </a:rPr>
            <a:t>LOGIN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752475</xdr:colOff>
          <xdr:row>6</xdr:row>
          <xdr:rowOff>0</xdr:rowOff>
        </xdr:from>
        <xdr:to>
          <xdr:col>8</xdr:col>
          <xdr:colOff>752475</xdr:colOff>
          <xdr:row>7</xdr:row>
          <xdr:rowOff>0</xdr:rowOff>
        </xdr:to>
        <xdr:sp macro="" textlink="">
          <xdr:nvSpPr>
            <xdr:cNvPr id="2052" name="Button 4" hidden="1">
              <a:extLst>
                <a:ext uri="{63B3BB69-23CF-44E3-9099-C40C66FF867C}">
                  <a14:compatExt spid="_x0000_s2052"/>
                </a:ext>
                <a:ext uri="{FF2B5EF4-FFF2-40B4-BE49-F238E27FC236}">
                  <a16:creationId xmlns:a16="http://schemas.microsoft.com/office/drawing/2014/main" id="{00000000-0008-0000-0100-000004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304800</xdr:colOff>
          <xdr:row>5</xdr:row>
          <xdr:rowOff>171450</xdr:rowOff>
        </xdr:from>
        <xdr:to>
          <xdr:col>9</xdr:col>
          <xdr:colOff>304800</xdr:colOff>
          <xdr:row>6</xdr:row>
          <xdr:rowOff>171450</xdr:rowOff>
        </xdr:to>
        <xdr:sp macro="" textlink="">
          <xdr:nvSpPr>
            <xdr:cNvPr id="10244" name="Button 4" hidden="1">
              <a:extLst>
                <a:ext uri="{63B3BB69-23CF-44E3-9099-C40C66FF867C}">
                  <a14:compatExt spid="_x0000_s10244"/>
                </a:ext>
                <a:ext uri="{FF2B5EF4-FFF2-40B4-BE49-F238E27FC236}">
                  <a16:creationId xmlns:a16="http://schemas.microsoft.com/office/drawing/2014/main" id="{00000000-0008-0000-0200-000004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</a:t>
              </a:r>
            </a:p>
          </xdr:txBody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733425</xdr:colOff>
          <xdr:row>6</xdr:row>
          <xdr:rowOff>133350</xdr:rowOff>
        </xdr:from>
        <xdr:to>
          <xdr:col>9</xdr:col>
          <xdr:colOff>733425</xdr:colOff>
          <xdr:row>7</xdr:row>
          <xdr:rowOff>133350</xdr:rowOff>
        </xdr:to>
        <xdr:sp macro="" textlink="">
          <xdr:nvSpPr>
            <xdr:cNvPr id="11267" name="Button 3" hidden="1">
              <a:extLst>
                <a:ext uri="{63B3BB69-23CF-44E3-9099-C40C66FF867C}">
                  <a14:compatExt spid="_x0000_s11267"/>
                </a:ext>
                <a:ext uri="{FF2B5EF4-FFF2-40B4-BE49-F238E27FC236}">
                  <a16:creationId xmlns:a16="http://schemas.microsoft.com/office/drawing/2014/main" id="{00000000-0008-0000-0300-000003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</a:t>
              </a:r>
            </a:p>
          </xdr:txBody>
        </xdr:sp>
        <xdr:clientData fPrintsWithSheet="0"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209550</xdr:colOff>
          <xdr:row>7</xdr:row>
          <xdr:rowOff>171450</xdr:rowOff>
        </xdr:from>
        <xdr:to>
          <xdr:col>9</xdr:col>
          <xdr:colOff>209550</xdr:colOff>
          <xdr:row>8</xdr:row>
          <xdr:rowOff>171450</xdr:rowOff>
        </xdr:to>
        <xdr:sp macro="" textlink="">
          <xdr:nvSpPr>
            <xdr:cNvPr id="12291" name="Button 3" hidden="1">
              <a:extLst>
                <a:ext uri="{63B3BB69-23CF-44E3-9099-C40C66FF867C}">
                  <a14:compatExt spid="_x0000_s12291"/>
                </a:ext>
                <a:ext uri="{FF2B5EF4-FFF2-40B4-BE49-F238E27FC236}">
                  <a16:creationId xmlns:a16="http://schemas.microsoft.com/office/drawing/2014/main" id="{00000000-0008-0000-0400-0000033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</a:t>
              </a:r>
            </a:p>
          </xdr:txBody>
        </xdr:sp>
        <xdr:clientData fPrintsWithSheet="0"/>
      </xdr:twoCellAnchor>
    </mc:Choice>
    <mc:Fallback/>
  </mc:AlternateContent>
</xdr:wsDr>
</file>

<file path=xl/drawings/drawing6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209550</xdr:colOff>
          <xdr:row>7</xdr:row>
          <xdr:rowOff>171450</xdr:rowOff>
        </xdr:from>
        <xdr:to>
          <xdr:col>10</xdr:col>
          <xdr:colOff>209550</xdr:colOff>
          <xdr:row>8</xdr:row>
          <xdr:rowOff>171450</xdr:rowOff>
        </xdr:to>
        <xdr:sp macro="" textlink="">
          <xdr:nvSpPr>
            <xdr:cNvPr id="13315" name="Button 3" hidden="1">
              <a:extLst>
                <a:ext uri="{63B3BB69-23CF-44E3-9099-C40C66FF867C}">
                  <a14:compatExt spid="_x0000_s13315"/>
                </a:ext>
                <a:ext uri="{FF2B5EF4-FFF2-40B4-BE49-F238E27FC236}">
                  <a16:creationId xmlns:a16="http://schemas.microsoft.com/office/drawing/2014/main" id="{00000000-0008-0000-0500-0000033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</a:t>
              </a:r>
            </a:p>
          </xdr:txBody>
        </xdr:sp>
        <xdr:clientData fPrintsWithSheet="0"/>
      </xdr:twoCellAnchor>
    </mc:Choice>
    <mc:Fallback/>
  </mc:AlternateContent>
</xdr:wsDr>
</file>

<file path=xl/drawings/drawing7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209550</xdr:colOff>
          <xdr:row>6</xdr:row>
          <xdr:rowOff>171450</xdr:rowOff>
        </xdr:from>
        <xdr:to>
          <xdr:col>8</xdr:col>
          <xdr:colOff>209550</xdr:colOff>
          <xdr:row>7</xdr:row>
          <xdr:rowOff>171450</xdr:rowOff>
        </xdr:to>
        <xdr:sp macro="" textlink="">
          <xdr:nvSpPr>
            <xdr:cNvPr id="14339" name="Button 3" hidden="1">
              <a:extLst>
                <a:ext uri="{63B3BB69-23CF-44E3-9099-C40C66FF867C}">
                  <a14:compatExt spid="_x0000_s14339"/>
                </a:ext>
                <a:ext uri="{FF2B5EF4-FFF2-40B4-BE49-F238E27FC236}">
                  <a16:creationId xmlns:a16="http://schemas.microsoft.com/office/drawing/2014/main" id="{00000000-0008-0000-0600-0000033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00000000-000C-0000-FFFF-FFFF00000000}" name="T_Données" displayName="T_Données" ref="A7:F9" insertRow="1" totalsRowCount="1" headerRowCellStyle="Normal" dataCellStyle="Normal" totalsRowCellStyle="Normal">
  <autoFilter ref="A7:F8" xr:uid="{00000000-0009-0000-0100-000007000000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</autoFilter>
  <tableColumns count="6">
    <tableColumn id="1" xr3:uid="{00000000-0010-0000-0000-000001000000}" name="Pour" totalsRowLabel="Total" dataCellStyle="Normal"/>
    <tableColumn id="2" xr3:uid="{00000000-0010-0000-0000-000002000000}" name="Compagnie" dataCellStyle="Normal"/>
    <tableColumn id="3" xr3:uid="{00000000-0010-0000-0000-000003000000}" name="Produits" dataCellStyle="Normal"/>
    <tableColumn id="4" xr3:uid="{00000000-0010-0000-0000-000004000000}" name="Qté" totalsRowFunction="sum" dataCellStyle="Normal"/>
    <tableColumn id="5" xr3:uid="{00000000-0010-0000-0000-000005000000}" name="Prix Unitaire" dataDxfId="22" dataCellStyle="Normal">
      <calculatedColumnFormula>IF(COUNTA(T_Données[[#This Row],[Pour]:[Qté]])&lt;&gt;4,0,VLOOKUP(C8,INDIRECT("T_"&amp;B8),2,FALSE))</calculatedColumnFormula>
    </tableColumn>
    <tableColumn id="6" xr3:uid="{00000000-0010-0000-0000-000006000000}" name="Prix total" totalsRowFunction="sum" dataDxfId="21" totalsRowDxfId="20" dataCellStyle="Normal">
      <calculatedColumnFormula>T_Données[[#This Row],[Qté]]*T_Données[[#This Row],[Prix Unitaire]]</calculatedColumnFormula>
    </tableColumn>
  </tableColumns>
  <tableStyleInfo name="TableStyleMedium10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3" xr:uid="{00000000-000C-0000-FFFF-FFFF01000000}" name="T_Données191124" displayName="T_Données191124" ref="A7:F22" totalsRowCount="1" headerRowDxfId="19" headerRowCellStyle="Normal" dataCellStyle="Normal" totalsRowCellStyle="Normal">
  <tableColumns count="6">
    <tableColumn id="1" xr3:uid="{00000000-0010-0000-0100-000001000000}" name="Pour" totalsRowLabel="Total" dataCellStyle="Normal"/>
    <tableColumn id="2" xr3:uid="{00000000-0010-0000-0100-000002000000}" name="Compagnie" dataCellStyle="Normal"/>
    <tableColumn id="3" xr3:uid="{00000000-0010-0000-0100-000003000000}" name="Produits" dataCellStyle="Normal"/>
    <tableColumn id="4" xr3:uid="{00000000-0010-0000-0100-000004000000}" name="Qté" totalsRowFunction="sum" dataCellStyle="Normal"/>
    <tableColumn id="5" xr3:uid="{00000000-0010-0000-0100-000005000000}" name="Prix Unitaire" dataDxfId="18" dataCellStyle="Normal">
      <calculatedColumnFormula>IF(COUNTA(T_Données191124[[#This Row],[Pour]:[Qté]])&lt;&gt;4,0,VLOOKUP(C8,INDIRECT("T_"&amp;B8),2,FALSE))</calculatedColumnFormula>
    </tableColumn>
    <tableColumn id="6" xr3:uid="{00000000-0010-0000-0100-000006000000}" name="Prix total" totalsRowFunction="sum" dataDxfId="17" totalsRowDxfId="16" dataCellStyle="Normal">
      <calculatedColumnFormula>T_Données191124[[#This Row],[Qté]]*T_Données191124[[#This Row],[Prix Unitaire]]</calculatedColumnFormula>
    </tableColumn>
  </tableColumns>
  <tableStyleInfo name="TableStyleMedium14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0" xr:uid="{00000000-000C-0000-FFFF-FFFF02000000}" name="T_Données1911" displayName="T_Données1911" ref="A7:F22" totalsRowCount="1" headerRowDxfId="15" headerRowCellStyle="Normal" dataCellStyle="Normal" totalsRowCellStyle="Normal">
  <tableColumns count="6">
    <tableColumn id="1" xr3:uid="{00000000-0010-0000-0200-000001000000}" name="Pour" totalsRowLabel="Total" dataCellStyle="Normal"/>
    <tableColumn id="2" xr3:uid="{00000000-0010-0000-0200-000002000000}" name="Compagnie" dataCellStyle="Normal"/>
    <tableColumn id="3" xr3:uid="{00000000-0010-0000-0200-000003000000}" name="Produits" dataCellStyle="Normal"/>
    <tableColumn id="4" xr3:uid="{00000000-0010-0000-0200-000004000000}" name="Qté" totalsRowFunction="sum" dataCellStyle="Normal"/>
    <tableColumn id="5" xr3:uid="{00000000-0010-0000-0200-000005000000}" name="Prix Unitaire" dataDxfId="14" dataCellStyle="Normal">
      <calculatedColumnFormula>IF(COUNTA(T_Données1911[[#This Row],[Pour]:[Qté]])&lt;&gt;4,0,VLOOKUP(C8,INDIRECT("T_"&amp;B8),2,FALSE))</calculatedColumnFormula>
    </tableColumn>
    <tableColumn id="6" xr3:uid="{00000000-0010-0000-0200-000006000000}" name="Prix total" totalsRowFunction="sum" dataDxfId="13" totalsRowDxfId="12" dataCellStyle="Normal">
      <calculatedColumnFormula>T_Données1911[[#This Row],[Qté]]*T_Données1911[[#This Row],[Prix Unitaire]]</calculatedColumnFormula>
    </tableColumn>
  </tableColumns>
  <tableStyleInfo name="TableStyleMedium13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6" xr:uid="{00000000-000C-0000-FFFF-FFFF03000000}" name="T_Données191127" displayName="T_Données191127" ref="A7:F22" totalsRowCount="1" headerRowDxfId="11" headerRowCellStyle="Normal" dataCellStyle="Normal" totalsRowCellStyle="Normal">
  <tableColumns count="6">
    <tableColumn id="1" xr3:uid="{00000000-0010-0000-0300-000001000000}" name="Pour" totalsRowLabel="Total" dataCellStyle="Normal"/>
    <tableColumn id="2" xr3:uid="{00000000-0010-0000-0300-000002000000}" name="Compagnie" dataCellStyle="Normal"/>
    <tableColumn id="3" xr3:uid="{00000000-0010-0000-0300-000003000000}" name="Produits" dataCellStyle="Normal"/>
    <tableColumn id="4" xr3:uid="{00000000-0010-0000-0300-000004000000}" name="Qté" totalsRowFunction="sum" dataCellStyle="Normal"/>
    <tableColumn id="5" xr3:uid="{00000000-0010-0000-0300-000005000000}" name="Prix Unitaire" dataDxfId="10" dataCellStyle="Normal">
      <calculatedColumnFormula>IF(COUNTA(T_Données191127[[#This Row],[Pour]:[Qté]])&lt;&gt;4,0,VLOOKUP(C8,INDIRECT("T_"&amp;B8),2,FALSE))</calculatedColumnFormula>
    </tableColumn>
    <tableColumn id="6" xr3:uid="{00000000-0010-0000-0300-000006000000}" name="Prix total" totalsRowFunction="sum" dataDxfId="9" totalsRowDxfId="8" dataCellStyle="Normal">
      <calculatedColumnFormula>T_Données191127[[#This Row],[Qté]]*T_Données191127[[#This Row],[Prix Unitaire]]</calculatedColumnFormula>
    </tableColumn>
  </tableColumns>
  <tableStyleInfo name="TableStyleMedium12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9" xr:uid="{00000000-000C-0000-FFFF-FFFF04000000}" name="T_Données19112730" displayName="T_Données19112730" ref="A7:F22" totalsRowCount="1" headerRowDxfId="7" headerRowCellStyle="Normal" dataCellStyle="Normal" totalsRowCellStyle="Normal">
  <tableColumns count="6">
    <tableColumn id="1" xr3:uid="{00000000-0010-0000-0400-000001000000}" name="Pour" totalsRowLabel="Total" dataCellStyle="Normal"/>
    <tableColumn id="2" xr3:uid="{00000000-0010-0000-0400-000002000000}" name="Compagnie" dataCellStyle="Normal"/>
    <tableColumn id="3" xr3:uid="{00000000-0010-0000-0400-000003000000}" name="Produits" dataCellStyle="Normal"/>
    <tableColumn id="4" xr3:uid="{00000000-0010-0000-0400-000004000000}" name="Qté" totalsRowFunction="sum" dataCellStyle="Normal"/>
    <tableColumn id="5" xr3:uid="{00000000-0010-0000-0400-000005000000}" name="Prix Unitaire" dataDxfId="6" dataCellStyle="Normal">
      <calculatedColumnFormula>IF(COUNTA(T_Données19112730[[#This Row],[Pour]:[Qté]])&lt;&gt;4,0,VLOOKUP(C8,INDIRECT("T_"&amp;B8),2,FALSE))</calculatedColumnFormula>
    </tableColumn>
    <tableColumn id="6" xr3:uid="{00000000-0010-0000-0400-000006000000}" name="Prix total" totalsRowFunction="sum" dataDxfId="5" totalsRowDxfId="4" dataCellStyle="Normal">
      <calculatedColumnFormula>T_Données19112730[[#This Row],[Qté]]*T_Données19112730[[#This Row],[Prix Unitaire]]</calculatedColumnFormula>
    </tableColumn>
  </tableColumns>
  <tableStyleInfo name="TableStyleMedium21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0" xr:uid="{00000000-000C-0000-FFFF-FFFF05000000}" name="T_Données1911273031" displayName="T_Données1911273031" ref="A7:F22" totalsRowCount="1" headerRowDxfId="3" headerRowCellStyle="Normal" dataCellStyle="Normal" totalsRowCellStyle="Normal">
  <tableColumns count="6">
    <tableColumn id="1" xr3:uid="{00000000-0010-0000-0500-000001000000}" name="Pour" totalsRowLabel="Total" dataCellStyle="Normal"/>
    <tableColumn id="2" xr3:uid="{00000000-0010-0000-0500-000002000000}" name="Compagnie" dataCellStyle="Normal"/>
    <tableColumn id="3" xr3:uid="{00000000-0010-0000-0500-000003000000}" name="Produits" dataCellStyle="Normal"/>
    <tableColumn id="4" xr3:uid="{00000000-0010-0000-0500-000004000000}" name="Qté" totalsRowFunction="sum" dataCellStyle="Normal"/>
    <tableColumn id="5" xr3:uid="{00000000-0010-0000-0500-000005000000}" name="Prix Unitaire" dataDxfId="2" dataCellStyle="Normal">
      <calculatedColumnFormula>IF(COUNTA(T_Données1911273031[[#This Row],[Pour]:[Qté]])&lt;&gt;4,0,VLOOKUP(C8,INDIRECT("T_"&amp;B8),2,FALSE))</calculatedColumnFormula>
    </tableColumn>
    <tableColumn id="6" xr3:uid="{00000000-0010-0000-0500-000006000000}" name="Prix total" totalsRowFunction="sum" dataDxfId="1" totalsRowDxfId="0" dataCellStyle="Normal">
      <calculatedColumnFormula>T_Données1911273031[[#This Row],[Qté]]*T_Données1911273031[[#This Row],[Prix Unitaire]]</calculatedColumnFormula>
    </tableColumn>
  </tableColumns>
  <tableStyleInfo name="TableStyleMedium22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6000000}" name="T_Clients" displayName="T_Clients" ref="B4:B17" totalsRowShown="0">
  <autoFilter ref="B4:B17" xr:uid="{00000000-0009-0000-0100-000001000000}">
    <filterColumn colId="0" hiddenButton="1"/>
  </autoFilter>
  <sortState ref="B5:B18">
    <sortCondition ref="B5"/>
  </sortState>
  <tableColumns count="1">
    <tableColumn id="1" xr3:uid="{00000000-0010-0000-0600-000001000000}" name="Client"/>
  </tableColumns>
  <tableStyleInfo name="TableStyleLight8"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7000000}" name="T_Compagnies" displayName="T_Compagnies" ref="D4:D8" totalsRowShown="0">
  <autoFilter ref="D4:D8" xr:uid="{00000000-0009-0000-0100-000002000000}">
    <filterColumn colId="0" hiddenButton="1"/>
  </autoFilter>
  <tableColumns count="1">
    <tableColumn id="1" xr3:uid="{00000000-0010-0000-0700-000001000000}" name="Compagnie"/>
  </tableColumns>
  <tableStyleInfo name="TableStyleLight9" showFirstColumn="0" showLastColumn="0" showRowStripes="1" showColumnStripes="0"/>
</table>
</file>

<file path=xl/tables/table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8000000}" name="T_Believe" displayName="T_Believe" ref="F4:G8" totalsRowShown="0">
  <autoFilter ref="F4:G8" xr:uid="{00000000-0009-0000-0100-000004000000}">
    <filterColumn colId="0" hiddenButton="1"/>
    <filterColumn colId="1" hiddenButton="1"/>
  </autoFilter>
  <sortState ref="F5:G8">
    <sortCondition ref="F5:F8"/>
  </sortState>
  <tableColumns count="2">
    <tableColumn id="1" xr3:uid="{00000000-0010-0000-0800-000001000000}" name="Believe"/>
    <tableColumn id="2" xr3:uid="{00000000-0010-0000-0800-000002000000}" name="Prix"/>
  </tableColumns>
  <tableStyleInfo name="TableStyleLight10" showFirstColumn="0" showLastColumn="0" showRowStripes="1" showColumnStripes="0"/>
</table>
</file>

<file path=xl/tables/table1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00000000-000C-0000-FFFF-FFFF09000000}" name="T_Xpn" displayName="T_Xpn" ref="L4:M5" totalsRowShown="0">
  <tableColumns count="2">
    <tableColumn id="1" xr3:uid="{00000000-0010-0000-0900-000001000000}" name="Xpn"/>
    <tableColumn id="2" xr3:uid="{00000000-0010-0000-0900-000002000000}" name="Prix"/>
  </tableColumns>
  <tableStyleInfo name="TableStyleLight12" showFirstColumn="0" showLastColumn="0" showRowStripes="1" showColumnStripes="0"/>
</table>
</file>

<file path=xl/tables/table1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00000000-000C-0000-FFFF-FFFF0A000000}" name="T_Atp" displayName="T_Atp" ref="I4:J7" totalsRowShown="0">
  <autoFilter ref="I4:J7" xr:uid="{00000000-0009-0000-0100-000005000000}">
    <filterColumn colId="0" hiddenButton="1"/>
    <filterColumn colId="1" hiddenButton="1"/>
  </autoFilter>
  <sortState ref="I5:J7">
    <sortCondition ref="I5:I7"/>
  </sortState>
  <tableColumns count="2">
    <tableColumn id="1" xr3:uid="{00000000-0010-0000-0A00-000001000000}" name="Atp"/>
    <tableColumn id="2" xr3:uid="{00000000-0010-0000-0A00-000002000000}" name="Prix"/>
  </tableColumns>
  <tableStyleInfo name="TableStyleLight14" showFirstColumn="0" showLastColumn="0" showRowStripes="1" showColumnStripes="0"/>
</table>
</file>

<file path=xl/tables/table1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B000000}" name="T_Autres" displayName="T_Autres" ref="O4:P8" totalsRowShown="0">
  <autoFilter ref="O4:P8" xr:uid="{00000000-0009-0000-0100-000003000000}">
    <filterColumn colId="0" hiddenButton="1"/>
    <filterColumn colId="1" hiddenButton="1"/>
  </autoFilter>
  <tableColumns count="2">
    <tableColumn id="1" xr3:uid="{00000000-0010-0000-0B00-000001000000}" name="Autres"/>
    <tableColumn id="2" xr3:uid="{00000000-0010-0000-0B00-000002000000}" name="Prix"/>
  </tableColumns>
  <tableStyleInfo name="TableStyleLight1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5" Type="http://schemas.openxmlformats.org/officeDocument/2006/relationships/table" Target="../tables/table2.xml"/><Relationship Id="rId4" Type="http://schemas.openxmlformats.org/officeDocument/2006/relationships/ctrlProp" Target="../ctrlProps/ctrlProp2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Relationship Id="rId5" Type="http://schemas.openxmlformats.org/officeDocument/2006/relationships/table" Target="../tables/table3.xml"/><Relationship Id="rId4" Type="http://schemas.openxmlformats.org/officeDocument/2006/relationships/ctrlProp" Target="../ctrlProps/ctrlProp3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Relationship Id="rId5" Type="http://schemas.openxmlformats.org/officeDocument/2006/relationships/table" Target="../tables/table4.xml"/><Relationship Id="rId4" Type="http://schemas.openxmlformats.org/officeDocument/2006/relationships/ctrlProp" Target="../ctrlProps/ctrlProp4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5.xml"/><Relationship Id="rId2" Type="http://schemas.openxmlformats.org/officeDocument/2006/relationships/vmlDrawing" Target="../drawings/vmlDrawing5.vml"/><Relationship Id="rId1" Type="http://schemas.openxmlformats.org/officeDocument/2006/relationships/drawing" Target="../drawings/drawing6.xml"/><Relationship Id="rId4" Type="http://schemas.openxmlformats.org/officeDocument/2006/relationships/table" Target="../tables/table5.xm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6.xml"/><Relationship Id="rId2" Type="http://schemas.openxmlformats.org/officeDocument/2006/relationships/vmlDrawing" Target="../drawings/vmlDrawing6.vml"/><Relationship Id="rId1" Type="http://schemas.openxmlformats.org/officeDocument/2006/relationships/drawing" Target="../drawings/drawing7.xml"/><Relationship Id="rId4" Type="http://schemas.openxmlformats.org/officeDocument/2006/relationships/table" Target="../tables/table6.xml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table" Target="../tables/table8.xml"/><Relationship Id="rId7" Type="http://schemas.openxmlformats.org/officeDocument/2006/relationships/table" Target="../tables/table12.xml"/><Relationship Id="rId2" Type="http://schemas.openxmlformats.org/officeDocument/2006/relationships/table" Target="../tables/table7.xml"/><Relationship Id="rId1" Type="http://schemas.openxmlformats.org/officeDocument/2006/relationships/printerSettings" Target="../printerSettings/printerSettings6.bin"/><Relationship Id="rId6" Type="http://schemas.openxmlformats.org/officeDocument/2006/relationships/table" Target="../tables/table11.xml"/><Relationship Id="rId5" Type="http://schemas.openxmlformats.org/officeDocument/2006/relationships/table" Target="../tables/table10.xml"/><Relationship Id="rId4" Type="http://schemas.openxmlformats.org/officeDocument/2006/relationships/table" Target="../tables/table9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"/>
  <sheetViews>
    <sheetView tabSelected="1" workbookViewId="0">
      <selection activeCell="I4" sqref="I4"/>
    </sheetView>
  </sheetViews>
  <sheetFormatPr baseColWidth="10" defaultRowHeight="15" x14ac:dyDescent="0.25"/>
  <sheetData/>
  <pageMargins left="0.7" right="0.7" top="0.75" bottom="0.75" header="0.3" footer="0.3"/>
  <pageSetup orientation="portrait" horizontalDpi="4294967293" verticalDpi="4294967293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3:F9"/>
  <sheetViews>
    <sheetView workbookViewId="0">
      <selection activeCell="A8" sqref="A8"/>
    </sheetView>
  </sheetViews>
  <sheetFormatPr baseColWidth="10" defaultRowHeight="15" x14ac:dyDescent="0.25"/>
  <cols>
    <col min="3" max="3" width="27.7109375" bestFit="1" customWidth="1"/>
    <col min="4" max="4" width="8.42578125" bestFit="1" customWidth="1"/>
    <col min="5" max="5" width="15.7109375" bestFit="1" customWidth="1"/>
    <col min="6" max="6" width="14.140625" customWidth="1"/>
    <col min="7" max="7" width="15.28515625" customWidth="1"/>
  </cols>
  <sheetData>
    <row r="3" spans="1:6" ht="28.5" x14ac:dyDescent="0.45">
      <c r="A3" s="6" t="s">
        <v>0</v>
      </c>
      <c r="B3" s="6"/>
      <c r="C3" s="6"/>
      <c r="D3" s="6"/>
      <c r="E3" s="6"/>
      <c r="F3" s="6"/>
    </row>
    <row r="7" spans="1:6" x14ac:dyDescent="0.25">
      <c r="A7" t="s">
        <v>1</v>
      </c>
      <c r="B7" t="s">
        <v>15</v>
      </c>
      <c r="C7" t="s">
        <v>18</v>
      </c>
      <c r="D7" t="s">
        <v>17</v>
      </c>
      <c r="E7" t="s">
        <v>16</v>
      </c>
      <c r="F7" t="s">
        <v>25</v>
      </c>
    </row>
    <row r="8" spans="1:6" x14ac:dyDescent="0.25">
      <c r="A8" s="2"/>
      <c r="B8" s="2"/>
      <c r="C8" s="2"/>
      <c r="D8" s="2"/>
      <c r="E8" s="4"/>
      <c r="F8" s="4"/>
    </row>
    <row r="9" spans="1:6" x14ac:dyDescent="0.25">
      <c r="A9" t="s">
        <v>24</v>
      </c>
      <c r="D9">
        <f>SUBTOTAL(109,T_Données[Qté])</f>
        <v>0</v>
      </c>
      <c r="F9" s="3">
        <f>SUBTOTAL(109,T_Données[Prix total])</f>
        <v>0</v>
      </c>
    </row>
  </sheetData>
  <mergeCells count="1">
    <mergeCell ref="A3:F3"/>
  </mergeCells>
  <dataValidations count="3">
    <dataValidation type="list" allowBlank="1" showInputMessage="1" showErrorMessage="1" sqref="A8" xr:uid="{00000000-0002-0000-0100-000000000000}">
      <formula1>d.clients</formula1>
    </dataValidation>
    <dataValidation type="list" allowBlank="1" showInputMessage="1" showErrorMessage="1" sqref="B8" xr:uid="{00000000-0002-0000-0100-000001000000}">
      <formula1>d.compagnies</formula1>
    </dataValidation>
    <dataValidation type="list" allowBlank="1" showInputMessage="1" showErrorMessage="1" sqref="C8" xr:uid="{00000000-0002-0000-0100-000002000000}">
      <formula1>INDIRECT("d."&amp;$B8)</formula1>
    </dataValidation>
  </dataValidations>
  <pageMargins left="0.7" right="0.7" top="0.75" bottom="0.75" header="0.3" footer="0.3"/>
  <pageSetup orientation="portrait" horizontalDpi="4294967293" verticalDpi="4294967293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2" r:id="rId4" name="Button 4">
              <controlPr defaultSize="0" print="0" autoFill="0" autoPict="0" macro="[0]!Clean_data">
                <anchor moveWithCells="1" sizeWithCells="1">
                  <from>
                    <xdr:col>7</xdr:col>
                    <xdr:colOff>752475</xdr:colOff>
                    <xdr:row>6</xdr:row>
                    <xdr:rowOff>0</xdr:rowOff>
                  </from>
                  <to>
                    <xdr:col>8</xdr:col>
                    <xdr:colOff>752475</xdr:colOff>
                    <xdr:row>7</xdr:row>
                    <xdr:rowOff>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3:F22"/>
  <sheetViews>
    <sheetView zoomScaleNormal="100" workbookViewId="0">
      <selection activeCell="B25" sqref="B25"/>
    </sheetView>
  </sheetViews>
  <sheetFormatPr baseColWidth="10" defaultRowHeight="15" x14ac:dyDescent="0.25"/>
  <cols>
    <col min="3" max="3" width="27.7109375" customWidth="1"/>
    <col min="4" max="4" width="10.140625" customWidth="1"/>
    <col min="5" max="6" width="14.140625" customWidth="1"/>
  </cols>
  <sheetData>
    <row r="3" spans="1:6" ht="28.5" x14ac:dyDescent="0.45">
      <c r="A3" s="7" t="s">
        <v>45</v>
      </c>
      <c r="B3" s="7"/>
      <c r="C3" s="7"/>
      <c r="D3" s="7"/>
      <c r="E3" s="7"/>
      <c r="F3" s="7"/>
    </row>
    <row r="7" spans="1:6" x14ac:dyDescent="0.25">
      <c r="A7" s="5" t="s">
        <v>1</v>
      </c>
      <c r="B7" s="5" t="s">
        <v>15</v>
      </c>
      <c r="C7" s="5" t="s">
        <v>18</v>
      </c>
      <c r="D7" s="5" t="s">
        <v>17</v>
      </c>
      <c r="E7" s="5" t="s">
        <v>16</v>
      </c>
      <c r="F7" s="5" t="s">
        <v>25</v>
      </c>
    </row>
    <row r="8" spans="1:6" x14ac:dyDescent="0.25">
      <c r="A8" s="2"/>
      <c r="B8" s="2"/>
      <c r="C8" s="2"/>
      <c r="D8" s="2"/>
      <c r="E8" s="4">
        <f ca="1">IF(COUNTA(T_Données191124[[#This Row],[Pour]:[Qté]])&lt;&gt;4,0,VLOOKUP(C8,INDIRECT("T_"&amp;B8),2,FALSE))</f>
        <v>0</v>
      </c>
      <c r="F8" s="4">
        <f ca="1">T_Données191124[[#This Row],[Qté]]*T_Données191124[[#This Row],[Prix Unitaire]]</f>
        <v>0</v>
      </c>
    </row>
    <row r="9" spans="1:6" x14ac:dyDescent="0.25">
      <c r="A9" s="2"/>
      <c r="B9" s="2"/>
      <c r="C9" s="2"/>
      <c r="D9" s="2"/>
      <c r="E9" s="4">
        <f ca="1">IF(COUNTA(T_Données191124[[#This Row],[Pour]:[Qté]])&lt;&gt;4,0,VLOOKUP(C9,INDIRECT("T_"&amp;B9),2,FALSE))</f>
        <v>0</v>
      </c>
      <c r="F9" s="4">
        <f ca="1">T_Données191124[[#This Row],[Qté]]*T_Données191124[[#This Row],[Prix Unitaire]]</f>
        <v>0</v>
      </c>
    </row>
    <row r="10" spans="1:6" x14ac:dyDescent="0.25">
      <c r="A10" s="2"/>
      <c r="B10" s="2"/>
      <c r="C10" s="2"/>
      <c r="D10" s="2"/>
      <c r="E10" s="4">
        <f ca="1">IF(COUNTA(T_Données191124[[#This Row],[Pour]:[Qté]])&lt;&gt;4,0,VLOOKUP(C10,INDIRECT("T_"&amp;B10),2,FALSE))</f>
        <v>0</v>
      </c>
      <c r="F10" s="4">
        <f ca="1">T_Données191124[[#This Row],[Qté]]*T_Données191124[[#This Row],[Prix Unitaire]]</f>
        <v>0</v>
      </c>
    </row>
    <row r="11" spans="1:6" x14ac:dyDescent="0.25">
      <c r="A11" s="2"/>
      <c r="B11" s="2"/>
      <c r="C11" s="2"/>
      <c r="D11" s="2"/>
      <c r="E11" s="4">
        <f ca="1">IF(COUNTA(T_Données191124[[#This Row],[Pour]:[Qté]])&lt;&gt;4,0,VLOOKUP(C11,INDIRECT("T_"&amp;B11),2,FALSE))</f>
        <v>0</v>
      </c>
      <c r="F11" s="4">
        <f ca="1">T_Données191124[[#This Row],[Qté]]*T_Données191124[[#This Row],[Prix Unitaire]]</f>
        <v>0</v>
      </c>
    </row>
    <row r="12" spans="1:6" x14ac:dyDescent="0.25">
      <c r="A12" s="2"/>
      <c r="B12" s="2"/>
      <c r="C12" s="2"/>
      <c r="D12" s="2"/>
      <c r="E12" s="4">
        <f ca="1">IF(COUNTA(T_Données191124[[#This Row],[Pour]:[Qté]])&lt;&gt;4,0,VLOOKUP(C12,INDIRECT("T_"&amp;B12),2,FALSE))</f>
        <v>0</v>
      </c>
      <c r="F12" s="4">
        <f ca="1">T_Données191124[[#This Row],[Qté]]*T_Données191124[[#This Row],[Prix Unitaire]]</f>
        <v>0</v>
      </c>
    </row>
    <row r="13" spans="1:6" x14ac:dyDescent="0.25">
      <c r="A13" s="2"/>
      <c r="B13" s="2"/>
      <c r="C13" s="2"/>
      <c r="D13" s="2"/>
      <c r="E13" s="4">
        <f ca="1">IF(COUNTA(T_Données191124[[#This Row],[Pour]:[Qté]])&lt;&gt;4,0,VLOOKUP(C13,INDIRECT("T_"&amp;B13),2,FALSE))</f>
        <v>0</v>
      </c>
      <c r="F13" s="4">
        <f ca="1">T_Données191124[[#This Row],[Qté]]*T_Données191124[[#This Row],[Prix Unitaire]]</f>
        <v>0</v>
      </c>
    </row>
    <row r="14" spans="1:6" x14ac:dyDescent="0.25">
      <c r="A14" s="2"/>
      <c r="B14" s="2"/>
      <c r="C14" s="2"/>
      <c r="D14" s="2"/>
      <c r="E14" s="4">
        <f ca="1">IF(COUNTA(T_Données191124[[#This Row],[Pour]:[Qté]])&lt;&gt;4,0,VLOOKUP(C14,INDIRECT("T_"&amp;B14),2,FALSE))</f>
        <v>0</v>
      </c>
      <c r="F14" s="4">
        <f ca="1">T_Données191124[[#This Row],[Qté]]*T_Données191124[[#This Row],[Prix Unitaire]]</f>
        <v>0</v>
      </c>
    </row>
    <row r="15" spans="1:6" x14ac:dyDescent="0.25">
      <c r="A15" s="2"/>
      <c r="B15" s="2"/>
      <c r="C15" s="2"/>
      <c r="D15" s="2"/>
      <c r="E15" s="4">
        <f ca="1">IF(COUNTA(T_Données191124[[#This Row],[Pour]:[Qté]])&lt;&gt;4,0,VLOOKUP(C15,INDIRECT("T_"&amp;B15),2,FALSE))</f>
        <v>0</v>
      </c>
      <c r="F15" s="4">
        <f ca="1">T_Données191124[[#This Row],[Qté]]*T_Données191124[[#This Row],[Prix Unitaire]]</f>
        <v>0</v>
      </c>
    </row>
    <row r="16" spans="1:6" x14ac:dyDescent="0.25">
      <c r="A16" s="2"/>
      <c r="B16" s="2"/>
      <c r="C16" s="2"/>
      <c r="D16" s="2"/>
      <c r="E16" s="4">
        <f ca="1">IF(COUNTA(T_Données191124[[#This Row],[Pour]:[Qté]])&lt;&gt;4,0,VLOOKUP(C16,INDIRECT("T_"&amp;B16),2,FALSE))</f>
        <v>0</v>
      </c>
      <c r="F16" s="4">
        <f ca="1">T_Données191124[[#This Row],[Qté]]*T_Données191124[[#This Row],[Prix Unitaire]]</f>
        <v>0</v>
      </c>
    </row>
    <row r="17" spans="1:6" x14ac:dyDescent="0.25">
      <c r="A17" s="2"/>
      <c r="B17" s="2"/>
      <c r="C17" s="2"/>
      <c r="D17" s="2"/>
      <c r="E17" s="4">
        <f ca="1">IF(COUNTA(T_Données191124[[#This Row],[Pour]:[Qté]])&lt;&gt;4,0,VLOOKUP(C17,INDIRECT("T_"&amp;B17),2,FALSE))</f>
        <v>0</v>
      </c>
      <c r="F17" s="4">
        <f ca="1">T_Données191124[[#This Row],[Qté]]*T_Données191124[[#This Row],[Prix Unitaire]]</f>
        <v>0</v>
      </c>
    </row>
    <row r="18" spans="1:6" x14ac:dyDescent="0.25">
      <c r="A18" s="2"/>
      <c r="B18" s="2"/>
      <c r="C18" s="2"/>
      <c r="D18" s="2"/>
      <c r="E18" s="4">
        <f ca="1">IF(COUNTA(T_Données191124[[#This Row],[Pour]:[Qté]])&lt;&gt;4,0,VLOOKUP(C18,INDIRECT("T_"&amp;B18),2,FALSE))</f>
        <v>0</v>
      </c>
      <c r="F18" s="4">
        <f ca="1">T_Données191124[[#This Row],[Qté]]*T_Données191124[[#This Row],[Prix Unitaire]]</f>
        <v>0</v>
      </c>
    </row>
    <row r="19" spans="1:6" x14ac:dyDescent="0.25">
      <c r="A19" s="2"/>
      <c r="B19" s="2"/>
      <c r="C19" s="2"/>
      <c r="D19" s="2"/>
      <c r="E19" s="4">
        <f ca="1">IF(COUNTA(T_Données191124[[#This Row],[Pour]:[Qté]])&lt;&gt;4,0,VLOOKUP(C19,INDIRECT("T_"&amp;B19),2,FALSE))</f>
        <v>0</v>
      </c>
      <c r="F19" s="4">
        <f ca="1">T_Données191124[[#This Row],[Qté]]*T_Données191124[[#This Row],[Prix Unitaire]]</f>
        <v>0</v>
      </c>
    </row>
    <row r="20" spans="1:6" x14ac:dyDescent="0.25">
      <c r="A20" s="2"/>
      <c r="B20" s="2"/>
      <c r="C20" s="2"/>
      <c r="D20" s="2"/>
      <c r="E20" s="4">
        <f ca="1">IF(COUNTA(T_Données191124[[#This Row],[Pour]:[Qté]])&lt;&gt;4,0,VLOOKUP(C20,INDIRECT("T_"&amp;B20),2,FALSE))</f>
        <v>0</v>
      </c>
      <c r="F20" s="4">
        <f ca="1">T_Données191124[[#This Row],[Qté]]*T_Données191124[[#This Row],[Prix Unitaire]]</f>
        <v>0</v>
      </c>
    </row>
    <row r="21" spans="1:6" x14ac:dyDescent="0.25">
      <c r="A21" s="2"/>
      <c r="B21" s="2"/>
      <c r="C21" s="2"/>
      <c r="D21" s="2"/>
      <c r="E21" s="4"/>
      <c r="F21" s="4"/>
    </row>
    <row r="22" spans="1:6" x14ac:dyDescent="0.25">
      <c r="A22" t="s">
        <v>24</v>
      </c>
      <c r="D22">
        <f>SUBTOTAL(109,T_Données191124[Qté])</f>
        <v>0</v>
      </c>
      <c r="F22" s="3">
        <f ca="1">SUBTOTAL(109,T_Données191124[Prix total])</f>
        <v>0</v>
      </c>
    </row>
  </sheetData>
  <mergeCells count="1">
    <mergeCell ref="A3:F3"/>
  </mergeCells>
  <dataValidations count="3">
    <dataValidation type="list" allowBlank="1" showInputMessage="1" showErrorMessage="1" sqref="B8:B21" xr:uid="{00000000-0002-0000-0200-000000000000}">
      <formula1>d.compagnies</formula1>
    </dataValidation>
    <dataValidation type="list" allowBlank="1" showInputMessage="1" showErrorMessage="1" sqref="A8:A21" xr:uid="{00000000-0002-0000-0200-000001000000}">
      <formula1>d.clients</formula1>
    </dataValidation>
    <dataValidation type="list" allowBlank="1" showInputMessage="1" showErrorMessage="1" sqref="C8:C21" xr:uid="{00000000-0002-0000-0200-000002000000}">
      <formula1>INDIRECT("d."&amp;$B8)</formula1>
    </dataValidation>
  </dataValidations>
  <pageMargins left="0.7" right="0.7" top="0.75" bottom="0.75" header="0.3" footer="0.3"/>
  <pageSetup orientation="portrait" horizontalDpi="4294967293" verticalDpi="4294967293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44" r:id="rId4" name="Button 4">
              <controlPr defaultSize="0" print="0" autoFill="0" autoPict="0" macro="[0]!Clean_data">
                <anchor moveWithCells="1" sizeWithCells="1">
                  <from>
                    <xdr:col>8</xdr:col>
                    <xdr:colOff>304800</xdr:colOff>
                    <xdr:row>5</xdr:row>
                    <xdr:rowOff>171450</xdr:rowOff>
                  </from>
                  <to>
                    <xdr:col>9</xdr:col>
                    <xdr:colOff>304800</xdr:colOff>
                    <xdr:row>6</xdr:row>
                    <xdr:rowOff>171450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/>
  <dimension ref="A3:F22"/>
  <sheetViews>
    <sheetView workbookViewId="0">
      <selection activeCell="B25" sqref="B25"/>
    </sheetView>
  </sheetViews>
  <sheetFormatPr baseColWidth="10" defaultRowHeight="15" x14ac:dyDescent="0.25"/>
  <cols>
    <col min="3" max="3" width="27.7109375" customWidth="1"/>
    <col min="4" max="4" width="10.140625" customWidth="1"/>
    <col min="5" max="6" width="14.140625" customWidth="1"/>
  </cols>
  <sheetData>
    <row r="3" spans="1:6" ht="28.5" x14ac:dyDescent="0.45">
      <c r="A3" s="8" t="s">
        <v>46</v>
      </c>
      <c r="B3" s="8"/>
      <c r="C3" s="8"/>
      <c r="D3" s="8"/>
      <c r="E3" s="8"/>
      <c r="F3" s="8"/>
    </row>
    <row r="7" spans="1:6" x14ac:dyDescent="0.25">
      <c r="A7" s="5" t="s">
        <v>1</v>
      </c>
      <c r="B7" s="5" t="s">
        <v>15</v>
      </c>
      <c r="C7" s="5" t="s">
        <v>18</v>
      </c>
      <c r="D7" s="5" t="s">
        <v>17</v>
      </c>
      <c r="E7" s="5" t="s">
        <v>16</v>
      </c>
      <c r="F7" s="5" t="s">
        <v>25</v>
      </c>
    </row>
    <row r="8" spans="1:6" x14ac:dyDescent="0.25">
      <c r="A8" s="2"/>
      <c r="B8" s="2"/>
      <c r="C8" s="2"/>
      <c r="D8" s="2"/>
      <c r="E8" s="4">
        <f ca="1">IF(COUNTA(T_Données1911[[#This Row],[Pour]:[Qté]])&lt;&gt;4,0,VLOOKUP(C8,INDIRECT("T_"&amp;B8),2,FALSE))</f>
        <v>0</v>
      </c>
      <c r="F8" s="4">
        <f ca="1">T_Données1911[[#This Row],[Qté]]*T_Données1911[[#This Row],[Prix Unitaire]]</f>
        <v>0</v>
      </c>
    </row>
    <row r="9" spans="1:6" x14ac:dyDescent="0.25">
      <c r="A9" s="2"/>
      <c r="B9" s="2"/>
      <c r="C9" s="2"/>
      <c r="D9" s="2"/>
      <c r="E9" s="4">
        <f ca="1">IF(COUNTA(T_Données1911[[#This Row],[Pour]:[Qté]])&lt;&gt;4,0,VLOOKUP(C9,INDIRECT("T_"&amp;B9),2,FALSE))</f>
        <v>0</v>
      </c>
      <c r="F9" s="4">
        <f ca="1">T_Données1911[[#This Row],[Qté]]*T_Données1911[[#This Row],[Prix Unitaire]]</f>
        <v>0</v>
      </c>
    </row>
    <row r="10" spans="1:6" x14ac:dyDescent="0.25">
      <c r="A10" s="2"/>
      <c r="B10" s="2"/>
      <c r="C10" s="2"/>
      <c r="D10" s="2"/>
      <c r="E10" s="4">
        <f ca="1">IF(COUNTA(T_Données1911[[#This Row],[Pour]:[Qté]])&lt;&gt;4,0,VLOOKUP(C10,INDIRECT("T_"&amp;B10),2,FALSE))</f>
        <v>0</v>
      </c>
      <c r="F10" s="4">
        <f ca="1">T_Données1911[[#This Row],[Qté]]*T_Données1911[[#This Row],[Prix Unitaire]]</f>
        <v>0</v>
      </c>
    </row>
    <row r="11" spans="1:6" x14ac:dyDescent="0.25">
      <c r="A11" s="2"/>
      <c r="B11" s="2"/>
      <c r="C11" s="2"/>
      <c r="D11" s="2"/>
      <c r="E11" s="4">
        <f ca="1">IF(COUNTA(T_Données1911[[#This Row],[Pour]:[Qté]])&lt;&gt;4,0,VLOOKUP(C11,INDIRECT("T_"&amp;B11),2,FALSE))</f>
        <v>0</v>
      </c>
      <c r="F11" s="4">
        <f ca="1">T_Données1911[[#This Row],[Qté]]*T_Données1911[[#This Row],[Prix Unitaire]]</f>
        <v>0</v>
      </c>
    </row>
    <row r="12" spans="1:6" x14ac:dyDescent="0.25">
      <c r="A12" s="2"/>
      <c r="B12" s="2"/>
      <c r="C12" s="2"/>
      <c r="D12" s="2"/>
      <c r="E12" s="4">
        <f ca="1">IF(COUNTA(T_Données1911[[#This Row],[Pour]:[Qté]])&lt;&gt;4,0,VLOOKUP(C12,INDIRECT("T_"&amp;B12),2,FALSE))</f>
        <v>0</v>
      </c>
      <c r="F12" s="4">
        <f ca="1">T_Données1911[[#This Row],[Qté]]*T_Données1911[[#This Row],[Prix Unitaire]]</f>
        <v>0</v>
      </c>
    </row>
    <row r="13" spans="1:6" x14ac:dyDescent="0.25">
      <c r="A13" s="2"/>
      <c r="B13" s="2"/>
      <c r="C13" s="2"/>
      <c r="D13" s="2"/>
      <c r="E13" s="4">
        <f ca="1">IF(COUNTA(T_Données1911[[#This Row],[Pour]:[Qté]])&lt;&gt;4,0,VLOOKUP(C13,INDIRECT("T_"&amp;B13),2,FALSE))</f>
        <v>0</v>
      </c>
      <c r="F13" s="4">
        <f ca="1">T_Données1911[[#This Row],[Qté]]*T_Données1911[[#This Row],[Prix Unitaire]]</f>
        <v>0</v>
      </c>
    </row>
    <row r="14" spans="1:6" x14ac:dyDescent="0.25">
      <c r="A14" s="2"/>
      <c r="B14" s="2"/>
      <c r="C14" s="2"/>
      <c r="D14" s="2"/>
      <c r="E14" s="4">
        <f ca="1">IF(COUNTA(T_Données1911[[#This Row],[Pour]:[Qté]])&lt;&gt;4,0,VLOOKUP(C14,INDIRECT("T_"&amp;B14),2,FALSE))</f>
        <v>0</v>
      </c>
      <c r="F14" s="4">
        <f ca="1">T_Données1911[[#This Row],[Qté]]*T_Données1911[[#This Row],[Prix Unitaire]]</f>
        <v>0</v>
      </c>
    </row>
    <row r="15" spans="1:6" x14ac:dyDescent="0.25">
      <c r="A15" s="2"/>
      <c r="B15" s="2"/>
      <c r="C15" s="2"/>
      <c r="D15" s="2"/>
      <c r="E15" s="4">
        <f ca="1">IF(COUNTA(T_Données1911[[#This Row],[Pour]:[Qté]])&lt;&gt;4,0,VLOOKUP(C15,INDIRECT("T_"&amp;B15),2,FALSE))</f>
        <v>0</v>
      </c>
      <c r="F15" s="4">
        <f ca="1">T_Données1911[[#This Row],[Qté]]*T_Données1911[[#This Row],[Prix Unitaire]]</f>
        <v>0</v>
      </c>
    </row>
    <row r="16" spans="1:6" x14ac:dyDescent="0.25">
      <c r="A16" s="2"/>
      <c r="B16" s="2"/>
      <c r="C16" s="2"/>
      <c r="D16" s="2"/>
      <c r="E16" s="4">
        <f ca="1">IF(COUNTA(T_Données1911[[#This Row],[Pour]:[Qté]])&lt;&gt;4,0,VLOOKUP(C16,INDIRECT("T_"&amp;B16),2,FALSE))</f>
        <v>0</v>
      </c>
      <c r="F16" s="4">
        <f ca="1">T_Données1911[[#This Row],[Qté]]*T_Données1911[[#This Row],[Prix Unitaire]]</f>
        <v>0</v>
      </c>
    </row>
    <row r="17" spans="1:6" x14ac:dyDescent="0.25">
      <c r="A17" s="2"/>
      <c r="B17" s="2"/>
      <c r="C17" s="2"/>
      <c r="D17" s="2"/>
      <c r="E17" s="4">
        <f ca="1">IF(COUNTA(T_Données1911[[#This Row],[Pour]:[Qté]])&lt;&gt;4,0,VLOOKUP(C17,INDIRECT("T_"&amp;B17),2,FALSE))</f>
        <v>0</v>
      </c>
      <c r="F17" s="4">
        <f ca="1">T_Données1911[[#This Row],[Qté]]*T_Données1911[[#This Row],[Prix Unitaire]]</f>
        <v>0</v>
      </c>
    </row>
    <row r="18" spans="1:6" x14ac:dyDescent="0.25">
      <c r="A18" s="2"/>
      <c r="B18" s="2"/>
      <c r="C18" s="2"/>
      <c r="D18" s="2"/>
      <c r="E18" s="4">
        <f ca="1">IF(COUNTA(T_Données1911[[#This Row],[Pour]:[Qté]])&lt;&gt;4,0,VLOOKUP(C18,INDIRECT("T_"&amp;B18),2,FALSE))</f>
        <v>0</v>
      </c>
      <c r="F18" s="4">
        <f ca="1">T_Données1911[[#This Row],[Qté]]*T_Données1911[[#This Row],[Prix Unitaire]]</f>
        <v>0</v>
      </c>
    </row>
    <row r="19" spans="1:6" x14ac:dyDescent="0.25">
      <c r="A19" s="2"/>
      <c r="B19" s="2"/>
      <c r="C19" s="2"/>
      <c r="D19" s="2"/>
      <c r="E19" s="4">
        <f ca="1">IF(COUNTA(T_Données1911[[#This Row],[Pour]:[Qté]])&lt;&gt;4,0,VLOOKUP(C19,INDIRECT("T_"&amp;B19),2,FALSE))</f>
        <v>0</v>
      </c>
      <c r="F19" s="4">
        <f ca="1">T_Données1911[[#This Row],[Qté]]*T_Données1911[[#This Row],[Prix Unitaire]]</f>
        <v>0</v>
      </c>
    </row>
    <row r="20" spans="1:6" x14ac:dyDescent="0.25">
      <c r="A20" s="2"/>
      <c r="B20" s="2"/>
      <c r="C20" s="2"/>
      <c r="D20" s="2"/>
      <c r="E20" s="4">
        <f ca="1">IF(COUNTA(T_Données1911[[#This Row],[Pour]:[Qté]])&lt;&gt;4,0,VLOOKUP(C20,INDIRECT("T_"&amp;B20),2,FALSE))</f>
        <v>0</v>
      </c>
      <c r="F20" s="4">
        <f ca="1">T_Données1911[[#This Row],[Qté]]*T_Données1911[[#This Row],[Prix Unitaire]]</f>
        <v>0</v>
      </c>
    </row>
    <row r="21" spans="1:6" x14ac:dyDescent="0.25">
      <c r="A21" s="2"/>
      <c r="B21" s="2"/>
      <c r="C21" s="2"/>
      <c r="D21" s="2"/>
      <c r="E21" s="4"/>
      <c r="F21" s="4"/>
    </row>
    <row r="22" spans="1:6" x14ac:dyDescent="0.25">
      <c r="A22" t="s">
        <v>24</v>
      </c>
      <c r="D22">
        <f>SUBTOTAL(109,T_Données1911[Qté])</f>
        <v>0</v>
      </c>
      <c r="F22" s="3">
        <f ca="1">SUBTOTAL(109,T_Données1911[Prix total])</f>
        <v>0</v>
      </c>
    </row>
  </sheetData>
  <mergeCells count="1">
    <mergeCell ref="A3:F3"/>
  </mergeCells>
  <dataValidations count="3">
    <dataValidation type="list" allowBlank="1" showInputMessage="1" showErrorMessage="1" sqref="A8:A21" xr:uid="{00000000-0002-0000-0300-000000000000}">
      <formula1>d.clients</formula1>
    </dataValidation>
    <dataValidation type="list" allowBlank="1" showInputMessage="1" showErrorMessage="1" sqref="B8:B21" xr:uid="{00000000-0002-0000-0300-000001000000}">
      <formula1>d.compagnies</formula1>
    </dataValidation>
    <dataValidation type="list" allowBlank="1" showInputMessage="1" showErrorMessage="1" sqref="C8:C21" xr:uid="{00000000-0002-0000-0300-000002000000}">
      <formula1>INDIRECT("d."&amp;$B8)</formula1>
    </dataValidation>
  </dataValidations>
  <pageMargins left="0.7" right="0.7" top="0.75" bottom="0.75" header="0.3" footer="0.3"/>
  <pageSetup orientation="portrait" horizontalDpi="4294967293" verticalDpi="4294967293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1267" r:id="rId4" name="Button 3">
              <controlPr defaultSize="0" print="0" autoFill="0" autoPict="0" macro="[0]!Clean_data">
                <anchor moveWithCells="1" sizeWithCells="1">
                  <from>
                    <xdr:col>8</xdr:col>
                    <xdr:colOff>733425</xdr:colOff>
                    <xdr:row>6</xdr:row>
                    <xdr:rowOff>133350</xdr:rowOff>
                  </from>
                  <to>
                    <xdr:col>9</xdr:col>
                    <xdr:colOff>733425</xdr:colOff>
                    <xdr:row>7</xdr:row>
                    <xdr:rowOff>133350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5"/>
  <dimension ref="A3:F22"/>
  <sheetViews>
    <sheetView workbookViewId="0">
      <selection activeCell="E8" sqref="E8"/>
    </sheetView>
  </sheetViews>
  <sheetFormatPr baseColWidth="10" defaultRowHeight="15" x14ac:dyDescent="0.25"/>
  <cols>
    <col min="3" max="3" width="27.7109375" customWidth="1"/>
    <col min="4" max="4" width="10.140625" customWidth="1"/>
    <col min="5" max="6" width="14.140625" customWidth="1"/>
  </cols>
  <sheetData>
    <row r="3" spans="1:6" ht="28.5" x14ac:dyDescent="0.45">
      <c r="A3" s="9" t="s">
        <v>47</v>
      </c>
      <c r="B3" s="9"/>
      <c r="C3" s="9"/>
      <c r="D3" s="9"/>
      <c r="E3" s="9"/>
      <c r="F3" s="9"/>
    </row>
    <row r="7" spans="1:6" x14ac:dyDescent="0.25">
      <c r="A7" s="5" t="s">
        <v>1</v>
      </c>
      <c r="B7" s="5" t="s">
        <v>15</v>
      </c>
      <c r="C7" s="5" t="s">
        <v>18</v>
      </c>
      <c r="D7" s="5" t="s">
        <v>17</v>
      </c>
      <c r="E7" s="5" t="s">
        <v>16</v>
      </c>
      <c r="F7" s="5" t="s">
        <v>25</v>
      </c>
    </row>
    <row r="8" spans="1:6" x14ac:dyDescent="0.25">
      <c r="A8" s="2"/>
      <c r="B8" s="2"/>
      <c r="C8" s="2"/>
      <c r="D8" s="2"/>
      <c r="E8" s="4">
        <f ca="1">IF(COUNTA(T_Données191127[[#This Row],[Pour]:[Qté]])&lt;&gt;4,0,VLOOKUP(C8,INDIRECT("T_"&amp;B8),2,FALSE))</f>
        <v>0</v>
      </c>
      <c r="F8" s="4">
        <f ca="1">T_Données191127[[#This Row],[Qté]]*T_Données191127[[#This Row],[Prix Unitaire]]</f>
        <v>0</v>
      </c>
    </row>
    <row r="9" spans="1:6" x14ac:dyDescent="0.25">
      <c r="A9" s="2"/>
      <c r="B9" s="2"/>
      <c r="C9" s="2"/>
      <c r="D9" s="2"/>
      <c r="E9" s="4">
        <f ca="1">IF(COUNTA(T_Données191127[[#This Row],[Pour]:[Qté]])&lt;&gt;4,0,VLOOKUP(C9,INDIRECT("T_"&amp;B9),2,FALSE))</f>
        <v>0</v>
      </c>
      <c r="F9" s="4">
        <f ca="1">T_Données191127[[#This Row],[Qté]]*T_Données191127[[#This Row],[Prix Unitaire]]</f>
        <v>0</v>
      </c>
    </row>
    <row r="10" spans="1:6" x14ac:dyDescent="0.25">
      <c r="A10" s="2"/>
      <c r="B10" s="2"/>
      <c r="C10" s="2"/>
      <c r="D10" s="2"/>
      <c r="E10" s="4">
        <f ca="1">IF(COUNTA(T_Données191127[[#This Row],[Pour]:[Qté]])&lt;&gt;4,0,VLOOKUP(C10,INDIRECT("T_"&amp;B10),2,FALSE))</f>
        <v>0</v>
      </c>
      <c r="F10" s="4">
        <f ca="1">T_Données191127[[#This Row],[Qté]]*T_Données191127[[#This Row],[Prix Unitaire]]</f>
        <v>0</v>
      </c>
    </row>
    <row r="11" spans="1:6" x14ac:dyDescent="0.25">
      <c r="A11" s="2"/>
      <c r="B11" s="2"/>
      <c r="C11" s="2"/>
      <c r="D11" s="2"/>
      <c r="E11" s="4">
        <f ca="1">IF(COUNTA(T_Données191127[[#This Row],[Pour]:[Qté]])&lt;&gt;4,0,VLOOKUP(C11,INDIRECT("T_"&amp;B11),2,FALSE))</f>
        <v>0</v>
      </c>
      <c r="F11" s="4">
        <f ca="1">T_Données191127[[#This Row],[Qté]]*T_Données191127[[#This Row],[Prix Unitaire]]</f>
        <v>0</v>
      </c>
    </row>
    <row r="12" spans="1:6" x14ac:dyDescent="0.25">
      <c r="A12" s="2"/>
      <c r="B12" s="2"/>
      <c r="C12" s="2"/>
      <c r="D12" s="2"/>
      <c r="E12" s="4">
        <f ca="1">IF(COUNTA(T_Données191127[[#This Row],[Pour]:[Qté]])&lt;&gt;4,0,VLOOKUP(C12,INDIRECT("T_"&amp;B12),2,FALSE))</f>
        <v>0</v>
      </c>
      <c r="F12" s="4">
        <f ca="1">T_Données191127[[#This Row],[Qté]]*T_Données191127[[#This Row],[Prix Unitaire]]</f>
        <v>0</v>
      </c>
    </row>
    <row r="13" spans="1:6" x14ac:dyDescent="0.25">
      <c r="A13" s="2"/>
      <c r="B13" s="2"/>
      <c r="C13" s="2"/>
      <c r="D13" s="2"/>
      <c r="E13" s="4">
        <f ca="1">IF(COUNTA(T_Données191127[[#This Row],[Pour]:[Qté]])&lt;&gt;4,0,VLOOKUP(C13,INDIRECT("T_"&amp;B13),2,FALSE))</f>
        <v>0</v>
      </c>
      <c r="F13" s="4">
        <f ca="1">T_Données191127[[#This Row],[Qté]]*T_Données191127[[#This Row],[Prix Unitaire]]</f>
        <v>0</v>
      </c>
    </row>
    <row r="14" spans="1:6" x14ac:dyDescent="0.25">
      <c r="A14" s="2"/>
      <c r="B14" s="2"/>
      <c r="C14" s="2"/>
      <c r="D14" s="2"/>
      <c r="E14" s="4">
        <f ca="1">IF(COUNTA(T_Données191127[[#This Row],[Pour]:[Qté]])&lt;&gt;4,0,VLOOKUP(C14,INDIRECT("T_"&amp;B14),2,FALSE))</f>
        <v>0</v>
      </c>
      <c r="F14" s="4">
        <f ca="1">T_Données191127[[#This Row],[Qté]]*T_Données191127[[#This Row],[Prix Unitaire]]</f>
        <v>0</v>
      </c>
    </row>
    <row r="15" spans="1:6" x14ac:dyDescent="0.25">
      <c r="A15" s="2"/>
      <c r="B15" s="2"/>
      <c r="C15" s="2"/>
      <c r="D15" s="2"/>
      <c r="E15" s="4">
        <f ca="1">IF(COUNTA(T_Données191127[[#This Row],[Pour]:[Qté]])&lt;&gt;4,0,VLOOKUP(C15,INDIRECT("T_"&amp;B15),2,FALSE))</f>
        <v>0</v>
      </c>
      <c r="F15" s="4">
        <f ca="1">T_Données191127[[#This Row],[Qté]]*T_Données191127[[#This Row],[Prix Unitaire]]</f>
        <v>0</v>
      </c>
    </row>
    <row r="16" spans="1:6" x14ac:dyDescent="0.25">
      <c r="A16" s="2"/>
      <c r="B16" s="2"/>
      <c r="C16" s="2"/>
      <c r="D16" s="2"/>
      <c r="E16" s="4">
        <f ca="1">IF(COUNTA(T_Données191127[[#This Row],[Pour]:[Qté]])&lt;&gt;4,0,VLOOKUP(C16,INDIRECT("T_"&amp;B16),2,FALSE))</f>
        <v>0</v>
      </c>
      <c r="F16" s="4">
        <f ca="1">T_Données191127[[#This Row],[Qté]]*T_Données191127[[#This Row],[Prix Unitaire]]</f>
        <v>0</v>
      </c>
    </row>
    <row r="17" spans="1:6" x14ac:dyDescent="0.25">
      <c r="A17" s="2"/>
      <c r="B17" s="2"/>
      <c r="C17" s="2"/>
      <c r="D17" s="2"/>
      <c r="E17" s="4">
        <f ca="1">IF(COUNTA(T_Données191127[[#This Row],[Pour]:[Qté]])&lt;&gt;4,0,VLOOKUP(C17,INDIRECT("T_"&amp;B17),2,FALSE))</f>
        <v>0</v>
      </c>
      <c r="F17" s="4">
        <f ca="1">T_Données191127[[#This Row],[Qté]]*T_Données191127[[#This Row],[Prix Unitaire]]</f>
        <v>0</v>
      </c>
    </row>
    <row r="18" spans="1:6" x14ac:dyDescent="0.25">
      <c r="A18" s="2"/>
      <c r="B18" s="2"/>
      <c r="C18" s="2"/>
      <c r="D18" s="2"/>
      <c r="E18" s="4">
        <f ca="1">IF(COUNTA(T_Données191127[[#This Row],[Pour]:[Qté]])&lt;&gt;4,0,VLOOKUP(C18,INDIRECT("T_"&amp;B18),2,FALSE))</f>
        <v>0</v>
      </c>
      <c r="F18" s="4">
        <f ca="1">T_Données191127[[#This Row],[Qté]]*T_Données191127[[#This Row],[Prix Unitaire]]</f>
        <v>0</v>
      </c>
    </row>
    <row r="19" spans="1:6" x14ac:dyDescent="0.25">
      <c r="A19" s="2"/>
      <c r="B19" s="2"/>
      <c r="C19" s="2"/>
      <c r="D19" s="2"/>
      <c r="E19" s="4">
        <f ca="1">IF(COUNTA(T_Données191127[[#This Row],[Pour]:[Qté]])&lt;&gt;4,0,VLOOKUP(C19,INDIRECT("T_"&amp;B19),2,FALSE))</f>
        <v>0</v>
      </c>
      <c r="F19" s="4">
        <f ca="1">T_Données191127[[#This Row],[Qté]]*T_Données191127[[#This Row],[Prix Unitaire]]</f>
        <v>0</v>
      </c>
    </row>
    <row r="20" spans="1:6" x14ac:dyDescent="0.25">
      <c r="A20" s="2"/>
      <c r="B20" s="2"/>
      <c r="C20" s="2"/>
      <c r="D20" s="2"/>
      <c r="E20" s="4">
        <f ca="1">IF(COUNTA(T_Données191127[[#This Row],[Pour]:[Qté]])&lt;&gt;4,0,VLOOKUP(C20,INDIRECT("T_"&amp;B20),2,FALSE))</f>
        <v>0</v>
      </c>
      <c r="F20" s="4">
        <f ca="1">T_Données191127[[#This Row],[Qté]]*T_Données191127[[#This Row],[Prix Unitaire]]</f>
        <v>0</v>
      </c>
    </row>
    <row r="21" spans="1:6" x14ac:dyDescent="0.25">
      <c r="A21" s="2"/>
      <c r="B21" s="2"/>
      <c r="C21" s="2"/>
      <c r="D21" s="2"/>
      <c r="E21" s="4"/>
      <c r="F21" s="4"/>
    </row>
    <row r="22" spans="1:6" x14ac:dyDescent="0.25">
      <c r="A22" t="s">
        <v>24</v>
      </c>
      <c r="D22">
        <f>SUBTOTAL(109,T_Données191127[Qté])</f>
        <v>0</v>
      </c>
      <c r="F22" s="3">
        <f ca="1">SUBTOTAL(109,T_Données191127[Prix total])</f>
        <v>0</v>
      </c>
    </row>
  </sheetData>
  <mergeCells count="1">
    <mergeCell ref="A3:F3"/>
  </mergeCells>
  <dataValidations count="3">
    <dataValidation type="list" allowBlank="1" showInputMessage="1" showErrorMessage="1" sqref="B8:B21" xr:uid="{00000000-0002-0000-0400-000000000000}">
      <formula1>d.compagnies</formula1>
    </dataValidation>
    <dataValidation type="list" allowBlank="1" showInputMessage="1" showErrorMessage="1" sqref="A8:A21" xr:uid="{00000000-0002-0000-0400-000001000000}">
      <formula1>d.clients</formula1>
    </dataValidation>
    <dataValidation type="list" allowBlank="1" showInputMessage="1" showErrorMessage="1" sqref="C8:C21" xr:uid="{00000000-0002-0000-0400-000002000000}">
      <formula1>INDIRECT("d."&amp;$B8)</formula1>
    </dataValidation>
  </dataValidations>
  <pageMargins left="0.7" right="0.7" top="0.75" bottom="0.75" header="0.3" footer="0.3"/>
  <pageSetup orientation="portrait" horizontalDpi="4294967293" verticalDpi="4294967293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2291" r:id="rId4" name="Button 3">
              <controlPr defaultSize="0" print="0" autoFill="0" autoPict="0" macro="[0]!Clean_data">
                <anchor moveWithCells="1" sizeWithCells="1">
                  <from>
                    <xdr:col>8</xdr:col>
                    <xdr:colOff>209550</xdr:colOff>
                    <xdr:row>7</xdr:row>
                    <xdr:rowOff>171450</xdr:rowOff>
                  </from>
                  <to>
                    <xdr:col>9</xdr:col>
                    <xdr:colOff>209550</xdr:colOff>
                    <xdr:row>8</xdr:row>
                    <xdr:rowOff>171450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6"/>
  <dimension ref="A3:F22"/>
  <sheetViews>
    <sheetView workbookViewId="0">
      <selection activeCell="B25" sqref="B25"/>
    </sheetView>
  </sheetViews>
  <sheetFormatPr baseColWidth="10" defaultRowHeight="15" x14ac:dyDescent="0.25"/>
  <cols>
    <col min="3" max="3" width="27.7109375" customWidth="1"/>
    <col min="4" max="4" width="10.140625" customWidth="1"/>
    <col min="5" max="6" width="14.140625" customWidth="1"/>
  </cols>
  <sheetData>
    <row r="3" spans="1:6" ht="28.5" x14ac:dyDescent="0.45">
      <c r="A3" s="10" t="s">
        <v>48</v>
      </c>
      <c r="B3" s="10"/>
      <c r="C3" s="10"/>
      <c r="D3" s="10"/>
      <c r="E3" s="10"/>
      <c r="F3" s="10"/>
    </row>
    <row r="7" spans="1:6" x14ac:dyDescent="0.25">
      <c r="A7" s="5" t="s">
        <v>1</v>
      </c>
      <c r="B7" s="5" t="s">
        <v>15</v>
      </c>
      <c r="C7" s="5" t="s">
        <v>18</v>
      </c>
      <c r="D7" s="5" t="s">
        <v>17</v>
      </c>
      <c r="E7" s="5" t="s">
        <v>16</v>
      </c>
      <c r="F7" s="5" t="s">
        <v>25</v>
      </c>
    </row>
    <row r="8" spans="1:6" x14ac:dyDescent="0.25">
      <c r="A8" s="2"/>
      <c r="B8" s="2"/>
      <c r="C8" s="2"/>
      <c r="D8" s="2"/>
      <c r="E8" s="4">
        <f ca="1">IF(COUNTA(T_Données19112730[[#This Row],[Pour]:[Qté]])&lt;&gt;4,0,VLOOKUP(C8,INDIRECT("T_"&amp;B8),2,FALSE))</f>
        <v>0</v>
      </c>
      <c r="F8" s="4">
        <f ca="1">T_Données19112730[[#This Row],[Qté]]*T_Données19112730[[#This Row],[Prix Unitaire]]</f>
        <v>0</v>
      </c>
    </row>
    <row r="9" spans="1:6" x14ac:dyDescent="0.25">
      <c r="A9" s="2"/>
      <c r="B9" s="2"/>
      <c r="C9" s="2"/>
      <c r="D9" s="2"/>
      <c r="E9" s="4">
        <f ca="1">IF(COUNTA(T_Données19112730[[#This Row],[Pour]:[Qté]])&lt;&gt;4,0,VLOOKUP(C9,INDIRECT("T_"&amp;B9),2,FALSE))</f>
        <v>0</v>
      </c>
      <c r="F9" s="4">
        <f ca="1">T_Données19112730[[#This Row],[Qté]]*T_Données19112730[[#This Row],[Prix Unitaire]]</f>
        <v>0</v>
      </c>
    </row>
    <row r="10" spans="1:6" x14ac:dyDescent="0.25">
      <c r="A10" s="2"/>
      <c r="B10" s="2"/>
      <c r="C10" s="2"/>
      <c r="D10" s="2"/>
      <c r="E10" s="4">
        <f ca="1">IF(COUNTA(T_Données19112730[[#This Row],[Pour]:[Qté]])&lt;&gt;4,0,VLOOKUP(C10,INDIRECT("T_"&amp;B10),2,FALSE))</f>
        <v>0</v>
      </c>
      <c r="F10" s="4">
        <f ca="1">T_Données19112730[[#This Row],[Qté]]*T_Données19112730[[#This Row],[Prix Unitaire]]</f>
        <v>0</v>
      </c>
    </row>
    <row r="11" spans="1:6" x14ac:dyDescent="0.25">
      <c r="A11" s="2"/>
      <c r="B11" s="2"/>
      <c r="C11" s="2"/>
      <c r="D11" s="2"/>
      <c r="E11" s="4">
        <f ca="1">IF(COUNTA(T_Données19112730[[#This Row],[Pour]:[Qté]])&lt;&gt;4,0,VLOOKUP(C11,INDIRECT("T_"&amp;B11),2,FALSE))</f>
        <v>0</v>
      </c>
      <c r="F11" s="4">
        <f ca="1">T_Données19112730[[#This Row],[Qté]]*T_Données19112730[[#This Row],[Prix Unitaire]]</f>
        <v>0</v>
      </c>
    </row>
    <row r="12" spans="1:6" x14ac:dyDescent="0.25">
      <c r="A12" s="2"/>
      <c r="B12" s="2"/>
      <c r="C12" s="2"/>
      <c r="D12" s="2"/>
      <c r="E12" s="4">
        <f ca="1">IF(COUNTA(T_Données19112730[[#This Row],[Pour]:[Qté]])&lt;&gt;4,0,VLOOKUP(C12,INDIRECT("T_"&amp;B12),2,FALSE))</f>
        <v>0</v>
      </c>
      <c r="F12" s="4">
        <f ca="1">T_Données19112730[[#This Row],[Qté]]*T_Données19112730[[#This Row],[Prix Unitaire]]</f>
        <v>0</v>
      </c>
    </row>
    <row r="13" spans="1:6" x14ac:dyDescent="0.25">
      <c r="A13" s="2"/>
      <c r="B13" s="2"/>
      <c r="C13" s="2"/>
      <c r="D13" s="2"/>
      <c r="E13" s="4">
        <f ca="1">IF(COUNTA(T_Données19112730[[#This Row],[Pour]:[Qté]])&lt;&gt;4,0,VLOOKUP(C13,INDIRECT("T_"&amp;B13),2,FALSE))</f>
        <v>0</v>
      </c>
      <c r="F13" s="4">
        <f ca="1">T_Données19112730[[#This Row],[Qté]]*T_Données19112730[[#This Row],[Prix Unitaire]]</f>
        <v>0</v>
      </c>
    </row>
    <row r="14" spans="1:6" x14ac:dyDescent="0.25">
      <c r="A14" s="2"/>
      <c r="B14" s="2"/>
      <c r="C14" s="2"/>
      <c r="D14" s="2"/>
      <c r="E14" s="4">
        <f ca="1">IF(COUNTA(T_Données19112730[[#This Row],[Pour]:[Qté]])&lt;&gt;4,0,VLOOKUP(C14,INDIRECT("T_"&amp;B14),2,FALSE))</f>
        <v>0</v>
      </c>
      <c r="F14" s="4">
        <f ca="1">T_Données19112730[[#This Row],[Qté]]*T_Données19112730[[#This Row],[Prix Unitaire]]</f>
        <v>0</v>
      </c>
    </row>
    <row r="15" spans="1:6" x14ac:dyDescent="0.25">
      <c r="A15" s="2"/>
      <c r="B15" s="2"/>
      <c r="C15" s="2"/>
      <c r="D15" s="2"/>
      <c r="E15" s="4">
        <f ca="1">IF(COUNTA(T_Données19112730[[#This Row],[Pour]:[Qté]])&lt;&gt;4,0,VLOOKUP(C15,INDIRECT("T_"&amp;B15),2,FALSE))</f>
        <v>0</v>
      </c>
      <c r="F15" s="4">
        <f ca="1">T_Données19112730[[#This Row],[Qté]]*T_Données19112730[[#This Row],[Prix Unitaire]]</f>
        <v>0</v>
      </c>
    </row>
    <row r="16" spans="1:6" x14ac:dyDescent="0.25">
      <c r="A16" s="2"/>
      <c r="B16" s="2"/>
      <c r="C16" s="2"/>
      <c r="D16" s="2"/>
      <c r="E16" s="4">
        <f ca="1">IF(COUNTA(T_Données19112730[[#This Row],[Pour]:[Qté]])&lt;&gt;4,0,VLOOKUP(C16,INDIRECT("T_"&amp;B16),2,FALSE))</f>
        <v>0</v>
      </c>
      <c r="F16" s="4">
        <f ca="1">T_Données19112730[[#This Row],[Qté]]*T_Données19112730[[#This Row],[Prix Unitaire]]</f>
        <v>0</v>
      </c>
    </row>
    <row r="17" spans="1:6" x14ac:dyDescent="0.25">
      <c r="A17" s="2"/>
      <c r="B17" s="2"/>
      <c r="C17" s="2"/>
      <c r="D17" s="2"/>
      <c r="E17" s="4">
        <f ca="1">IF(COUNTA(T_Données19112730[[#This Row],[Pour]:[Qté]])&lt;&gt;4,0,VLOOKUP(C17,INDIRECT("T_"&amp;B17),2,FALSE))</f>
        <v>0</v>
      </c>
      <c r="F17" s="4">
        <f ca="1">T_Données19112730[[#This Row],[Qté]]*T_Données19112730[[#This Row],[Prix Unitaire]]</f>
        <v>0</v>
      </c>
    </row>
    <row r="18" spans="1:6" x14ac:dyDescent="0.25">
      <c r="A18" s="2"/>
      <c r="B18" s="2"/>
      <c r="C18" s="2"/>
      <c r="D18" s="2"/>
      <c r="E18" s="4">
        <f ca="1">IF(COUNTA(T_Données19112730[[#This Row],[Pour]:[Qté]])&lt;&gt;4,0,VLOOKUP(C18,INDIRECT("T_"&amp;B18),2,FALSE))</f>
        <v>0</v>
      </c>
      <c r="F18" s="4">
        <f ca="1">T_Données19112730[[#This Row],[Qté]]*T_Données19112730[[#This Row],[Prix Unitaire]]</f>
        <v>0</v>
      </c>
    </row>
    <row r="19" spans="1:6" x14ac:dyDescent="0.25">
      <c r="A19" s="2"/>
      <c r="B19" s="2"/>
      <c r="C19" s="2"/>
      <c r="D19" s="2"/>
      <c r="E19" s="4">
        <f ca="1">IF(COUNTA(T_Données19112730[[#This Row],[Pour]:[Qté]])&lt;&gt;4,0,VLOOKUP(C19,INDIRECT("T_"&amp;B19),2,FALSE))</f>
        <v>0</v>
      </c>
      <c r="F19" s="4">
        <f ca="1">T_Données19112730[[#This Row],[Qté]]*T_Données19112730[[#This Row],[Prix Unitaire]]</f>
        <v>0</v>
      </c>
    </row>
    <row r="20" spans="1:6" x14ac:dyDescent="0.25">
      <c r="A20" s="2"/>
      <c r="B20" s="2"/>
      <c r="C20" s="2"/>
      <c r="D20" s="2"/>
      <c r="E20" s="4">
        <f ca="1">IF(COUNTA(T_Données19112730[[#This Row],[Pour]:[Qté]])&lt;&gt;4,0,VLOOKUP(C20,INDIRECT("T_"&amp;B20),2,FALSE))</f>
        <v>0</v>
      </c>
      <c r="F20" s="4">
        <f ca="1">T_Données19112730[[#This Row],[Qté]]*T_Données19112730[[#This Row],[Prix Unitaire]]</f>
        <v>0</v>
      </c>
    </row>
    <row r="21" spans="1:6" x14ac:dyDescent="0.25">
      <c r="A21" s="2"/>
      <c r="B21" s="2"/>
      <c r="C21" s="2"/>
      <c r="D21" s="2"/>
      <c r="E21" s="4"/>
      <c r="F21" s="4"/>
    </row>
    <row r="22" spans="1:6" x14ac:dyDescent="0.25">
      <c r="A22" t="s">
        <v>24</v>
      </c>
      <c r="D22">
        <f>SUBTOTAL(109,T_Données19112730[Qté])</f>
        <v>0</v>
      </c>
      <c r="F22" s="3">
        <f ca="1">SUBTOTAL(109,T_Données19112730[Prix total])</f>
        <v>0</v>
      </c>
    </row>
  </sheetData>
  <mergeCells count="1">
    <mergeCell ref="A3:F3"/>
  </mergeCells>
  <dataValidations count="3">
    <dataValidation type="list" allowBlank="1" showInputMessage="1" showErrorMessage="1" sqref="A8:A21" xr:uid="{00000000-0002-0000-0500-000000000000}">
      <formula1>d.clients</formula1>
    </dataValidation>
    <dataValidation type="list" allowBlank="1" showInputMessage="1" showErrorMessage="1" sqref="B8:B21" xr:uid="{00000000-0002-0000-0500-000001000000}">
      <formula1>d.compagnies</formula1>
    </dataValidation>
    <dataValidation type="list" allowBlank="1" showInputMessage="1" showErrorMessage="1" sqref="C8:C21" xr:uid="{00000000-0002-0000-0500-000002000000}">
      <formula1>INDIRECT("d."&amp;$B8)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3315" r:id="rId3" name="Button 3">
              <controlPr defaultSize="0" print="0" autoFill="0" autoPict="0" macro="[0]!Clean_data">
                <anchor moveWithCells="1" sizeWithCells="1">
                  <from>
                    <xdr:col>9</xdr:col>
                    <xdr:colOff>209550</xdr:colOff>
                    <xdr:row>7</xdr:row>
                    <xdr:rowOff>171450</xdr:rowOff>
                  </from>
                  <to>
                    <xdr:col>10</xdr:col>
                    <xdr:colOff>209550</xdr:colOff>
                    <xdr:row>8</xdr:row>
                    <xdr:rowOff>171450</xdr:rowOff>
                  </to>
                </anchor>
              </controlPr>
            </control>
          </mc:Choice>
        </mc:AlternateContent>
      </controls>
    </mc:Choice>
  </mc:AlternateContent>
  <tableParts count="1">
    <tablePart r:id="rId4"/>
  </tableParts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7"/>
  <dimension ref="A3:F22"/>
  <sheetViews>
    <sheetView workbookViewId="0">
      <selection activeCell="B25" sqref="B25"/>
    </sheetView>
  </sheetViews>
  <sheetFormatPr baseColWidth="10" defaultRowHeight="15" x14ac:dyDescent="0.25"/>
  <cols>
    <col min="3" max="3" width="27.7109375" customWidth="1"/>
    <col min="4" max="4" width="10.140625" customWidth="1"/>
    <col min="5" max="6" width="14.140625" customWidth="1"/>
  </cols>
  <sheetData>
    <row r="3" spans="1:6" ht="28.5" x14ac:dyDescent="0.45">
      <c r="A3" s="10" t="s">
        <v>49</v>
      </c>
      <c r="B3" s="10"/>
      <c r="C3" s="10"/>
      <c r="D3" s="10"/>
      <c r="E3" s="10"/>
      <c r="F3" s="10"/>
    </row>
    <row r="7" spans="1:6" x14ac:dyDescent="0.25">
      <c r="A7" s="5" t="s">
        <v>1</v>
      </c>
      <c r="B7" s="5" t="s">
        <v>15</v>
      </c>
      <c r="C7" s="5" t="s">
        <v>18</v>
      </c>
      <c r="D7" s="5" t="s">
        <v>17</v>
      </c>
      <c r="E7" s="5" t="s">
        <v>16</v>
      </c>
      <c r="F7" s="5" t="s">
        <v>25</v>
      </c>
    </row>
    <row r="8" spans="1:6" x14ac:dyDescent="0.25">
      <c r="A8" s="2"/>
      <c r="B8" s="2"/>
      <c r="C8" s="2"/>
      <c r="D8" s="2"/>
      <c r="E8" s="4">
        <f ca="1">IF(COUNTA(T_Données1911273031[[#This Row],[Pour]:[Qté]])&lt;&gt;4,0,VLOOKUP(C8,INDIRECT("T_"&amp;B8),2,FALSE))</f>
        <v>0</v>
      </c>
      <c r="F8" s="4">
        <f ca="1">T_Données1911273031[[#This Row],[Qté]]*T_Données1911273031[[#This Row],[Prix Unitaire]]</f>
        <v>0</v>
      </c>
    </row>
    <row r="9" spans="1:6" x14ac:dyDescent="0.25">
      <c r="A9" s="2"/>
      <c r="B9" s="2"/>
      <c r="C9" s="2"/>
      <c r="D9" s="2"/>
      <c r="E9" s="4">
        <f ca="1">IF(COUNTA(T_Données1911273031[[#This Row],[Pour]:[Qté]])&lt;&gt;4,0,VLOOKUP(C9,INDIRECT("T_"&amp;B9),2,FALSE))</f>
        <v>0</v>
      </c>
      <c r="F9" s="4">
        <f ca="1">T_Données1911273031[[#This Row],[Qté]]*T_Données1911273031[[#This Row],[Prix Unitaire]]</f>
        <v>0</v>
      </c>
    </row>
    <row r="10" spans="1:6" x14ac:dyDescent="0.25">
      <c r="A10" s="2"/>
      <c r="B10" s="2"/>
      <c r="C10" s="2"/>
      <c r="D10" s="2"/>
      <c r="E10" s="4">
        <f ca="1">IF(COUNTA(T_Données1911273031[[#This Row],[Pour]:[Qté]])&lt;&gt;4,0,VLOOKUP(C10,INDIRECT("T_"&amp;B10),2,FALSE))</f>
        <v>0</v>
      </c>
      <c r="F10" s="4">
        <f ca="1">T_Données1911273031[[#This Row],[Qté]]*T_Données1911273031[[#This Row],[Prix Unitaire]]</f>
        <v>0</v>
      </c>
    </row>
    <row r="11" spans="1:6" x14ac:dyDescent="0.25">
      <c r="A11" s="2"/>
      <c r="B11" s="2"/>
      <c r="C11" s="2"/>
      <c r="D11" s="2"/>
      <c r="E11" s="4">
        <f ca="1">IF(COUNTA(T_Données1911273031[[#This Row],[Pour]:[Qté]])&lt;&gt;4,0,VLOOKUP(C11,INDIRECT("T_"&amp;B11),2,FALSE))</f>
        <v>0</v>
      </c>
      <c r="F11" s="4">
        <f ca="1">T_Données1911273031[[#This Row],[Qté]]*T_Données1911273031[[#This Row],[Prix Unitaire]]</f>
        <v>0</v>
      </c>
    </row>
    <row r="12" spans="1:6" x14ac:dyDescent="0.25">
      <c r="A12" s="2"/>
      <c r="B12" s="2"/>
      <c r="C12" s="2"/>
      <c r="D12" s="2"/>
      <c r="E12" s="4">
        <f ca="1">IF(COUNTA(T_Données1911273031[[#This Row],[Pour]:[Qté]])&lt;&gt;4,0,VLOOKUP(C12,INDIRECT("T_"&amp;B12),2,FALSE))</f>
        <v>0</v>
      </c>
      <c r="F12" s="4">
        <f ca="1">T_Données1911273031[[#This Row],[Qté]]*T_Données1911273031[[#This Row],[Prix Unitaire]]</f>
        <v>0</v>
      </c>
    </row>
    <row r="13" spans="1:6" x14ac:dyDescent="0.25">
      <c r="A13" s="2"/>
      <c r="B13" s="2"/>
      <c r="C13" s="2"/>
      <c r="D13" s="2"/>
      <c r="E13" s="4">
        <f ca="1">IF(COUNTA(T_Données1911273031[[#This Row],[Pour]:[Qté]])&lt;&gt;4,0,VLOOKUP(C13,INDIRECT("T_"&amp;B13),2,FALSE))</f>
        <v>0</v>
      </c>
      <c r="F13" s="4">
        <f ca="1">T_Données1911273031[[#This Row],[Qté]]*T_Données1911273031[[#This Row],[Prix Unitaire]]</f>
        <v>0</v>
      </c>
    </row>
    <row r="14" spans="1:6" x14ac:dyDescent="0.25">
      <c r="A14" s="2"/>
      <c r="B14" s="2"/>
      <c r="C14" s="2"/>
      <c r="D14" s="2"/>
      <c r="E14" s="4">
        <f ca="1">IF(COUNTA(T_Données1911273031[[#This Row],[Pour]:[Qté]])&lt;&gt;4,0,VLOOKUP(C14,INDIRECT("T_"&amp;B14),2,FALSE))</f>
        <v>0</v>
      </c>
      <c r="F14" s="4">
        <f ca="1">T_Données1911273031[[#This Row],[Qté]]*T_Données1911273031[[#This Row],[Prix Unitaire]]</f>
        <v>0</v>
      </c>
    </row>
    <row r="15" spans="1:6" x14ac:dyDescent="0.25">
      <c r="A15" s="2"/>
      <c r="B15" s="2"/>
      <c r="C15" s="2"/>
      <c r="D15" s="2"/>
      <c r="E15" s="4">
        <f ca="1">IF(COUNTA(T_Données1911273031[[#This Row],[Pour]:[Qté]])&lt;&gt;4,0,VLOOKUP(C15,INDIRECT("T_"&amp;B15),2,FALSE))</f>
        <v>0</v>
      </c>
      <c r="F15" s="4">
        <f ca="1">T_Données1911273031[[#This Row],[Qté]]*T_Données1911273031[[#This Row],[Prix Unitaire]]</f>
        <v>0</v>
      </c>
    </row>
    <row r="16" spans="1:6" x14ac:dyDescent="0.25">
      <c r="A16" s="2"/>
      <c r="B16" s="2"/>
      <c r="C16" s="2"/>
      <c r="D16" s="2"/>
      <c r="E16" s="4">
        <f ca="1">IF(COUNTA(T_Données1911273031[[#This Row],[Pour]:[Qté]])&lt;&gt;4,0,VLOOKUP(C16,INDIRECT("T_"&amp;B16),2,FALSE))</f>
        <v>0</v>
      </c>
      <c r="F16" s="4">
        <f ca="1">T_Données1911273031[[#This Row],[Qté]]*T_Données1911273031[[#This Row],[Prix Unitaire]]</f>
        <v>0</v>
      </c>
    </row>
    <row r="17" spans="1:6" x14ac:dyDescent="0.25">
      <c r="A17" s="2"/>
      <c r="B17" s="2"/>
      <c r="C17" s="2"/>
      <c r="D17" s="2"/>
      <c r="E17" s="4">
        <f ca="1">IF(COUNTA(T_Données1911273031[[#This Row],[Pour]:[Qté]])&lt;&gt;4,0,VLOOKUP(C17,INDIRECT("T_"&amp;B17),2,FALSE))</f>
        <v>0</v>
      </c>
      <c r="F17" s="4">
        <f ca="1">T_Données1911273031[[#This Row],[Qté]]*T_Données1911273031[[#This Row],[Prix Unitaire]]</f>
        <v>0</v>
      </c>
    </row>
    <row r="18" spans="1:6" x14ac:dyDescent="0.25">
      <c r="A18" s="2"/>
      <c r="B18" s="2"/>
      <c r="C18" s="2"/>
      <c r="D18" s="2"/>
      <c r="E18" s="4">
        <f ca="1">IF(COUNTA(T_Données1911273031[[#This Row],[Pour]:[Qté]])&lt;&gt;4,0,VLOOKUP(C18,INDIRECT("T_"&amp;B18),2,FALSE))</f>
        <v>0</v>
      </c>
      <c r="F18" s="4">
        <f ca="1">T_Données1911273031[[#This Row],[Qté]]*T_Données1911273031[[#This Row],[Prix Unitaire]]</f>
        <v>0</v>
      </c>
    </row>
    <row r="19" spans="1:6" x14ac:dyDescent="0.25">
      <c r="A19" s="2"/>
      <c r="B19" s="2"/>
      <c r="C19" s="2"/>
      <c r="D19" s="2"/>
      <c r="E19" s="4">
        <f ca="1">IF(COUNTA(T_Données1911273031[[#This Row],[Pour]:[Qté]])&lt;&gt;4,0,VLOOKUP(C19,INDIRECT("T_"&amp;B19),2,FALSE))</f>
        <v>0</v>
      </c>
      <c r="F19" s="4">
        <f ca="1">T_Données1911273031[[#This Row],[Qté]]*T_Données1911273031[[#This Row],[Prix Unitaire]]</f>
        <v>0</v>
      </c>
    </row>
    <row r="20" spans="1:6" x14ac:dyDescent="0.25">
      <c r="A20" s="2"/>
      <c r="B20" s="2"/>
      <c r="C20" s="2"/>
      <c r="D20" s="2"/>
      <c r="E20" s="4">
        <f ca="1">IF(COUNTA(T_Données1911273031[[#This Row],[Pour]:[Qté]])&lt;&gt;4,0,VLOOKUP(C20,INDIRECT("T_"&amp;B20),2,FALSE))</f>
        <v>0</v>
      </c>
      <c r="F20" s="4">
        <f ca="1">T_Données1911273031[[#This Row],[Qté]]*T_Données1911273031[[#This Row],[Prix Unitaire]]</f>
        <v>0</v>
      </c>
    </row>
    <row r="21" spans="1:6" x14ac:dyDescent="0.25">
      <c r="A21" s="2"/>
      <c r="B21" s="2"/>
      <c r="C21" s="2"/>
      <c r="D21" s="2"/>
      <c r="E21" s="4"/>
      <c r="F21" s="4"/>
    </row>
    <row r="22" spans="1:6" x14ac:dyDescent="0.25">
      <c r="A22" t="s">
        <v>24</v>
      </c>
      <c r="D22">
        <f>SUBTOTAL(109,T_Données1911273031[Qté])</f>
        <v>0</v>
      </c>
      <c r="F22" s="3">
        <f ca="1">SUBTOTAL(109,T_Données1911273031[Prix total])</f>
        <v>0</v>
      </c>
    </row>
  </sheetData>
  <mergeCells count="1">
    <mergeCell ref="A3:F3"/>
  </mergeCells>
  <dataValidations count="3">
    <dataValidation type="list" allowBlank="1" showInputMessage="1" showErrorMessage="1" sqref="B8:B21" xr:uid="{00000000-0002-0000-0600-000000000000}">
      <formula1>d.compagnies</formula1>
    </dataValidation>
    <dataValidation type="list" allowBlank="1" showInputMessage="1" showErrorMessage="1" sqref="A8:A21" xr:uid="{00000000-0002-0000-0600-000001000000}">
      <formula1>d.clients</formula1>
    </dataValidation>
    <dataValidation type="list" allowBlank="1" showInputMessage="1" showErrorMessage="1" sqref="C8:C21" xr:uid="{00000000-0002-0000-0600-000002000000}">
      <formula1>INDIRECT("d."&amp;$B8)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4339" r:id="rId3" name="Button 3">
              <controlPr defaultSize="0" print="0" autoFill="0" autoPict="0" macro="[0]!Clean_data">
                <anchor moveWithCells="1" sizeWithCells="1">
                  <from>
                    <xdr:col>7</xdr:col>
                    <xdr:colOff>209550</xdr:colOff>
                    <xdr:row>6</xdr:row>
                    <xdr:rowOff>171450</xdr:rowOff>
                  </from>
                  <to>
                    <xdr:col>8</xdr:col>
                    <xdr:colOff>209550</xdr:colOff>
                    <xdr:row>7</xdr:row>
                    <xdr:rowOff>171450</xdr:rowOff>
                  </to>
                </anchor>
              </controlPr>
            </control>
          </mc:Choice>
        </mc:AlternateContent>
      </controls>
    </mc:Choice>
  </mc:AlternateContent>
  <tableParts count="1">
    <tablePart r:id="rId4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Feuil10"/>
  <dimension ref="B2:P17"/>
  <sheetViews>
    <sheetView showGridLines="0" workbookViewId="0">
      <selection activeCell="J28" sqref="J28"/>
    </sheetView>
  </sheetViews>
  <sheetFormatPr baseColWidth="10" defaultRowHeight="15" x14ac:dyDescent="0.25"/>
  <cols>
    <col min="1" max="1" width="1.7109375" customWidth="1"/>
    <col min="3" max="3" width="2.7109375" customWidth="1"/>
    <col min="4" max="4" width="13.85546875" bestFit="1" customWidth="1"/>
    <col min="5" max="5" width="2.7109375" customWidth="1"/>
    <col min="6" max="6" width="19.28515625" bestFit="1" customWidth="1"/>
    <col min="7" max="7" width="4.42578125" bestFit="1" customWidth="1"/>
    <col min="8" max="8" width="2.7109375" customWidth="1"/>
    <col min="9" max="9" width="17" bestFit="1" customWidth="1"/>
    <col min="10" max="10" width="4.42578125" bestFit="1" customWidth="1"/>
    <col min="11" max="11" width="2.7109375" customWidth="1"/>
    <col min="13" max="13" width="4.42578125" bestFit="1" customWidth="1"/>
    <col min="14" max="14" width="2.7109375" customWidth="1"/>
    <col min="15" max="15" width="11.5703125" bestFit="1" customWidth="1"/>
    <col min="16" max="16" width="6.7109375" bestFit="1" customWidth="1"/>
  </cols>
  <sheetData>
    <row r="2" spans="2:16" ht="14.45" x14ac:dyDescent="0.25">
      <c r="B2" s="1" t="s">
        <v>19</v>
      </c>
      <c r="D2" s="1" t="s">
        <v>20</v>
      </c>
      <c r="F2" s="1" t="s">
        <v>21</v>
      </c>
      <c r="I2" s="1" t="s">
        <v>22</v>
      </c>
      <c r="L2" s="1" t="s">
        <v>23</v>
      </c>
      <c r="O2" s="1" t="s">
        <v>27</v>
      </c>
    </row>
    <row r="4" spans="2:16" ht="14.45" x14ac:dyDescent="0.25">
      <c r="B4" t="s">
        <v>4</v>
      </c>
      <c r="D4" t="s">
        <v>15</v>
      </c>
      <c r="F4" t="s">
        <v>5</v>
      </c>
      <c r="G4" t="s">
        <v>2</v>
      </c>
      <c r="I4" t="s">
        <v>6</v>
      </c>
      <c r="J4" t="s">
        <v>2</v>
      </c>
      <c r="L4" t="s">
        <v>7</v>
      </c>
      <c r="M4" t="s">
        <v>2</v>
      </c>
      <c r="O4" t="s">
        <v>28</v>
      </c>
      <c r="P4" t="s">
        <v>2</v>
      </c>
    </row>
    <row r="5" spans="2:16" ht="14.45" x14ac:dyDescent="0.25">
      <c r="B5" t="s">
        <v>3</v>
      </c>
      <c r="D5" t="s">
        <v>6</v>
      </c>
      <c r="F5" t="s">
        <v>8</v>
      </c>
      <c r="G5">
        <v>5</v>
      </c>
      <c r="I5" t="s">
        <v>26</v>
      </c>
      <c r="J5">
        <v>45</v>
      </c>
      <c r="L5" t="s">
        <v>14</v>
      </c>
      <c r="M5">
        <v>35</v>
      </c>
      <c r="O5" t="s">
        <v>30</v>
      </c>
      <c r="P5">
        <v>3.5</v>
      </c>
    </row>
    <row r="6" spans="2:16" ht="14.45" x14ac:dyDescent="0.25">
      <c r="B6" t="s">
        <v>38</v>
      </c>
      <c r="D6" t="s">
        <v>28</v>
      </c>
      <c r="F6" t="s">
        <v>9</v>
      </c>
      <c r="G6">
        <v>10</v>
      </c>
      <c r="I6" t="s">
        <v>12</v>
      </c>
      <c r="J6">
        <v>25</v>
      </c>
      <c r="O6" t="s">
        <v>29</v>
      </c>
      <c r="P6">
        <v>1</v>
      </c>
    </row>
    <row r="7" spans="2:16" x14ac:dyDescent="0.25">
      <c r="B7" t="s">
        <v>35</v>
      </c>
      <c r="D7" t="s">
        <v>5</v>
      </c>
      <c r="F7" t="s">
        <v>11</v>
      </c>
      <c r="G7">
        <v>15</v>
      </c>
      <c r="I7" t="s">
        <v>13</v>
      </c>
      <c r="J7">
        <v>30</v>
      </c>
      <c r="O7" t="s">
        <v>31</v>
      </c>
      <c r="P7">
        <v>2.5</v>
      </c>
    </row>
    <row r="8" spans="2:16" ht="14.45" x14ac:dyDescent="0.25">
      <c r="B8" t="s">
        <v>42</v>
      </c>
      <c r="D8" t="s">
        <v>7</v>
      </c>
      <c r="F8" t="s">
        <v>10</v>
      </c>
      <c r="G8">
        <v>20</v>
      </c>
      <c r="O8" t="s">
        <v>32</v>
      </c>
      <c r="P8">
        <v>1.5</v>
      </c>
    </row>
    <row r="9" spans="2:16" x14ac:dyDescent="0.25">
      <c r="B9" t="s">
        <v>43</v>
      </c>
    </row>
    <row r="10" spans="2:16" x14ac:dyDescent="0.25">
      <c r="B10" t="s">
        <v>40</v>
      </c>
    </row>
    <row r="11" spans="2:16" x14ac:dyDescent="0.25">
      <c r="B11" t="s">
        <v>33</v>
      </c>
    </row>
    <row r="12" spans="2:16" x14ac:dyDescent="0.25">
      <c r="B12" t="s">
        <v>37</v>
      </c>
    </row>
    <row r="13" spans="2:16" x14ac:dyDescent="0.25">
      <c r="B13" t="s">
        <v>36</v>
      </c>
    </row>
    <row r="14" spans="2:16" x14ac:dyDescent="0.25">
      <c r="B14" t="s">
        <v>41</v>
      </c>
    </row>
    <row r="15" spans="2:16" x14ac:dyDescent="0.25">
      <c r="B15" t="s">
        <v>44</v>
      </c>
    </row>
    <row r="16" spans="2:16" x14ac:dyDescent="0.25">
      <c r="B16" t="s">
        <v>34</v>
      </c>
    </row>
    <row r="17" spans="2:2" x14ac:dyDescent="0.25">
      <c r="B17" t="s">
        <v>39</v>
      </c>
    </row>
  </sheetData>
  <pageMargins left="0.7" right="0.7" top="0.75" bottom="0.75" header="0.3" footer="0.3"/>
  <pageSetup orientation="portrait" horizontalDpi="4294967293" verticalDpi="4294967293" r:id="rId1"/>
  <tableParts count="6">
    <tablePart r:id="rId2"/>
    <tablePart r:id="rId3"/>
    <tablePart r:id="rId4"/>
    <tablePart r:id="rId5"/>
    <tablePart r:id="rId6"/>
    <tablePart r:id="rId7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6</vt:i4>
      </vt:variant>
    </vt:vector>
  </HeadingPairs>
  <TitlesOfParts>
    <vt:vector size="14" baseType="lpstr">
      <vt:lpstr>Feuil1</vt:lpstr>
      <vt:lpstr>Feuil2</vt:lpstr>
      <vt:lpstr>Feuil3</vt:lpstr>
      <vt:lpstr>Feuil4</vt:lpstr>
      <vt:lpstr>Feuil5</vt:lpstr>
      <vt:lpstr>Feuil6</vt:lpstr>
      <vt:lpstr>Feuil7</vt:lpstr>
      <vt:lpstr>Feuil8</vt:lpstr>
      <vt:lpstr>d.atp</vt:lpstr>
      <vt:lpstr>d.autres</vt:lpstr>
      <vt:lpstr>d.believe</vt:lpstr>
      <vt:lpstr>d.clients</vt:lpstr>
      <vt:lpstr>d.compagnies</vt:lpstr>
      <vt:lpstr>d.xpn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Sam</dc:creator>
  <cp:lastModifiedBy>Roger</cp:lastModifiedBy>
  <cp:lastPrinted>2018-08-31T02:33:12Z</cp:lastPrinted>
  <dcterms:created xsi:type="dcterms:W3CDTF">2018-08-28T01:05:18Z</dcterms:created>
  <dcterms:modified xsi:type="dcterms:W3CDTF">2018-08-31T13:20:20Z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120 120 1680 1050</vt:lpwstr>
  </property>
</Properties>
</file>