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45" windowWidth="20115" windowHeight="6480"/>
  </bookViews>
  <sheets>
    <sheet name="BD Action" sheetId="1" r:id="rId1"/>
    <sheet name="Analyses" sheetId="2" state="hidden" r:id="rId2"/>
    <sheet name="Listes" sheetId="3" state="hidden" r:id="rId3"/>
    <sheet name="Graphique" sheetId="4" state="hidden" r:id="rId4"/>
  </sheets>
  <definedNames>
    <definedName name="_xlnm._FilterDatabase" localSheetId="0" hidden="1">'BD Action'!$A$1:$K$34</definedName>
    <definedName name="BDA">OFFSET(BDAiD,,,,COUNTA('BD Action'!$1:$1))</definedName>
    <definedName name="BDAiD">OFFSET('BD Action'!A1,,,COUNTA('BD Action'!$A:$A))</definedName>
    <definedName name="LAvan">OFFSET(Listes!$I$1,1,,COUNTA(Listes!$I:$I)-1)</definedName>
    <definedName name="LiD">OFFSET('BD Action'!$A$1,1,,COUNTA('BD Action'!$A:$A)-1)</definedName>
    <definedName name="LOrig">OFFSET(Listes!$E$1,1,,COUNTA(Listes!$E:$E)-1)</definedName>
    <definedName name="LPeri">OFFSET(Listes!$G$1,1,,COUNTA(Listes!$G:$G)-1)</definedName>
    <definedName name="LResp">OFFSET(Listes!$A$1,1,,COUNTA(Listes!$A:$A)-1)</definedName>
    <definedName name="LZone">OFFSET(Listes!$C$1,1,,COUNTA(Listes!$C:$C)-1)</definedName>
    <definedName name="_xlnm.Print_Area" localSheetId="0">'BD Action'!$A$1:$K$34</definedName>
  </definedNames>
  <calcPr calcId="145621"/>
</workbook>
</file>

<file path=xl/calcChain.xml><?xml version="1.0" encoding="utf-8"?>
<calcChain xmlns="http://schemas.openxmlformats.org/spreadsheetml/2006/main">
  <c r="E7" i="2" l="1"/>
  <c r="E8" i="2"/>
  <c r="C19" i="4"/>
  <c r="C21" i="4" s="1"/>
  <c r="E6" i="2"/>
  <c r="I20" i="2" l="1"/>
  <c r="I19" i="2"/>
  <c r="I18" i="2"/>
  <c r="I17" i="2"/>
  <c r="E17" i="2"/>
  <c r="G20" i="2"/>
  <c r="G19" i="2"/>
  <c r="G18" i="2"/>
  <c r="G17" i="2"/>
  <c r="J18" i="2" l="1"/>
  <c r="J17" i="2"/>
  <c r="J19" i="2"/>
  <c r="J20" i="2"/>
  <c r="E11" i="2"/>
  <c r="E10" i="2"/>
  <c r="E19" i="2"/>
  <c r="E20" i="2"/>
  <c r="E18" i="2"/>
  <c r="C18" i="2"/>
  <c r="C19" i="2"/>
  <c r="C20" i="2"/>
  <c r="C17" i="2"/>
  <c r="E12" i="2" l="1"/>
  <c r="F19" i="4" s="1"/>
  <c r="F21" i="4" s="1"/>
  <c r="F18" i="2"/>
  <c r="F20" i="2"/>
  <c r="F19" i="2"/>
  <c r="F17" i="2"/>
  <c r="E9" i="2" l="1"/>
</calcChain>
</file>

<file path=xl/sharedStrings.xml><?xml version="1.0" encoding="utf-8"?>
<sst xmlns="http://schemas.openxmlformats.org/spreadsheetml/2006/main" count="102" uniqueCount="73">
  <si>
    <t>Origine de l'action</t>
  </si>
  <si>
    <t>Responsable</t>
  </si>
  <si>
    <t>Echéance de l'action</t>
  </si>
  <si>
    <t>Observations</t>
  </si>
  <si>
    <t>Animateur HSE</t>
  </si>
  <si>
    <t>Date de création de l'action</t>
  </si>
  <si>
    <t>Périodicité</t>
  </si>
  <si>
    <t>Unique</t>
  </si>
  <si>
    <t>Code du travail</t>
  </si>
  <si>
    <t>Date de réalisation de l'action</t>
  </si>
  <si>
    <t>Zone</t>
  </si>
  <si>
    <t>Etat d'avancement en %</t>
  </si>
  <si>
    <t>Trimestrielle</t>
  </si>
  <si>
    <t>Mensuelle</t>
  </si>
  <si>
    <t>Annuelle</t>
  </si>
  <si>
    <t>Etat d'avancement général en % =</t>
  </si>
  <si>
    <t>Nombre d'actions finies =</t>
  </si>
  <si>
    <t>Nombre d'actions totales =</t>
  </si>
  <si>
    <t>ANALYSES : INDICATEURS DE REALISATION</t>
  </si>
  <si>
    <t>Etude Générale :</t>
  </si>
  <si>
    <t>Etude Nominative :</t>
  </si>
  <si>
    <t>Responsable :</t>
  </si>
  <si>
    <t>Nb actions totale</t>
  </si>
  <si>
    <t>Respect de l'échéance</t>
  </si>
  <si>
    <t>Pourcentage de réalisation de toutes les  actions =</t>
  </si>
  <si>
    <t>Directrice</t>
  </si>
  <si>
    <t>Econome</t>
  </si>
  <si>
    <t>Gardien</t>
  </si>
  <si>
    <t>Pourcentage de réalisation des actions à échéance =</t>
  </si>
  <si>
    <t>A la date d'aujourd'hui !</t>
  </si>
  <si>
    <t>Nombre d'actions totales à échéance aujourd'hui =</t>
  </si>
  <si>
    <t>Avancement global</t>
  </si>
  <si>
    <t>Nb actions réalisées</t>
  </si>
  <si>
    <t>Au total</t>
  </si>
  <si>
    <t>Présentation de la norme ISO 9001 à la direction</t>
  </si>
  <si>
    <t>ISO 9001 / Décret organisme de formation</t>
  </si>
  <si>
    <t>ISO 9001</t>
  </si>
  <si>
    <t>Hebdomadaire</t>
  </si>
  <si>
    <t>Quotidienne</t>
  </si>
  <si>
    <t>Semestrielle</t>
  </si>
  <si>
    <t>Biannuelle</t>
  </si>
  <si>
    <t>Triennale</t>
  </si>
  <si>
    <t>Quinquennale</t>
  </si>
  <si>
    <t>Semi-mensuelle</t>
  </si>
  <si>
    <t>Bimensuelle</t>
  </si>
  <si>
    <t>DIRECTION</t>
  </si>
  <si>
    <t>Très Mauvais</t>
  </si>
  <si>
    <t>Mauvais</t>
  </si>
  <si>
    <t>Moyen</t>
  </si>
  <si>
    <t>Bon</t>
  </si>
  <si>
    <t>Très Bon</t>
  </si>
  <si>
    <t>Indicateur</t>
  </si>
  <si>
    <t>Pourcentage d'avancement</t>
  </si>
  <si>
    <t>Vide</t>
  </si>
  <si>
    <t>Nombre d'actions finies à échéance aujourd'hui =</t>
  </si>
  <si>
    <t>Valeur</t>
  </si>
  <si>
    <t>Aiguille</t>
  </si>
  <si>
    <t>Restant</t>
  </si>
  <si>
    <t>dd</t>
  </si>
  <si>
    <t>aa</t>
  </si>
  <si>
    <t>bb</t>
  </si>
  <si>
    <t>cc</t>
  </si>
  <si>
    <t>ee</t>
  </si>
  <si>
    <t>ff</t>
  </si>
  <si>
    <t>gg</t>
  </si>
  <si>
    <t>hh</t>
  </si>
  <si>
    <t>ii</t>
  </si>
  <si>
    <t>/</t>
  </si>
  <si>
    <t>ddddddd</t>
  </si>
  <si>
    <t>d</t>
  </si>
  <si>
    <t>f</t>
  </si>
  <si>
    <t>Libellé de l'action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</si>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</sst>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.0%"/>
    <numFmt numFmtId="165" formatCode="\A0000"/>
    <numFmt numFmtId="166" formatCode="#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4" tint="-0.249977111117893"/>
      <name val="Calibri"/>
      <family val="2"/>
      <scheme val="minor"/>
    </font>
    <font>
      <sz val="12"/>
      <color theme="4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theme="4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05">
    <xf numFmtId="0" fontId="0" fillId="0" borderId="0" xfId="0"/>
    <xf numFmtId="0" fontId="5" fillId="0" borderId="0" xfId="0" applyFont="1"/>
    <xf numFmtId="0" fontId="5" fillId="0" borderId="0" xfId="0" applyFont="1" applyAlignment="1"/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4" borderId="8" xfId="0" applyFont="1" applyFill="1" applyBorder="1" applyAlignment="1">
      <alignment vertical="center" wrapText="1"/>
    </xf>
    <xf numFmtId="9" fontId="5" fillId="4" borderId="3" xfId="2" applyFont="1" applyFill="1" applyBorder="1"/>
    <xf numFmtId="0" fontId="1" fillId="4" borderId="4" xfId="0" applyFont="1" applyFill="1" applyBorder="1" applyAlignment="1">
      <alignment vertical="center" wrapText="1"/>
    </xf>
    <xf numFmtId="9" fontId="5" fillId="4" borderId="2" xfId="2" applyFont="1" applyFill="1" applyBorder="1"/>
    <xf numFmtId="0" fontId="1" fillId="4" borderId="6" xfId="0" applyFont="1" applyFill="1" applyBorder="1" applyAlignment="1">
      <alignment vertical="center" wrapText="1"/>
    </xf>
    <xf numFmtId="9" fontId="5" fillId="4" borderId="7" xfId="2" applyFont="1" applyFill="1" applyBorder="1"/>
    <xf numFmtId="0" fontId="5" fillId="0" borderId="15" xfId="0" applyFont="1" applyFill="1" applyBorder="1" applyAlignment="1"/>
    <xf numFmtId="0" fontId="5" fillId="5" borderId="4" xfId="0" applyFont="1" applyFill="1" applyBorder="1"/>
    <xf numFmtId="0" fontId="5" fillId="5" borderId="6" xfId="0" applyFont="1" applyFill="1" applyBorder="1"/>
    <xf numFmtId="9" fontId="5" fillId="5" borderId="2" xfId="2" applyFont="1" applyFill="1" applyBorder="1"/>
    <xf numFmtId="9" fontId="5" fillId="5" borderId="7" xfId="2" applyFont="1" applyFill="1" applyBorder="1"/>
    <xf numFmtId="0" fontId="7" fillId="0" borderId="19" xfId="0" applyFont="1" applyBorder="1" applyAlignment="1"/>
    <xf numFmtId="0" fontId="7" fillId="0" borderId="20" xfId="0" applyFont="1" applyBorder="1" applyAlignment="1"/>
    <xf numFmtId="0" fontId="7" fillId="0" borderId="21" xfId="0" applyFont="1" applyBorder="1" applyAlignment="1"/>
    <xf numFmtId="0" fontId="7" fillId="2" borderId="2" xfId="0" applyFont="1" applyFill="1" applyBorder="1" applyAlignment="1">
      <alignment horizontal="right" vertical="center" wrapText="1"/>
    </xf>
    <xf numFmtId="0" fontId="9" fillId="2" borderId="2" xfId="0" applyFont="1" applyFill="1" applyBorder="1" applyAlignment="1">
      <alignment horizontal="right" vertical="center" wrapText="1"/>
    </xf>
    <xf numFmtId="9" fontId="8" fillId="2" borderId="2" xfId="2" applyFont="1" applyFill="1" applyBorder="1" applyAlignment="1">
      <alignment horizontal="right" vertical="center"/>
    </xf>
    <xf numFmtId="0" fontId="8" fillId="3" borderId="2" xfId="2" applyNumberFormat="1" applyFont="1" applyFill="1" applyBorder="1" applyAlignment="1">
      <alignment horizontal="right" vertical="center"/>
    </xf>
    <xf numFmtId="9" fontId="8" fillId="3" borderId="7" xfId="2" applyFont="1" applyFill="1" applyBorder="1" applyAlignment="1">
      <alignment horizontal="right" vertical="center"/>
    </xf>
    <xf numFmtId="0" fontId="2" fillId="0" borderId="16" xfId="0" applyFont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5" borderId="27" xfId="0" applyFont="1" applyFill="1" applyBorder="1" applyAlignment="1">
      <alignment horizontal="center" vertical="center" wrapText="1"/>
    </xf>
    <xf numFmtId="0" fontId="2" fillId="5" borderId="28" xfId="0" applyFont="1" applyFill="1" applyBorder="1" applyAlignment="1">
      <alignment horizontal="center" vertical="center" wrapText="1"/>
    </xf>
    <xf numFmtId="0" fontId="0" fillId="0" borderId="4" xfId="0" applyBorder="1"/>
    <xf numFmtId="0" fontId="10" fillId="0" borderId="0" xfId="0" applyFont="1" applyAlignment="1">
      <alignment horizontal="center" vertical="center"/>
    </xf>
    <xf numFmtId="9" fontId="10" fillId="0" borderId="0" xfId="2" applyFont="1" applyAlignment="1">
      <alignment horizontal="center" vertical="center" wrapText="1"/>
    </xf>
    <xf numFmtId="9" fontId="0" fillId="0" borderId="0" xfId="2" applyFont="1" applyAlignment="1">
      <alignment wrapText="1"/>
    </xf>
    <xf numFmtId="164" fontId="0" fillId="0" borderId="0" xfId="2" applyNumberFormat="1" applyFont="1" applyAlignment="1">
      <alignment wrapText="1"/>
    </xf>
    <xf numFmtId="9" fontId="12" fillId="0" borderId="4" xfId="1" applyNumberFormat="1" applyFont="1" applyBorder="1" applyAlignment="1">
      <alignment horizontal="right" vertical="center" wrapText="1"/>
    </xf>
    <xf numFmtId="9" fontId="0" fillId="0" borderId="4" xfId="2" applyFont="1" applyBorder="1"/>
    <xf numFmtId="10" fontId="12" fillId="0" borderId="4" xfId="1" applyNumberFormat="1" applyFont="1" applyBorder="1" applyAlignment="1">
      <alignment horizontal="right" vertical="center" wrapText="1"/>
    </xf>
    <xf numFmtId="10" fontId="8" fillId="0" borderId="28" xfId="1" applyNumberFormat="1" applyFont="1" applyBorder="1" applyAlignment="1">
      <alignment horizontal="right" vertical="center" wrapText="1"/>
    </xf>
    <xf numFmtId="165" fontId="14" fillId="0" borderId="29" xfId="0" applyNumberFormat="1" applyFont="1" applyFill="1" applyBorder="1" applyAlignment="1">
      <alignment horizontal="center" wrapText="1"/>
    </xf>
    <xf numFmtId="0" fontId="14" fillId="0" borderId="29" xfId="0" applyFont="1" applyFill="1" applyBorder="1" applyAlignment="1">
      <alignment horizontal="center" wrapText="1"/>
    </xf>
    <xf numFmtId="9" fontId="14" fillId="0" borderId="29" xfId="2" applyNumberFormat="1" applyFont="1" applyFill="1" applyBorder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165" fontId="15" fillId="0" borderId="29" xfId="0" applyNumberFormat="1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 wrapText="1"/>
    </xf>
    <xf numFmtId="14" fontId="15" fillId="0" borderId="29" xfId="0" applyNumberFormat="1" applyFont="1" applyFill="1" applyBorder="1" applyAlignment="1">
      <alignment horizontal="center" vertical="center" wrapText="1"/>
    </xf>
    <xf numFmtId="9" fontId="15" fillId="0" borderId="29" xfId="2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65" fontId="15" fillId="0" borderId="0" xfId="0" applyNumberFormat="1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14" fontId="15" fillId="0" borderId="0" xfId="0" applyNumberFormat="1" applyFont="1" applyFill="1" applyAlignment="1">
      <alignment horizontal="center" vertical="center" wrapText="1"/>
    </xf>
    <xf numFmtId="9" fontId="15" fillId="0" borderId="0" xfId="2" applyNumberFormat="1" applyFont="1" applyFill="1" applyAlignment="1">
      <alignment horizontal="center" vertical="center" wrapText="1"/>
    </xf>
    <xf numFmtId="165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14" fontId="15" fillId="0" borderId="0" xfId="0" applyNumberFormat="1" applyFont="1" applyFill="1" applyBorder="1" applyAlignment="1">
      <alignment horizontal="center" vertical="center" wrapText="1"/>
    </xf>
    <xf numFmtId="9" fontId="15" fillId="0" borderId="0" xfId="2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65" fontId="1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9" fontId="1" fillId="0" borderId="0" xfId="2" applyNumberFormat="1" applyFont="1" applyFill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9" fontId="1" fillId="0" borderId="0" xfId="2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NumberFormat="1" applyFill="1"/>
    <xf numFmtId="0" fontId="0" fillId="0" borderId="0" xfId="0" applyFill="1" applyBorder="1"/>
    <xf numFmtId="9" fontId="0" fillId="0" borderId="0" xfId="0" applyNumberFormat="1" applyFill="1" applyBorder="1"/>
    <xf numFmtId="0" fontId="0" fillId="0" borderId="0" xfId="0" applyNumberFormat="1" applyFill="1" applyBorder="1"/>
    <xf numFmtId="0" fontId="2" fillId="0" borderId="0" xfId="0" applyFont="1" applyFill="1" applyBorder="1" applyAlignment="1">
      <alignment horizontal="center" wrapText="1"/>
    </xf>
    <xf numFmtId="0" fontId="2" fillId="0" borderId="0" xfId="1" applyNumberFormat="1" applyFont="1" applyFill="1" applyBorder="1" applyAlignment="1">
      <alignment horizontal="center" wrapText="1"/>
    </xf>
    <xf numFmtId="0" fontId="0" fillId="0" borderId="0" xfId="0" applyFill="1" applyAlignment="1"/>
    <xf numFmtId="0" fontId="0" fillId="6" borderId="0" xfId="0" applyFill="1" applyBorder="1" applyAlignment="1"/>
    <xf numFmtId="0" fontId="0" fillId="6" borderId="0" xfId="0" applyFill="1" applyBorder="1"/>
    <xf numFmtId="9" fontId="15" fillId="0" borderId="0" xfId="0" applyNumberFormat="1" applyFont="1" applyFill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/>
    </xf>
    <xf numFmtId="0" fontId="5" fillId="4" borderId="17" xfId="0" applyFont="1" applyFill="1" applyBorder="1" applyAlignment="1">
      <alignment horizontal="center"/>
    </xf>
    <xf numFmtId="0" fontId="5" fillId="4" borderId="18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5" fillId="5" borderId="21" xfId="0" applyFont="1" applyFill="1" applyBorder="1" applyAlignment="1">
      <alignment horizontal="center"/>
    </xf>
    <xf numFmtId="0" fontId="5" fillId="5" borderId="14" xfId="0" applyFont="1" applyFill="1" applyBorder="1" applyAlignment="1">
      <alignment horizontal="center"/>
    </xf>
    <xf numFmtId="0" fontId="2" fillId="0" borderId="26" xfId="0" applyFont="1" applyBorder="1" applyAlignment="1">
      <alignment horizontal="right" vertical="center" wrapText="1"/>
    </xf>
    <xf numFmtId="0" fontId="2" fillId="0" borderId="27" xfId="0" applyFont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7" fillId="2" borderId="4" xfId="0" applyFont="1" applyFill="1" applyBorder="1" applyAlignment="1">
      <alignment horizontal="right" vertical="center" wrapText="1"/>
    </xf>
    <xf numFmtId="0" fontId="7" fillId="3" borderId="1" xfId="0" applyFont="1" applyFill="1" applyBorder="1" applyAlignment="1">
      <alignment horizontal="right" vertical="center" wrapText="1"/>
    </xf>
    <xf numFmtId="0" fontId="7" fillId="3" borderId="4" xfId="0" applyFont="1" applyFill="1" applyBorder="1" applyAlignment="1">
      <alignment horizontal="right" vertical="center" wrapText="1"/>
    </xf>
    <xf numFmtId="0" fontId="8" fillId="3" borderId="5" xfId="0" applyFont="1" applyFill="1" applyBorder="1" applyAlignment="1">
      <alignment horizontal="right" wrapText="1"/>
    </xf>
    <xf numFmtId="0" fontId="8" fillId="3" borderId="6" xfId="0" applyFont="1" applyFill="1" applyBorder="1" applyAlignment="1">
      <alignment horizontal="right" wrapText="1"/>
    </xf>
    <xf numFmtId="0" fontId="2" fillId="5" borderId="26" xfId="0" applyFont="1" applyFill="1" applyBorder="1" applyAlignment="1">
      <alignment horizontal="center" vertical="center" wrapText="1"/>
    </xf>
    <xf numFmtId="0" fontId="2" fillId="5" borderId="27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/>
    </xf>
    <xf numFmtId="0" fontId="5" fillId="5" borderId="24" xfId="0" applyFont="1" applyFill="1" applyBorder="1" applyAlignment="1">
      <alignment horizontal="center"/>
    </xf>
    <xf numFmtId="0" fontId="5" fillId="5" borderId="25" xfId="0" applyFont="1" applyFill="1" applyBorder="1" applyAlignment="1">
      <alignment horizontal="center"/>
    </xf>
    <xf numFmtId="0" fontId="5" fillId="5" borderId="20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1" fillId="4" borderId="21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66" fontId="15" fillId="0" borderId="29" xfId="0" applyNumberFormat="1" applyFont="1" applyFill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Pourcentage" xfId="2" builtinId="5"/>
  </cellStyles>
  <dxfs count="21"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CCFF66"/>
        </patternFill>
      </fill>
    </dxf>
    <dxf>
      <fill>
        <patternFill>
          <bgColor rgb="FF00FF00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CCFF66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alignment horizontal="general" vertical="bottom" textRotation="0" wrapText="1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1">
      <tableStyleElement type="wholeTable" dxfId="20"/>
    </tableStyle>
  </tableStyles>
  <colors>
    <mruColors>
      <color rgb="FFFFFFCC"/>
      <color rgb="FFFFFF00"/>
      <color rgb="FF00FF00"/>
      <color rgb="FFFF6600"/>
      <color rgb="FFCCFF66"/>
      <color rgb="FF00FF99"/>
      <color rgb="FFFF0000"/>
    </mruColors>
  </colors>
  <extLst>
    <ext xmlns:x14="http://schemas.microsoft.com/office/spreadsheetml/2009/9/main" uri="{46F421CA-312F-682f-3DD2-61675219B42D}">
      <x14:dxfs count="1">
        <dxf>
          <fill>
            <patternFill>
              <bgColor rgb="FF00FF00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898524</xdr:colOff>
      <xdr:row>0</xdr:row>
      <xdr:rowOff>9525</xdr:rowOff>
    </xdr:from>
    <xdr:to>
      <xdr:col>5</xdr:col>
      <xdr:colOff>590549</xdr:colOff>
      <xdr:row>0</xdr:row>
      <xdr:rowOff>419100</xdr:rowOff>
    </xdr:to>
    <xdr:sp macro="[0]!GoList" textlink="">
      <xdr:nvSpPr>
        <xdr:cNvPr id="3" name="Rectangle à coins arrondis 2"/>
        <xdr:cNvSpPr/>
      </xdr:nvSpPr>
      <xdr:spPr>
        <a:xfrm>
          <a:off x="3575049" y="9525"/>
          <a:ext cx="3425825" cy="4095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400" b="1" cap="small" baseline="0">
              <a:solidFill>
                <a:schemeClr val="lt1"/>
              </a:solidFill>
              <a:latin typeface="+mn-lt"/>
              <a:ea typeface="+mn-ea"/>
              <a:cs typeface="+mn-cs"/>
            </a:rPr>
            <a:t>Afficher les listes</a:t>
          </a:r>
        </a:p>
      </xdr:txBody>
    </xdr:sp>
    <xdr:clientData/>
  </xdr:twoCellAnchor>
  <xdr:twoCellAnchor>
    <xdr:from>
      <xdr:col>6</xdr:col>
      <xdr:colOff>1152525</xdr:colOff>
      <xdr:row>0</xdr:row>
      <xdr:rowOff>22224</xdr:rowOff>
    </xdr:from>
    <xdr:to>
      <xdr:col>10</xdr:col>
      <xdr:colOff>57151</xdr:colOff>
      <xdr:row>0</xdr:row>
      <xdr:rowOff>428625</xdr:rowOff>
    </xdr:to>
    <xdr:sp macro="[0]!GoGraph" textlink="">
      <xdr:nvSpPr>
        <xdr:cNvPr id="4" name="Rectangle à coins arrondis 3"/>
        <xdr:cNvSpPr/>
      </xdr:nvSpPr>
      <xdr:spPr>
        <a:xfrm>
          <a:off x="8801100" y="22224"/>
          <a:ext cx="4810126" cy="4064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400" b="1" cap="small" baseline="0">
              <a:solidFill>
                <a:schemeClr val="lt1"/>
              </a:solidFill>
              <a:latin typeface="+mn-lt"/>
              <a:ea typeface="+mn-ea"/>
              <a:cs typeface="+mn-cs"/>
            </a:rPr>
            <a:t>Afficher les données des graphiques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0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0</xdr:colOff>
      <xdr:row>0</xdr:row>
      <xdr:rowOff>0</xdr:rowOff>
    </xdr:from>
    <xdr:to>
      <xdr:col>10</xdr:col>
      <xdr:colOff>95250</xdr:colOff>
      <xdr:row>1</xdr:row>
      <xdr:rowOff>114300</xdr:rowOff>
    </xdr:to>
    <xdr:sp macro="[0]!GoBDAction" textlink="">
      <xdr:nvSpPr>
        <xdr:cNvPr id="2" name="Rectangle à coins arrondis 1"/>
        <xdr:cNvSpPr/>
      </xdr:nvSpPr>
      <xdr:spPr>
        <a:xfrm>
          <a:off x="7381875" y="0"/>
          <a:ext cx="2638425" cy="381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small" baseline="0"/>
            <a:t>Revenir au Plan d'action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381000</xdr:colOff>
      <xdr:row>0</xdr:row>
      <xdr:rowOff>0</xdr:rowOff>
    </xdr:from>
    <xdr:to>
      <xdr:col>17</xdr:col>
      <xdr:colOff>581025</xdr:colOff>
      <xdr:row>0</xdr:row>
      <xdr:rowOff>323850</xdr:rowOff>
    </xdr:to>
    <xdr:sp macro="[0]!GoBDAction" textlink="">
      <xdr:nvSpPr>
        <xdr:cNvPr id="2" name="Rectangle à coins arrondis 1"/>
        <xdr:cNvSpPr/>
      </xdr:nvSpPr>
      <xdr:spPr>
        <a:xfrm>
          <a:off x="9972675" y="0"/>
          <a:ext cx="2486025" cy="3238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small" baseline="0"/>
            <a:t>Revenir au Plan d'action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5</xdr:row>
      <xdr:rowOff>19050</xdr:rowOff>
    </xdr:from>
    <xdr:to>
      <xdr:col>3</xdr:col>
      <xdr:colOff>238125</xdr:colOff>
      <xdr:row>22</xdr:row>
      <xdr:rowOff>171450</xdr:rowOff>
    </xdr:to>
    <xdr:grpSp>
      <xdr:nvGrpSpPr>
        <xdr:cNvPr id="4" name="Groupe 3"/>
        <xdr:cNvGrpSpPr/>
      </xdr:nvGrpSpPr>
      <xdr:grpSpPr>
        <a:xfrm>
          <a:off x="552450" y="981075"/>
          <a:ext cx="2676525" cy="3590925"/>
          <a:chOff x="552450" y="981075"/>
          <a:chExt cx="2828925" cy="3590925"/>
        </a:xfrm>
      </xdr:grpSpPr>
      <xdr:sp macro="" textlink="">
        <xdr:nvSpPr>
          <xdr:cNvPr id="2" name="Rectangle 1"/>
          <xdr:cNvSpPr/>
        </xdr:nvSpPr>
        <xdr:spPr>
          <a:xfrm>
            <a:off x="552450" y="981075"/>
            <a:ext cx="2828925" cy="3590925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" name="ZoneTexte 2"/>
          <xdr:cNvSpPr txBox="1"/>
        </xdr:nvSpPr>
        <xdr:spPr>
          <a:xfrm>
            <a:off x="666750" y="1135178"/>
            <a:ext cx="2562225" cy="280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spAutoFit/>
          </a:bodyPr>
          <a:lstStyle/>
          <a:p>
            <a:pPr algn="ctr"/>
            <a:r>
              <a:rPr lang="fr-FR" sz="1200" b="1"/>
              <a:t>Données</a:t>
            </a:r>
            <a:r>
              <a:rPr lang="fr-FR" sz="1200" b="1" baseline="0"/>
              <a:t> Graphique Général</a:t>
            </a:r>
            <a:endParaRPr lang="fr-FR" sz="1200" b="1"/>
          </a:p>
        </xdr:txBody>
      </xdr:sp>
    </xdr:grpSp>
    <xdr:clientData/>
  </xdr:twoCellAnchor>
  <xdr:twoCellAnchor>
    <xdr:from>
      <xdr:col>3</xdr:col>
      <xdr:colOff>542926</xdr:colOff>
      <xdr:row>5</xdr:row>
      <xdr:rowOff>47625</xdr:rowOff>
    </xdr:from>
    <xdr:to>
      <xdr:col>6</xdr:col>
      <xdr:colOff>390526</xdr:colOff>
      <xdr:row>23</xdr:row>
      <xdr:rowOff>9525</xdr:rowOff>
    </xdr:to>
    <xdr:grpSp>
      <xdr:nvGrpSpPr>
        <xdr:cNvPr id="5" name="Groupe 4"/>
        <xdr:cNvGrpSpPr/>
      </xdr:nvGrpSpPr>
      <xdr:grpSpPr>
        <a:xfrm>
          <a:off x="3533776" y="1009650"/>
          <a:ext cx="2838450" cy="3590925"/>
          <a:chOff x="552451" y="981075"/>
          <a:chExt cx="2272290" cy="3590925"/>
        </a:xfrm>
      </xdr:grpSpPr>
      <xdr:sp macro="" textlink="">
        <xdr:nvSpPr>
          <xdr:cNvPr id="6" name="Rectangle 5"/>
          <xdr:cNvSpPr/>
        </xdr:nvSpPr>
        <xdr:spPr>
          <a:xfrm>
            <a:off x="552451" y="981075"/>
            <a:ext cx="2272290" cy="3590925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666750" y="1148617"/>
            <a:ext cx="1982612" cy="25332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spAutoFit/>
          </a:bodyPr>
          <a:lstStyle/>
          <a:p>
            <a:pPr algn="ctr"/>
            <a:r>
              <a:rPr lang="fr-FR" sz="1200" b="1"/>
              <a:t>Données</a:t>
            </a:r>
            <a:r>
              <a:rPr lang="fr-FR" sz="1200" b="1" baseline="0"/>
              <a:t> Graphique à l'échéance</a:t>
            </a:r>
            <a:endParaRPr lang="fr-FR" sz="1200" b="1"/>
          </a:p>
        </xdr:txBody>
      </xdr:sp>
    </xdr:grpSp>
    <xdr:clientData/>
  </xdr:twoCellAnchor>
  <xdr:twoCellAnchor>
    <xdr:from>
      <xdr:col>7</xdr:col>
      <xdr:colOff>666750</xdr:colOff>
      <xdr:row>0</xdr:row>
      <xdr:rowOff>47625</xdr:rowOff>
    </xdr:from>
    <xdr:to>
      <xdr:col>11</xdr:col>
      <xdr:colOff>257175</xdr:colOff>
      <xdr:row>2</xdr:row>
      <xdr:rowOff>19050</xdr:rowOff>
    </xdr:to>
    <xdr:sp macro="[0]!GoBDAction" textlink="">
      <xdr:nvSpPr>
        <xdr:cNvPr id="10" name="Rectangle à coins arrondis 9"/>
        <xdr:cNvSpPr/>
      </xdr:nvSpPr>
      <xdr:spPr>
        <a:xfrm>
          <a:off x="7410450" y="47625"/>
          <a:ext cx="2638425" cy="361950"/>
        </a:xfrm>
        <a:prstGeom prst="roundRect">
          <a:avLst/>
        </a:prstGeom>
        <a:gradFill rotWithShape="1">
          <a:gsLst>
            <a:gs pos="0">
              <a:srgbClr val="4F81BD">
                <a:shade val="51000"/>
                <a:satMod val="130000"/>
              </a:srgbClr>
            </a:gs>
            <a:gs pos="80000">
              <a:srgbClr val="4F81BD">
                <a:shade val="93000"/>
                <a:satMod val="130000"/>
              </a:srgbClr>
            </a:gs>
            <a:gs pos="100000">
              <a:srgbClr val="4F81BD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small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Revenir au Plan d'action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7" name="Tableau7" displayName="Tableau7" ref="B10:C16" totalsRowShown="0" headerRowDxfId="19">
  <autoFilter ref="B10:C16"/>
  <tableColumns count="2">
    <tableColumn id="1" name="Indicateur"/>
    <tableColumn id="2" name="Pourcentage d'avancement" dataDxfId="18" dataCellStyle="Pourcentage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9" name="Tableau710" displayName="Tableau710" ref="E10:F16" totalsRowShown="0" headerRowDxfId="17">
  <autoFilter ref="E10:F16"/>
  <tableColumns count="2">
    <tableColumn id="1" name="Indicateur"/>
    <tableColumn id="2" name="Pourcentage d'avancement" dataDxfId="16" dataCellStyle="Pourcentage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D"/>
  <dimension ref="A1:K37"/>
  <sheetViews>
    <sheetView tabSelected="1" zoomScaleNormal="100" workbookViewId="0">
      <pane ySplit="1" topLeftCell="A2" activePane="bottomLeft" state="frozen"/>
      <selection pane="bottomLeft" activeCell="H12" sqref="H12"/>
    </sheetView>
  </sheetViews>
  <sheetFormatPr baseColWidth="10" defaultRowHeight="15.75" x14ac:dyDescent="0.25"/>
  <cols>
    <col min="1" max="1" width="10" style="57" customWidth="1"/>
    <col min="2" max="2" width="30.140625" style="47" customWidth="1"/>
    <col min="3" max="3" width="20" style="58" customWidth="1"/>
    <col min="4" max="4" width="12.5703125" style="58" customWidth="1"/>
    <col min="5" max="5" width="23.42578125" style="47" customWidth="1"/>
    <col min="6" max="6" width="18.5703125" style="56" customWidth="1"/>
    <col min="7" max="7" width="18" style="47" customWidth="1"/>
    <col min="8" max="8" width="29.140625" style="47" customWidth="1"/>
    <col min="9" max="9" width="24.5703125" style="47" customWidth="1"/>
    <col min="10" max="10" width="16.85546875" style="47" customWidth="1"/>
    <col min="11" max="11" width="17.85546875" style="59" customWidth="1"/>
    <col min="12" max="12" width="6.85546875" style="47" customWidth="1"/>
    <col min="13" max="13" width="14.85546875" style="47" customWidth="1"/>
    <col min="14" max="14" width="17.140625" style="47" customWidth="1"/>
    <col min="15" max="16384" width="11.42578125" style="47"/>
  </cols>
  <sheetData>
    <row r="1" spans="1:11" s="42" customFormat="1" ht="72" customHeight="1" x14ac:dyDescent="0.3">
      <c r="A1" s="39" t="s">
        <v>72</v>
      </c>
      <c r="B1" s="40" t="s">
        <v>71</v>
      </c>
      <c r="C1" s="40" t="s">
        <v>1</v>
      </c>
      <c r="D1" s="40" t="s">
        <v>10</v>
      </c>
      <c r="E1" s="40" t="s">
        <v>5</v>
      </c>
      <c r="F1" s="40" t="s">
        <v>2</v>
      </c>
      <c r="G1" s="40" t="s">
        <v>9</v>
      </c>
      <c r="H1" s="40" t="s">
        <v>0</v>
      </c>
      <c r="I1" s="40" t="s">
        <v>3</v>
      </c>
      <c r="J1" s="40" t="s">
        <v>6</v>
      </c>
      <c r="K1" s="41" t="s">
        <v>11</v>
      </c>
    </row>
    <row r="2" spans="1:11" ht="31.5" x14ac:dyDescent="0.25">
      <c r="A2" s="43">
        <v>1</v>
      </c>
      <c r="B2" s="44" t="s">
        <v>34</v>
      </c>
      <c r="C2" s="44" t="s">
        <v>59</v>
      </c>
      <c r="D2" s="104">
        <v>1</v>
      </c>
      <c r="E2" s="45">
        <v>43009</v>
      </c>
      <c r="F2" s="45">
        <v>42745</v>
      </c>
      <c r="G2" s="45">
        <v>42746</v>
      </c>
      <c r="H2" s="44" t="s">
        <v>35</v>
      </c>
      <c r="I2" s="45" t="s">
        <v>67</v>
      </c>
      <c r="J2" s="45" t="s">
        <v>7</v>
      </c>
      <c r="K2" s="46">
        <v>1</v>
      </c>
    </row>
    <row r="3" spans="1:11" x14ac:dyDescent="0.25">
      <c r="A3" s="48">
        <v>2</v>
      </c>
      <c r="B3" s="49" t="s">
        <v>68</v>
      </c>
      <c r="C3" s="49" t="s">
        <v>45</v>
      </c>
      <c r="D3" s="49">
        <v>1</v>
      </c>
      <c r="E3" s="50">
        <v>42736</v>
      </c>
      <c r="F3" s="54">
        <v>42736</v>
      </c>
      <c r="G3" s="50"/>
      <c r="H3" s="49" t="s">
        <v>8</v>
      </c>
      <c r="I3" s="49" t="s">
        <v>70</v>
      </c>
      <c r="J3" s="49" t="s">
        <v>38</v>
      </c>
      <c r="K3" s="51">
        <v>0</v>
      </c>
    </row>
    <row r="4" spans="1:11" x14ac:dyDescent="0.25">
      <c r="A4" s="48">
        <v>3</v>
      </c>
      <c r="B4" s="49" t="s">
        <v>68</v>
      </c>
      <c r="C4" s="49" t="s">
        <v>45</v>
      </c>
      <c r="D4" s="73">
        <v>6</v>
      </c>
      <c r="E4" s="50">
        <v>42736</v>
      </c>
      <c r="F4" s="54">
        <v>42737</v>
      </c>
      <c r="G4" s="50"/>
      <c r="H4" s="49" t="s">
        <v>8</v>
      </c>
      <c r="I4" s="49" t="s">
        <v>69</v>
      </c>
      <c r="J4" s="49" t="s">
        <v>38</v>
      </c>
      <c r="K4" s="51">
        <v>0</v>
      </c>
    </row>
    <row r="5" spans="1:11" s="56" customFormat="1" x14ac:dyDescent="0.25">
      <c r="A5" s="52"/>
      <c r="B5" s="53"/>
      <c r="C5" s="53"/>
      <c r="D5" s="53"/>
      <c r="E5" s="54"/>
      <c r="F5" s="54"/>
      <c r="G5" s="54"/>
      <c r="H5" s="53"/>
      <c r="I5" s="53"/>
      <c r="J5" s="53"/>
      <c r="K5" s="55"/>
    </row>
    <row r="6" spans="1:11" s="56" customFormat="1" x14ac:dyDescent="0.25">
      <c r="A6" s="52"/>
      <c r="B6" s="53"/>
      <c r="C6" s="53"/>
      <c r="D6" s="53"/>
      <c r="E6" s="54"/>
      <c r="F6" s="54"/>
      <c r="G6" s="54"/>
      <c r="H6" s="53"/>
      <c r="I6" s="53"/>
      <c r="J6" s="53"/>
      <c r="K6" s="55"/>
    </row>
    <row r="7" spans="1:11" s="56" customFormat="1" x14ac:dyDescent="0.25">
      <c r="A7" s="52"/>
      <c r="B7" s="53"/>
      <c r="C7" s="53"/>
      <c r="D7" s="53"/>
      <c r="E7" s="54"/>
      <c r="F7" s="54"/>
      <c r="G7" s="54"/>
      <c r="H7" s="53"/>
      <c r="I7" s="53"/>
      <c r="J7" s="53"/>
      <c r="K7" s="55"/>
    </row>
    <row r="8" spans="1:11" s="56" customFormat="1" x14ac:dyDescent="0.25">
      <c r="A8" s="52"/>
      <c r="B8" s="53"/>
      <c r="C8" s="53"/>
      <c r="D8" s="53"/>
      <c r="E8" s="54"/>
      <c r="F8" s="54"/>
      <c r="G8" s="54"/>
      <c r="H8" s="53"/>
      <c r="I8" s="53"/>
      <c r="J8" s="53"/>
      <c r="K8" s="55"/>
    </row>
    <row r="9" spans="1:11" s="56" customFormat="1" ht="14.25" customHeight="1" x14ac:dyDescent="0.25">
      <c r="A9" s="52"/>
      <c r="B9" s="53"/>
      <c r="C9" s="53"/>
      <c r="D9" s="53"/>
      <c r="E9" s="54"/>
      <c r="F9" s="54"/>
      <c r="G9" s="54"/>
      <c r="H9" s="53"/>
      <c r="I9" s="53"/>
      <c r="J9" s="53"/>
      <c r="K9" s="55"/>
    </row>
    <row r="10" spans="1:11" s="56" customFormat="1" x14ac:dyDescent="0.25">
      <c r="A10" s="52"/>
      <c r="B10" s="53"/>
      <c r="C10" s="53"/>
      <c r="D10" s="53"/>
      <c r="E10" s="54"/>
      <c r="F10" s="54"/>
      <c r="G10" s="54"/>
      <c r="H10" s="53"/>
      <c r="I10" s="53"/>
      <c r="J10" s="53"/>
      <c r="K10" s="55"/>
    </row>
    <row r="11" spans="1:11" s="56" customFormat="1" x14ac:dyDescent="0.25">
      <c r="A11" s="52"/>
      <c r="B11" s="53"/>
      <c r="C11" s="53"/>
      <c r="D11" s="53"/>
      <c r="E11" s="54"/>
      <c r="F11" s="54"/>
      <c r="G11" s="54"/>
      <c r="H11" s="53"/>
      <c r="I11" s="53"/>
      <c r="J11" s="53"/>
      <c r="K11" s="55"/>
    </row>
    <row r="12" spans="1:11" s="56" customFormat="1" ht="45.75" customHeight="1" x14ac:dyDescent="0.25">
      <c r="A12" s="52"/>
      <c r="B12" s="53"/>
      <c r="C12" s="53"/>
      <c r="D12" s="53"/>
      <c r="E12" s="54"/>
      <c r="F12" s="54"/>
      <c r="G12" s="54"/>
      <c r="H12" s="53"/>
      <c r="I12" s="53"/>
      <c r="J12" s="53"/>
      <c r="K12" s="55"/>
    </row>
    <row r="13" spans="1:11" s="56" customFormat="1" x14ac:dyDescent="0.25">
      <c r="A13" s="52"/>
      <c r="B13" s="53"/>
      <c r="C13" s="53"/>
      <c r="D13" s="53"/>
      <c r="E13" s="54"/>
      <c r="F13" s="54"/>
      <c r="G13" s="54"/>
      <c r="H13" s="53"/>
      <c r="I13" s="53"/>
      <c r="J13" s="53"/>
      <c r="K13" s="55"/>
    </row>
    <row r="14" spans="1:11" s="56" customFormat="1" x14ac:dyDescent="0.25">
      <c r="A14" s="52"/>
      <c r="B14" s="53"/>
      <c r="C14" s="53"/>
      <c r="D14" s="53"/>
      <c r="E14" s="54"/>
      <c r="F14" s="54"/>
      <c r="G14" s="54"/>
      <c r="H14" s="53"/>
      <c r="I14" s="53"/>
      <c r="J14" s="53"/>
      <c r="K14" s="55"/>
    </row>
    <row r="15" spans="1:11" s="56" customFormat="1" x14ac:dyDescent="0.25">
      <c r="A15" s="52"/>
      <c r="B15" s="53"/>
      <c r="C15" s="53"/>
      <c r="D15" s="53"/>
      <c r="E15" s="54"/>
      <c r="F15" s="54"/>
      <c r="G15" s="54"/>
      <c r="H15" s="53"/>
      <c r="I15" s="53"/>
      <c r="J15" s="53"/>
      <c r="K15" s="55"/>
    </row>
    <row r="16" spans="1:11" s="56" customFormat="1" x14ac:dyDescent="0.25">
      <c r="A16" s="52"/>
      <c r="B16" s="53"/>
      <c r="C16" s="53"/>
      <c r="D16" s="53"/>
      <c r="E16" s="54"/>
      <c r="F16" s="54"/>
      <c r="G16" s="54"/>
      <c r="H16" s="53"/>
      <c r="I16" s="53"/>
      <c r="J16" s="53"/>
      <c r="K16" s="55"/>
    </row>
    <row r="17" spans="1:11" s="56" customFormat="1" ht="47.25" customHeight="1" x14ac:dyDescent="0.25">
      <c r="A17" s="52"/>
      <c r="B17" s="53"/>
      <c r="C17" s="53"/>
      <c r="D17" s="53"/>
      <c r="E17" s="54"/>
      <c r="F17" s="54"/>
      <c r="G17" s="54"/>
      <c r="H17" s="53"/>
      <c r="I17" s="53"/>
      <c r="J17" s="53"/>
      <c r="K17" s="55"/>
    </row>
    <row r="18" spans="1:11" s="56" customFormat="1" x14ac:dyDescent="0.25">
      <c r="A18" s="52"/>
      <c r="B18" s="53"/>
      <c r="C18" s="53"/>
      <c r="D18" s="53"/>
      <c r="E18" s="54"/>
      <c r="F18" s="54"/>
      <c r="G18" s="54"/>
      <c r="H18" s="53"/>
      <c r="I18" s="53"/>
      <c r="J18" s="53"/>
      <c r="K18" s="55"/>
    </row>
    <row r="19" spans="1:11" s="56" customFormat="1" x14ac:dyDescent="0.25">
      <c r="A19" s="52"/>
      <c r="B19" s="53"/>
      <c r="C19" s="53"/>
      <c r="D19" s="53"/>
      <c r="E19" s="54"/>
      <c r="F19" s="54"/>
      <c r="G19" s="54"/>
      <c r="H19" s="53"/>
      <c r="I19" s="53"/>
      <c r="J19" s="53"/>
      <c r="K19" s="55"/>
    </row>
    <row r="20" spans="1:11" s="56" customFormat="1" x14ac:dyDescent="0.25">
      <c r="A20" s="52"/>
      <c r="B20" s="53"/>
      <c r="C20" s="53"/>
      <c r="D20" s="53"/>
      <c r="E20" s="54"/>
      <c r="F20" s="54"/>
      <c r="G20" s="54"/>
      <c r="H20" s="53"/>
      <c r="I20" s="53"/>
      <c r="J20" s="53"/>
      <c r="K20" s="55"/>
    </row>
    <row r="21" spans="1:11" s="56" customFormat="1" x14ac:dyDescent="0.25">
      <c r="A21" s="52"/>
      <c r="B21" s="53"/>
      <c r="C21" s="53"/>
      <c r="D21" s="53"/>
      <c r="E21" s="54"/>
      <c r="F21" s="54"/>
      <c r="G21" s="54"/>
      <c r="H21" s="53"/>
      <c r="I21" s="53"/>
      <c r="J21" s="53"/>
      <c r="K21" s="55"/>
    </row>
    <row r="22" spans="1:11" s="56" customFormat="1" x14ac:dyDescent="0.25">
      <c r="A22" s="52"/>
      <c r="B22" s="53"/>
      <c r="C22" s="53"/>
      <c r="D22" s="53"/>
      <c r="E22" s="54"/>
      <c r="F22" s="54"/>
      <c r="G22" s="54"/>
      <c r="H22" s="53"/>
      <c r="I22" s="53"/>
      <c r="J22" s="53"/>
      <c r="K22" s="55"/>
    </row>
    <row r="23" spans="1:11" s="56" customFormat="1" x14ac:dyDescent="0.25">
      <c r="A23" s="52"/>
      <c r="B23" s="53"/>
      <c r="C23" s="53"/>
      <c r="D23" s="53"/>
      <c r="E23" s="54"/>
      <c r="F23" s="54"/>
      <c r="G23" s="54"/>
      <c r="H23" s="53"/>
      <c r="I23" s="53"/>
      <c r="J23" s="53"/>
      <c r="K23" s="55"/>
    </row>
    <row r="24" spans="1:11" s="56" customFormat="1" ht="60" customHeight="1" x14ac:dyDescent="0.25">
      <c r="A24" s="52"/>
      <c r="B24" s="53"/>
      <c r="C24" s="53"/>
      <c r="D24" s="53"/>
      <c r="E24" s="54"/>
      <c r="F24" s="54"/>
      <c r="G24" s="54"/>
      <c r="H24" s="53"/>
      <c r="I24" s="53"/>
      <c r="J24" s="53"/>
      <c r="K24" s="55"/>
    </row>
    <row r="25" spans="1:11" s="56" customFormat="1" x14ac:dyDescent="0.25">
      <c r="A25" s="52"/>
      <c r="B25" s="53"/>
      <c r="C25" s="53"/>
      <c r="D25" s="53"/>
      <c r="E25" s="54"/>
      <c r="F25" s="54"/>
      <c r="G25" s="54"/>
      <c r="H25" s="53"/>
      <c r="I25" s="53"/>
      <c r="J25" s="53"/>
      <c r="K25" s="55"/>
    </row>
    <row r="26" spans="1:11" s="56" customFormat="1" x14ac:dyDescent="0.25">
      <c r="A26" s="52"/>
      <c r="B26" s="53"/>
      <c r="C26" s="53"/>
      <c r="D26" s="53"/>
      <c r="E26" s="54"/>
      <c r="F26" s="54"/>
      <c r="G26" s="54"/>
      <c r="H26" s="53"/>
      <c r="I26" s="53"/>
      <c r="J26" s="53"/>
      <c r="K26" s="55"/>
    </row>
    <row r="27" spans="1:11" s="56" customFormat="1" x14ac:dyDescent="0.25">
      <c r="A27" s="52"/>
      <c r="B27" s="53"/>
      <c r="C27" s="53"/>
      <c r="D27" s="53"/>
      <c r="E27" s="54"/>
      <c r="F27" s="54"/>
      <c r="G27" s="54"/>
      <c r="H27" s="53"/>
      <c r="I27" s="53"/>
      <c r="J27" s="53"/>
      <c r="K27" s="55"/>
    </row>
    <row r="28" spans="1:11" s="56" customFormat="1" x14ac:dyDescent="0.25">
      <c r="A28" s="52"/>
      <c r="B28" s="53"/>
      <c r="C28" s="53"/>
      <c r="D28" s="53"/>
      <c r="E28" s="54"/>
      <c r="F28" s="54"/>
      <c r="G28" s="54"/>
      <c r="H28" s="53"/>
      <c r="I28" s="53"/>
      <c r="J28" s="53"/>
      <c r="K28" s="55"/>
    </row>
    <row r="29" spans="1:11" s="56" customFormat="1" x14ac:dyDescent="0.25">
      <c r="A29" s="52"/>
      <c r="B29" s="53"/>
      <c r="C29" s="53"/>
      <c r="D29" s="53"/>
      <c r="E29" s="54"/>
      <c r="F29" s="54"/>
      <c r="G29" s="54"/>
      <c r="H29" s="53"/>
      <c r="I29" s="53"/>
      <c r="J29" s="53"/>
      <c r="K29" s="55"/>
    </row>
    <row r="30" spans="1:11" s="56" customFormat="1" x14ac:dyDescent="0.25">
      <c r="A30" s="52"/>
      <c r="B30" s="53"/>
      <c r="C30" s="53"/>
      <c r="D30" s="53"/>
      <c r="E30" s="54"/>
      <c r="F30" s="54"/>
      <c r="G30" s="54"/>
      <c r="H30" s="53"/>
      <c r="I30" s="53"/>
      <c r="J30" s="53"/>
      <c r="K30" s="55"/>
    </row>
    <row r="31" spans="1:11" s="56" customFormat="1" x14ac:dyDescent="0.25">
      <c r="A31" s="52"/>
      <c r="B31" s="53"/>
      <c r="C31" s="53"/>
      <c r="D31" s="53"/>
      <c r="E31" s="54"/>
      <c r="F31" s="54"/>
      <c r="G31" s="54"/>
      <c r="H31" s="53"/>
      <c r="I31" s="53"/>
      <c r="J31" s="53"/>
      <c r="K31" s="55"/>
    </row>
    <row r="32" spans="1:11" s="56" customFormat="1" ht="51.75" customHeight="1" x14ac:dyDescent="0.25">
      <c r="A32" s="52"/>
      <c r="B32" s="53"/>
      <c r="C32" s="53"/>
      <c r="D32" s="53"/>
      <c r="E32" s="54"/>
      <c r="F32" s="54"/>
      <c r="G32" s="54"/>
      <c r="H32" s="53"/>
      <c r="I32" s="53"/>
      <c r="J32" s="53"/>
      <c r="K32" s="55"/>
    </row>
    <row r="33" spans="1:11" s="56" customFormat="1" ht="44.25" customHeight="1" x14ac:dyDescent="0.25">
      <c r="A33" s="52"/>
      <c r="B33" s="53"/>
      <c r="C33" s="53"/>
      <c r="D33" s="53"/>
      <c r="E33" s="54"/>
      <c r="F33" s="54"/>
      <c r="G33" s="54"/>
      <c r="H33" s="53"/>
      <c r="I33" s="53"/>
      <c r="J33" s="53"/>
      <c r="K33" s="55"/>
    </row>
    <row r="34" spans="1:11" s="56" customFormat="1" ht="52.5" customHeight="1" x14ac:dyDescent="0.25">
      <c r="A34" s="52"/>
      <c r="B34" s="53"/>
      <c r="C34" s="53"/>
      <c r="D34" s="53"/>
      <c r="E34" s="54"/>
      <c r="F34" s="54"/>
      <c r="G34" s="54"/>
      <c r="H34" s="53"/>
      <c r="I34" s="53"/>
      <c r="J34" s="53"/>
      <c r="K34" s="55"/>
    </row>
    <row r="35" spans="1:11" s="56" customFormat="1" ht="69.75" customHeight="1" x14ac:dyDescent="0.25">
      <c r="A35" s="60"/>
      <c r="C35" s="61"/>
      <c r="D35" s="61"/>
      <c r="K35" s="62"/>
    </row>
    <row r="36" spans="1:11" s="56" customFormat="1" ht="70.5" customHeight="1" x14ac:dyDescent="0.25">
      <c r="A36" s="57"/>
      <c r="B36" s="47"/>
      <c r="C36" s="58"/>
      <c r="D36" s="58"/>
      <c r="E36" s="47"/>
      <c r="G36" s="47"/>
      <c r="H36" s="47"/>
      <c r="I36" s="47"/>
      <c r="J36" s="47"/>
      <c r="K36" s="59"/>
    </row>
    <row r="37" spans="1:11" s="56" customFormat="1" x14ac:dyDescent="0.25">
      <c r="A37" s="57"/>
      <c r="B37" s="47"/>
      <c r="C37" s="58"/>
      <c r="D37" s="58"/>
      <c r="E37" s="47"/>
      <c r="G37" s="47"/>
      <c r="H37" s="47"/>
      <c r="I37" s="47"/>
      <c r="J37" s="47"/>
      <c r="K37" s="59"/>
    </row>
  </sheetData>
  <sheetProtection selectLockedCells="1" autoFilter="0" selectUnlockedCells="1"/>
  <sortState ref="A2:K4">
    <sortCondition ref="A1"/>
  </sortState>
  <dataConsolidate/>
  <conditionalFormatting sqref="F2:F1048576">
    <cfRule type="timePeriod" dxfId="15" priority="24" timePeriod="nextWeek">
      <formula>AND(ROUNDDOWN(F2,0)-TODAY()&gt;(7-WEEKDAY(TODAY())),ROUNDDOWN(F2,0)-TODAY()&lt;(15-WEEKDAY(TODAY())))</formula>
    </cfRule>
    <cfRule type="timePeriod" dxfId="14" priority="26" timePeriod="nextMonth">
      <formula>AND(MONTH(F2)=MONTH(EDATE(TODAY(),0+1)),YEAR(F2)=YEAR(EDATE(TODAY(),0+1)))</formula>
    </cfRule>
    <cfRule type="cellIs" dxfId="13" priority="27" operator="greaterThan">
      <formula>TODAY()</formula>
    </cfRule>
  </conditionalFormatting>
  <conditionalFormatting sqref="F2:F1048576">
    <cfRule type="expression" dxfId="12" priority="18">
      <formula>NOT(ISBLANK($G2))</formula>
    </cfRule>
    <cfRule type="expression" dxfId="11" priority="29">
      <formula>"&gt;AUJOURDHUI()"</formula>
    </cfRule>
  </conditionalFormatting>
  <conditionalFormatting sqref="K1:K1048576">
    <cfRule type="cellIs" dxfId="10" priority="9" operator="equal">
      <formula>75</formula>
    </cfRule>
    <cfRule type="cellIs" dxfId="9" priority="10" operator="equal">
      <formula>50</formula>
    </cfRule>
    <cfRule type="cellIs" dxfId="8" priority="11" operator="equal">
      <formula>25</formula>
    </cfRule>
    <cfRule type="cellIs" dxfId="7" priority="28" operator="equal">
      <formula>"0%"</formula>
    </cfRule>
  </conditionalFormatting>
  <conditionalFormatting sqref="F1:F1048576">
    <cfRule type="timePeriod" dxfId="6" priority="21" timePeriod="today">
      <formula>FLOOR(F1,1)=TODAY()</formula>
    </cfRule>
  </conditionalFormatting>
  <conditionalFormatting sqref="A1:K4">
    <cfRule type="expression" dxfId="5" priority="1">
      <formula>MOD(ROW(),2)=0</formula>
    </cfRule>
  </conditionalFormatting>
  <pageMargins left="0.7" right="0.7" top="0.75" bottom="0.75" header="0.3" footer="0.3"/>
  <pageSetup paperSize="9" scale="44" orientation="landscape" verticalDpi="0" r:id="rId1"/>
  <colBreaks count="1" manualBreakCount="1">
    <brk id="11" max="21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Formulaire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2</xdr:col>
                    <xdr:colOff>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4AFC74BA-6EA8-41B9-8955-9C61063B0E94}">
            <xm:f>NOT(ISERROR(SEARCH(100%,K1)))</xm:f>
            <xm:f>100%</xm:f>
            <x14:dxf>
              <fill>
                <patternFill>
                  <bgColor rgb="FF00FF00"/>
                </patternFill>
              </fill>
            </x14:dxf>
          </x14:cfRule>
          <xm:sqref>K1:K1048576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A"/>
  <dimension ref="B2:J20"/>
  <sheetViews>
    <sheetView workbookViewId="0">
      <selection activeCell="H8" sqref="H8"/>
    </sheetView>
  </sheetViews>
  <sheetFormatPr baseColWidth="10" defaultRowHeight="21" x14ac:dyDescent="0.35"/>
  <cols>
    <col min="1" max="1" width="4.42578125" style="1" customWidth="1"/>
    <col min="2" max="2" width="26" style="2" customWidth="1"/>
    <col min="3" max="3" width="10" style="1" bestFit="1" customWidth="1"/>
    <col min="4" max="4" width="11.42578125" style="1"/>
    <col min="5" max="5" width="18.28515625" style="1" customWidth="1"/>
    <col min="6" max="6" width="21.42578125" style="1" customWidth="1"/>
    <col min="7" max="8" width="9.5703125" style="1" customWidth="1"/>
    <col min="9" max="9" width="18.28515625" style="1" customWidth="1"/>
    <col min="10" max="10" width="19.85546875" style="1" customWidth="1"/>
    <col min="11" max="16384" width="11.42578125" style="1"/>
  </cols>
  <sheetData>
    <row r="2" spans="2:10" ht="26.25" x14ac:dyDescent="0.4">
      <c r="B2" s="81" t="s">
        <v>18</v>
      </c>
      <c r="C2" s="81"/>
      <c r="D2" s="81"/>
      <c r="E2" s="81"/>
      <c r="F2" s="81"/>
    </row>
    <row r="3" spans="2:10" ht="26.25" x14ac:dyDescent="0.4">
      <c r="B3" s="3"/>
      <c r="C3" s="3"/>
      <c r="D3" s="3"/>
      <c r="E3" s="3"/>
    </row>
    <row r="4" spans="2:10" ht="26.25" x14ac:dyDescent="0.4">
      <c r="B4" s="4" t="s">
        <v>19</v>
      </c>
      <c r="C4" s="3"/>
      <c r="D4" s="3"/>
      <c r="E4" s="3"/>
    </row>
    <row r="5" spans="2:10" ht="21.75" thickBot="1" x14ac:dyDescent="0.4"/>
    <row r="6" spans="2:10" x14ac:dyDescent="0.35">
      <c r="B6" s="84" t="s">
        <v>15</v>
      </c>
      <c r="C6" s="85"/>
      <c r="D6" s="85"/>
      <c r="E6" s="38">
        <f>AVERAGE('BD Action'!K:K )</f>
        <v>0.33333333333333331</v>
      </c>
    </row>
    <row r="7" spans="2:10" ht="25.5" customHeight="1" x14ac:dyDescent="0.35">
      <c r="B7" s="86" t="s">
        <v>17</v>
      </c>
      <c r="C7" s="87"/>
      <c r="D7" s="87"/>
      <c r="E7" s="20">
        <f>COUNTIF('BD Action'!K:K,"&lt;=1")</f>
        <v>3</v>
      </c>
    </row>
    <row r="8" spans="2:10" ht="23.25" customHeight="1" x14ac:dyDescent="0.35">
      <c r="B8" s="86" t="s">
        <v>16</v>
      </c>
      <c r="C8" s="87"/>
      <c r="D8" s="87"/>
      <c r="E8" s="21">
        <f>COUNTIF('BD Action'!K:K,"=1")</f>
        <v>1</v>
      </c>
    </row>
    <row r="9" spans="2:10" ht="35.25" customHeight="1" x14ac:dyDescent="0.35">
      <c r="B9" s="86" t="s">
        <v>24</v>
      </c>
      <c r="C9" s="87"/>
      <c r="D9" s="87"/>
      <c r="E9" s="22">
        <f>(E8/E7)</f>
        <v>0.33333333333333331</v>
      </c>
    </row>
    <row r="10" spans="2:10" ht="36" customHeight="1" x14ac:dyDescent="0.35">
      <c r="B10" s="88" t="s">
        <v>30</v>
      </c>
      <c r="C10" s="89"/>
      <c r="D10" s="89"/>
      <c r="E10" s="23">
        <f ca="1">COUNTIF('BD Action'!F:F,"&lt;="&amp;TODAY())</f>
        <v>3</v>
      </c>
    </row>
    <row r="11" spans="2:10" ht="36.75" customHeight="1" x14ac:dyDescent="0.35">
      <c r="B11" s="88" t="s">
        <v>54</v>
      </c>
      <c r="C11" s="89"/>
      <c r="D11" s="89"/>
      <c r="E11" s="23">
        <f ca="1">COUNTIF('BD Action'!G:G,"&lt;="&amp;TODAY())</f>
        <v>1</v>
      </c>
    </row>
    <row r="12" spans="2:10" ht="39" customHeight="1" thickBot="1" x14ac:dyDescent="0.4">
      <c r="B12" s="90" t="s">
        <v>28</v>
      </c>
      <c r="C12" s="91"/>
      <c r="D12" s="91"/>
      <c r="E12" s="24">
        <f ca="1">E11/E10</f>
        <v>0.33333333333333331</v>
      </c>
    </row>
    <row r="14" spans="2:10" ht="21.75" thickBot="1" x14ac:dyDescent="0.4">
      <c r="B14" s="5" t="s">
        <v>20</v>
      </c>
    </row>
    <row r="15" spans="2:10" ht="21.75" thickBot="1" x14ac:dyDescent="0.4">
      <c r="B15" s="12"/>
      <c r="C15" s="78" t="s">
        <v>29</v>
      </c>
      <c r="D15" s="79"/>
      <c r="E15" s="79"/>
      <c r="F15" s="80"/>
      <c r="G15" s="94" t="s">
        <v>33</v>
      </c>
      <c r="H15" s="95"/>
      <c r="I15" s="95"/>
      <c r="J15" s="96"/>
    </row>
    <row r="16" spans="2:10" ht="38.25" customHeight="1" thickBot="1" x14ac:dyDescent="0.4">
      <c r="B16" s="25" t="s">
        <v>21</v>
      </c>
      <c r="C16" s="101" t="s">
        <v>22</v>
      </c>
      <c r="D16" s="102"/>
      <c r="E16" s="26" t="s">
        <v>32</v>
      </c>
      <c r="F16" s="27" t="s">
        <v>23</v>
      </c>
      <c r="G16" s="92" t="s">
        <v>22</v>
      </c>
      <c r="H16" s="93"/>
      <c r="I16" s="28" t="s">
        <v>32</v>
      </c>
      <c r="J16" s="29" t="s">
        <v>31</v>
      </c>
    </row>
    <row r="17" spans="2:10" x14ac:dyDescent="0.35">
      <c r="B17" s="17" t="s">
        <v>4</v>
      </c>
      <c r="C17" s="74">
        <f ca="1">COUNTIFS('BD Action'!C:C,"*Animateur HSE*",'BD Action'!F:F,"&lt;="&amp;TODAY())</f>
        <v>0</v>
      </c>
      <c r="D17" s="75"/>
      <c r="E17" s="6">
        <f ca="1">COUNTIFS('BD Action'!C:C,"=*Animateur HSE*",'BD Action'!F:F,"&lt;="&amp;TODAY(),'BD Action'!K:K,"=100")</f>
        <v>0</v>
      </c>
      <c r="F17" s="7" t="e">
        <f ca="1">E17/C17</f>
        <v>#DIV/0!</v>
      </c>
      <c r="G17" s="97">
        <f>COUNTIF('BD Action'!C:C,"=*Animateur HSE*")</f>
        <v>0</v>
      </c>
      <c r="H17" s="98"/>
      <c r="I17" s="13">
        <f>COUNTIFS('BD Action'!C:C,"=*Animateur HSE*",'BD Action'!K:K,"=100")</f>
        <v>0</v>
      </c>
      <c r="J17" s="15" t="e">
        <f>I17/G17</f>
        <v>#DIV/0!</v>
      </c>
    </row>
    <row r="18" spans="2:10" x14ac:dyDescent="0.35">
      <c r="B18" s="18" t="s">
        <v>25</v>
      </c>
      <c r="C18" s="76">
        <f ca="1">COUNTIFS('BD Action'!C:C,"*Directrice*",'BD Action'!F:F,"&lt;="&amp;TODAY())</f>
        <v>0</v>
      </c>
      <c r="D18" s="77"/>
      <c r="E18" s="8">
        <f ca="1">COUNTIFS('BD Action'!C:C,"=*Directrice*",'BD Action'!F:F,"&lt;="&amp;TODAY(),'BD Action'!K:K,"=100")</f>
        <v>0</v>
      </c>
      <c r="F18" s="9" t="e">
        <f ca="1">E18/C18</f>
        <v>#DIV/0!</v>
      </c>
      <c r="G18" s="97">
        <f>COUNTIF('BD Action'!C:C,"=*Directrice*")</f>
        <v>0</v>
      </c>
      <c r="H18" s="98"/>
      <c r="I18" s="13">
        <f>COUNTIFS('BD Action'!C:C,"=*Directrice*",'BD Action'!K:K,"=100")</f>
        <v>0</v>
      </c>
      <c r="J18" s="15" t="e">
        <f t="shared" ref="J18:J20" si="0">I18/G18</f>
        <v>#DIV/0!</v>
      </c>
    </row>
    <row r="19" spans="2:10" x14ac:dyDescent="0.35">
      <c r="B19" s="18" t="s">
        <v>26</v>
      </c>
      <c r="C19" s="76">
        <f ca="1">COUNTIFS('BD Action'!C:C,"*Econome*",'BD Action'!F:F,"&lt;="&amp;TODAY())</f>
        <v>0</v>
      </c>
      <c r="D19" s="77"/>
      <c r="E19" s="8">
        <f ca="1">COUNTIFS('BD Action'!C:C,"=*Econome*",'BD Action'!F:F,"&lt;="&amp;TODAY(),'BD Action'!K:K,"=100")</f>
        <v>0</v>
      </c>
      <c r="F19" s="9" t="e">
        <f ca="1">E19/C19</f>
        <v>#DIV/0!</v>
      </c>
      <c r="G19" s="97">
        <f>COUNTIF('BD Action'!C:C,"=*Econome*")</f>
        <v>0</v>
      </c>
      <c r="H19" s="98"/>
      <c r="I19" s="13">
        <f>COUNTIFS('BD Action'!C:C,"=*Econome*",'BD Action'!K:K,"=100")</f>
        <v>0</v>
      </c>
      <c r="J19" s="15" t="e">
        <f t="shared" si="0"/>
        <v>#DIV/0!</v>
      </c>
    </row>
    <row r="20" spans="2:10" ht="21.75" thickBot="1" x14ac:dyDescent="0.4">
      <c r="B20" s="19" t="s">
        <v>27</v>
      </c>
      <c r="C20" s="99">
        <f ca="1">COUNTIFS('BD Action'!C:C,"*Gardien*",'BD Action'!F:F,"&lt;="&amp;TODAY())</f>
        <v>0</v>
      </c>
      <c r="D20" s="100"/>
      <c r="E20" s="10">
        <f ca="1">COUNTIFS('BD Action'!C:C,"=*Gardien*",'BD Action'!F:F,"&lt;="&amp;TODAY(),'BD Action'!K:K,"=100")</f>
        <v>0</v>
      </c>
      <c r="F20" s="11" t="e">
        <f ca="1">E20/C20</f>
        <v>#DIV/0!</v>
      </c>
      <c r="G20" s="82">
        <f>COUNTIF('BD Action'!C:C,"=*Gardien*")</f>
        <v>0</v>
      </c>
      <c r="H20" s="83"/>
      <c r="I20" s="14">
        <f>COUNTIFS('BD Action'!C:C,"=*Gardien*",'BD Action'!K:K,"=100")</f>
        <v>0</v>
      </c>
      <c r="J20" s="16" t="e">
        <f t="shared" si="0"/>
        <v>#DIV/0!</v>
      </c>
    </row>
  </sheetData>
  <mergeCells count="20">
    <mergeCell ref="G20:H20"/>
    <mergeCell ref="B6:D6"/>
    <mergeCell ref="B7:D7"/>
    <mergeCell ref="B8:D8"/>
    <mergeCell ref="B9:D9"/>
    <mergeCell ref="B10:D10"/>
    <mergeCell ref="B11:D11"/>
    <mergeCell ref="B12:D12"/>
    <mergeCell ref="G16:H16"/>
    <mergeCell ref="G15:J15"/>
    <mergeCell ref="G17:H17"/>
    <mergeCell ref="G18:H18"/>
    <mergeCell ref="G19:H19"/>
    <mergeCell ref="C20:D20"/>
    <mergeCell ref="C16:D16"/>
    <mergeCell ref="C17:D17"/>
    <mergeCell ref="C18:D18"/>
    <mergeCell ref="C19:D19"/>
    <mergeCell ref="C15:F15"/>
    <mergeCell ref="B2:F2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L"/>
  <dimension ref="A1:N14"/>
  <sheetViews>
    <sheetView workbookViewId="0">
      <selection activeCell="R5" sqref="R5"/>
    </sheetView>
  </sheetViews>
  <sheetFormatPr baseColWidth="10" defaultRowHeight="15" x14ac:dyDescent="0.25"/>
  <cols>
    <col min="1" max="1" width="22.7109375" style="63" customWidth="1"/>
    <col min="2" max="2" width="2" style="63" customWidth="1"/>
    <col min="3" max="3" width="12.42578125" style="63" customWidth="1"/>
    <col min="4" max="4" width="2" style="63" customWidth="1"/>
    <col min="5" max="5" width="23.85546875" style="63" customWidth="1"/>
    <col min="6" max="6" width="2" style="63" customWidth="1"/>
    <col min="7" max="7" width="17.85546875" style="63" customWidth="1"/>
    <col min="8" max="8" width="2" style="63" customWidth="1"/>
    <col min="9" max="9" width="30.140625" style="64" customWidth="1"/>
    <col min="10" max="10" width="2" style="63" customWidth="1"/>
    <col min="11" max="11" width="11.42578125" style="63"/>
    <col min="12" max="12" width="2" style="63" customWidth="1"/>
    <col min="13" max="13" width="11.42578125" style="63"/>
    <col min="14" max="14" width="2" style="63" customWidth="1"/>
    <col min="15" max="16384" width="11.42578125" style="63"/>
  </cols>
  <sheetData>
    <row r="1" spans="1:14" s="70" customFormat="1" ht="37.5" customHeight="1" x14ac:dyDescent="0.3">
      <c r="A1" s="68" t="s">
        <v>1</v>
      </c>
      <c r="B1" s="71"/>
      <c r="C1" s="68" t="s">
        <v>10</v>
      </c>
      <c r="D1" s="71"/>
      <c r="E1" s="68" t="s">
        <v>0</v>
      </c>
      <c r="F1" s="71"/>
      <c r="G1" s="68" t="s">
        <v>6</v>
      </c>
      <c r="H1" s="71"/>
      <c r="I1" s="69" t="s">
        <v>11</v>
      </c>
      <c r="J1" s="71"/>
      <c r="L1" s="71"/>
      <c r="N1" s="71"/>
    </row>
    <row r="2" spans="1:14" x14ac:dyDescent="0.25">
      <c r="A2" s="65" t="s">
        <v>59</v>
      </c>
      <c r="B2" s="72"/>
      <c r="C2" s="65">
        <v>1</v>
      </c>
      <c r="D2" s="72"/>
      <c r="E2" s="65" t="s">
        <v>8</v>
      </c>
      <c r="F2" s="72"/>
      <c r="G2" s="65" t="s">
        <v>7</v>
      </c>
      <c r="H2" s="72"/>
      <c r="I2" s="66">
        <v>0</v>
      </c>
      <c r="J2" s="72"/>
      <c r="L2" s="72"/>
      <c r="N2" s="72"/>
    </row>
    <row r="3" spans="1:14" x14ac:dyDescent="0.25">
      <c r="A3" s="65" t="s">
        <v>45</v>
      </c>
      <c r="B3" s="72"/>
      <c r="C3" s="65">
        <v>6</v>
      </c>
      <c r="D3" s="72"/>
      <c r="E3" s="65" t="s">
        <v>36</v>
      </c>
      <c r="F3" s="72"/>
      <c r="G3" s="65" t="s">
        <v>38</v>
      </c>
      <c r="H3" s="72"/>
      <c r="I3" s="66">
        <v>0.25</v>
      </c>
      <c r="J3" s="72"/>
      <c r="L3" s="72"/>
      <c r="N3" s="72"/>
    </row>
    <row r="4" spans="1:14" x14ac:dyDescent="0.25">
      <c r="A4" s="65" t="s">
        <v>60</v>
      </c>
      <c r="B4" s="72"/>
      <c r="C4" s="65">
        <v>7</v>
      </c>
      <c r="D4" s="72"/>
      <c r="E4" s="65"/>
      <c r="F4" s="72"/>
      <c r="G4" s="65" t="s">
        <v>37</v>
      </c>
      <c r="H4" s="72"/>
      <c r="I4" s="66">
        <v>0.5</v>
      </c>
      <c r="J4" s="72"/>
      <c r="L4" s="72"/>
      <c r="N4" s="72"/>
    </row>
    <row r="5" spans="1:14" x14ac:dyDescent="0.25">
      <c r="A5" s="65" t="s">
        <v>61</v>
      </c>
      <c r="B5" s="72"/>
      <c r="C5" s="65">
        <v>8</v>
      </c>
      <c r="D5" s="72"/>
      <c r="E5" s="65"/>
      <c r="F5" s="72"/>
      <c r="G5" s="65" t="s">
        <v>43</v>
      </c>
      <c r="H5" s="72"/>
      <c r="I5" s="66">
        <v>0.75</v>
      </c>
      <c r="J5" s="72"/>
      <c r="L5" s="72"/>
      <c r="N5" s="72"/>
    </row>
    <row r="6" spans="1:14" x14ac:dyDescent="0.25">
      <c r="A6" s="65" t="s">
        <v>58</v>
      </c>
      <c r="B6" s="72"/>
      <c r="C6" s="65">
        <v>2</v>
      </c>
      <c r="D6" s="72"/>
      <c r="E6" s="65"/>
      <c r="F6" s="72"/>
      <c r="G6" s="65" t="s">
        <v>13</v>
      </c>
      <c r="H6" s="72"/>
      <c r="I6" s="66">
        <v>1</v>
      </c>
      <c r="J6" s="72"/>
      <c r="L6" s="72"/>
      <c r="N6" s="72"/>
    </row>
    <row r="7" spans="1:14" x14ac:dyDescent="0.25">
      <c r="A7" s="65" t="s">
        <v>62</v>
      </c>
      <c r="B7" s="72"/>
      <c r="C7" s="65">
        <v>3</v>
      </c>
      <c r="D7" s="72"/>
      <c r="E7" s="65"/>
      <c r="F7" s="72"/>
      <c r="G7" s="65" t="s">
        <v>44</v>
      </c>
      <c r="H7" s="72"/>
      <c r="I7" s="67"/>
      <c r="J7" s="72"/>
      <c r="L7" s="72"/>
      <c r="N7" s="72"/>
    </row>
    <row r="8" spans="1:14" x14ac:dyDescent="0.25">
      <c r="A8" s="65" t="s">
        <v>63</v>
      </c>
      <c r="B8" s="72"/>
      <c r="C8" s="65">
        <v>4</v>
      </c>
      <c r="D8" s="72"/>
      <c r="E8" s="65"/>
      <c r="F8" s="72"/>
      <c r="G8" s="65" t="s">
        <v>12</v>
      </c>
      <c r="H8" s="72"/>
      <c r="I8" s="67"/>
      <c r="J8" s="72"/>
      <c r="L8" s="72"/>
      <c r="N8" s="72"/>
    </row>
    <row r="9" spans="1:14" x14ac:dyDescent="0.25">
      <c r="A9" s="65" t="s">
        <v>64</v>
      </c>
      <c r="B9" s="72"/>
      <c r="C9" s="65"/>
      <c r="D9" s="72"/>
      <c r="E9" s="65"/>
      <c r="F9" s="72"/>
      <c r="G9" s="65" t="s">
        <v>39</v>
      </c>
      <c r="H9" s="72"/>
      <c r="I9" s="67"/>
      <c r="J9" s="72"/>
      <c r="L9" s="72"/>
      <c r="N9" s="72"/>
    </row>
    <row r="10" spans="1:14" x14ac:dyDescent="0.25">
      <c r="A10" s="65" t="s">
        <v>65</v>
      </c>
      <c r="B10" s="72"/>
      <c r="C10" s="65"/>
      <c r="D10" s="72"/>
      <c r="E10" s="65"/>
      <c r="F10" s="72"/>
      <c r="G10" s="65" t="s">
        <v>14</v>
      </c>
      <c r="H10" s="72"/>
      <c r="I10" s="67"/>
      <c r="J10" s="72"/>
      <c r="L10" s="72"/>
      <c r="N10" s="72"/>
    </row>
    <row r="11" spans="1:14" x14ac:dyDescent="0.25">
      <c r="A11" s="65" t="s">
        <v>66</v>
      </c>
      <c r="B11" s="72"/>
      <c r="C11" s="65"/>
      <c r="D11" s="72"/>
      <c r="E11" s="65"/>
      <c r="F11" s="72"/>
      <c r="G11" s="65" t="s">
        <v>40</v>
      </c>
      <c r="H11" s="72"/>
      <c r="I11" s="67"/>
      <c r="J11" s="72"/>
      <c r="L11" s="72"/>
      <c r="N11" s="72"/>
    </row>
    <row r="12" spans="1:14" x14ac:dyDescent="0.25">
      <c r="A12" s="65"/>
      <c r="B12" s="72"/>
      <c r="C12" s="65"/>
      <c r="D12" s="72"/>
      <c r="E12" s="65"/>
      <c r="F12" s="72"/>
      <c r="G12" s="65" t="s">
        <v>41</v>
      </c>
      <c r="H12" s="72"/>
      <c r="I12" s="67"/>
      <c r="J12" s="72"/>
      <c r="L12" s="72"/>
      <c r="N12" s="72"/>
    </row>
    <row r="13" spans="1:14" x14ac:dyDescent="0.25">
      <c r="A13" s="65"/>
      <c r="B13" s="72"/>
      <c r="C13" s="65"/>
      <c r="D13" s="72"/>
      <c r="E13" s="65"/>
      <c r="F13" s="72"/>
      <c r="G13" s="65" t="s">
        <v>42</v>
      </c>
      <c r="H13" s="72"/>
      <c r="I13" s="67"/>
      <c r="J13" s="72"/>
      <c r="L13" s="72"/>
      <c r="N13" s="72"/>
    </row>
    <row r="14" spans="1:14" x14ac:dyDescent="0.25">
      <c r="A14" s="65"/>
      <c r="B14" s="65"/>
      <c r="C14" s="65"/>
      <c r="D14" s="65"/>
      <c r="E14" s="65"/>
      <c r="F14" s="65"/>
      <c r="G14" s="65"/>
      <c r="H14" s="65"/>
      <c r="I14" s="67"/>
    </row>
  </sheetData>
  <conditionalFormatting sqref="I1">
    <cfRule type="cellIs" dxfId="4" priority="1" operator="equal">
      <formula>100</formula>
    </cfRule>
    <cfRule type="cellIs" dxfId="3" priority="2" operator="equal">
      <formula>75</formula>
    </cfRule>
    <cfRule type="cellIs" dxfId="2" priority="3" operator="equal">
      <formula>50</formula>
    </cfRule>
    <cfRule type="cellIs" dxfId="1" priority="4" operator="equal">
      <formula>25</formula>
    </cfRule>
    <cfRule type="cellIs" dxfId="0" priority="5" operator="equal">
      <formula>0</formula>
    </cfRule>
    <cfRule type="containsBlanks" priority="6">
      <formula>LEN(TRIM(I1))=0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G"/>
  <dimension ref="B2:F22"/>
  <sheetViews>
    <sheetView showGridLines="0" workbookViewId="0">
      <selection activeCell="J8" sqref="J8"/>
    </sheetView>
  </sheetViews>
  <sheetFormatPr baseColWidth="10" defaultRowHeight="15" x14ac:dyDescent="0.25"/>
  <cols>
    <col min="2" max="3" width="16.7109375" customWidth="1"/>
    <col min="5" max="6" width="16.7109375" customWidth="1"/>
  </cols>
  <sheetData>
    <row r="2" spans="2:6" ht="15.75" x14ac:dyDescent="0.25">
      <c r="B2" s="103"/>
      <c r="C2" s="103"/>
      <c r="D2" s="103"/>
      <c r="E2" s="103"/>
    </row>
    <row r="10" spans="2:6" ht="30" x14ac:dyDescent="0.25">
      <c r="B10" s="31" t="s">
        <v>51</v>
      </c>
      <c r="C10" s="32" t="s">
        <v>52</v>
      </c>
      <c r="E10" s="31" t="s">
        <v>51</v>
      </c>
      <c r="F10" s="32" t="s">
        <v>52</v>
      </c>
    </row>
    <row r="11" spans="2:6" x14ac:dyDescent="0.25">
      <c r="B11" t="s">
        <v>46</v>
      </c>
      <c r="C11" s="34">
        <v>0.125</v>
      </c>
      <c r="E11" t="s">
        <v>46</v>
      </c>
      <c r="F11" s="34">
        <v>0.125</v>
      </c>
    </row>
    <row r="12" spans="2:6" x14ac:dyDescent="0.25">
      <c r="B12" t="s">
        <v>47</v>
      </c>
      <c r="C12" s="33">
        <v>0.2</v>
      </c>
      <c r="E12" t="s">
        <v>47</v>
      </c>
      <c r="F12" s="33">
        <v>0.2</v>
      </c>
    </row>
    <row r="13" spans="2:6" x14ac:dyDescent="0.25">
      <c r="B13" t="s">
        <v>48</v>
      </c>
      <c r="C13" s="33">
        <v>0.35</v>
      </c>
      <c r="E13" t="s">
        <v>48</v>
      </c>
      <c r="F13" s="33">
        <v>0.35</v>
      </c>
    </row>
    <row r="14" spans="2:6" x14ac:dyDescent="0.25">
      <c r="B14" t="s">
        <v>49</v>
      </c>
      <c r="C14" s="33">
        <v>0.2</v>
      </c>
      <c r="E14" t="s">
        <v>49</v>
      </c>
      <c r="F14" s="33">
        <v>0.2</v>
      </c>
    </row>
    <row r="15" spans="2:6" x14ac:dyDescent="0.25">
      <c r="B15" t="s">
        <v>50</v>
      </c>
      <c r="C15" s="34">
        <v>0.125</v>
      </c>
      <c r="E15" t="s">
        <v>50</v>
      </c>
      <c r="F15" s="34">
        <v>0.125</v>
      </c>
    </row>
    <row r="16" spans="2:6" x14ac:dyDescent="0.25">
      <c r="B16" t="s">
        <v>53</v>
      </c>
      <c r="C16" s="33">
        <v>1</v>
      </c>
      <c r="E16" t="s">
        <v>53</v>
      </c>
      <c r="F16" s="33">
        <v>1</v>
      </c>
    </row>
    <row r="19" spans="2:6" ht="15.75" x14ac:dyDescent="0.25">
      <c r="B19" s="30" t="s">
        <v>55</v>
      </c>
      <c r="C19" s="37">
        <f>AVERAGE('BD Action'!K:K )</f>
        <v>0.33333333333333331</v>
      </c>
      <c r="E19" s="30" t="s">
        <v>55</v>
      </c>
      <c r="F19" s="35">
        <f ca="1">Analyses!E12</f>
        <v>0.33333333333333331</v>
      </c>
    </row>
    <row r="20" spans="2:6" x14ac:dyDescent="0.25">
      <c r="B20" s="30" t="s">
        <v>56</v>
      </c>
      <c r="C20" s="36">
        <v>0.01</v>
      </c>
      <c r="E20" s="30" t="s">
        <v>56</v>
      </c>
      <c r="F20" s="36">
        <v>0.01</v>
      </c>
    </row>
    <row r="21" spans="2:6" x14ac:dyDescent="0.25">
      <c r="B21" s="30" t="s">
        <v>57</v>
      </c>
      <c r="C21" s="36">
        <f>C22-C19-C20</f>
        <v>1.6566666666666667</v>
      </c>
      <c r="E21" s="30" t="s">
        <v>57</v>
      </c>
      <c r="F21" s="36">
        <f ca="1">F22-F19-F20</f>
        <v>0.65666666666666673</v>
      </c>
    </row>
    <row r="22" spans="2:6" x14ac:dyDescent="0.25">
      <c r="B22" s="30" t="s">
        <v>53</v>
      </c>
      <c r="C22" s="36">
        <v>2</v>
      </c>
      <c r="E22" s="30" t="s">
        <v>53</v>
      </c>
      <c r="F22" s="36">
        <v>1</v>
      </c>
    </row>
  </sheetData>
  <mergeCells count="1">
    <mergeCell ref="B2:E2"/>
  </mergeCells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BD Action</vt:lpstr>
      <vt:lpstr>Analyses</vt:lpstr>
      <vt:lpstr>Listes</vt:lpstr>
      <vt:lpstr>Graphique</vt:lpstr>
      <vt:lpstr>'BD Action'!Zone_d_impression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Gadroy</dc:creator>
  <cp:lastModifiedBy> </cp:lastModifiedBy>
  <cp:lastPrinted>2016-02-29T10:38:54Z</cp:lastPrinted>
  <dcterms:created xsi:type="dcterms:W3CDTF">2016-02-22T11:39:36Z</dcterms:created>
  <dcterms:modified xsi:type="dcterms:W3CDTF">2017-01-16T21:50:03Z</dcterms:modified>
</cp:coreProperties>
</file>