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10245" yWindow="-15" windowWidth="11910" windowHeight="8685" tabRatio="858"/>
  </bookViews>
  <sheets>
    <sheet name="BASE 2" sheetId="10" r:id="rId1"/>
    <sheet name="Emargt" sheetId="11" r:id="rId2"/>
  </sheets>
  <definedNames>
    <definedName name="PDim">OFFSET(PLun,66,)</definedName>
    <definedName name="PJeu">OFFSET(PLun,33,)</definedName>
    <definedName name="PLun">'BASE 2'!$G$5:$AF$11</definedName>
    <definedName name="PMar">OFFSET(PLun,11,)</definedName>
    <definedName name="PMer">OFFSET(PLun,22,)</definedName>
    <definedName name="PSam">OFFSET(PLun,55,)</definedName>
    <definedName name="PSem">Emargt!$H$5:$U$18</definedName>
    <definedName name="PVen">OFFSET(PLun,44,)</definedName>
  </definedNames>
  <calcPr calcId="145621" concurrentCalc="0"/>
</workbook>
</file>

<file path=xl/calcChain.xml><?xml version="1.0" encoding="utf-8"?>
<calcChain xmlns="http://schemas.openxmlformats.org/spreadsheetml/2006/main">
  <c r="AQ23" i="10" l="1"/>
  <c r="AG38" i="10"/>
  <c r="AG60" i="10"/>
  <c r="AO16" i="10"/>
  <c r="AG18" i="10"/>
  <c r="AG62" i="10"/>
  <c r="AG73" i="10"/>
  <c r="AO18" i="10"/>
  <c r="AG19" i="10"/>
  <c r="AG63" i="10"/>
  <c r="AO19" i="10"/>
  <c r="AG61" i="10"/>
  <c r="AG72" i="10"/>
  <c r="AO17" i="10"/>
  <c r="AG64" i="10"/>
  <c r="AO20" i="10"/>
  <c r="AG65" i="10"/>
  <c r="AO21" i="10"/>
  <c r="AO23" i="10"/>
  <c r="AP23" i="10"/>
  <c r="AU28" i="10"/>
  <c r="AU29" i="10"/>
  <c r="AU30" i="10"/>
  <c r="AU31" i="10"/>
  <c r="AU32" i="10"/>
  <c r="AU33" i="10"/>
  <c r="AT28" i="10"/>
  <c r="AT29" i="10"/>
  <c r="AT30" i="10"/>
  <c r="AT31" i="10"/>
  <c r="AT32" i="10"/>
  <c r="AT33" i="10"/>
  <c r="AS28" i="10"/>
  <c r="AS29" i="10"/>
  <c r="AS30" i="10"/>
  <c r="AS31" i="10"/>
  <c r="AS32" i="10"/>
  <c r="AS33" i="10"/>
  <c r="AR28" i="10"/>
  <c r="AR29" i="10"/>
  <c r="AR30" i="10"/>
  <c r="AR31" i="10"/>
  <c r="AR32" i="10"/>
  <c r="AR33" i="10"/>
  <c r="AQ28" i="10"/>
  <c r="AQ29" i="10"/>
  <c r="AQ30" i="10"/>
  <c r="AQ31" i="10"/>
  <c r="AQ32" i="10"/>
  <c r="AQ33" i="10"/>
  <c r="AP28" i="10"/>
  <c r="AP29" i="10"/>
  <c r="AP30" i="10"/>
  <c r="AP31" i="10"/>
  <c r="AP32" i="10"/>
  <c r="AO28" i="10"/>
  <c r="AO29" i="10"/>
  <c r="AO30" i="10"/>
  <c r="AO31" i="10"/>
  <c r="AO32" i="10"/>
  <c r="AP36" i="10"/>
  <c r="AG5" i="10"/>
  <c r="AG6" i="10"/>
  <c r="AG7" i="10"/>
  <c r="AG8" i="10"/>
  <c r="AG9" i="10"/>
  <c r="AG10" i="10"/>
  <c r="AG11" i="10"/>
  <c r="AI12" i="10"/>
  <c r="AG12" i="10"/>
  <c r="AN6" i="10"/>
  <c r="AG16" i="10"/>
  <c r="AG17" i="10"/>
  <c r="AG20" i="10"/>
  <c r="AG21" i="10"/>
  <c r="AG22" i="10"/>
  <c r="AI23" i="10"/>
  <c r="AG23" i="10"/>
  <c r="AO6" i="10"/>
  <c r="AG27" i="10"/>
  <c r="AG28" i="10"/>
  <c r="AG29" i="10"/>
  <c r="AG30" i="10"/>
  <c r="AG31" i="10"/>
  <c r="AG32" i="10"/>
  <c r="AG33" i="10"/>
  <c r="AI34" i="10"/>
  <c r="AG34" i="10"/>
  <c r="AP6" i="10"/>
  <c r="AG39" i="10"/>
  <c r="AG40" i="10"/>
  <c r="AG41" i="10"/>
  <c r="AG42" i="10"/>
  <c r="AG43" i="10"/>
  <c r="AG44" i="10"/>
  <c r="AI45" i="10"/>
  <c r="AG45" i="10"/>
  <c r="AQ6" i="10"/>
  <c r="AG49" i="10"/>
  <c r="AG50" i="10"/>
  <c r="AG51" i="10"/>
  <c r="AG52" i="10"/>
  <c r="AG53" i="10"/>
  <c r="AG54" i="10"/>
  <c r="AG55" i="10"/>
  <c r="AI56" i="10"/>
  <c r="AG56" i="10"/>
  <c r="AR6" i="10"/>
  <c r="AG66" i="10"/>
  <c r="AI67" i="10"/>
  <c r="AG67" i="10"/>
  <c r="AS6" i="10"/>
  <c r="AG71" i="10"/>
  <c r="AG74" i="10"/>
  <c r="AG75" i="10"/>
  <c r="AG76" i="10"/>
  <c r="AG77" i="10"/>
  <c r="AI78" i="10"/>
  <c r="AG78" i="10"/>
  <c r="AT6" i="10"/>
  <c r="AU6" i="10"/>
  <c r="AU7" i="10"/>
  <c r="AP17" i="10"/>
  <c r="AP18" i="10"/>
  <c r="AV17" i="10"/>
  <c r="AP19" i="10"/>
  <c r="AV18" i="10"/>
  <c r="AP20" i="10"/>
  <c r="AR20" i="10"/>
  <c r="AP21" i="10"/>
  <c r="AR21" i="10"/>
  <c r="AP22" i="10"/>
  <c r="AO22" i="10"/>
  <c r="AR22" i="10"/>
  <c r="AP16" i="10"/>
  <c r="AR23" i="10"/>
  <c r="AP33" i="10"/>
  <c r="AO33" i="10"/>
  <c r="AU27" i="10"/>
  <c r="AT27" i="10"/>
  <c r="AS27" i="10"/>
  <c r="AR27" i="10"/>
  <c r="AQ27" i="10"/>
  <c r="AP27" i="10"/>
  <c r="AO27" i="10"/>
  <c r="AT7" i="10"/>
  <c r="AS7" i="10"/>
  <c r="AR7" i="10"/>
  <c r="AQ7" i="10"/>
  <c r="AW27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AF78" i="10"/>
  <c r="AE78" i="10"/>
  <c r="AD78" i="10"/>
  <c r="AC78" i="10"/>
  <c r="AB78" i="10"/>
  <c r="AA78" i="10"/>
  <c r="Z78" i="10"/>
  <c r="Y78" i="10"/>
  <c r="X78" i="10"/>
  <c r="W78" i="10"/>
  <c r="V78" i="10"/>
  <c r="U78" i="10"/>
  <c r="T78" i="10"/>
  <c r="S78" i="10"/>
  <c r="R78" i="10"/>
  <c r="Q78" i="10"/>
  <c r="P78" i="10"/>
  <c r="O78" i="10"/>
  <c r="N78" i="10"/>
  <c r="M78" i="10"/>
  <c r="L78" i="10"/>
  <c r="K78" i="10"/>
  <c r="J78" i="10"/>
  <c r="I78" i="10"/>
  <c r="H78" i="10"/>
  <c r="G78" i="10"/>
  <c r="AF67" i="10"/>
  <c r="AE67" i="10"/>
  <c r="AD67" i="10"/>
  <c r="AC67" i="10"/>
  <c r="AB67" i="10"/>
  <c r="AA67" i="10"/>
  <c r="Z67" i="10"/>
  <c r="Y67" i="10"/>
  <c r="X67" i="10"/>
  <c r="W67" i="10"/>
  <c r="V67" i="10"/>
  <c r="U67" i="10"/>
  <c r="T67" i="10"/>
  <c r="S67" i="10"/>
  <c r="R67" i="10"/>
  <c r="Q67" i="10"/>
  <c r="P67" i="10"/>
  <c r="O67" i="10"/>
  <c r="N67" i="10"/>
  <c r="M67" i="10"/>
  <c r="L67" i="10"/>
  <c r="K67" i="10"/>
  <c r="J67" i="10"/>
  <c r="I67" i="10"/>
  <c r="H67" i="10"/>
  <c r="G67" i="10"/>
  <c r="AF56" i="10"/>
  <c r="AE56" i="10"/>
  <c r="AD56" i="10"/>
  <c r="AC56" i="10"/>
  <c r="AB56" i="10"/>
  <c r="AA56" i="10"/>
  <c r="Z56" i="10"/>
  <c r="Y56" i="10"/>
  <c r="X56" i="10"/>
  <c r="W56" i="10"/>
  <c r="V56" i="10"/>
  <c r="U56" i="10"/>
  <c r="T56" i="10"/>
  <c r="S56" i="10"/>
  <c r="R56" i="10"/>
  <c r="Q56" i="10"/>
  <c r="P56" i="10"/>
  <c r="O56" i="10"/>
  <c r="N56" i="10"/>
  <c r="M56" i="10"/>
  <c r="L56" i="10"/>
  <c r="K56" i="10"/>
  <c r="J56" i="10"/>
  <c r="I56" i="10"/>
  <c r="H56" i="10"/>
  <c r="G56" i="10"/>
  <c r="AF34" i="10"/>
  <c r="AE34" i="10"/>
  <c r="AD34" i="10"/>
  <c r="AC34" i="10"/>
  <c r="AB34" i="10"/>
  <c r="AA34" i="10"/>
  <c r="Z34" i="10"/>
  <c r="Y34" i="10"/>
  <c r="X34" i="10"/>
  <c r="W34" i="10"/>
  <c r="V34" i="10"/>
  <c r="U34" i="10"/>
  <c r="T34" i="10"/>
  <c r="S34" i="10"/>
  <c r="R34" i="10"/>
  <c r="Q34" i="10"/>
  <c r="P34" i="10"/>
  <c r="O34" i="10"/>
  <c r="N34" i="10"/>
  <c r="M34" i="10"/>
  <c r="L34" i="10"/>
  <c r="K34" i="10"/>
  <c r="J34" i="10"/>
  <c r="I34" i="10"/>
  <c r="H34" i="10"/>
  <c r="G34" i="10"/>
  <c r="AF23" i="10"/>
  <c r="AE23" i="10"/>
  <c r="AD23" i="10"/>
  <c r="AC23" i="10"/>
  <c r="AB23" i="10"/>
  <c r="AA23" i="10"/>
  <c r="Z23" i="10"/>
  <c r="Y23" i="10"/>
  <c r="X23" i="10"/>
  <c r="W23" i="10"/>
  <c r="V23" i="10"/>
  <c r="U23" i="10"/>
  <c r="T23" i="10"/>
  <c r="S23" i="10"/>
  <c r="R23" i="10"/>
  <c r="Q23" i="10"/>
  <c r="P23" i="10"/>
  <c r="O23" i="10"/>
  <c r="N23" i="10"/>
  <c r="M23" i="10"/>
  <c r="L23" i="10"/>
  <c r="K23" i="10"/>
  <c r="J23" i="10"/>
  <c r="I23" i="10"/>
  <c r="H23" i="10"/>
  <c r="G23" i="10"/>
  <c r="AF12" i="10"/>
  <c r="AE12" i="10"/>
  <c r="AD12" i="10"/>
  <c r="AC12" i="10"/>
  <c r="AB12" i="10"/>
  <c r="AA12" i="10"/>
  <c r="Z12" i="10"/>
  <c r="Y12" i="10"/>
  <c r="X12" i="10"/>
  <c r="W12" i="10"/>
  <c r="V12" i="10"/>
  <c r="U12" i="10"/>
  <c r="T12" i="10"/>
  <c r="S12" i="10"/>
  <c r="R12" i="10"/>
  <c r="Q12" i="10"/>
  <c r="P12" i="10"/>
  <c r="O12" i="10"/>
  <c r="N12" i="10"/>
  <c r="M12" i="10"/>
  <c r="L12" i="10"/>
  <c r="K12" i="10"/>
  <c r="J12" i="10"/>
  <c r="I12" i="10"/>
  <c r="H12" i="10"/>
  <c r="G12" i="10"/>
  <c r="A43" i="10"/>
  <c r="A76" i="10"/>
  <c r="A65" i="10"/>
  <c r="A54" i="10"/>
  <c r="A53" i="10"/>
  <c r="A33" i="10"/>
  <c r="A32" i="10"/>
  <c r="A31" i="10"/>
  <c r="A30" i="10"/>
  <c r="A29" i="10"/>
  <c r="A28" i="10"/>
  <c r="A27" i="10"/>
  <c r="A17" i="10"/>
  <c r="A21" i="10"/>
  <c r="A10" i="10"/>
  <c r="A11" i="10"/>
  <c r="AJ1" i="10"/>
  <c r="AR13" i="10"/>
  <c r="AS1" i="10"/>
  <c r="A44" i="10"/>
  <c r="A42" i="10"/>
  <c r="A41" i="10"/>
  <c r="A40" i="10"/>
  <c r="A39" i="10"/>
  <c r="A38" i="10"/>
  <c r="A77" i="10"/>
  <c r="A75" i="10"/>
  <c r="A74" i="10"/>
  <c r="A73" i="10"/>
  <c r="A72" i="10"/>
  <c r="A71" i="10"/>
  <c r="A66" i="10"/>
  <c r="A22" i="10"/>
  <c r="A64" i="10"/>
  <c r="A20" i="10"/>
  <c r="A63" i="10"/>
  <c r="A19" i="10"/>
  <c r="A62" i="10"/>
  <c r="A18" i="10"/>
  <c r="A61" i="10"/>
  <c r="A60" i="10"/>
  <c r="A16" i="10"/>
  <c r="A55" i="10"/>
  <c r="A9" i="10"/>
  <c r="A52" i="10"/>
  <c r="A8" i="10"/>
  <c r="A51" i="10"/>
  <c r="A7" i="10"/>
  <c r="A50" i="10"/>
  <c r="A6" i="10"/>
  <c r="A49" i="10"/>
  <c r="A5" i="10"/>
  <c r="AT1" i="10"/>
  <c r="AO7" i="10"/>
  <c r="AN7" i="10"/>
  <c r="AP7" i="10"/>
  <c r="AP43" i="10"/>
  <c r="AT43" i="10"/>
  <c r="AP40" i="10"/>
  <c r="AT40" i="10"/>
  <c r="AO5" i="10"/>
  <c r="U47" i="10"/>
  <c r="AD47" i="10"/>
  <c r="AU5" i="10"/>
  <c r="AS5" i="10"/>
  <c r="U69" i="10"/>
  <c r="AD69" i="10"/>
  <c r="AT5" i="10"/>
  <c r="U36" i="10"/>
  <c r="AD36" i="10"/>
  <c r="AP5" i="10"/>
  <c r="U14" i="10"/>
  <c r="AD14" i="10"/>
  <c r="AN5" i="10"/>
  <c r="U3" i="10"/>
  <c r="AD3" i="10"/>
  <c r="AQ5" i="10"/>
  <c r="U58" i="10"/>
  <c r="AD58" i="10"/>
  <c r="AR5" i="10"/>
  <c r="U25" i="10"/>
  <c r="AD25" i="10"/>
</calcChain>
</file>

<file path=xl/sharedStrings.xml><?xml version="1.0" encoding="utf-8"?>
<sst xmlns="http://schemas.openxmlformats.org/spreadsheetml/2006/main" count="206" uniqueCount="64">
  <si>
    <t xml:space="preserve">Objectif CA </t>
  </si>
  <si>
    <t>Jeudi</t>
  </si>
  <si>
    <t>Objectif CA</t>
  </si>
  <si>
    <t>NOMS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</si>
  <si>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</si>
  <si>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</si>
  <si>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</si>
  <si>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</si>
  <si>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</si>
  <si>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</si>
  <si>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</si>
  <si>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</si>
  <si>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</si>
  <si>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</si>
  <si>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</si>
  <si>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HEURES</t>
  </si>
  <si>
    <t>Vendredi</t>
  </si>
  <si>
    <t>Samedi</t>
  </si>
  <si>
    <t>DIMANCHE</t>
  </si>
  <si>
    <t>PRODUCTIVITES PREVUES JOUR/ JOUR</t>
  </si>
  <si>
    <t>LUNDI</t>
  </si>
  <si>
    <t>MARDI</t>
  </si>
  <si>
    <t>MERCREDI</t>
  </si>
  <si>
    <t>JEUDI</t>
  </si>
  <si>
    <t>VENDREDI</t>
  </si>
  <si>
    <t>SAMEDI</t>
  </si>
  <si>
    <t>TOTAL</t>
  </si>
  <si>
    <t>TOTAL DES HEURES POUR LA SEMAINE N°</t>
  </si>
  <si>
    <t>BASE</t>
  </si>
  <si>
    <t>9H</t>
  </si>
  <si>
    <t>VD4</t>
  </si>
  <si>
    <t>VD5</t>
  </si>
  <si>
    <t>au</t>
  </si>
  <si>
    <t xml:space="preserve">PLANNING SEMAINE </t>
  </si>
  <si>
    <t>OBJ CA HEBDO</t>
  </si>
  <si>
    <t>H.conseillées</t>
  </si>
  <si>
    <t>H.réelles</t>
  </si>
  <si>
    <t>PROD HEBDO</t>
  </si>
  <si>
    <t>VD6</t>
  </si>
  <si>
    <t>H.ADM</t>
  </si>
  <si>
    <t>MAG</t>
  </si>
  <si>
    <t>ADM</t>
  </si>
  <si>
    <t>dépassement</t>
  </si>
  <si>
    <t>H.conseillés</t>
  </si>
  <si>
    <t>Prod</t>
  </si>
  <si>
    <t>Lundi</t>
  </si>
  <si>
    <t>Dimanche</t>
  </si>
  <si>
    <t>Mardi</t>
  </si>
  <si>
    <t>Mercredi</t>
  </si>
  <si>
    <t>HEBDO MAG</t>
  </si>
  <si>
    <t>H,BASE</t>
  </si>
  <si>
    <t>CHLOE</t>
  </si>
  <si>
    <t>FELIX</t>
  </si>
  <si>
    <t>JOSUE</t>
  </si>
  <si>
    <t>LOIC</t>
  </si>
  <si>
    <t xml:space="preserve">DIMANCHE </t>
  </si>
  <si>
    <t>DM</t>
  </si>
  <si>
    <t>VD1</t>
  </si>
  <si>
    <t>VD2</t>
  </si>
  <si>
    <t>VD3</t>
  </si>
  <si>
    <t>H SUP</t>
  </si>
  <si>
    <t>valy</t>
  </si>
  <si>
    <t>Emargement</t>
  </si>
  <si>
    <t>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</si>
</sst>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&quot; €&quot;;[Red]\-#,##0&quot; €&quot;"/>
    <numFmt numFmtId="166" formatCode="h:mm;@"/>
  </numFmts>
  <fonts count="31" x14ac:knownFonts="1">
    <font>
      <sz val="10"/>
      <name val="Arial"/>
      <family val="2"/>
    </font>
    <font>
      <u/>
      <sz val="20"/>
      <name val="Century Gothic"/>
      <family val="2"/>
    </font>
    <font>
      <b/>
      <sz val="20"/>
      <color indexed="60"/>
      <name val="Century Gothic"/>
      <family val="2"/>
    </font>
    <font>
      <sz val="10"/>
      <name val="Century Gothic"/>
      <family val="2"/>
    </font>
    <font>
      <b/>
      <sz val="20"/>
      <name val="Century Gothic"/>
      <family val="2"/>
    </font>
    <font>
      <b/>
      <sz val="12"/>
      <name val="Century Gothic"/>
      <family val="2"/>
    </font>
    <font>
      <sz val="14"/>
      <name val="Century Gothic"/>
      <family val="2"/>
    </font>
    <font>
      <sz val="20"/>
      <name val="Century Gothic"/>
      <family val="2"/>
    </font>
    <font>
      <sz val="12"/>
      <name val="Century Gothic"/>
      <family val="2"/>
    </font>
    <font>
      <sz val="18"/>
      <name val="Century Gothic"/>
      <family val="2"/>
    </font>
    <font>
      <u/>
      <sz val="18"/>
      <name val="Century Gothic"/>
      <family val="2"/>
    </font>
    <font>
      <u/>
      <sz val="12"/>
      <name val="Century Gothic"/>
      <family val="2"/>
    </font>
    <font>
      <b/>
      <sz val="14"/>
      <name val="Century Gothic"/>
      <family val="2"/>
    </font>
    <font>
      <b/>
      <sz val="16"/>
      <name val="Century Gothic"/>
      <family val="2"/>
    </font>
    <font>
      <b/>
      <sz val="18"/>
      <name val="Century Gothic"/>
      <family val="2"/>
    </font>
    <font>
      <b/>
      <sz val="14"/>
      <color indexed="60"/>
      <name val="Century Gothic"/>
      <family val="2"/>
    </font>
    <font>
      <b/>
      <sz val="16"/>
      <color indexed="60"/>
      <name val="Century Gothic"/>
      <family val="2"/>
    </font>
    <font>
      <b/>
      <sz val="18"/>
      <color indexed="30"/>
      <name val="Century Gothic"/>
      <family val="2"/>
    </font>
    <font>
      <b/>
      <sz val="24"/>
      <name val="Century Gothic"/>
      <family val="2"/>
    </font>
    <font>
      <sz val="16"/>
      <name val="Arial"/>
      <family val="2"/>
    </font>
    <font>
      <b/>
      <sz val="14"/>
      <color theme="0"/>
      <name val="Century Gothic"/>
      <family val="2"/>
    </font>
    <font>
      <b/>
      <sz val="16"/>
      <color rgb="FF0070C0"/>
      <name val="Century Gothic"/>
      <family val="2"/>
    </font>
    <font>
      <b/>
      <sz val="18"/>
      <color rgb="FF0070C0"/>
      <name val="Century Gothic"/>
      <family val="2"/>
    </font>
    <font>
      <b/>
      <sz val="14"/>
      <color rgb="FF0070C0"/>
      <name val="Century Gothic"/>
      <family val="2"/>
    </font>
    <font>
      <u/>
      <sz val="10"/>
      <color theme="10"/>
      <name val="Arial"/>
      <family val="2"/>
    </font>
    <font>
      <u/>
      <sz val="20"/>
      <color theme="10"/>
      <name val="Arial"/>
      <family val="2"/>
    </font>
    <font>
      <b/>
      <sz val="26"/>
      <color indexed="9"/>
      <name val="Century Gothic"/>
      <family val="2"/>
    </font>
    <font>
      <b/>
      <sz val="24"/>
      <color indexed="9"/>
      <name val="Century Gothic"/>
      <family val="2"/>
    </font>
    <font>
      <b/>
      <sz val="20"/>
      <color indexed="9"/>
      <name val="Century Gothic"/>
      <family val="2"/>
    </font>
    <font>
      <sz val="14"/>
      <name val="Arial"/>
      <family val="2"/>
    </font>
    <font>
      <sz val="20"/>
      <color rgb="FF00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23"/>
        <bgColor indexed="55"/>
      </patternFill>
    </fill>
    <fill>
      <patternFill patternType="solid">
        <fgColor indexed="22"/>
        <bgColor indexed="31"/>
      </patternFill>
    </fill>
    <fill>
      <patternFill patternType="solid">
        <fgColor rgb="FF99CCFF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8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/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medium">
        <color indexed="64"/>
      </bottom>
      <diagonal/>
    </border>
    <border>
      <left/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8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64"/>
      </bottom>
      <diagonal/>
    </border>
    <border>
      <left style="thin">
        <color indexed="64"/>
      </left>
      <right/>
      <top style="medium">
        <color indexed="8"/>
      </top>
      <bottom style="medium">
        <color indexed="64"/>
      </bottom>
      <diagonal/>
    </border>
    <border>
      <left/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 style="thin">
        <color indexed="64"/>
      </left>
      <right/>
      <top/>
      <bottom style="thin">
        <color indexed="8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 style="thin">
        <color indexed="8"/>
      </bottom>
      <diagonal/>
    </border>
    <border>
      <left/>
      <right/>
      <top style="medium">
        <color indexed="64"/>
      </top>
      <bottom style="thin">
        <color indexed="8"/>
      </bottom>
      <diagonal/>
    </border>
    <border>
      <left style="thin">
        <color indexed="64"/>
      </left>
      <right/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 style="thin">
        <color indexed="8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24" fillId="0" borderId="0" applyNumberFormat="0" applyFill="0" applyBorder="0" applyAlignment="0" applyProtection="0"/>
  </cellStyleXfs>
  <cellXfs count="233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0" xfId="0" applyFont="1"/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" fillId="0" borderId="0" xfId="0" applyFont="1" applyBorder="1" applyAlignment="1"/>
    <xf numFmtId="0" fontId="15" fillId="0" borderId="0" xfId="0" applyNumberFormat="1" applyFont="1" applyBorder="1" applyAlignment="1" applyProtection="1">
      <protection locked="0"/>
    </xf>
    <xf numFmtId="0" fontId="6" fillId="0" borderId="1" xfId="0" applyFont="1" applyBorder="1"/>
    <xf numFmtId="0" fontId="6" fillId="0" borderId="2" xfId="0" applyFont="1" applyBorder="1"/>
    <xf numFmtId="0" fontId="6" fillId="0" borderId="3" xfId="0" applyFont="1" applyBorder="1"/>
    <xf numFmtId="0" fontId="6" fillId="0" borderId="4" xfId="0" applyFont="1" applyBorder="1"/>
    <xf numFmtId="1" fontId="6" fillId="0" borderId="0" xfId="0" applyNumberFormat="1" applyFont="1" applyFill="1" applyBorder="1" applyProtection="1">
      <protection locked="0"/>
    </xf>
    <xf numFmtId="1" fontId="12" fillId="0" borderId="5" xfId="0" applyNumberFormat="1" applyFont="1" applyFill="1" applyBorder="1" applyProtection="1">
      <protection locked="0"/>
    </xf>
    <xf numFmtId="1" fontId="6" fillId="0" borderId="6" xfId="0" applyNumberFormat="1" applyFont="1" applyFill="1" applyBorder="1" applyProtection="1">
      <protection locked="0"/>
    </xf>
    <xf numFmtId="1" fontId="12" fillId="0" borderId="7" xfId="0" applyNumberFormat="1" applyFont="1" applyFill="1" applyBorder="1" applyProtection="1">
      <protection locked="0"/>
    </xf>
    <xf numFmtId="1" fontId="6" fillId="0" borderId="5" xfId="0" applyNumberFormat="1" applyFont="1" applyFill="1" applyBorder="1" applyProtection="1">
      <protection locked="0"/>
    </xf>
    <xf numFmtId="1" fontId="6" fillId="0" borderId="7" xfId="0" applyNumberFormat="1" applyFont="1" applyFill="1" applyBorder="1" applyProtection="1">
      <protection locked="0"/>
    </xf>
    <xf numFmtId="0" fontId="13" fillId="0" borderId="0" xfId="0" applyFont="1" applyBorder="1" applyAlignment="1">
      <alignment horizontal="center"/>
    </xf>
    <xf numFmtId="1" fontId="20" fillId="3" borderId="6" xfId="0" applyNumberFormat="1" applyFont="1" applyFill="1" applyBorder="1"/>
    <xf numFmtId="0" fontId="20" fillId="3" borderId="6" xfId="0" applyFont="1" applyFill="1" applyBorder="1"/>
    <xf numFmtId="1" fontId="6" fillId="0" borderId="0" xfId="0" applyNumberFormat="1" applyFont="1" applyBorder="1" applyProtection="1">
      <protection locked="0"/>
    </xf>
    <xf numFmtId="1" fontId="6" fillId="0" borderId="0" xfId="0" applyNumberFormat="1" applyFont="1" applyBorder="1" applyAlignment="1" applyProtection="1">
      <protection locked="0"/>
    </xf>
    <xf numFmtId="0" fontId="6" fillId="0" borderId="0" xfId="0" applyFont="1" applyBorder="1" applyAlignment="1">
      <alignment horizontal="center" vertical="center"/>
    </xf>
    <xf numFmtId="0" fontId="13" fillId="0" borderId="0" xfId="0" applyFont="1" applyBorder="1" applyAlignment="1"/>
    <xf numFmtId="165" fontId="2" fillId="0" borderId="0" xfId="0" applyNumberFormat="1" applyFont="1" applyBorder="1" applyAlignment="1">
      <alignment vertical="center"/>
    </xf>
    <xf numFmtId="0" fontId="13" fillId="0" borderId="0" xfId="0" applyFont="1" applyBorder="1" applyAlignment="1">
      <alignment horizontal="center"/>
    </xf>
    <xf numFmtId="0" fontId="12" fillId="0" borderId="76" xfId="0" applyFont="1" applyBorder="1" applyAlignment="1">
      <alignment horizontal="center"/>
    </xf>
    <xf numFmtId="0" fontId="8" fillId="0" borderId="0" xfId="0" applyFont="1" applyBorder="1" applyAlignment="1"/>
    <xf numFmtId="0" fontId="14" fillId="0" borderId="0" xfId="0" applyFont="1" applyBorder="1" applyAlignment="1">
      <alignment horizontal="center" vertical="center"/>
    </xf>
    <xf numFmtId="0" fontId="17" fillId="0" borderId="8" xfId="0" applyFont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21" fillId="0" borderId="0" xfId="0" applyFont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1" fontId="20" fillId="0" borderId="0" xfId="0" applyNumberFormat="1" applyFont="1" applyFill="1" applyBorder="1"/>
    <xf numFmtId="0" fontId="20" fillId="0" borderId="0" xfId="0" applyFont="1" applyFill="1" applyBorder="1"/>
    <xf numFmtId="164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6" fontId="19" fillId="0" borderId="8" xfId="0" applyNumberFormat="1" applyFont="1" applyBorder="1" applyAlignment="1">
      <alignment horizontal="center" vertical="center"/>
    </xf>
    <xf numFmtId="166" fontId="19" fillId="0" borderId="1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3" fillId="0" borderId="0" xfId="0" applyFont="1" applyFill="1" applyBorder="1"/>
    <xf numFmtId="0" fontId="14" fillId="0" borderId="0" xfId="0" applyFont="1" applyFill="1" applyBorder="1" applyAlignment="1" applyProtection="1">
      <alignment vertical="center"/>
      <protection locked="0"/>
    </xf>
    <xf numFmtId="0" fontId="22" fillId="0" borderId="0" xfId="0" applyFont="1" applyFill="1" applyBorder="1" applyAlignment="1">
      <alignment vertical="center"/>
    </xf>
    <xf numFmtId="0" fontId="17" fillId="0" borderId="0" xfId="0" applyFont="1" applyFill="1" applyBorder="1" applyAlignment="1">
      <alignment vertical="center"/>
    </xf>
    <xf numFmtId="0" fontId="14" fillId="0" borderId="0" xfId="0" applyFont="1" applyFill="1" applyBorder="1" applyAlignment="1">
      <alignment vertical="center"/>
    </xf>
    <xf numFmtId="0" fontId="21" fillId="0" borderId="0" xfId="0" applyFont="1" applyBorder="1" applyAlignment="1"/>
    <xf numFmtId="0" fontId="14" fillId="0" borderId="0" xfId="0" applyFont="1" applyAlignment="1">
      <alignment vertical="center"/>
    </xf>
    <xf numFmtId="164" fontId="23" fillId="0" borderId="20" xfId="0" applyNumberFormat="1" applyFont="1" applyBorder="1" applyAlignment="1">
      <alignment vertical="center"/>
    </xf>
    <xf numFmtId="0" fontId="6" fillId="0" borderId="20" xfId="0" applyFont="1" applyBorder="1" applyAlignment="1">
      <alignment vertical="center"/>
    </xf>
    <xf numFmtId="2" fontId="12" fillId="0" borderId="77" xfId="0" applyNumberFormat="1" applyFont="1" applyBorder="1" applyAlignment="1">
      <alignment vertical="center"/>
    </xf>
    <xf numFmtId="0" fontId="12" fillId="0" borderId="78" xfId="0" applyFont="1" applyBorder="1" applyAlignment="1">
      <alignment vertical="center"/>
    </xf>
    <xf numFmtId="0" fontId="23" fillId="0" borderId="80" xfId="0" applyFont="1" applyBorder="1" applyAlignment="1">
      <alignment vertical="center"/>
    </xf>
    <xf numFmtId="2" fontId="12" fillId="0" borderId="81" xfId="0" applyNumberFormat="1" applyFont="1" applyBorder="1" applyAlignment="1">
      <alignment vertical="center"/>
    </xf>
    <xf numFmtId="2" fontId="12" fillId="0" borderId="82" xfId="0" applyNumberFormat="1" applyFont="1" applyBorder="1" applyAlignment="1">
      <alignment vertical="center"/>
    </xf>
    <xf numFmtId="0" fontId="5" fillId="0" borderId="83" xfId="0" applyFont="1" applyBorder="1" applyAlignment="1">
      <alignment horizontal="centerContinuous" vertical="center"/>
    </xf>
    <xf numFmtId="0" fontId="5" fillId="0" borderId="84" xfId="0" applyFont="1" applyBorder="1" applyAlignment="1">
      <alignment horizontal="centerContinuous" vertical="center"/>
    </xf>
    <xf numFmtId="0" fontId="5" fillId="0" borderId="85" xfId="0" applyFont="1" applyBorder="1" applyAlignment="1">
      <alignment horizontal="centerContinuous" vertical="center"/>
    </xf>
    <xf numFmtId="0" fontId="6" fillId="0" borderId="86" xfId="0" applyFont="1" applyBorder="1" applyAlignment="1">
      <alignment vertical="center"/>
    </xf>
    <xf numFmtId="0" fontId="6" fillId="0" borderId="80" xfId="0" applyFont="1" applyBorder="1" applyAlignment="1">
      <alignment vertical="center"/>
    </xf>
    <xf numFmtId="2" fontId="12" fillId="0" borderId="9" xfId="0" applyNumberFormat="1" applyFont="1" applyBorder="1" applyAlignment="1">
      <alignment vertical="center"/>
    </xf>
    <xf numFmtId="0" fontId="23" fillId="0" borderId="86" xfId="0" applyFont="1" applyBorder="1" applyAlignment="1">
      <alignment vertical="center"/>
    </xf>
    <xf numFmtId="2" fontId="12" fillId="0" borderId="87" xfId="0" applyNumberFormat="1" applyFont="1" applyBorder="1" applyAlignment="1">
      <alignment vertical="center"/>
    </xf>
    <xf numFmtId="0" fontId="13" fillId="0" borderId="0" xfId="0" applyFont="1" applyFill="1" applyBorder="1" applyAlignment="1"/>
    <xf numFmtId="0" fontId="9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13" fillId="0" borderId="0" xfId="0" applyFont="1" applyBorder="1" applyAlignment="1">
      <alignment horizontal="right"/>
    </xf>
    <xf numFmtId="0" fontId="12" fillId="0" borderId="45" xfId="0" applyFont="1" applyBorder="1" applyAlignment="1">
      <alignment vertical="center"/>
    </xf>
    <xf numFmtId="0" fontId="12" fillId="0" borderId="46" xfId="0" applyFont="1" applyBorder="1" applyAlignment="1">
      <alignment vertical="center"/>
    </xf>
    <xf numFmtId="0" fontId="12" fillId="0" borderId="47" xfId="0" applyFont="1" applyBorder="1" applyAlignment="1">
      <alignment vertical="center"/>
    </xf>
    <xf numFmtId="0" fontId="12" fillId="0" borderId="6" xfId="0" applyFont="1" applyBorder="1" applyAlignment="1">
      <alignment vertical="center"/>
    </xf>
    <xf numFmtId="165" fontId="16" fillId="0" borderId="48" xfId="0" applyNumberFormat="1" applyFont="1" applyBorder="1" applyAlignment="1">
      <alignment vertical="center"/>
    </xf>
    <xf numFmtId="165" fontId="16" fillId="0" borderId="49" xfId="0" applyNumberFormat="1" applyFont="1" applyBorder="1" applyAlignment="1">
      <alignment vertical="center"/>
    </xf>
    <xf numFmtId="165" fontId="16" fillId="0" borderId="50" xfId="0" applyNumberFormat="1" applyFont="1" applyBorder="1" applyAlignment="1">
      <alignment vertical="center"/>
    </xf>
    <xf numFmtId="165" fontId="16" fillId="0" borderId="52" xfId="0" applyNumberFormat="1" applyFont="1" applyBorder="1" applyAlignment="1">
      <alignment vertical="center"/>
    </xf>
    <xf numFmtId="0" fontId="16" fillId="0" borderId="48" xfId="0" applyNumberFormat="1" applyFont="1" applyBorder="1" applyAlignment="1">
      <alignment vertical="center"/>
    </xf>
    <xf numFmtId="0" fontId="16" fillId="0" borderId="50" xfId="0" applyNumberFormat="1" applyFont="1" applyBorder="1" applyAlignment="1">
      <alignment vertical="center"/>
    </xf>
    <xf numFmtId="0" fontId="12" fillId="0" borderId="49" xfId="0" applyFont="1" applyBorder="1" applyAlignment="1">
      <alignment vertical="center"/>
    </xf>
    <xf numFmtId="0" fontId="12" fillId="0" borderId="52" xfId="0" applyFont="1" applyBorder="1" applyAlignment="1">
      <alignment vertical="center"/>
    </xf>
    <xf numFmtId="166" fontId="19" fillId="0" borderId="0" xfId="0" applyNumberFormat="1" applyFont="1" applyBorder="1" applyAlignment="1">
      <alignment horizontal="center" vertical="center"/>
    </xf>
    <xf numFmtId="166" fontId="19" fillId="0" borderId="14" xfId="0" applyNumberFormat="1" applyFont="1" applyBorder="1" applyAlignment="1">
      <alignment horizontal="center" vertical="center"/>
    </xf>
    <xf numFmtId="166" fontId="19" fillId="0" borderId="12" xfId="0" applyNumberFormat="1" applyFont="1" applyBorder="1" applyAlignment="1">
      <alignment horizontal="center" vertical="center"/>
    </xf>
    <xf numFmtId="166" fontId="19" fillId="0" borderId="13" xfId="0" applyNumberFormat="1" applyFont="1" applyBorder="1" applyAlignment="1">
      <alignment horizontal="center" vertical="center"/>
    </xf>
    <xf numFmtId="0" fontId="19" fillId="0" borderId="0" xfId="0" applyFont="1" applyBorder="1" applyAlignment="1">
      <alignment vertical="center"/>
    </xf>
    <xf numFmtId="0" fontId="18" fillId="0" borderId="0" xfId="0" applyFont="1" applyBorder="1" applyAlignment="1" applyProtection="1">
      <alignment vertical="center"/>
      <protection locked="0"/>
    </xf>
    <xf numFmtId="0" fontId="14" fillId="6" borderId="9" xfId="0" applyFont="1" applyFill="1" applyBorder="1" applyAlignment="1" applyProtection="1">
      <alignment horizontal="center" vertical="center"/>
      <protection locked="0"/>
    </xf>
    <xf numFmtId="0" fontId="14" fillId="7" borderId="79" xfId="0" applyFont="1" applyFill="1" applyBorder="1" applyAlignment="1" applyProtection="1">
      <alignment horizontal="center" vertical="center"/>
      <protection locked="0"/>
    </xf>
    <xf numFmtId="0" fontId="14" fillId="8" borderId="79" xfId="0" applyFont="1" applyFill="1" applyBorder="1" applyAlignment="1" applyProtection="1">
      <alignment horizontal="center" vertical="center"/>
      <protection locked="0"/>
    </xf>
    <xf numFmtId="0" fontId="14" fillId="9" borderId="79" xfId="0" applyFont="1" applyFill="1" applyBorder="1" applyAlignment="1" applyProtection="1">
      <alignment horizontal="center" vertical="center"/>
      <protection locked="0"/>
    </xf>
    <xf numFmtId="0" fontId="14" fillId="10" borderId="79" xfId="0" applyFont="1" applyFill="1" applyBorder="1" applyAlignment="1" applyProtection="1">
      <alignment horizontal="center" vertical="center"/>
      <protection locked="0"/>
    </xf>
    <xf numFmtId="0" fontId="14" fillId="4" borderId="79" xfId="0" applyFont="1" applyFill="1" applyBorder="1" applyAlignment="1" applyProtection="1">
      <alignment horizontal="center" vertical="center"/>
      <protection locked="0"/>
    </xf>
    <xf numFmtId="0" fontId="14" fillId="5" borderId="11" xfId="0" applyFont="1" applyFill="1" applyBorder="1" applyAlignment="1" applyProtection="1">
      <alignment horizontal="center" vertical="center"/>
      <protection locked="0"/>
    </xf>
    <xf numFmtId="0" fontId="6" fillId="0" borderId="12" xfId="0" applyFont="1" applyBorder="1" applyAlignment="1">
      <alignment vertical="center"/>
    </xf>
    <xf numFmtId="0" fontId="9" fillId="0" borderId="0" xfId="0" applyFont="1" applyBorder="1" applyAlignment="1">
      <alignment horizontal="left" vertical="center"/>
    </xf>
    <xf numFmtId="0" fontId="14" fillId="0" borderId="8" xfId="0" applyFont="1" applyBorder="1" applyAlignment="1" applyProtection="1">
      <alignment horizontal="center" vertical="center"/>
      <protection locked="0"/>
    </xf>
    <xf numFmtId="0" fontId="14" fillId="0" borderId="10" xfId="0" applyFont="1" applyFill="1" applyBorder="1" applyAlignment="1" applyProtection="1">
      <alignment horizontal="center" vertical="center"/>
      <protection locked="0"/>
    </xf>
    <xf numFmtId="0" fontId="17" fillId="0" borderId="0" xfId="0" applyFont="1" applyBorder="1" applyAlignment="1">
      <alignment horizontal="center" vertical="center"/>
    </xf>
    <xf numFmtId="0" fontId="14" fillId="0" borderId="0" xfId="0" applyFont="1" applyBorder="1" applyAlignment="1" applyProtection="1">
      <alignment horizontal="center" vertical="center"/>
      <protection locked="0"/>
    </xf>
    <xf numFmtId="0" fontId="14" fillId="0" borderId="14" xfId="0" applyFont="1" applyFill="1" applyBorder="1" applyAlignment="1" applyProtection="1">
      <alignment horizontal="center" vertical="center"/>
      <protection locked="0"/>
    </xf>
    <xf numFmtId="0" fontId="22" fillId="0" borderId="14" xfId="0" applyFont="1" applyFill="1" applyBorder="1" applyAlignment="1">
      <alignment horizontal="center" vertical="center"/>
    </xf>
    <xf numFmtId="0" fontId="14" fillId="0" borderId="12" xfId="0" applyFont="1" applyBorder="1" applyAlignment="1" applyProtection="1">
      <alignment horizontal="center" vertical="center"/>
      <protection locked="0"/>
    </xf>
    <xf numFmtId="0" fontId="22" fillId="0" borderId="13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25" fillId="0" borderId="0" xfId="1" applyFont="1" applyAlignment="1">
      <alignment vertical="center"/>
    </xf>
    <xf numFmtId="0" fontId="0" fillId="0" borderId="0" xfId="0" applyBorder="1"/>
    <xf numFmtId="0" fontId="0" fillId="0" borderId="9" xfId="0" applyBorder="1"/>
    <xf numFmtId="0" fontId="0" fillId="0" borderId="8" xfId="0" applyBorder="1"/>
    <xf numFmtId="0" fontId="0" fillId="0" borderId="10" xfId="0" applyBorder="1"/>
    <xf numFmtId="0" fontId="0" fillId="0" borderId="79" xfId="0" applyBorder="1"/>
    <xf numFmtId="0" fontId="0" fillId="0" borderId="14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6" fontId="28" fillId="2" borderId="0" xfId="0" applyNumberFormat="1" applyFont="1" applyFill="1" applyBorder="1" applyAlignment="1" applyProtection="1">
      <alignment vertical="center"/>
      <protection locked="0"/>
    </xf>
    <xf numFmtId="0" fontId="28" fillId="2" borderId="0" xfId="0" applyNumberFormat="1" applyFont="1" applyFill="1" applyBorder="1" applyAlignment="1" applyProtection="1">
      <alignment horizontal="left" vertical="center"/>
      <protection locked="0"/>
    </xf>
    <xf numFmtId="0" fontId="28" fillId="2" borderId="0" xfId="0" applyFont="1" applyFill="1" applyBorder="1" applyAlignment="1">
      <alignment horizontal="centerContinuous" vertical="center"/>
    </xf>
    <xf numFmtId="166" fontId="19" fillId="0" borderId="9" xfId="0" applyNumberFormat="1" applyFont="1" applyBorder="1" applyAlignment="1">
      <alignment horizontal="center" vertical="center"/>
    </xf>
    <xf numFmtId="166" fontId="19" fillId="0" borderId="11" xfId="0" applyNumberFormat="1" applyFont="1" applyBorder="1" applyAlignment="1">
      <alignment horizontal="center" vertical="center"/>
    </xf>
    <xf numFmtId="166" fontId="19" fillId="0" borderId="79" xfId="0" applyNumberFormat="1" applyFont="1" applyBorder="1" applyAlignment="1">
      <alignment horizontal="center" vertical="center"/>
    </xf>
    <xf numFmtId="0" fontId="29" fillId="0" borderId="9" xfId="0" applyFont="1" applyBorder="1" applyAlignment="1">
      <alignment horizontal="centerContinuous" vertical="center"/>
    </xf>
    <xf numFmtId="0" fontId="29" fillId="0" borderId="10" xfId="0" applyFont="1" applyBorder="1" applyAlignment="1">
      <alignment horizontal="centerContinuous" vertical="center"/>
    </xf>
    <xf numFmtId="0" fontId="4" fillId="0" borderId="22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0" fontId="4" fillId="0" borderId="24" xfId="0" applyFont="1" applyBorder="1" applyAlignment="1" applyProtection="1">
      <alignment horizontal="center" vertical="center"/>
      <protection locked="0"/>
    </xf>
    <xf numFmtId="0" fontId="4" fillId="0" borderId="25" xfId="0" applyFont="1" applyBorder="1" applyAlignment="1" applyProtection="1">
      <alignment horizontal="center" vertical="center"/>
      <protection locked="0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39" xfId="0" applyFont="1" applyBorder="1" applyAlignment="1" applyProtection="1">
      <alignment horizontal="center" vertical="center"/>
      <protection locked="0"/>
    </xf>
    <xf numFmtId="0" fontId="4" fillId="0" borderId="40" xfId="0" applyFont="1" applyBorder="1" applyAlignment="1" applyProtection="1">
      <alignment horizontal="center" vertical="center"/>
      <protection locked="0"/>
    </xf>
    <xf numFmtId="2" fontId="13" fillId="0" borderId="9" xfId="0" applyNumberFormat="1" applyFont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2" fillId="0" borderId="9" xfId="0" applyNumberFormat="1" applyFont="1" applyBorder="1" applyAlignment="1" applyProtection="1">
      <alignment horizontal="center"/>
      <protection locked="0"/>
    </xf>
    <xf numFmtId="0" fontId="12" fillId="0" borderId="8" xfId="0" applyNumberFormat="1" applyFont="1" applyBorder="1" applyAlignment="1" applyProtection="1">
      <alignment horizontal="center"/>
      <protection locked="0"/>
    </xf>
    <xf numFmtId="0" fontId="12" fillId="0" borderId="10" xfId="0" applyNumberFormat="1" applyFont="1" applyBorder="1" applyAlignment="1" applyProtection="1">
      <alignment horizontal="center"/>
      <protection locked="0"/>
    </xf>
    <xf numFmtId="2" fontId="21" fillId="0" borderId="9" xfId="0" applyNumberFormat="1" applyFont="1" applyBorder="1" applyAlignment="1">
      <alignment horizontal="center"/>
    </xf>
    <xf numFmtId="0" fontId="21" fillId="0" borderId="8" xfId="0" applyFont="1" applyBorder="1" applyAlignment="1">
      <alignment horizontal="center"/>
    </xf>
    <xf numFmtId="0" fontId="21" fillId="0" borderId="10" xfId="0" applyFont="1" applyBorder="1" applyAlignment="1">
      <alignment horizontal="center"/>
    </xf>
    <xf numFmtId="0" fontId="13" fillId="0" borderId="18" xfId="0" applyFont="1" applyBorder="1" applyAlignment="1">
      <alignment horizontal="center"/>
    </xf>
    <xf numFmtId="0" fontId="13" fillId="0" borderId="19" xfId="0" applyFont="1" applyBorder="1" applyAlignment="1">
      <alignment horizontal="center"/>
    </xf>
    <xf numFmtId="0" fontId="16" fillId="0" borderId="15" xfId="0" applyNumberFormat="1" applyFont="1" applyBorder="1" applyAlignment="1" applyProtection="1">
      <alignment horizontal="center"/>
      <protection locked="0"/>
    </xf>
    <xf numFmtId="0" fontId="16" fillId="0" borderId="16" xfId="0" applyNumberFormat="1" applyFont="1" applyBorder="1" applyAlignment="1" applyProtection="1">
      <alignment horizontal="center"/>
      <protection locked="0"/>
    </xf>
    <xf numFmtId="0" fontId="16" fillId="0" borderId="17" xfId="0" applyNumberFormat="1" applyFont="1" applyBorder="1" applyAlignment="1" applyProtection="1">
      <alignment horizontal="center"/>
      <protection locked="0"/>
    </xf>
    <xf numFmtId="0" fontId="13" fillId="0" borderId="20" xfId="0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0" fontId="6" fillId="0" borderId="51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164" fontId="4" fillId="3" borderId="30" xfId="0" applyNumberFormat="1" applyFont="1" applyFill="1" applyBorder="1" applyAlignment="1">
      <alignment horizontal="center" vertical="center"/>
    </xf>
    <xf numFmtId="164" fontId="4" fillId="3" borderId="31" xfId="0" applyNumberFormat="1" applyFont="1" applyFill="1" applyBorder="1" applyAlignment="1">
      <alignment horizontal="center" vertical="center"/>
    </xf>
    <xf numFmtId="0" fontId="4" fillId="3" borderId="32" xfId="0" applyFont="1" applyFill="1" applyBorder="1" applyAlignment="1">
      <alignment horizontal="center" vertical="center"/>
    </xf>
    <xf numFmtId="0" fontId="4" fillId="3" borderId="33" xfId="0" applyFont="1" applyFill="1" applyBorder="1" applyAlignment="1">
      <alignment horizontal="center" vertical="center"/>
    </xf>
    <xf numFmtId="2" fontId="13" fillId="0" borderId="29" xfId="0" applyNumberFormat="1" applyFont="1" applyBorder="1" applyAlignment="1">
      <alignment horizontal="center" vertical="center"/>
    </xf>
    <xf numFmtId="0" fontId="13" fillId="0" borderId="53" xfId="0" applyFont="1" applyBorder="1" applyAlignment="1">
      <alignment horizontal="center" vertical="center"/>
    </xf>
    <xf numFmtId="0" fontId="13" fillId="0" borderId="54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4" fillId="0" borderId="42" xfId="0" applyFont="1" applyBorder="1" applyAlignment="1">
      <alignment horizontal="center" vertical="center"/>
    </xf>
    <xf numFmtId="0" fontId="4" fillId="0" borderId="43" xfId="0" applyFont="1" applyBorder="1" applyAlignment="1" applyProtection="1">
      <alignment horizontal="center" vertical="center"/>
      <protection locked="0"/>
    </xf>
    <xf numFmtId="0" fontId="4" fillId="0" borderId="44" xfId="0" applyFont="1" applyBorder="1" applyAlignment="1" applyProtection="1">
      <alignment horizontal="center" vertical="center"/>
      <protection locked="0"/>
    </xf>
    <xf numFmtId="0" fontId="4" fillId="0" borderId="55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7" fillId="3" borderId="60" xfId="0" applyFont="1" applyFill="1" applyBorder="1" applyAlignment="1">
      <alignment horizontal="center" vertical="center"/>
    </xf>
    <xf numFmtId="0" fontId="7" fillId="3" borderId="61" xfId="0" applyFont="1" applyFill="1" applyBorder="1" applyAlignment="1">
      <alignment horizontal="center" vertical="center"/>
    </xf>
    <xf numFmtId="0" fontId="7" fillId="3" borderId="62" xfId="0" applyFont="1" applyFill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59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65" xfId="0" applyFont="1" applyBorder="1" applyAlignment="1">
      <alignment horizontal="center" vertical="center"/>
    </xf>
    <xf numFmtId="0" fontId="5" fillId="0" borderId="6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7" xfId="0" applyFont="1" applyBorder="1" applyAlignment="1">
      <alignment horizontal="center" vertical="center"/>
    </xf>
    <xf numFmtId="0" fontId="4" fillId="0" borderId="38" xfId="0" applyFont="1" applyFill="1" applyBorder="1" applyAlignment="1">
      <alignment horizontal="center" vertical="center"/>
    </xf>
    <xf numFmtId="0" fontId="4" fillId="0" borderId="63" xfId="0" applyFont="1" applyFill="1" applyBorder="1" applyAlignment="1">
      <alignment horizontal="center" vertical="center"/>
    </xf>
    <xf numFmtId="0" fontId="4" fillId="0" borderId="64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0" borderId="55" xfId="0" applyFont="1" applyFill="1" applyBorder="1" applyAlignment="1">
      <alignment horizontal="center" vertical="center"/>
    </xf>
    <xf numFmtId="0" fontId="4" fillId="0" borderId="56" xfId="0" applyFont="1" applyFill="1" applyBorder="1" applyAlignment="1">
      <alignment horizontal="center" vertical="center"/>
    </xf>
    <xf numFmtId="0" fontId="7" fillId="3" borderId="67" xfId="0" applyFont="1" applyFill="1" applyBorder="1" applyAlignment="1">
      <alignment horizontal="center" vertical="center"/>
    </xf>
    <xf numFmtId="0" fontId="7" fillId="3" borderId="68" xfId="0" applyFont="1" applyFill="1" applyBorder="1" applyAlignment="1">
      <alignment horizontal="center" vertical="center"/>
    </xf>
    <xf numFmtId="0" fontId="7" fillId="3" borderId="69" xfId="0" applyFont="1" applyFill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71" xfId="0" applyFont="1" applyBorder="1" applyAlignment="1">
      <alignment horizontal="center" vertical="center"/>
    </xf>
    <xf numFmtId="2" fontId="21" fillId="0" borderId="29" xfId="0" applyNumberFormat="1" applyFont="1" applyBorder="1" applyAlignment="1">
      <alignment horizontal="center" vertical="center"/>
    </xf>
    <xf numFmtId="0" fontId="21" fillId="0" borderId="53" xfId="0" applyFont="1" applyBorder="1" applyAlignment="1">
      <alignment horizontal="center" vertical="center"/>
    </xf>
    <xf numFmtId="0" fontId="21" fillId="0" borderId="74" xfId="0" applyFont="1" applyBorder="1" applyAlignment="1">
      <alignment horizontal="center" vertical="center"/>
    </xf>
    <xf numFmtId="0" fontId="16" fillId="0" borderId="29" xfId="0" applyNumberFormat="1" applyFont="1" applyBorder="1" applyAlignment="1" applyProtection="1">
      <alignment horizontal="center" vertical="center"/>
      <protection locked="0"/>
    </xf>
    <xf numFmtId="0" fontId="16" fillId="0" borderId="53" xfId="0" applyNumberFormat="1" applyFont="1" applyBorder="1" applyAlignment="1" applyProtection="1">
      <alignment horizontal="center" vertical="center"/>
      <protection locked="0"/>
    </xf>
    <xf numFmtId="0" fontId="16" fillId="0" borderId="54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center"/>
    </xf>
    <xf numFmtId="0" fontId="4" fillId="11" borderId="41" xfId="0" applyFont="1" applyFill="1" applyBorder="1" applyAlignment="1">
      <alignment horizontal="center" vertical="center"/>
    </xf>
    <xf numFmtId="0" fontId="4" fillId="11" borderId="72" xfId="0" applyFont="1" applyFill="1" applyBorder="1" applyAlignment="1">
      <alignment horizontal="center" vertical="center"/>
    </xf>
    <xf numFmtId="0" fontId="4" fillId="11" borderId="73" xfId="0" applyFont="1" applyFill="1" applyBorder="1" applyAlignment="1">
      <alignment horizontal="center" vertical="center"/>
    </xf>
    <xf numFmtId="0" fontId="26" fillId="2" borderId="0" xfId="0" applyFont="1" applyFill="1" applyBorder="1" applyAlignment="1">
      <alignment horizontal="right" vertical="center"/>
    </xf>
    <xf numFmtId="0" fontId="27" fillId="2" borderId="0" xfId="0" applyFont="1" applyFill="1" applyBorder="1" applyAlignment="1" applyProtection="1">
      <alignment horizontal="left" vertical="center"/>
      <protection locked="0"/>
    </xf>
    <xf numFmtId="0" fontId="2" fillId="0" borderId="51" xfId="0" applyFont="1" applyBorder="1" applyAlignment="1">
      <alignment horizontal="left" vertical="center"/>
    </xf>
    <xf numFmtId="0" fontId="2" fillId="0" borderId="75" xfId="0" applyFont="1" applyBorder="1" applyAlignment="1">
      <alignment horizontal="left" vertical="center"/>
    </xf>
    <xf numFmtId="0" fontId="14" fillId="0" borderId="11" xfId="0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79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6" fillId="0" borderId="9" xfId="0" applyNumberFormat="1" applyFont="1" applyBorder="1" applyAlignment="1" applyProtection="1">
      <alignment horizontal="center"/>
      <protection locked="0"/>
    </xf>
    <xf numFmtId="0" fontId="16" fillId="0" borderId="8" xfId="0" applyNumberFormat="1" applyFont="1" applyBorder="1" applyAlignment="1" applyProtection="1">
      <alignment horizontal="center"/>
      <protection locked="0"/>
    </xf>
    <xf numFmtId="0" fontId="16" fillId="0" borderId="10" xfId="0" applyNumberFormat="1" applyFont="1" applyBorder="1" applyAlignment="1" applyProtection="1">
      <alignment horizontal="center"/>
      <protection locked="0"/>
    </xf>
    <xf numFmtId="0" fontId="4" fillId="11" borderId="22" xfId="0" applyFont="1" applyFill="1" applyBorder="1" applyAlignment="1">
      <alignment horizontal="center" vertical="center"/>
    </xf>
    <xf numFmtId="0" fontId="4" fillId="11" borderId="55" xfId="0" applyFont="1" applyFill="1" applyBorder="1" applyAlignment="1">
      <alignment horizontal="center" vertical="center"/>
    </xf>
    <xf numFmtId="0" fontId="4" fillId="11" borderId="56" xfId="0" applyFont="1" applyFill="1" applyBorder="1" applyAlignment="1">
      <alignment horizontal="center" vertical="center"/>
    </xf>
    <xf numFmtId="0" fontId="2" fillId="0" borderId="51" xfId="0" applyFont="1" applyBorder="1" applyAlignment="1">
      <alignment horizontal="center" vertical="center"/>
    </xf>
    <xf numFmtId="0" fontId="2" fillId="0" borderId="75" xfId="0" applyFont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0" fontId="4" fillId="0" borderId="72" xfId="0" applyFont="1" applyFill="1" applyBorder="1" applyAlignment="1">
      <alignment horizontal="center" vertical="center"/>
    </xf>
    <xf numFmtId="0" fontId="4" fillId="0" borderId="73" xfId="0" applyFont="1" applyFill="1" applyBorder="1" applyAlignment="1">
      <alignment horizontal="center" vertical="center"/>
    </xf>
    <xf numFmtId="0" fontId="14" fillId="4" borderId="0" xfId="0" applyFont="1" applyFill="1" applyBorder="1" applyAlignment="1" applyProtection="1">
      <alignment horizontal="center" vertical="center"/>
      <protection locked="0"/>
    </xf>
    <xf numFmtId="0" fontId="14" fillId="5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center" vertical="center"/>
    </xf>
    <xf numFmtId="0" fontId="14" fillId="6" borderId="0" xfId="0" applyFont="1" applyFill="1" applyBorder="1" applyAlignment="1" applyProtection="1">
      <alignment horizontal="center" vertical="center"/>
      <protection locked="0"/>
    </xf>
    <xf numFmtId="0" fontId="14" fillId="7" borderId="0" xfId="0" applyFont="1" applyFill="1" applyBorder="1" applyAlignment="1" applyProtection="1">
      <alignment horizontal="center" vertical="center"/>
      <protection locked="0"/>
    </xf>
    <xf numFmtId="0" fontId="14" fillId="8" borderId="0" xfId="0" applyFont="1" applyFill="1" applyBorder="1" applyAlignment="1" applyProtection="1">
      <alignment horizontal="center" vertical="center"/>
      <protection locked="0"/>
    </xf>
    <xf numFmtId="0" fontId="14" fillId="9" borderId="0" xfId="0" applyFont="1" applyFill="1" applyBorder="1" applyAlignment="1" applyProtection="1">
      <alignment horizontal="center" vertical="center"/>
      <protection locked="0"/>
    </xf>
    <xf numFmtId="0" fontId="14" fillId="10" borderId="0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9">
    <dxf>
      <font>
        <color rgb="FFFF0000"/>
      </font>
      <fill>
        <patternFill patternType="none">
          <bgColor indexed="65"/>
        </patternFill>
      </fill>
    </dxf>
    <dxf>
      <font>
        <color rgb="FF7030A0"/>
      </font>
      <fill>
        <patternFill>
          <bgColor rgb="FF7030A0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00B0F0"/>
      </font>
      <fill>
        <patternFill>
          <bgColor rgb="FF00B0F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DD0806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44</xdr:col>
          <xdr:colOff>781050</xdr:colOff>
          <xdr:row>16</xdr:row>
          <xdr:rowOff>171450</xdr:rowOff>
        </xdr:from>
        <xdr:to>
          <xdr:col>46</xdr:col>
          <xdr:colOff>1162050</xdr:colOff>
          <xdr:row>19</xdr:row>
          <xdr:rowOff>190500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2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Initialiser Feuille Emargement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remplir-un-tableau-au-format-heure-en-remplissant-un-plannin-t81230-10.html?sid=a96814a78d7106280aaf5cf9fec5165c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CD109"/>
  <sheetViews>
    <sheetView showZeros="0" tabSelected="1" topLeftCell="A34" zoomScale="50" zoomScaleNormal="50" workbookViewId="0">
      <selection activeCell="AB72" sqref="AB72"/>
    </sheetView>
  </sheetViews>
  <sheetFormatPr baseColWidth="10" defaultRowHeight="14.1" customHeight="1" x14ac:dyDescent="0.25"/>
  <cols>
    <col min="1" max="37" width="4.28515625" style="2" customWidth="1"/>
    <col min="38" max="39" width="11.42578125" style="2"/>
    <col min="40" max="47" width="18" style="2" customWidth="1"/>
    <col min="48" max="16384" width="11.42578125" style="2"/>
  </cols>
  <sheetData>
    <row r="1" spans="1:82" ht="30" customHeight="1" x14ac:dyDescent="0.25">
      <c r="A1" s="204" t="s">
        <v>33</v>
      </c>
      <c r="B1" s="204"/>
      <c r="C1" s="204"/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04"/>
      <c r="P1" s="204"/>
      <c r="Q1" s="204"/>
      <c r="R1" s="204"/>
      <c r="S1" s="204"/>
      <c r="T1" s="204"/>
      <c r="U1" s="204"/>
      <c r="V1" s="204"/>
      <c r="W1" s="204"/>
      <c r="X1" s="204"/>
      <c r="Y1" s="204"/>
      <c r="Z1" s="204"/>
      <c r="AA1" s="204"/>
      <c r="AB1" s="204"/>
      <c r="AC1" s="204"/>
      <c r="AD1" s="204"/>
      <c r="AE1" s="204"/>
      <c r="AF1" s="204"/>
      <c r="AG1" s="204"/>
      <c r="AH1" s="204"/>
      <c r="AI1" s="204"/>
      <c r="AJ1" s="205">
        <f>WEEKNUM(AO1,1)</f>
        <v>31</v>
      </c>
      <c r="AK1" s="205"/>
      <c r="AL1" s="113"/>
      <c r="AM1" s="113"/>
      <c r="AN1" s="113"/>
      <c r="AO1" s="113">
        <v>214</v>
      </c>
      <c r="AP1" s="114">
        <v>2016</v>
      </c>
      <c r="AQ1" s="115" t="s">
        <v>32</v>
      </c>
      <c r="AR1" s="115"/>
      <c r="AS1" s="113">
        <f>AO1+7</f>
        <v>221</v>
      </c>
      <c r="AT1" s="114">
        <f>AP1</f>
        <v>2016</v>
      </c>
      <c r="AU1" s="113"/>
      <c r="AV1" s="103" t="s">
        <v>61</v>
      </c>
      <c r="BA1" s="44"/>
      <c r="BB1" s="44"/>
      <c r="BE1" s="44"/>
      <c r="BF1" s="44"/>
    </row>
    <row r="2" spans="1:82" ht="12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</row>
    <row r="3" spans="1:82" ht="19.5" customHeight="1" thickBot="1" x14ac:dyDescent="0.35">
      <c r="A3" s="206" t="s">
        <v>45</v>
      </c>
      <c r="B3" s="206"/>
      <c r="C3" s="206"/>
      <c r="D3" s="206"/>
      <c r="E3" s="206"/>
      <c r="F3" s="207"/>
      <c r="G3" s="152" t="s">
        <v>0</v>
      </c>
      <c r="H3" s="153"/>
      <c r="I3" s="153"/>
      <c r="J3" s="153"/>
      <c r="K3" s="153"/>
      <c r="L3" s="197">
        <v>2123</v>
      </c>
      <c r="M3" s="198"/>
      <c r="N3" s="199"/>
      <c r="O3" s="6"/>
      <c r="P3" s="141" t="s">
        <v>35</v>
      </c>
      <c r="Q3" s="142"/>
      <c r="R3" s="142"/>
      <c r="S3" s="142"/>
      <c r="T3" s="143"/>
      <c r="U3" s="162">
        <f>AN5</f>
        <v>13.618987399981606</v>
      </c>
      <c r="V3" s="163"/>
      <c r="W3" s="164"/>
      <c r="Y3" s="141" t="s">
        <v>42</v>
      </c>
      <c r="Z3" s="142"/>
      <c r="AA3" s="142"/>
      <c r="AB3" s="142"/>
      <c r="AC3" s="143"/>
      <c r="AD3" s="194">
        <f>AG12-U3</f>
        <v>-0.61898739998160579</v>
      </c>
      <c r="AE3" s="195"/>
      <c r="AF3" s="196"/>
      <c r="AG3" s="127" t="s">
        <v>15</v>
      </c>
      <c r="AH3" s="128"/>
      <c r="AI3" s="128"/>
      <c r="AJ3" s="129"/>
      <c r="AK3" s="25"/>
      <c r="AN3" s="54" t="s">
        <v>19</v>
      </c>
      <c r="AO3" s="55"/>
      <c r="AP3" s="55"/>
      <c r="AQ3" s="55"/>
      <c r="AR3" s="55"/>
      <c r="AS3" s="55"/>
      <c r="AT3" s="55"/>
      <c r="AU3" s="56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5"/>
      <c r="BK3" s="65"/>
      <c r="BL3" s="65"/>
      <c r="BM3" s="65"/>
      <c r="BN3" s="65"/>
      <c r="BO3" s="65"/>
      <c r="BP3" s="65"/>
      <c r="BQ3" s="65"/>
      <c r="BR3" s="65"/>
      <c r="BS3" s="65"/>
      <c r="BT3" s="40"/>
      <c r="BU3" s="40"/>
      <c r="BV3" s="40"/>
      <c r="BW3" s="40"/>
      <c r="BX3" s="40"/>
    </row>
    <row r="4" spans="1:82" ht="19.5" customHeight="1" thickBot="1" x14ac:dyDescent="0.3">
      <c r="A4" s="177" t="s">
        <v>3</v>
      </c>
      <c r="B4" s="178"/>
      <c r="C4" s="178"/>
      <c r="D4" s="178"/>
      <c r="E4" s="178"/>
      <c r="F4" s="179"/>
      <c r="G4" s="7"/>
      <c r="H4" s="155" t="s">
        <v>29</v>
      </c>
      <c r="I4" s="155"/>
      <c r="J4" s="155" t="s">
        <v>4</v>
      </c>
      <c r="K4" s="155"/>
      <c r="L4" s="155" t="s">
        <v>5</v>
      </c>
      <c r="M4" s="155"/>
      <c r="N4" s="155" t="s">
        <v>6</v>
      </c>
      <c r="O4" s="155"/>
      <c r="P4" s="155" t="s">
        <v>7</v>
      </c>
      <c r="Q4" s="155"/>
      <c r="R4" s="155" t="s">
        <v>8</v>
      </c>
      <c r="S4" s="155"/>
      <c r="T4" s="155" t="s">
        <v>9</v>
      </c>
      <c r="U4" s="155"/>
      <c r="V4" s="155" t="s">
        <v>10</v>
      </c>
      <c r="W4" s="155"/>
      <c r="X4" s="155" t="s">
        <v>11</v>
      </c>
      <c r="Y4" s="155"/>
      <c r="Z4" s="155" t="s">
        <v>12</v>
      </c>
      <c r="AA4" s="155"/>
      <c r="AB4" s="155" t="s">
        <v>13</v>
      </c>
      <c r="AC4" s="155"/>
      <c r="AD4" s="155" t="s">
        <v>14</v>
      </c>
      <c r="AE4" s="155"/>
      <c r="AF4" s="8"/>
      <c r="AG4" s="130" t="s">
        <v>40</v>
      </c>
      <c r="AH4" s="131"/>
      <c r="AI4" s="132" t="s">
        <v>41</v>
      </c>
      <c r="AJ4" s="133"/>
      <c r="AN4" s="57" t="s">
        <v>20</v>
      </c>
      <c r="AO4" s="48" t="s">
        <v>21</v>
      </c>
      <c r="AP4" s="48" t="s">
        <v>22</v>
      </c>
      <c r="AQ4" s="48" t="s">
        <v>23</v>
      </c>
      <c r="AR4" s="48" t="s">
        <v>24</v>
      </c>
      <c r="AS4" s="48" t="s">
        <v>25</v>
      </c>
      <c r="AT4" s="48" t="s">
        <v>18</v>
      </c>
      <c r="AU4" s="58" t="s">
        <v>26</v>
      </c>
      <c r="AV4" s="44"/>
      <c r="AW4" s="44"/>
      <c r="AX4" s="44"/>
      <c r="AY4" s="44"/>
      <c r="AZ4" s="44"/>
      <c r="BA4" s="44"/>
      <c r="BB4" s="44"/>
      <c r="BC4" s="44"/>
      <c r="BD4" s="44"/>
      <c r="BE4" s="44"/>
      <c r="BF4" s="44"/>
      <c r="BG4" s="44"/>
      <c r="BH4" s="44"/>
      <c r="BI4" s="44"/>
      <c r="BJ4" s="44"/>
      <c r="BK4" s="44"/>
      <c r="BL4" s="44"/>
      <c r="BM4" s="44"/>
      <c r="BN4" s="44"/>
      <c r="BO4" s="44"/>
      <c r="BP4" s="44"/>
      <c r="BQ4" s="44"/>
      <c r="BR4" s="44"/>
      <c r="BS4" s="44"/>
      <c r="BT4" s="44"/>
      <c r="BU4" s="44"/>
      <c r="BV4" s="40"/>
      <c r="BW4" s="40"/>
      <c r="BX4" s="40"/>
    </row>
    <row r="5" spans="1:82" ht="19.5" customHeight="1" x14ac:dyDescent="0.25">
      <c r="A5" s="222" t="str">
        <f t="shared" ref="A5:A11" si="0">AN16</f>
        <v>DM</v>
      </c>
      <c r="B5" s="223"/>
      <c r="C5" s="223"/>
      <c r="D5" s="223"/>
      <c r="E5" s="223"/>
      <c r="F5" s="224"/>
      <c r="G5" s="11"/>
      <c r="H5" s="11"/>
      <c r="I5" s="11"/>
      <c r="J5" s="11"/>
      <c r="K5" s="11"/>
      <c r="L5" s="11"/>
      <c r="M5" s="11"/>
      <c r="N5" s="11"/>
      <c r="O5" s="11"/>
      <c r="P5" s="11">
        <v>1</v>
      </c>
      <c r="Q5" s="11">
        <v>1</v>
      </c>
      <c r="R5" s="11">
        <v>1</v>
      </c>
      <c r="S5" s="11">
        <v>1</v>
      </c>
      <c r="T5" s="11">
        <v>1</v>
      </c>
      <c r="U5" s="11">
        <v>1</v>
      </c>
      <c r="V5" s="11"/>
      <c r="W5" s="11"/>
      <c r="X5" s="11">
        <v>1</v>
      </c>
      <c r="Y5" s="11">
        <v>1</v>
      </c>
      <c r="Z5" s="11">
        <v>1</v>
      </c>
      <c r="AA5" s="11">
        <v>1</v>
      </c>
      <c r="AB5" s="11">
        <v>1</v>
      </c>
      <c r="AC5" s="11">
        <v>1</v>
      </c>
      <c r="AD5" s="11">
        <v>1</v>
      </c>
      <c r="AE5" s="11"/>
      <c r="AF5" s="11"/>
      <c r="AG5" s="165">
        <f>SUM(G5:AF5)/2-AI5</f>
        <v>6.5</v>
      </c>
      <c r="AH5" s="166"/>
      <c r="AI5" s="167"/>
      <c r="AJ5" s="168"/>
      <c r="AL5" s="212" t="s">
        <v>43</v>
      </c>
      <c r="AM5" s="213"/>
      <c r="AN5" s="59">
        <f>L3/AT40</f>
        <v>13.618987399981606</v>
      </c>
      <c r="AO5" s="49">
        <f>L14/AT40</f>
        <v>16.832888807136943</v>
      </c>
      <c r="AP5" s="49">
        <f>L25/AT40</f>
        <v>22.510139795824518</v>
      </c>
      <c r="AQ5" s="49">
        <f>L36/AT40</f>
        <v>9.622459302860296</v>
      </c>
      <c r="AR5" s="49">
        <f>L47/AT40</f>
        <v>10.732249609123516</v>
      </c>
      <c r="AS5" s="49">
        <f>L58/AT40</f>
        <v>15.979697415616664</v>
      </c>
      <c r="AT5" s="49">
        <f>L69/AT40</f>
        <v>50.20357766945645</v>
      </c>
      <c r="AU5" s="50">
        <f>AP36/AT40</f>
        <v>139.5</v>
      </c>
      <c r="AV5" s="44"/>
      <c r="AW5" s="44"/>
      <c r="AX5" s="44"/>
      <c r="AY5" s="44"/>
      <c r="AZ5" s="44"/>
      <c r="BA5" s="44"/>
      <c r="BB5" s="44"/>
      <c r="BC5" s="44"/>
      <c r="BD5" s="44"/>
      <c r="BE5" s="44"/>
      <c r="BF5" s="44"/>
      <c r="BG5" s="44"/>
      <c r="BH5" s="44"/>
      <c r="BI5" s="44"/>
      <c r="BJ5" s="44"/>
      <c r="BK5" s="44"/>
      <c r="BL5" s="44"/>
      <c r="BM5" s="44"/>
      <c r="BN5" s="44"/>
      <c r="BO5" s="44"/>
      <c r="BP5" s="44"/>
      <c r="BQ5" s="44"/>
      <c r="BR5" s="44"/>
      <c r="BS5" s="44"/>
      <c r="BT5" s="44"/>
      <c r="BU5" s="44"/>
      <c r="BV5" s="40"/>
      <c r="BW5" s="40"/>
      <c r="BX5" s="40"/>
    </row>
    <row r="6" spans="1:82" ht="19.5" customHeight="1" x14ac:dyDescent="0.25">
      <c r="A6" s="217" t="str">
        <f t="shared" si="0"/>
        <v>VD1</v>
      </c>
      <c r="B6" s="218"/>
      <c r="C6" s="218"/>
      <c r="D6" s="218"/>
      <c r="E6" s="218"/>
      <c r="F6" s="219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25">
        <f t="shared" ref="AG6:AG11" si="1">SUM(G6:AF6)/2-AI6</f>
        <v>0</v>
      </c>
      <c r="AH6" s="126"/>
      <c r="AI6" s="123"/>
      <c r="AJ6" s="124"/>
      <c r="AL6" s="210" t="s">
        <v>36</v>
      </c>
      <c r="AM6" s="211"/>
      <c r="AN6" s="60">
        <f>AG12</f>
        <v>13</v>
      </c>
      <c r="AO6" s="47">
        <f>AG23</f>
        <v>24</v>
      </c>
      <c r="AP6" s="47">
        <f>AG34</f>
        <v>1</v>
      </c>
      <c r="AQ6" s="47">
        <f>AG45</f>
        <v>7</v>
      </c>
      <c r="AR6" s="47">
        <f>AG56</f>
        <v>10</v>
      </c>
      <c r="AS6" s="47">
        <f>AG67</f>
        <v>3.5</v>
      </c>
      <c r="AT6" s="47">
        <f>AG78</f>
        <v>36</v>
      </c>
      <c r="AU6" s="51">
        <f>SUM(AN6:AT6)</f>
        <v>94.5</v>
      </c>
      <c r="AV6" s="44"/>
      <c r="AW6" s="44"/>
      <c r="AX6" s="44"/>
      <c r="AY6" s="44"/>
      <c r="AZ6" s="44"/>
      <c r="BA6" s="44"/>
      <c r="BB6" s="44"/>
      <c r="BC6" s="44"/>
      <c r="BD6" s="44"/>
      <c r="BE6" s="44"/>
      <c r="BF6" s="44"/>
      <c r="BG6" s="44"/>
      <c r="BH6" s="44"/>
      <c r="BI6" s="44"/>
      <c r="BJ6" s="44"/>
      <c r="BK6" s="44"/>
      <c r="BL6" s="44"/>
      <c r="BM6" s="44"/>
      <c r="BN6" s="44"/>
      <c r="BO6" s="44"/>
      <c r="BP6" s="44"/>
      <c r="BQ6" s="44"/>
      <c r="BR6" s="44"/>
      <c r="BS6" s="44"/>
      <c r="BT6" s="44"/>
      <c r="BU6" s="44"/>
      <c r="BV6" s="40"/>
      <c r="BW6" s="40"/>
      <c r="BX6" s="40"/>
    </row>
    <row r="7" spans="1:82" ht="19.5" customHeight="1" x14ac:dyDescent="0.25">
      <c r="A7" s="185" t="str">
        <f t="shared" si="0"/>
        <v>VD2</v>
      </c>
      <c r="B7" s="186"/>
      <c r="C7" s="186"/>
      <c r="D7" s="186"/>
      <c r="E7" s="186"/>
      <c r="F7" s="187"/>
      <c r="G7" s="11"/>
      <c r="H7" s="11"/>
      <c r="I7" s="11"/>
      <c r="J7" s="11"/>
      <c r="K7" s="11"/>
      <c r="L7" s="11"/>
      <c r="M7" s="11"/>
      <c r="N7" s="11"/>
      <c r="O7" s="11"/>
      <c r="P7" s="11"/>
      <c r="Q7" s="11">
        <v>1</v>
      </c>
      <c r="R7" s="11">
        <v>1</v>
      </c>
      <c r="S7" s="11">
        <v>1</v>
      </c>
      <c r="T7" s="11">
        <v>1</v>
      </c>
      <c r="U7" s="11">
        <v>1</v>
      </c>
      <c r="V7" s="11">
        <v>1</v>
      </c>
      <c r="W7" s="11">
        <v>1</v>
      </c>
      <c r="X7" s="11"/>
      <c r="Y7" s="11"/>
      <c r="Z7" s="11">
        <v>1</v>
      </c>
      <c r="AA7" s="11">
        <v>1</v>
      </c>
      <c r="AB7" s="11">
        <v>1</v>
      </c>
      <c r="AC7" s="11">
        <v>1</v>
      </c>
      <c r="AD7" s="11">
        <v>1</v>
      </c>
      <c r="AE7" s="11">
        <v>1</v>
      </c>
      <c r="AF7" s="11"/>
      <c r="AG7" s="121">
        <f t="shared" si="1"/>
        <v>6.5</v>
      </c>
      <c r="AH7" s="122"/>
      <c r="AI7" s="123"/>
      <c r="AJ7" s="124"/>
      <c r="AL7" s="208" t="s">
        <v>44</v>
      </c>
      <c r="AM7" s="209"/>
      <c r="AN7" s="61">
        <f>(L3/AN6)</f>
        <v>163.30769230769232</v>
      </c>
      <c r="AO7" s="52">
        <f>(L14/AO6)</f>
        <v>109.33333333333333</v>
      </c>
      <c r="AP7" s="52">
        <f>(L25/AP6)</f>
        <v>3509</v>
      </c>
      <c r="AQ7" s="52">
        <f>(L36/AQ6)</f>
        <v>214.28571428571428</v>
      </c>
      <c r="AR7" s="52">
        <f>(L47/AR6)</f>
        <v>167.3</v>
      </c>
      <c r="AS7" s="52">
        <f>(L58/AS6)</f>
        <v>711.71428571428567</v>
      </c>
      <c r="AT7" s="52">
        <f>(L69/AT6)</f>
        <v>217.38888888888889</v>
      </c>
      <c r="AU7" s="53">
        <f>(AP36/AU6)</f>
        <v>230.11640211640213</v>
      </c>
      <c r="AV7" s="44"/>
      <c r="AW7" s="44"/>
      <c r="AX7" s="44"/>
      <c r="AY7" s="44"/>
      <c r="AZ7" s="44"/>
      <c r="BA7" s="44"/>
      <c r="BB7" s="44"/>
      <c r="BC7" s="44"/>
      <c r="BD7" s="44"/>
      <c r="BE7" s="44"/>
      <c r="BF7" s="44"/>
      <c r="BG7" s="44"/>
      <c r="BH7" s="44"/>
      <c r="BI7" s="44"/>
      <c r="BJ7" s="44"/>
      <c r="BK7" s="44"/>
      <c r="BL7" s="44"/>
      <c r="BM7" s="44"/>
      <c r="BN7" s="44"/>
      <c r="BO7" s="44"/>
      <c r="BP7" s="44"/>
      <c r="BQ7" s="44"/>
      <c r="BR7" s="44"/>
      <c r="BS7" s="44"/>
      <c r="BT7" s="44"/>
      <c r="BU7" s="44"/>
      <c r="BV7" s="40"/>
      <c r="BW7" s="40"/>
      <c r="BX7" s="40"/>
    </row>
    <row r="8" spans="1:82" ht="19.5" customHeight="1" x14ac:dyDescent="0.25">
      <c r="A8" s="217" t="str">
        <f t="shared" si="0"/>
        <v>VD3</v>
      </c>
      <c r="B8" s="218"/>
      <c r="C8" s="218"/>
      <c r="D8" s="218"/>
      <c r="E8" s="218"/>
      <c r="F8" s="219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25">
        <f t="shared" si="1"/>
        <v>0</v>
      </c>
      <c r="AH8" s="126"/>
      <c r="AI8" s="123"/>
      <c r="AJ8" s="124"/>
      <c r="AL8" s="46"/>
      <c r="AM8" s="46"/>
      <c r="AN8" s="46"/>
      <c r="AO8" s="46"/>
      <c r="AP8" s="46"/>
      <c r="AQ8" s="46"/>
      <c r="AR8" s="46"/>
      <c r="AS8" s="46"/>
      <c r="AT8" s="46"/>
      <c r="AU8" s="46"/>
      <c r="AV8" s="44"/>
      <c r="AW8" s="44"/>
      <c r="AX8" s="44"/>
      <c r="AY8" s="44"/>
      <c r="AZ8" s="44"/>
      <c r="BA8" s="44"/>
      <c r="BB8" s="44"/>
      <c r="BC8" s="44"/>
      <c r="BD8" s="44"/>
      <c r="BE8" s="44"/>
      <c r="BF8" s="44"/>
      <c r="BG8" s="44"/>
      <c r="BH8" s="44"/>
      <c r="BI8" s="44"/>
      <c r="BJ8" s="44"/>
      <c r="BK8" s="44"/>
      <c r="BL8" s="44"/>
      <c r="BM8" s="44"/>
      <c r="BN8" s="44"/>
      <c r="BO8" s="44"/>
      <c r="BP8" s="44"/>
      <c r="BQ8" s="44"/>
      <c r="BR8" s="44"/>
      <c r="BS8" s="44"/>
      <c r="BT8" s="44"/>
      <c r="BU8" s="44"/>
      <c r="BV8" s="44"/>
      <c r="BW8" s="44"/>
      <c r="BX8" s="44"/>
      <c r="BY8" s="46"/>
      <c r="BZ8" s="46"/>
      <c r="CA8" s="46"/>
      <c r="CB8" s="46"/>
      <c r="CC8" s="46"/>
      <c r="CD8" s="46"/>
    </row>
    <row r="9" spans="1:82" ht="19.5" customHeight="1" x14ac:dyDescent="0.25">
      <c r="A9" s="125" t="str">
        <f t="shared" si="0"/>
        <v>VD4</v>
      </c>
      <c r="B9" s="169"/>
      <c r="C9" s="169"/>
      <c r="D9" s="169"/>
      <c r="E9" s="169"/>
      <c r="F9" s="170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25">
        <f t="shared" si="1"/>
        <v>0</v>
      </c>
      <c r="AH9" s="126"/>
      <c r="AI9" s="123"/>
      <c r="AJ9" s="124"/>
      <c r="AL9" s="46"/>
      <c r="AM9" s="46"/>
      <c r="AN9" s="46"/>
      <c r="AO9" s="46"/>
      <c r="AP9" s="46"/>
      <c r="AQ9" s="46"/>
      <c r="AR9" s="46"/>
      <c r="AS9" s="46"/>
      <c r="AT9" s="46"/>
      <c r="AU9" s="46"/>
      <c r="AV9" s="44"/>
      <c r="AW9" s="44"/>
      <c r="AX9" s="44"/>
      <c r="AY9" s="44"/>
      <c r="AZ9" s="44"/>
      <c r="BA9" s="44"/>
      <c r="BB9" s="44"/>
      <c r="BC9" s="44"/>
      <c r="BD9" s="44"/>
      <c r="BE9" s="44"/>
      <c r="BF9" s="44"/>
      <c r="BG9" s="44"/>
      <c r="BH9" s="44"/>
      <c r="BI9" s="44"/>
      <c r="BJ9" s="44"/>
      <c r="BK9" s="44"/>
      <c r="BL9" s="44"/>
      <c r="BM9" s="44"/>
      <c r="BN9" s="44"/>
      <c r="BO9" s="44"/>
      <c r="BP9" s="44"/>
      <c r="BQ9" s="44"/>
      <c r="BR9" s="44"/>
      <c r="BS9" s="44"/>
      <c r="BT9" s="44"/>
      <c r="BU9" s="44"/>
      <c r="BV9" s="44"/>
      <c r="BW9" s="44"/>
      <c r="BX9" s="44"/>
      <c r="BY9" s="44"/>
      <c r="BZ9" s="44"/>
      <c r="CA9" s="46"/>
      <c r="CB9" s="46"/>
      <c r="CC9" s="46"/>
      <c r="CD9" s="46"/>
    </row>
    <row r="10" spans="1:82" ht="19.5" customHeight="1" x14ac:dyDescent="0.25">
      <c r="A10" s="185" t="str">
        <f t="shared" si="0"/>
        <v>VD5</v>
      </c>
      <c r="B10" s="186"/>
      <c r="C10" s="186"/>
      <c r="D10" s="186"/>
      <c r="E10" s="186"/>
      <c r="F10" s="187"/>
      <c r="G10" s="20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0"/>
      <c r="AG10" s="125">
        <f t="shared" si="1"/>
        <v>0</v>
      </c>
      <c r="AH10" s="126"/>
      <c r="AI10" s="123"/>
      <c r="AJ10" s="124"/>
      <c r="AL10" s="46"/>
      <c r="AM10" s="46"/>
      <c r="AO10" s="46"/>
      <c r="AP10" s="46"/>
      <c r="AQ10" s="46"/>
      <c r="AR10" s="46"/>
      <c r="AS10" s="46"/>
      <c r="AT10" s="46"/>
      <c r="AU10" s="46"/>
      <c r="AV10" s="44"/>
      <c r="AW10" s="44"/>
      <c r="AX10" s="44"/>
      <c r="AY10" s="44"/>
      <c r="AZ10" s="44"/>
      <c r="BA10" s="44"/>
      <c r="BB10" s="44"/>
      <c r="BC10" s="44"/>
      <c r="BD10" s="44"/>
      <c r="BE10" s="44"/>
      <c r="BF10" s="44"/>
      <c r="BG10" s="44"/>
      <c r="BH10" s="44"/>
      <c r="BI10" s="44"/>
      <c r="BJ10" s="44"/>
      <c r="BK10" s="44"/>
      <c r="BL10" s="44"/>
      <c r="BM10" s="44"/>
      <c r="BN10" s="44"/>
      <c r="BO10" s="44"/>
      <c r="BP10" s="44"/>
      <c r="BQ10" s="44"/>
      <c r="BR10" s="44"/>
      <c r="BS10" s="44"/>
      <c r="BT10" s="44"/>
      <c r="BU10" s="44"/>
      <c r="BV10" s="44"/>
      <c r="BW10" s="44"/>
      <c r="BX10" s="44"/>
      <c r="BY10" s="44"/>
      <c r="BZ10" s="44"/>
      <c r="CA10" s="46"/>
      <c r="CB10" s="46"/>
      <c r="CC10" s="46"/>
      <c r="CD10" s="46"/>
    </row>
    <row r="11" spans="1:82" ht="19.5" customHeight="1" thickBot="1" x14ac:dyDescent="0.3">
      <c r="A11" s="174" t="str">
        <f t="shared" si="0"/>
        <v>VD6</v>
      </c>
      <c r="B11" s="175"/>
      <c r="C11" s="175"/>
      <c r="D11" s="175"/>
      <c r="E11" s="175"/>
      <c r="F11" s="176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56">
        <f t="shared" si="1"/>
        <v>0</v>
      </c>
      <c r="AH11" s="157"/>
      <c r="AI11" s="123"/>
      <c r="AJ11" s="124"/>
      <c r="AV11" s="40"/>
      <c r="AW11" s="40"/>
      <c r="AX11" s="40"/>
      <c r="AY11" s="40"/>
      <c r="AZ11" s="40"/>
      <c r="BA11" s="40"/>
      <c r="BB11" s="40"/>
      <c r="BC11" s="40"/>
      <c r="BD11" s="40"/>
      <c r="BE11" s="40"/>
      <c r="BF11" s="40"/>
      <c r="BG11" s="40"/>
      <c r="BH11" s="40"/>
      <c r="BI11" s="44"/>
      <c r="BJ11" s="44"/>
      <c r="BK11" s="44"/>
      <c r="BL11" s="44"/>
      <c r="BM11" s="44"/>
      <c r="BN11" s="44"/>
      <c r="BO11" s="44"/>
      <c r="BP11" s="44"/>
      <c r="BQ11" s="44"/>
      <c r="BR11" s="44"/>
      <c r="BS11" s="44"/>
      <c r="BT11" s="44"/>
      <c r="BU11" s="44"/>
      <c r="BV11" s="44"/>
      <c r="BW11" s="44"/>
      <c r="BX11" s="44"/>
      <c r="BY11" s="44"/>
      <c r="BZ11" s="44"/>
    </row>
    <row r="12" spans="1:82" ht="19.5" customHeight="1" thickBot="1" x14ac:dyDescent="0.35">
      <c r="A12" s="171"/>
      <c r="B12" s="172"/>
      <c r="C12" s="172"/>
      <c r="D12" s="172"/>
      <c r="E12" s="172"/>
      <c r="F12" s="173"/>
      <c r="G12" s="18">
        <f>SUM(G5:G11)</f>
        <v>0</v>
      </c>
      <c r="H12" s="19">
        <f t="shared" ref="H12:AF12" si="2">SUM(H5:H11)</f>
        <v>0</v>
      </c>
      <c r="I12" s="19">
        <f t="shared" si="2"/>
        <v>0</v>
      </c>
      <c r="J12" s="19">
        <f t="shared" si="2"/>
        <v>0</v>
      </c>
      <c r="K12" s="19">
        <f t="shared" si="2"/>
        <v>0</v>
      </c>
      <c r="L12" s="19">
        <f t="shared" si="2"/>
        <v>0</v>
      </c>
      <c r="M12" s="19">
        <f t="shared" si="2"/>
        <v>0</v>
      </c>
      <c r="N12" s="19">
        <f t="shared" si="2"/>
        <v>0</v>
      </c>
      <c r="O12" s="19">
        <f t="shared" si="2"/>
        <v>0</v>
      </c>
      <c r="P12" s="19">
        <f t="shared" si="2"/>
        <v>1</v>
      </c>
      <c r="Q12" s="19">
        <f t="shared" si="2"/>
        <v>2</v>
      </c>
      <c r="R12" s="19">
        <f t="shared" si="2"/>
        <v>2</v>
      </c>
      <c r="S12" s="19">
        <f t="shared" si="2"/>
        <v>2</v>
      </c>
      <c r="T12" s="19">
        <f t="shared" si="2"/>
        <v>2</v>
      </c>
      <c r="U12" s="19">
        <f t="shared" si="2"/>
        <v>2</v>
      </c>
      <c r="V12" s="19">
        <f t="shared" si="2"/>
        <v>1</v>
      </c>
      <c r="W12" s="19">
        <f t="shared" si="2"/>
        <v>1</v>
      </c>
      <c r="X12" s="19">
        <f t="shared" si="2"/>
        <v>1</v>
      </c>
      <c r="Y12" s="19">
        <f t="shared" si="2"/>
        <v>1</v>
      </c>
      <c r="Z12" s="19">
        <f t="shared" si="2"/>
        <v>2</v>
      </c>
      <c r="AA12" s="19">
        <f t="shared" si="2"/>
        <v>2</v>
      </c>
      <c r="AB12" s="19">
        <f t="shared" si="2"/>
        <v>2</v>
      </c>
      <c r="AC12" s="19">
        <f t="shared" si="2"/>
        <v>2</v>
      </c>
      <c r="AD12" s="19">
        <f t="shared" si="2"/>
        <v>2</v>
      </c>
      <c r="AE12" s="19">
        <f t="shared" si="2"/>
        <v>1</v>
      </c>
      <c r="AF12" s="19">
        <f t="shared" si="2"/>
        <v>0</v>
      </c>
      <c r="AG12" s="158">
        <f>SUM(AG5:AJ11)-AI12</f>
        <v>13</v>
      </c>
      <c r="AH12" s="159"/>
      <c r="AI12" s="160">
        <f>SUM(AI5:AJ11)</f>
        <v>0</v>
      </c>
      <c r="AJ12" s="161"/>
      <c r="AM12" s="23"/>
      <c r="AN12" s="23"/>
      <c r="AO12" s="23"/>
      <c r="AP12" s="17"/>
      <c r="AQ12" s="17"/>
      <c r="AV12" s="40"/>
      <c r="AW12" s="62"/>
      <c r="AX12" s="62"/>
      <c r="AY12" s="40"/>
      <c r="AZ12" s="40"/>
      <c r="BA12" s="62"/>
      <c r="BB12" s="62"/>
      <c r="BC12" s="62"/>
      <c r="BD12" s="62"/>
      <c r="BE12" s="62"/>
      <c r="BF12" s="62"/>
      <c r="BG12" s="62"/>
      <c r="BH12" s="62"/>
      <c r="BI12" s="44"/>
      <c r="BJ12" s="44"/>
      <c r="BK12" s="44"/>
      <c r="BL12" s="44"/>
      <c r="BM12" s="44"/>
      <c r="BN12" s="44"/>
      <c r="BO12" s="44"/>
      <c r="BP12" s="44"/>
      <c r="BQ12" s="44"/>
      <c r="BR12" s="44"/>
      <c r="BS12" s="44"/>
      <c r="BT12" s="44"/>
      <c r="BU12" s="44"/>
      <c r="BV12" s="44"/>
      <c r="BW12" s="44"/>
      <c r="BX12" s="44"/>
      <c r="BY12" s="44"/>
      <c r="BZ12" s="44"/>
    </row>
    <row r="13" spans="1:82" ht="19.5" customHeight="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3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4"/>
      <c r="AH13" s="4"/>
      <c r="AI13" s="4"/>
      <c r="AJ13" s="4"/>
      <c r="AK13" s="1"/>
      <c r="AQ13" s="66" t="s">
        <v>27</v>
      </c>
      <c r="AR13" s="31">
        <f>AJ1</f>
        <v>31</v>
      </c>
      <c r="AS13" s="45"/>
      <c r="AT13" s="39"/>
      <c r="AU13" s="39"/>
      <c r="AV13" s="63"/>
      <c r="AW13" s="63"/>
      <c r="AX13" s="63"/>
      <c r="AY13" s="63"/>
      <c r="AZ13" s="63"/>
      <c r="BA13" s="63"/>
      <c r="BB13" s="63"/>
      <c r="BC13" s="63"/>
      <c r="BD13" s="63"/>
      <c r="BE13" s="40"/>
      <c r="BF13" s="40"/>
      <c r="BG13" s="40"/>
      <c r="BH13" s="40"/>
      <c r="BI13" s="44"/>
      <c r="BJ13" s="44"/>
      <c r="BK13" s="44"/>
      <c r="BL13" s="44"/>
      <c r="BM13" s="44"/>
      <c r="BN13" s="44"/>
      <c r="BO13" s="44"/>
      <c r="BP13" s="44"/>
      <c r="BQ13" s="44"/>
      <c r="BR13" s="44"/>
      <c r="BS13" s="44"/>
      <c r="BT13" s="44"/>
      <c r="BU13" s="44"/>
      <c r="BV13" s="44"/>
      <c r="BW13" s="44"/>
      <c r="BX13" s="44"/>
      <c r="BY13" s="44"/>
      <c r="BZ13" s="44"/>
    </row>
    <row r="14" spans="1:82" ht="19.5" customHeight="1" thickBot="1" x14ac:dyDescent="0.4">
      <c r="A14" s="200" t="s">
        <v>47</v>
      </c>
      <c r="B14" s="200"/>
      <c r="C14" s="200"/>
      <c r="D14" s="200"/>
      <c r="E14" s="200"/>
      <c r="F14" s="200"/>
      <c r="G14" s="152" t="s">
        <v>2</v>
      </c>
      <c r="H14" s="153"/>
      <c r="I14" s="153"/>
      <c r="J14" s="153"/>
      <c r="K14" s="153"/>
      <c r="L14" s="197">
        <v>2624</v>
      </c>
      <c r="M14" s="198"/>
      <c r="N14" s="199"/>
      <c r="O14" s="6"/>
      <c r="P14" s="141" t="s">
        <v>35</v>
      </c>
      <c r="Q14" s="142"/>
      <c r="R14" s="142"/>
      <c r="S14" s="142"/>
      <c r="T14" s="143"/>
      <c r="U14" s="162">
        <f>AP5</f>
        <v>22.510139795824518</v>
      </c>
      <c r="V14" s="163"/>
      <c r="W14" s="164"/>
      <c r="Y14" s="141" t="s">
        <v>42</v>
      </c>
      <c r="Z14" s="142"/>
      <c r="AA14" s="142"/>
      <c r="AB14" s="142"/>
      <c r="AC14" s="143"/>
      <c r="AD14" s="194">
        <f>AG23-U14</f>
        <v>1.489860204175482</v>
      </c>
      <c r="AE14" s="195"/>
      <c r="AF14" s="196"/>
      <c r="AG14" s="127" t="s">
        <v>15</v>
      </c>
      <c r="AH14" s="128"/>
      <c r="AI14" s="128"/>
      <c r="AJ14" s="129"/>
      <c r="AK14" s="5"/>
      <c r="AR14" s="39"/>
      <c r="AV14" s="40"/>
      <c r="AW14" s="40"/>
      <c r="AX14" s="64"/>
      <c r="AY14" s="64"/>
      <c r="AZ14" s="64"/>
      <c r="BA14" s="40"/>
      <c r="BB14" s="64"/>
      <c r="BC14" s="64"/>
      <c r="BD14" s="44"/>
      <c r="BE14" s="44"/>
      <c r="BF14" s="44"/>
      <c r="BG14" s="44"/>
      <c r="BH14" s="44"/>
      <c r="BI14" s="44"/>
      <c r="BJ14" s="44"/>
      <c r="BK14" s="44"/>
      <c r="BL14" s="44"/>
      <c r="BM14" s="44"/>
      <c r="BN14" s="44"/>
      <c r="BO14" s="44"/>
      <c r="BP14" s="44"/>
      <c r="BQ14" s="44"/>
      <c r="BR14" s="44"/>
      <c r="BS14" s="44"/>
      <c r="BT14" s="44"/>
      <c r="BU14" s="44"/>
      <c r="BV14" s="44"/>
      <c r="BW14" s="44"/>
      <c r="BX14" s="44"/>
      <c r="BY14" s="44"/>
      <c r="BZ14" s="44"/>
    </row>
    <row r="15" spans="1:82" ht="19.5" customHeight="1" thickBot="1" x14ac:dyDescent="0.3">
      <c r="A15" s="177" t="s">
        <v>3</v>
      </c>
      <c r="B15" s="178"/>
      <c r="C15" s="178"/>
      <c r="D15" s="178"/>
      <c r="E15" s="178"/>
      <c r="F15" s="179"/>
      <c r="G15" s="10"/>
      <c r="H15" s="155" t="s">
        <v>29</v>
      </c>
      <c r="I15" s="155"/>
      <c r="J15" s="155" t="s">
        <v>4</v>
      </c>
      <c r="K15" s="155"/>
      <c r="L15" s="155" t="s">
        <v>5</v>
      </c>
      <c r="M15" s="155"/>
      <c r="N15" s="155" t="s">
        <v>6</v>
      </c>
      <c r="O15" s="155"/>
      <c r="P15" s="155" t="s">
        <v>7</v>
      </c>
      <c r="Q15" s="155"/>
      <c r="R15" s="155" t="s">
        <v>8</v>
      </c>
      <c r="S15" s="155"/>
      <c r="T15" s="155" t="s">
        <v>9</v>
      </c>
      <c r="U15" s="155"/>
      <c r="V15" s="155" t="s">
        <v>10</v>
      </c>
      <c r="W15" s="155"/>
      <c r="X15" s="155" t="s">
        <v>11</v>
      </c>
      <c r="Y15" s="155"/>
      <c r="Z15" s="155" t="s">
        <v>12</v>
      </c>
      <c r="AA15" s="155"/>
      <c r="AB15" s="155" t="s">
        <v>13</v>
      </c>
      <c r="AC15" s="155"/>
      <c r="AD15" s="155" t="s">
        <v>14</v>
      </c>
      <c r="AE15" s="155"/>
      <c r="AF15" s="8"/>
      <c r="AG15" s="130" t="s">
        <v>40</v>
      </c>
      <c r="AH15" s="131"/>
      <c r="AI15" s="132" t="s">
        <v>41</v>
      </c>
      <c r="AJ15" s="133"/>
      <c r="AN15" s="92" t="s">
        <v>3</v>
      </c>
      <c r="AO15" s="22" t="s">
        <v>26</v>
      </c>
      <c r="AP15" s="22" t="s">
        <v>39</v>
      </c>
      <c r="AQ15" s="22" t="s">
        <v>28</v>
      </c>
      <c r="AR15" s="22" t="s">
        <v>60</v>
      </c>
      <c r="AU15" s="63"/>
      <c r="AX15" s="63"/>
      <c r="AY15" s="63"/>
      <c r="AZ15" s="63"/>
      <c r="BA15" s="63"/>
      <c r="BB15" s="63"/>
      <c r="BC15" s="63"/>
      <c r="BD15" s="63"/>
      <c r="BE15" s="63"/>
      <c r="BF15" s="63"/>
      <c r="BG15" s="44"/>
      <c r="BH15" s="44"/>
      <c r="BI15" s="44"/>
      <c r="BJ15" s="44"/>
      <c r="BK15" s="44"/>
      <c r="BL15" s="44"/>
      <c r="BM15" s="44"/>
      <c r="BN15" s="44"/>
      <c r="BO15" s="44"/>
      <c r="BP15" s="44"/>
      <c r="BQ15" s="44"/>
      <c r="BR15" s="44"/>
      <c r="BS15" s="44"/>
      <c r="BT15" s="44"/>
      <c r="BU15" s="44"/>
      <c r="BV15" s="44"/>
      <c r="BW15" s="44"/>
      <c r="BX15" s="44"/>
      <c r="BY15" s="44"/>
      <c r="BZ15" s="44"/>
    </row>
    <row r="16" spans="1:82" ht="19.5" customHeight="1" x14ac:dyDescent="0.25">
      <c r="A16" s="201" t="str">
        <f t="shared" ref="A16:A22" si="3">AN16</f>
        <v>DM</v>
      </c>
      <c r="B16" s="202"/>
      <c r="C16" s="202"/>
      <c r="D16" s="202"/>
      <c r="E16" s="202"/>
      <c r="F16" s="203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2"/>
      <c r="AG16" s="134">
        <f>SUM(G16:AF16)/2-AI16</f>
        <v>0</v>
      </c>
      <c r="AH16" s="135"/>
      <c r="AI16" s="136"/>
      <c r="AJ16" s="137"/>
      <c r="AK16" s="26"/>
      <c r="AN16" s="85" t="s">
        <v>56</v>
      </c>
      <c r="AO16" s="29">
        <f t="shared" ref="AO16:AO22" si="4">SUM(AG5+AG16+AG27+AG38+AG49+AG60+AG71)</f>
        <v>19</v>
      </c>
      <c r="AP16" s="29">
        <f t="shared" ref="AP16:AP22" si="5">SUM(AI5+AI16+AI27+AI38+AI49+AI60+AI71)</f>
        <v>4.5</v>
      </c>
      <c r="AQ16" s="94">
        <v>39</v>
      </c>
      <c r="AR16" s="95"/>
      <c r="AU16" s="63"/>
      <c r="AV16" s="63"/>
      <c r="AW16" s="63"/>
      <c r="AX16" s="63"/>
      <c r="AY16" s="63"/>
      <c r="AZ16" s="43"/>
      <c r="BA16" s="40"/>
      <c r="BB16" s="41"/>
      <c r="BC16" s="41"/>
      <c r="BD16" s="44"/>
      <c r="BE16" s="44"/>
      <c r="BF16" s="44"/>
      <c r="BG16" s="44"/>
      <c r="BH16" s="44"/>
      <c r="BI16" s="44"/>
      <c r="BJ16" s="44"/>
      <c r="BK16" s="44"/>
      <c r="BL16" s="44"/>
      <c r="BM16" s="44"/>
      <c r="BN16" s="44"/>
      <c r="BO16" s="44"/>
      <c r="BP16" s="44"/>
      <c r="BQ16" s="44"/>
      <c r="BR16" s="44"/>
      <c r="BS16" s="44"/>
      <c r="BT16" s="44"/>
      <c r="BU16" s="44"/>
      <c r="BV16" s="44"/>
      <c r="BW16" s="44"/>
      <c r="BX16" s="44"/>
      <c r="BY16" s="44"/>
      <c r="BZ16" s="44"/>
    </row>
    <row r="17" spans="1:78" ht="19.5" customHeight="1" x14ac:dyDescent="0.25">
      <c r="A17" s="185" t="str">
        <f t="shared" si="3"/>
        <v>VD1</v>
      </c>
      <c r="B17" s="186"/>
      <c r="C17" s="186"/>
      <c r="D17" s="186"/>
      <c r="E17" s="186"/>
      <c r="F17" s="187"/>
      <c r="G17" s="11"/>
      <c r="H17" s="11">
        <v>1</v>
      </c>
      <c r="I17" s="11">
        <v>1</v>
      </c>
      <c r="J17" s="11">
        <v>1</v>
      </c>
      <c r="K17" s="11">
        <v>1</v>
      </c>
      <c r="L17" s="11">
        <v>1</v>
      </c>
      <c r="M17" s="11">
        <v>1</v>
      </c>
      <c r="N17" s="11">
        <v>1</v>
      </c>
      <c r="O17" s="11">
        <v>1</v>
      </c>
      <c r="P17" s="11">
        <v>1</v>
      </c>
      <c r="Q17" s="11"/>
      <c r="R17" s="11"/>
      <c r="S17" s="11">
        <v>1</v>
      </c>
      <c r="T17" s="11">
        <v>1</v>
      </c>
      <c r="U17" s="11">
        <v>1</v>
      </c>
      <c r="V17" s="11">
        <v>1</v>
      </c>
      <c r="W17" s="11">
        <v>1</v>
      </c>
      <c r="X17" s="11">
        <v>1</v>
      </c>
      <c r="Y17" s="11">
        <v>1</v>
      </c>
      <c r="Z17" s="11">
        <v>1</v>
      </c>
      <c r="AA17" s="11"/>
      <c r="AB17" s="11"/>
      <c r="AC17" s="11"/>
      <c r="AD17" s="11"/>
      <c r="AE17" s="11"/>
      <c r="AF17" s="12"/>
      <c r="AG17" s="125">
        <f t="shared" ref="AG17:AG22" si="6">SUM(G17:AF17)/2-AI17</f>
        <v>8.5</v>
      </c>
      <c r="AH17" s="126"/>
      <c r="AI17" s="123"/>
      <c r="AJ17" s="124"/>
      <c r="AN17" s="86" t="s">
        <v>57</v>
      </c>
      <c r="AO17" s="96">
        <f t="shared" si="4"/>
        <v>23.5</v>
      </c>
      <c r="AP17" s="96">
        <f t="shared" si="5"/>
        <v>0</v>
      </c>
      <c r="AQ17" s="97">
        <v>35</v>
      </c>
      <c r="AR17" s="98"/>
      <c r="AV17" s="42" t="str">
        <f>IF(AP18+AO18-AQ18&gt;0,AP18+AO18-AQ18,"")</f>
        <v/>
      </c>
      <c r="AW17" s="40"/>
      <c r="AX17" s="43"/>
      <c r="AY17" s="43"/>
      <c r="AZ17" s="43"/>
      <c r="BA17" s="40"/>
      <c r="BB17" s="41"/>
      <c r="BC17" s="41"/>
      <c r="BD17" s="44"/>
      <c r="BE17" s="44"/>
      <c r="BF17" s="44"/>
      <c r="BG17" s="44"/>
      <c r="BH17" s="44"/>
      <c r="BI17" s="44"/>
      <c r="BJ17" s="44"/>
      <c r="BK17" s="44"/>
      <c r="BL17" s="44"/>
      <c r="BM17" s="44"/>
      <c r="BN17" s="44"/>
      <c r="BO17" s="44"/>
      <c r="BP17" s="44"/>
      <c r="BQ17" s="44"/>
      <c r="BR17" s="44"/>
      <c r="BS17" s="44"/>
      <c r="BT17" s="44"/>
      <c r="BU17" s="44"/>
      <c r="BV17" s="44"/>
      <c r="BW17" s="44"/>
      <c r="BX17" s="44"/>
      <c r="BY17" s="44"/>
      <c r="BZ17" s="44"/>
    </row>
    <row r="18" spans="1:78" ht="19.5" customHeight="1" x14ac:dyDescent="0.25">
      <c r="A18" s="185" t="str">
        <f t="shared" si="3"/>
        <v>VD2</v>
      </c>
      <c r="B18" s="186"/>
      <c r="C18" s="186"/>
      <c r="D18" s="186"/>
      <c r="E18" s="186"/>
      <c r="F18" s="187"/>
      <c r="G18" s="11"/>
      <c r="H18" s="11"/>
      <c r="I18" s="11"/>
      <c r="J18" s="11"/>
      <c r="K18" s="11"/>
      <c r="L18" s="11">
        <v>1</v>
      </c>
      <c r="M18" s="11">
        <v>1</v>
      </c>
      <c r="N18" s="11">
        <v>1</v>
      </c>
      <c r="O18" s="11">
        <v>1</v>
      </c>
      <c r="P18" s="11">
        <v>1</v>
      </c>
      <c r="Q18" s="11">
        <v>1</v>
      </c>
      <c r="R18" s="11">
        <v>1</v>
      </c>
      <c r="S18" s="11">
        <v>1</v>
      </c>
      <c r="T18" s="11">
        <v>1</v>
      </c>
      <c r="U18" s="11"/>
      <c r="V18" s="11"/>
      <c r="W18" s="11">
        <v>1</v>
      </c>
      <c r="X18" s="11">
        <v>1</v>
      </c>
      <c r="Y18" s="11">
        <v>1</v>
      </c>
      <c r="Z18" s="11">
        <v>1</v>
      </c>
      <c r="AA18" s="11">
        <v>1</v>
      </c>
      <c r="AB18" s="11">
        <v>1</v>
      </c>
      <c r="AC18" s="11">
        <v>1</v>
      </c>
      <c r="AD18" s="11">
        <v>1</v>
      </c>
      <c r="AE18" s="11">
        <v>1</v>
      </c>
      <c r="AF18" s="12"/>
      <c r="AG18" s="121">
        <f t="shared" si="6"/>
        <v>9</v>
      </c>
      <c r="AH18" s="122"/>
      <c r="AI18" s="123"/>
      <c r="AJ18" s="124"/>
      <c r="AN18" s="87" t="s">
        <v>58</v>
      </c>
      <c r="AO18" s="96">
        <f t="shared" si="4"/>
        <v>29.5</v>
      </c>
      <c r="AP18" s="96">
        <f t="shared" si="5"/>
        <v>0</v>
      </c>
      <c r="AQ18" s="97">
        <v>35</v>
      </c>
      <c r="AR18" s="98"/>
      <c r="AV18" s="42" t="str">
        <f>IF(AP19+AO19-AQ19&gt;0,AP19+AO19-AQ19,"")</f>
        <v/>
      </c>
      <c r="AW18" s="40"/>
      <c r="AX18" s="43"/>
      <c r="AY18" s="43"/>
      <c r="AZ18" s="43"/>
      <c r="BA18" s="40"/>
      <c r="BB18" s="41"/>
      <c r="BC18" s="41"/>
      <c r="BD18" s="44"/>
      <c r="BE18" s="44"/>
      <c r="BF18" s="44"/>
      <c r="BG18" s="44"/>
      <c r="BH18" s="44"/>
      <c r="BI18" s="44"/>
      <c r="BJ18" s="44"/>
      <c r="BK18" s="44"/>
      <c r="BL18" s="44"/>
      <c r="BM18" s="44"/>
      <c r="BN18" s="44"/>
      <c r="BO18" s="44"/>
      <c r="BP18" s="44"/>
      <c r="BQ18" s="44"/>
      <c r="BR18" s="44"/>
      <c r="BS18" s="44"/>
      <c r="BT18" s="44"/>
      <c r="BU18" s="44"/>
      <c r="BV18" s="44"/>
      <c r="BW18" s="44"/>
      <c r="BX18" s="44"/>
      <c r="BY18" s="44"/>
      <c r="BZ18" s="44"/>
    </row>
    <row r="19" spans="1:78" ht="19.5" customHeight="1" x14ac:dyDescent="0.25">
      <c r="A19" s="125" t="str">
        <f t="shared" si="3"/>
        <v>VD3</v>
      </c>
      <c r="B19" s="169"/>
      <c r="C19" s="169"/>
      <c r="D19" s="169"/>
      <c r="E19" s="169"/>
      <c r="F19" s="170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>
        <v>1</v>
      </c>
      <c r="R19" s="11">
        <v>1</v>
      </c>
      <c r="S19" s="11">
        <v>1</v>
      </c>
      <c r="T19" s="11">
        <v>1</v>
      </c>
      <c r="U19" s="11">
        <v>1</v>
      </c>
      <c r="V19" s="11">
        <v>1</v>
      </c>
      <c r="W19" s="11">
        <v>1</v>
      </c>
      <c r="X19" s="11"/>
      <c r="Y19" s="11">
        <v>1</v>
      </c>
      <c r="Z19" s="11">
        <v>1</v>
      </c>
      <c r="AA19" s="11">
        <v>1</v>
      </c>
      <c r="AB19" s="11">
        <v>1</v>
      </c>
      <c r="AC19" s="11">
        <v>1</v>
      </c>
      <c r="AD19" s="11">
        <v>1</v>
      </c>
      <c r="AE19" s="11"/>
      <c r="AF19" s="12"/>
      <c r="AG19" s="125">
        <f t="shared" si="6"/>
        <v>6.5</v>
      </c>
      <c r="AH19" s="126"/>
      <c r="AI19" s="123"/>
      <c r="AJ19" s="124"/>
      <c r="AN19" s="88" t="s">
        <v>59</v>
      </c>
      <c r="AO19" s="96">
        <f t="shared" si="4"/>
        <v>20.5</v>
      </c>
      <c r="AP19" s="96">
        <f t="shared" si="5"/>
        <v>0</v>
      </c>
      <c r="AQ19" s="97">
        <v>35</v>
      </c>
      <c r="AR19" s="98"/>
      <c r="AW19" s="40"/>
      <c r="AX19" s="43"/>
      <c r="AY19" s="43"/>
      <c r="AZ19" s="43"/>
      <c r="BA19" s="40"/>
      <c r="BB19" s="41"/>
      <c r="BC19" s="41"/>
      <c r="BD19" s="44"/>
      <c r="BE19" s="44"/>
      <c r="BF19" s="44"/>
      <c r="BG19" s="44"/>
      <c r="BH19" s="44"/>
      <c r="BI19" s="44"/>
      <c r="BJ19" s="44"/>
      <c r="BK19" s="44"/>
      <c r="BL19" s="44"/>
      <c r="BM19" s="44"/>
      <c r="BN19" s="44"/>
      <c r="BO19" s="44"/>
      <c r="BP19" s="44"/>
      <c r="BQ19" s="44"/>
      <c r="BR19" s="44"/>
      <c r="BS19" s="44"/>
      <c r="BT19" s="44"/>
      <c r="BU19" s="44"/>
      <c r="BV19" s="44"/>
      <c r="BW19" s="44"/>
      <c r="BX19" s="44"/>
      <c r="BY19" s="44"/>
      <c r="BZ19" s="44"/>
    </row>
    <row r="20" spans="1:78" ht="19.5" customHeight="1" x14ac:dyDescent="0.25">
      <c r="A20" s="125" t="str">
        <f t="shared" si="3"/>
        <v>VD4</v>
      </c>
      <c r="B20" s="169"/>
      <c r="C20" s="169"/>
      <c r="D20" s="169"/>
      <c r="E20" s="169"/>
      <c r="F20" s="170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2"/>
      <c r="AG20" s="125">
        <f t="shared" si="6"/>
        <v>0</v>
      </c>
      <c r="AH20" s="126"/>
      <c r="AI20" s="123"/>
      <c r="AJ20" s="124"/>
      <c r="AN20" s="89" t="s">
        <v>30</v>
      </c>
      <c r="AO20" s="96">
        <f t="shared" si="4"/>
        <v>1.5</v>
      </c>
      <c r="AP20" s="96">
        <f t="shared" si="5"/>
        <v>0</v>
      </c>
      <c r="AQ20" s="97"/>
      <c r="AR20" s="99">
        <f>IF(AP20+AO20-AQ20&gt;0,AP20+AO20-AQ20,"")</f>
        <v>1.5</v>
      </c>
      <c r="AW20" s="40"/>
      <c r="AX20" s="43"/>
      <c r="AY20" s="43"/>
      <c r="AZ20" s="43"/>
      <c r="BA20" s="40"/>
      <c r="BB20" s="41"/>
      <c r="BC20" s="41"/>
      <c r="BD20" s="44"/>
      <c r="BE20" s="44"/>
      <c r="BF20" s="44"/>
      <c r="BG20" s="44"/>
      <c r="BH20" s="44"/>
      <c r="BI20" s="44"/>
      <c r="BJ20" s="44"/>
      <c r="BK20" s="44"/>
      <c r="BL20" s="44"/>
      <c r="BM20" s="44"/>
      <c r="BN20" s="44"/>
      <c r="BO20" s="44"/>
      <c r="BP20" s="44"/>
      <c r="BQ20" s="44"/>
      <c r="BR20" s="44"/>
      <c r="BS20" s="44"/>
      <c r="BT20" s="44"/>
      <c r="BU20" s="44"/>
      <c r="BV20" s="44"/>
      <c r="BW20" s="44"/>
      <c r="BX20" s="44"/>
      <c r="BY20" s="44"/>
      <c r="BZ20" s="44"/>
    </row>
    <row r="21" spans="1:78" ht="19.5" customHeight="1" x14ac:dyDescent="0.25">
      <c r="A21" s="125" t="str">
        <f t="shared" si="3"/>
        <v>VD5</v>
      </c>
      <c r="B21" s="169"/>
      <c r="C21" s="169"/>
      <c r="D21" s="169"/>
      <c r="E21" s="169"/>
      <c r="F21" s="170"/>
      <c r="G21" s="20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0"/>
      <c r="AG21" s="125">
        <f t="shared" si="6"/>
        <v>0</v>
      </c>
      <c r="AH21" s="126"/>
      <c r="AI21" s="123"/>
      <c r="AJ21" s="124"/>
      <c r="AN21" s="90" t="s">
        <v>31</v>
      </c>
      <c r="AO21" s="96">
        <f t="shared" si="4"/>
        <v>0.5</v>
      </c>
      <c r="AP21" s="96">
        <f t="shared" si="5"/>
        <v>0</v>
      </c>
      <c r="AQ21" s="97"/>
      <c r="AR21" s="99">
        <f>IF(AP21+AO21-AQ21&gt;0,AP21+AO21-AQ21,"")</f>
        <v>0.5</v>
      </c>
      <c r="AW21" s="40"/>
      <c r="AX21" s="40"/>
      <c r="AY21" s="40"/>
      <c r="AZ21" s="40"/>
      <c r="BA21" s="40"/>
      <c r="BB21" s="40"/>
      <c r="BC21" s="40"/>
      <c r="BD21" s="44"/>
      <c r="BE21" s="44"/>
      <c r="BF21" s="44"/>
      <c r="BG21" s="44"/>
      <c r="BH21" s="44"/>
      <c r="BI21" s="44"/>
      <c r="BJ21" s="44"/>
      <c r="BK21" s="44"/>
      <c r="BL21" s="44"/>
      <c r="BM21" s="44"/>
      <c r="BN21" s="44"/>
      <c r="BO21" s="44"/>
      <c r="BP21" s="44"/>
      <c r="BQ21" s="44"/>
      <c r="BR21" s="44"/>
      <c r="BS21" s="44"/>
      <c r="BT21" s="44"/>
      <c r="BU21" s="44"/>
      <c r="BV21" s="44"/>
      <c r="BW21" s="44"/>
      <c r="BX21" s="44"/>
      <c r="BY21" s="44"/>
      <c r="BZ21" s="44"/>
    </row>
    <row r="22" spans="1:78" ht="19.5" customHeight="1" thickBot="1" x14ac:dyDescent="0.3">
      <c r="A22" s="191" t="str">
        <f t="shared" si="3"/>
        <v>VD6</v>
      </c>
      <c r="B22" s="192"/>
      <c r="C22" s="192"/>
      <c r="D22" s="192"/>
      <c r="E22" s="192"/>
      <c r="F22" s="19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4"/>
      <c r="AG22" s="156">
        <f t="shared" si="6"/>
        <v>0</v>
      </c>
      <c r="AH22" s="157"/>
      <c r="AI22" s="123"/>
      <c r="AJ22" s="124"/>
      <c r="AN22" s="91" t="s">
        <v>38</v>
      </c>
      <c r="AO22" s="30">
        <f t="shared" si="4"/>
        <v>0</v>
      </c>
      <c r="AP22" s="30">
        <f t="shared" si="5"/>
        <v>0</v>
      </c>
      <c r="AQ22" s="100"/>
      <c r="AR22" s="101" t="str">
        <f>IF(AP22+AO22-AQ22&gt;0,AP22+AO22-AQ22,"")</f>
        <v/>
      </c>
      <c r="AW22" s="40"/>
      <c r="AX22" s="44"/>
      <c r="AY22" s="44"/>
      <c r="AZ22" s="44"/>
      <c r="BA22" s="40"/>
      <c r="BB22" s="44"/>
      <c r="BC22" s="44"/>
      <c r="BD22" s="44"/>
      <c r="BE22" s="44"/>
      <c r="BF22" s="44"/>
      <c r="BG22" s="44"/>
      <c r="BH22" s="44"/>
      <c r="BI22" s="44"/>
      <c r="BJ22" s="44"/>
      <c r="BK22" s="44"/>
      <c r="BL22" s="44"/>
      <c r="BM22" s="44"/>
      <c r="BN22" s="44"/>
      <c r="BO22" s="44"/>
      <c r="BP22" s="44"/>
      <c r="BQ22" s="44"/>
      <c r="BR22" s="44"/>
      <c r="BS22" s="44"/>
      <c r="BT22" s="44"/>
      <c r="BU22" s="44"/>
      <c r="BV22" s="44"/>
      <c r="BW22" s="44"/>
      <c r="BX22" s="44"/>
      <c r="BY22" s="44"/>
      <c r="BZ22" s="44"/>
    </row>
    <row r="23" spans="1:78" ht="19.5" customHeight="1" thickBot="1" x14ac:dyDescent="0.3">
      <c r="A23" s="188"/>
      <c r="B23" s="189"/>
      <c r="C23" s="189"/>
      <c r="D23" s="189"/>
      <c r="E23" s="189"/>
      <c r="F23" s="190"/>
      <c r="G23" s="18">
        <f t="shared" ref="G23:AF23" si="7">SUM(G16:G22)</f>
        <v>0</v>
      </c>
      <c r="H23" s="19">
        <f t="shared" si="7"/>
        <v>1</v>
      </c>
      <c r="I23" s="19">
        <f t="shared" si="7"/>
        <v>1</v>
      </c>
      <c r="J23" s="19">
        <f t="shared" si="7"/>
        <v>1</v>
      </c>
      <c r="K23" s="19">
        <f t="shared" si="7"/>
        <v>1</v>
      </c>
      <c r="L23" s="19">
        <f t="shared" si="7"/>
        <v>2</v>
      </c>
      <c r="M23" s="19">
        <f t="shared" si="7"/>
        <v>2</v>
      </c>
      <c r="N23" s="19">
        <f t="shared" si="7"/>
        <v>2</v>
      </c>
      <c r="O23" s="19">
        <f t="shared" si="7"/>
        <v>2</v>
      </c>
      <c r="P23" s="19">
        <f t="shared" si="7"/>
        <v>2</v>
      </c>
      <c r="Q23" s="19">
        <f t="shared" si="7"/>
        <v>2</v>
      </c>
      <c r="R23" s="19">
        <f t="shared" si="7"/>
        <v>2</v>
      </c>
      <c r="S23" s="19">
        <f t="shared" si="7"/>
        <v>3</v>
      </c>
      <c r="T23" s="19">
        <f t="shared" si="7"/>
        <v>3</v>
      </c>
      <c r="U23" s="19">
        <f t="shared" si="7"/>
        <v>2</v>
      </c>
      <c r="V23" s="19">
        <f t="shared" si="7"/>
        <v>2</v>
      </c>
      <c r="W23" s="19">
        <f t="shared" si="7"/>
        <v>3</v>
      </c>
      <c r="X23" s="19">
        <f t="shared" si="7"/>
        <v>2</v>
      </c>
      <c r="Y23" s="19">
        <f t="shared" si="7"/>
        <v>3</v>
      </c>
      <c r="Z23" s="19">
        <f t="shared" si="7"/>
        <v>3</v>
      </c>
      <c r="AA23" s="19">
        <f t="shared" si="7"/>
        <v>2</v>
      </c>
      <c r="AB23" s="19">
        <f t="shared" si="7"/>
        <v>2</v>
      </c>
      <c r="AC23" s="19">
        <f t="shared" si="7"/>
        <v>2</v>
      </c>
      <c r="AD23" s="19">
        <f t="shared" si="7"/>
        <v>2</v>
      </c>
      <c r="AE23" s="19">
        <f t="shared" si="7"/>
        <v>1</v>
      </c>
      <c r="AF23" s="19">
        <f t="shared" si="7"/>
        <v>0</v>
      </c>
      <c r="AG23" s="158">
        <f>SUM(AG16:AJ22)-AI23</f>
        <v>24</v>
      </c>
      <c r="AH23" s="159"/>
      <c r="AI23" s="160">
        <f>SUM(AI16:AJ22)</f>
        <v>0</v>
      </c>
      <c r="AJ23" s="161"/>
      <c r="AN23" s="28" t="s">
        <v>26</v>
      </c>
      <c r="AO23" s="28">
        <f>SUM(AO16:AO22)</f>
        <v>94.5</v>
      </c>
      <c r="AP23" s="28">
        <f>SUM(AP16:AP22)</f>
        <v>4.5</v>
      </c>
      <c r="AQ23" s="28">
        <f>SUM(AQ16:AQ22)</f>
        <v>144</v>
      </c>
      <c r="AR23" s="102">
        <f>SUM(AV15:BH21)</f>
        <v>0</v>
      </c>
      <c r="AS23" s="40"/>
      <c r="AT23" s="40"/>
      <c r="AU23" s="40"/>
      <c r="AV23" s="40"/>
      <c r="AW23" s="40"/>
      <c r="AX23" s="40"/>
      <c r="AY23" s="40"/>
      <c r="AZ23" s="40"/>
      <c r="BA23" s="40"/>
      <c r="BB23" s="40"/>
      <c r="BC23" s="40"/>
      <c r="BD23" s="44"/>
      <c r="BE23" s="44"/>
      <c r="BF23" s="44"/>
      <c r="BG23" s="44"/>
      <c r="BH23" s="44"/>
      <c r="BI23" s="44"/>
      <c r="BJ23" s="44"/>
      <c r="BK23" s="44"/>
      <c r="BL23" s="44"/>
      <c r="BM23" s="44"/>
      <c r="BN23" s="44"/>
      <c r="BO23" s="44"/>
      <c r="BP23" s="44"/>
      <c r="BQ23" s="44"/>
      <c r="BR23" s="44"/>
      <c r="BS23" s="44"/>
      <c r="BT23" s="44"/>
      <c r="BU23" s="44"/>
      <c r="BV23" s="44"/>
      <c r="BW23" s="44"/>
      <c r="BX23" s="44"/>
      <c r="BY23" s="44"/>
      <c r="BZ23" s="44"/>
    </row>
    <row r="24" spans="1:78" ht="19.5" customHeigh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4"/>
      <c r="AH24" s="4"/>
      <c r="AI24" s="4"/>
      <c r="AJ24" s="4"/>
      <c r="AK24" s="1"/>
      <c r="AL24" s="41"/>
      <c r="AM24" s="41"/>
      <c r="AN24" s="41"/>
      <c r="AO24" s="41"/>
      <c r="AP24" s="41"/>
      <c r="AQ24" s="41"/>
      <c r="AR24" s="41"/>
      <c r="AS24" s="43"/>
      <c r="AT24" s="43"/>
      <c r="AU24" s="43"/>
      <c r="AV24" s="43"/>
      <c r="AW24" s="43"/>
      <c r="AX24" s="43"/>
      <c r="AY24" s="43"/>
      <c r="AZ24" s="43"/>
      <c r="BA24" s="41"/>
      <c r="BB24" s="41"/>
      <c r="BC24" s="41"/>
      <c r="BD24" s="44"/>
      <c r="BE24" s="44"/>
      <c r="BF24" s="44"/>
      <c r="BG24" s="44"/>
      <c r="BH24" s="44"/>
      <c r="BI24" s="44"/>
      <c r="BJ24" s="44"/>
      <c r="BK24" s="44"/>
      <c r="BL24" s="44"/>
      <c r="BM24" s="44"/>
      <c r="BN24" s="44"/>
      <c r="BO24" s="44"/>
      <c r="BP24" s="44"/>
      <c r="BQ24" s="44"/>
      <c r="BR24" s="44"/>
      <c r="BS24" s="44"/>
      <c r="BT24" s="44"/>
      <c r="BU24" s="44"/>
      <c r="BV24" s="44"/>
      <c r="BW24" s="44"/>
      <c r="BX24" s="44"/>
      <c r="BY24" s="44"/>
      <c r="BZ24" s="44"/>
    </row>
    <row r="25" spans="1:78" ht="19.5" customHeight="1" thickBot="1" x14ac:dyDescent="0.4">
      <c r="A25" s="180" t="s">
        <v>48</v>
      </c>
      <c r="B25" s="180"/>
      <c r="C25" s="180"/>
      <c r="D25" s="180"/>
      <c r="E25" s="180"/>
      <c r="F25" s="181"/>
      <c r="G25" s="152" t="s">
        <v>2</v>
      </c>
      <c r="H25" s="153"/>
      <c r="I25" s="153"/>
      <c r="J25" s="153"/>
      <c r="K25" s="153"/>
      <c r="L25" s="214">
        <v>3509</v>
      </c>
      <c r="M25" s="215"/>
      <c r="N25" s="216"/>
      <c r="O25" s="6"/>
      <c r="P25" s="141" t="s">
        <v>35</v>
      </c>
      <c r="Q25" s="142"/>
      <c r="R25" s="142"/>
      <c r="S25" s="142"/>
      <c r="T25" s="143"/>
      <c r="U25" s="138">
        <f>AR5</f>
        <v>10.732249609123516</v>
      </c>
      <c r="V25" s="139"/>
      <c r="W25" s="140"/>
      <c r="Y25" s="141" t="s">
        <v>42</v>
      </c>
      <c r="Z25" s="142"/>
      <c r="AA25" s="142"/>
      <c r="AB25" s="142"/>
      <c r="AC25" s="143"/>
      <c r="AD25" s="144">
        <f>AG34-U25</f>
        <v>-9.7322496091235156</v>
      </c>
      <c r="AE25" s="145"/>
      <c r="AF25" s="146"/>
      <c r="AG25" s="127" t="s">
        <v>15</v>
      </c>
      <c r="AH25" s="128"/>
      <c r="AI25" s="128"/>
      <c r="AJ25" s="129"/>
      <c r="AK25" s="5"/>
      <c r="AL25" s="40"/>
      <c r="AM25" s="41"/>
      <c r="AN25" s="41"/>
      <c r="AO25" s="41"/>
      <c r="AP25" s="41"/>
      <c r="AQ25" s="41"/>
      <c r="AR25" s="41"/>
      <c r="AS25" s="40"/>
      <c r="AT25" s="40"/>
      <c r="AU25" s="40"/>
      <c r="AV25" s="40"/>
      <c r="AW25" s="40"/>
      <c r="AX25" s="40"/>
      <c r="AY25" s="40"/>
      <c r="AZ25" s="40"/>
      <c r="BA25" s="40"/>
      <c r="BB25" s="40"/>
      <c r="BC25" s="40"/>
      <c r="BD25" s="44"/>
      <c r="BE25" s="44"/>
      <c r="BF25" s="44"/>
      <c r="BG25" s="44"/>
      <c r="BH25" s="44"/>
      <c r="BI25" s="44"/>
      <c r="BJ25" s="44"/>
      <c r="BK25" s="44"/>
      <c r="BL25" s="44"/>
      <c r="BM25" s="44"/>
      <c r="BN25" s="44"/>
      <c r="BO25" s="44"/>
      <c r="BP25" s="44"/>
      <c r="BQ25" s="44"/>
      <c r="BR25" s="44"/>
      <c r="BS25" s="44"/>
      <c r="BT25" s="44"/>
      <c r="BU25" s="44"/>
      <c r="BV25" s="44"/>
      <c r="BW25" s="44"/>
      <c r="BX25" s="44"/>
      <c r="BY25" s="44"/>
      <c r="BZ25" s="44"/>
    </row>
    <row r="26" spans="1:78" ht="19.5" customHeight="1" thickBot="1" x14ac:dyDescent="0.3">
      <c r="A26" s="177" t="s">
        <v>3</v>
      </c>
      <c r="B26" s="178"/>
      <c r="C26" s="178"/>
      <c r="D26" s="178"/>
      <c r="E26" s="178"/>
      <c r="F26" s="179"/>
      <c r="G26" s="10"/>
      <c r="H26" s="155" t="s">
        <v>29</v>
      </c>
      <c r="I26" s="155"/>
      <c r="J26" s="155" t="s">
        <v>4</v>
      </c>
      <c r="K26" s="155"/>
      <c r="L26" s="155" t="s">
        <v>5</v>
      </c>
      <c r="M26" s="155"/>
      <c r="N26" s="155" t="s">
        <v>6</v>
      </c>
      <c r="O26" s="155"/>
      <c r="P26" s="155" t="s">
        <v>7</v>
      </c>
      <c r="Q26" s="155"/>
      <c r="R26" s="155" t="s">
        <v>8</v>
      </c>
      <c r="S26" s="155"/>
      <c r="T26" s="155" t="s">
        <v>9</v>
      </c>
      <c r="U26" s="155"/>
      <c r="V26" s="155" t="s">
        <v>10</v>
      </c>
      <c r="W26" s="155"/>
      <c r="X26" s="155" t="s">
        <v>11</v>
      </c>
      <c r="Y26" s="155"/>
      <c r="Z26" s="155" t="s">
        <v>12</v>
      </c>
      <c r="AA26" s="155"/>
      <c r="AB26" s="155" t="s">
        <v>13</v>
      </c>
      <c r="AC26" s="155"/>
      <c r="AD26" s="155" t="s">
        <v>14</v>
      </c>
      <c r="AE26" s="155"/>
      <c r="AF26" s="9"/>
      <c r="AG26" s="131" t="s">
        <v>40</v>
      </c>
      <c r="AH26" s="131"/>
      <c r="AI26" s="132" t="s">
        <v>41</v>
      </c>
      <c r="AJ26" s="133"/>
      <c r="AN26" s="93" t="s">
        <v>3</v>
      </c>
      <c r="AO26" s="83" t="s">
        <v>20</v>
      </c>
      <c r="AP26" s="83" t="s">
        <v>21</v>
      </c>
      <c r="AQ26" s="83" t="s">
        <v>22</v>
      </c>
      <c r="AR26" s="83" t="s">
        <v>23</v>
      </c>
      <c r="AS26" s="83" t="s">
        <v>24</v>
      </c>
      <c r="AT26" s="83" t="s">
        <v>25</v>
      </c>
      <c r="AU26" s="83" t="s">
        <v>18</v>
      </c>
      <c r="AV26" s="43"/>
      <c r="AW26" s="43"/>
      <c r="AX26" s="43"/>
      <c r="AY26" s="43"/>
      <c r="AZ26" s="43"/>
      <c r="BA26" s="41"/>
      <c r="BB26" s="41"/>
      <c r="BC26" s="41"/>
      <c r="BD26" s="44"/>
      <c r="BE26" s="44"/>
      <c r="BF26" s="44"/>
      <c r="BG26" s="44"/>
      <c r="BH26" s="44"/>
      <c r="BI26" s="44"/>
      <c r="BJ26" s="44"/>
      <c r="BK26" s="44"/>
      <c r="BL26" s="44"/>
      <c r="BM26" s="44"/>
      <c r="BN26" s="44"/>
      <c r="BO26" s="44"/>
      <c r="BP26" s="44"/>
      <c r="BQ26" s="44"/>
      <c r="BR26" s="44"/>
      <c r="BS26" s="44"/>
      <c r="BT26" s="44"/>
      <c r="BU26" s="44"/>
      <c r="BV26" s="44"/>
      <c r="BW26" s="44"/>
      <c r="BX26" s="44"/>
      <c r="BY26" s="44"/>
      <c r="BZ26" s="44"/>
    </row>
    <row r="27" spans="1:78" ht="19.5" customHeight="1" x14ac:dyDescent="0.25">
      <c r="A27" s="182" t="str">
        <f t="shared" ref="A27:A33" si="8">AN16</f>
        <v>DM</v>
      </c>
      <c r="B27" s="183"/>
      <c r="C27" s="183"/>
      <c r="D27" s="183"/>
      <c r="E27" s="183"/>
      <c r="F27" s="184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5"/>
      <c r="AG27" s="165">
        <f>SUM(G27:AF27)/2-AI27</f>
        <v>0</v>
      </c>
      <c r="AH27" s="166"/>
      <c r="AI27" s="167"/>
      <c r="AJ27" s="168"/>
      <c r="AN27" s="85" t="s">
        <v>56</v>
      </c>
      <c r="AO27" s="37">
        <f t="shared" ref="AO27:AO33" si="9">AG5/24</f>
        <v>0.27083333333333331</v>
      </c>
      <c r="AP27" s="37">
        <f t="shared" ref="AP27:AP33" si="10">AG16/24</f>
        <v>0</v>
      </c>
      <c r="AQ27" s="37">
        <f t="shared" ref="AQ27:AQ33" si="11">AG27/24</f>
        <v>0</v>
      </c>
      <c r="AR27" s="37">
        <f t="shared" ref="AR27:AR33" si="12">AG38/24</f>
        <v>0.14583333333333334</v>
      </c>
      <c r="AS27" s="37">
        <f t="shared" ref="AS27:AS33" si="13">AG49/24</f>
        <v>0</v>
      </c>
      <c r="AT27" s="37">
        <f t="shared" ref="AT27:AT33" si="14">AG60/24</f>
        <v>2.0833333333333332E-2</v>
      </c>
      <c r="AU27" s="38">
        <f t="shared" ref="AU27:AU33" si="15">AG71/24</f>
        <v>0.35416666666666669</v>
      </c>
      <c r="AV27" s="43"/>
      <c r="AW27" s="43">
        <f>SUM(AI11+AI22+AI33+AI44+AI55+AI66+AI77)</f>
        <v>0</v>
      </c>
      <c r="AX27" s="43"/>
      <c r="AY27" s="43"/>
      <c r="AZ27" s="43"/>
      <c r="BA27" s="41"/>
      <c r="BB27" s="41"/>
      <c r="BC27" s="41"/>
      <c r="BD27" s="44"/>
      <c r="BE27" s="44"/>
      <c r="BF27" s="44"/>
      <c r="BG27" s="44"/>
      <c r="BH27" s="44"/>
      <c r="BI27" s="44"/>
      <c r="BJ27" s="44"/>
      <c r="BK27" s="44"/>
      <c r="BL27" s="44"/>
      <c r="BM27" s="44"/>
      <c r="BN27" s="44"/>
      <c r="BO27" s="44"/>
      <c r="BP27" s="44"/>
      <c r="BQ27" s="44"/>
      <c r="BR27" s="44"/>
      <c r="BS27" s="44"/>
      <c r="BT27" s="44"/>
      <c r="BU27" s="44"/>
      <c r="BV27" s="44"/>
      <c r="BW27" s="44"/>
      <c r="BX27" s="44"/>
      <c r="BY27" s="44"/>
      <c r="BZ27" s="44"/>
    </row>
    <row r="28" spans="1:78" ht="19.5" customHeight="1" x14ac:dyDescent="0.25">
      <c r="A28" s="185" t="str">
        <f t="shared" si="8"/>
        <v>VD1</v>
      </c>
      <c r="B28" s="186"/>
      <c r="C28" s="186"/>
      <c r="D28" s="186"/>
      <c r="E28" s="186"/>
      <c r="F28" s="187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5"/>
      <c r="AG28" s="125">
        <f t="shared" ref="AG28:AG33" si="16">SUM(G28:AF28)/2-AI28</f>
        <v>0</v>
      </c>
      <c r="AH28" s="126"/>
      <c r="AI28" s="123"/>
      <c r="AJ28" s="124"/>
      <c r="AN28" s="86" t="s">
        <v>57</v>
      </c>
      <c r="AO28" s="79">
        <f t="shared" si="9"/>
        <v>0</v>
      </c>
      <c r="AP28" s="79">
        <f t="shared" si="10"/>
        <v>0.35416666666666669</v>
      </c>
      <c r="AQ28" s="79">
        <f t="shared" si="11"/>
        <v>0</v>
      </c>
      <c r="AR28" s="79">
        <f t="shared" si="12"/>
        <v>0</v>
      </c>
      <c r="AS28" s="79">
        <f t="shared" si="13"/>
        <v>0.20833333333333334</v>
      </c>
      <c r="AT28" s="79">
        <f t="shared" si="14"/>
        <v>2.0833333333333332E-2</v>
      </c>
      <c r="AU28" s="80">
        <f t="shared" si="15"/>
        <v>0.39583333333333331</v>
      </c>
      <c r="AV28" s="43"/>
      <c r="AW28" s="43"/>
      <c r="AX28" s="43"/>
      <c r="AY28" s="43"/>
      <c r="AZ28" s="43"/>
      <c r="BA28" s="41"/>
      <c r="BB28" s="41"/>
      <c r="BC28" s="41"/>
      <c r="BD28" s="44"/>
      <c r="BE28" s="44"/>
      <c r="BF28" s="44"/>
      <c r="BG28" s="44"/>
      <c r="BH28" s="44"/>
      <c r="BI28" s="44"/>
      <c r="BJ28" s="44"/>
      <c r="BK28" s="44"/>
      <c r="BL28" s="44"/>
      <c r="BM28" s="44"/>
      <c r="BN28" s="44"/>
      <c r="BO28" s="44"/>
      <c r="BP28" s="44"/>
      <c r="BQ28" s="44"/>
      <c r="BR28" s="44"/>
      <c r="BS28" s="44"/>
      <c r="BT28" s="44"/>
      <c r="BU28" s="44"/>
      <c r="BV28" s="44"/>
      <c r="BW28" s="44"/>
      <c r="BX28" s="44"/>
      <c r="BY28" s="44"/>
      <c r="BZ28" s="44"/>
    </row>
    <row r="29" spans="1:78" ht="19.5" customHeight="1" x14ac:dyDescent="0.25">
      <c r="A29" s="185" t="str">
        <f t="shared" si="8"/>
        <v>VD2</v>
      </c>
      <c r="B29" s="186"/>
      <c r="C29" s="186"/>
      <c r="D29" s="186"/>
      <c r="E29" s="186"/>
      <c r="F29" s="187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5"/>
      <c r="AG29" s="121">
        <f t="shared" si="16"/>
        <v>0</v>
      </c>
      <c r="AH29" s="122"/>
      <c r="AI29" s="123"/>
      <c r="AJ29" s="124"/>
      <c r="AN29" s="87" t="s">
        <v>58</v>
      </c>
      <c r="AO29" s="79">
        <f t="shared" si="9"/>
        <v>0.27083333333333331</v>
      </c>
      <c r="AP29" s="79">
        <f t="shared" si="10"/>
        <v>0.375</v>
      </c>
      <c r="AQ29" s="79">
        <f t="shared" si="11"/>
        <v>0</v>
      </c>
      <c r="AR29" s="79">
        <f t="shared" si="12"/>
        <v>0.14583333333333334</v>
      </c>
      <c r="AS29" s="79">
        <f t="shared" si="13"/>
        <v>0</v>
      </c>
      <c r="AT29" s="79">
        <f t="shared" si="14"/>
        <v>4.1666666666666664E-2</v>
      </c>
      <c r="AU29" s="80">
        <f t="shared" si="15"/>
        <v>0.39583333333333331</v>
      </c>
      <c r="AV29" s="40"/>
      <c r="AW29" s="40"/>
      <c r="AX29" s="40"/>
      <c r="AY29" s="40"/>
      <c r="AZ29" s="40"/>
      <c r="BA29" s="40"/>
      <c r="BB29" s="40"/>
      <c r="BC29" s="40"/>
      <c r="BD29" s="44"/>
      <c r="BE29" s="44"/>
      <c r="BF29" s="44"/>
      <c r="BG29" s="44"/>
      <c r="BH29" s="44"/>
      <c r="BI29" s="44"/>
      <c r="BJ29" s="44"/>
      <c r="BK29" s="44"/>
      <c r="BL29" s="44"/>
      <c r="BM29" s="44"/>
      <c r="BN29" s="44"/>
      <c r="BO29" s="44"/>
      <c r="BP29" s="44"/>
      <c r="BQ29" s="44"/>
      <c r="BR29" s="44"/>
      <c r="BS29" s="44"/>
      <c r="BT29" s="44"/>
      <c r="BU29" s="44"/>
      <c r="BV29" s="44"/>
      <c r="BW29" s="44"/>
      <c r="BX29" s="44"/>
      <c r="BY29" s="44"/>
      <c r="BZ29" s="44"/>
    </row>
    <row r="30" spans="1:78" ht="19.5" customHeight="1" x14ac:dyDescent="0.25">
      <c r="A30" s="125" t="str">
        <f t="shared" si="8"/>
        <v>VD3</v>
      </c>
      <c r="B30" s="169"/>
      <c r="C30" s="169"/>
      <c r="D30" s="169"/>
      <c r="E30" s="169"/>
      <c r="F30" s="170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5"/>
      <c r="AG30" s="125">
        <f t="shared" si="16"/>
        <v>0</v>
      </c>
      <c r="AH30" s="126"/>
      <c r="AI30" s="123"/>
      <c r="AJ30" s="124"/>
      <c r="AN30" s="88" t="s">
        <v>59</v>
      </c>
      <c r="AO30" s="79">
        <f t="shared" si="9"/>
        <v>0</v>
      </c>
      <c r="AP30" s="79">
        <f t="shared" si="10"/>
        <v>0.27083333333333331</v>
      </c>
      <c r="AQ30" s="79">
        <f t="shared" si="11"/>
        <v>0</v>
      </c>
      <c r="AR30" s="79">
        <f t="shared" si="12"/>
        <v>0</v>
      </c>
      <c r="AS30" s="79">
        <f t="shared" si="13"/>
        <v>0.20833333333333334</v>
      </c>
      <c r="AT30" s="79">
        <f t="shared" si="14"/>
        <v>2.0833333333333332E-2</v>
      </c>
      <c r="AU30" s="80">
        <f t="shared" si="15"/>
        <v>0.35416666666666669</v>
      </c>
      <c r="AV30" s="44"/>
      <c r="AW30" s="44"/>
      <c r="AX30" s="44"/>
      <c r="AY30" s="44"/>
      <c r="AZ30" s="44"/>
      <c r="BA30" s="44"/>
      <c r="BB30" s="44"/>
      <c r="BC30" s="44"/>
      <c r="BD30" s="44"/>
      <c r="BE30" s="44"/>
      <c r="BF30" s="44"/>
      <c r="BG30" s="44"/>
      <c r="BH30" s="44"/>
      <c r="BI30" s="44"/>
      <c r="BJ30" s="44"/>
      <c r="BK30" s="44"/>
      <c r="BL30" s="44"/>
      <c r="BM30" s="44"/>
      <c r="BN30" s="44"/>
      <c r="BO30" s="44"/>
      <c r="BP30" s="44"/>
      <c r="BQ30" s="44"/>
      <c r="BR30" s="44"/>
      <c r="BS30" s="44"/>
      <c r="BT30" s="44"/>
      <c r="BU30" s="44"/>
      <c r="BV30" s="44"/>
      <c r="BW30" s="44"/>
      <c r="BX30" s="44"/>
      <c r="BY30" s="44"/>
      <c r="BZ30" s="44"/>
    </row>
    <row r="31" spans="1:78" ht="19.5" customHeight="1" x14ac:dyDescent="0.25">
      <c r="A31" s="125" t="str">
        <f t="shared" si="8"/>
        <v>VD4</v>
      </c>
      <c r="B31" s="169"/>
      <c r="C31" s="169"/>
      <c r="D31" s="169"/>
      <c r="E31" s="169"/>
      <c r="F31" s="170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>
        <v>1</v>
      </c>
      <c r="S31" s="11">
        <v>1</v>
      </c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5"/>
      <c r="AG31" s="125">
        <f t="shared" si="16"/>
        <v>1</v>
      </c>
      <c r="AH31" s="126"/>
      <c r="AI31" s="123"/>
      <c r="AJ31" s="124"/>
      <c r="AN31" s="89" t="s">
        <v>30</v>
      </c>
      <c r="AO31" s="79">
        <f t="shared" si="9"/>
        <v>0</v>
      </c>
      <c r="AP31" s="79">
        <f t="shared" si="10"/>
        <v>0</v>
      </c>
      <c r="AQ31" s="79">
        <f t="shared" si="11"/>
        <v>4.1666666666666664E-2</v>
      </c>
      <c r="AR31" s="79">
        <f t="shared" si="12"/>
        <v>0</v>
      </c>
      <c r="AS31" s="79">
        <f t="shared" si="13"/>
        <v>0</v>
      </c>
      <c r="AT31" s="79">
        <f t="shared" si="14"/>
        <v>2.0833333333333332E-2</v>
      </c>
      <c r="AU31" s="80">
        <f t="shared" si="15"/>
        <v>0</v>
      </c>
      <c r="BD31" s="44"/>
      <c r="BE31" s="44"/>
      <c r="BF31" s="44"/>
      <c r="BG31" s="44"/>
      <c r="BH31" s="44"/>
      <c r="BI31" s="44"/>
      <c r="BJ31" s="44"/>
      <c r="BK31" s="44"/>
      <c r="BL31" s="44"/>
      <c r="BM31" s="44"/>
      <c r="BN31" s="44"/>
      <c r="BO31" s="44"/>
      <c r="BP31" s="44"/>
      <c r="BQ31" s="44"/>
      <c r="BR31" s="44"/>
      <c r="BS31" s="44"/>
      <c r="BT31" s="44"/>
      <c r="BU31" s="44"/>
      <c r="BV31" s="44"/>
      <c r="BW31" s="44"/>
      <c r="BX31" s="44"/>
      <c r="BY31" s="44"/>
      <c r="BZ31" s="44"/>
    </row>
    <row r="32" spans="1:78" ht="19.5" customHeight="1" x14ac:dyDescent="0.25">
      <c r="A32" s="125" t="str">
        <f t="shared" si="8"/>
        <v>VD5</v>
      </c>
      <c r="B32" s="169"/>
      <c r="C32" s="169"/>
      <c r="D32" s="169"/>
      <c r="E32" s="169"/>
      <c r="F32" s="170"/>
      <c r="G32" s="20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0"/>
      <c r="AG32" s="125">
        <f t="shared" si="16"/>
        <v>0</v>
      </c>
      <c r="AH32" s="126"/>
      <c r="AI32" s="123"/>
      <c r="AJ32" s="124"/>
      <c r="AN32" s="90" t="s">
        <v>31</v>
      </c>
      <c r="AO32" s="79">
        <f t="shared" si="9"/>
        <v>0</v>
      </c>
      <c r="AP32" s="79">
        <f t="shared" si="10"/>
        <v>0</v>
      </c>
      <c r="AQ32" s="79">
        <f t="shared" si="11"/>
        <v>0</v>
      </c>
      <c r="AR32" s="79">
        <f t="shared" si="12"/>
        <v>0</v>
      </c>
      <c r="AS32" s="79">
        <f t="shared" si="13"/>
        <v>0</v>
      </c>
      <c r="AT32" s="79">
        <f t="shared" si="14"/>
        <v>2.0833333333333332E-2</v>
      </c>
      <c r="AU32" s="80">
        <f t="shared" si="15"/>
        <v>0</v>
      </c>
      <c r="BD32" s="44"/>
      <c r="BE32" s="44"/>
      <c r="BF32" s="44"/>
      <c r="BG32" s="44"/>
      <c r="BH32" s="44"/>
      <c r="BI32" s="44"/>
      <c r="BJ32" s="44"/>
      <c r="BK32" s="44"/>
      <c r="BL32" s="44"/>
      <c r="BM32" s="44"/>
      <c r="BN32" s="44"/>
      <c r="BO32" s="44"/>
      <c r="BP32" s="44"/>
      <c r="BQ32" s="44"/>
      <c r="BR32" s="44"/>
      <c r="BS32" s="44"/>
      <c r="BT32" s="44"/>
      <c r="BU32" s="44"/>
      <c r="BV32" s="44"/>
      <c r="BW32" s="44"/>
      <c r="BX32" s="44"/>
      <c r="BY32" s="44"/>
      <c r="BZ32" s="44"/>
    </row>
    <row r="33" spans="1:78" ht="19.5" customHeight="1" thickBot="1" x14ac:dyDescent="0.3">
      <c r="A33" s="174" t="str">
        <f t="shared" si="8"/>
        <v>VD6</v>
      </c>
      <c r="B33" s="175"/>
      <c r="C33" s="175"/>
      <c r="D33" s="175"/>
      <c r="E33" s="175"/>
      <c r="F33" s="176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6"/>
      <c r="AG33" s="156">
        <f t="shared" si="16"/>
        <v>0</v>
      </c>
      <c r="AH33" s="157"/>
      <c r="AI33" s="123"/>
      <c r="AJ33" s="124"/>
      <c r="AN33" s="91" t="s">
        <v>38</v>
      </c>
      <c r="AO33" s="81">
        <f t="shared" si="9"/>
        <v>0</v>
      </c>
      <c r="AP33" s="81">
        <f t="shared" si="10"/>
        <v>0</v>
      </c>
      <c r="AQ33" s="81">
        <f t="shared" si="11"/>
        <v>0</v>
      </c>
      <c r="AR33" s="81">
        <f t="shared" si="12"/>
        <v>0</v>
      </c>
      <c r="AS33" s="81">
        <f t="shared" si="13"/>
        <v>0</v>
      </c>
      <c r="AT33" s="81">
        <f t="shared" si="14"/>
        <v>0</v>
      </c>
      <c r="AU33" s="82">
        <f t="shared" si="15"/>
        <v>0</v>
      </c>
      <c r="BD33" s="44"/>
      <c r="BE33" s="44"/>
      <c r="BF33" s="44"/>
      <c r="BG33" s="44"/>
      <c r="BH33" s="44"/>
      <c r="BI33" s="44"/>
      <c r="BJ33" s="44"/>
      <c r="BK33" s="44"/>
      <c r="BL33" s="44"/>
      <c r="BM33" s="44"/>
      <c r="BN33" s="44"/>
      <c r="BO33" s="44"/>
      <c r="BP33" s="44"/>
      <c r="BQ33" s="44"/>
      <c r="BR33" s="44"/>
      <c r="BS33" s="44"/>
      <c r="BT33" s="44"/>
      <c r="BU33" s="44"/>
      <c r="BV33" s="44"/>
      <c r="BW33" s="44"/>
      <c r="BX33" s="44"/>
      <c r="BY33" s="44"/>
      <c r="BZ33" s="44"/>
    </row>
    <row r="34" spans="1:78" ht="19.5" customHeight="1" thickBot="1" x14ac:dyDescent="0.3">
      <c r="A34" s="171"/>
      <c r="B34" s="172"/>
      <c r="C34" s="172"/>
      <c r="D34" s="172"/>
      <c r="E34" s="172"/>
      <c r="F34" s="173"/>
      <c r="G34" s="18">
        <f t="shared" ref="G34:AF34" si="17">SUM(G27:G33)</f>
        <v>0</v>
      </c>
      <c r="H34" s="19">
        <f t="shared" si="17"/>
        <v>0</v>
      </c>
      <c r="I34" s="19">
        <f t="shared" si="17"/>
        <v>0</v>
      </c>
      <c r="J34" s="19">
        <f t="shared" si="17"/>
        <v>0</v>
      </c>
      <c r="K34" s="19">
        <f t="shared" si="17"/>
        <v>0</v>
      </c>
      <c r="L34" s="19">
        <f t="shared" si="17"/>
        <v>0</v>
      </c>
      <c r="M34" s="19">
        <f t="shared" si="17"/>
        <v>0</v>
      </c>
      <c r="N34" s="19">
        <f t="shared" si="17"/>
        <v>0</v>
      </c>
      <c r="O34" s="19">
        <f t="shared" si="17"/>
        <v>0</v>
      </c>
      <c r="P34" s="19">
        <f t="shared" si="17"/>
        <v>0</v>
      </c>
      <c r="Q34" s="19">
        <f t="shared" si="17"/>
        <v>0</v>
      </c>
      <c r="R34" s="19">
        <f t="shared" si="17"/>
        <v>1</v>
      </c>
      <c r="S34" s="19">
        <f t="shared" si="17"/>
        <v>1</v>
      </c>
      <c r="T34" s="19">
        <f t="shared" si="17"/>
        <v>0</v>
      </c>
      <c r="U34" s="19">
        <f t="shared" si="17"/>
        <v>0</v>
      </c>
      <c r="V34" s="19">
        <f t="shared" si="17"/>
        <v>0</v>
      </c>
      <c r="W34" s="19">
        <f t="shared" si="17"/>
        <v>0</v>
      </c>
      <c r="X34" s="19">
        <f t="shared" si="17"/>
        <v>0</v>
      </c>
      <c r="Y34" s="19">
        <f t="shared" si="17"/>
        <v>0</v>
      </c>
      <c r="Z34" s="19">
        <f t="shared" si="17"/>
        <v>0</v>
      </c>
      <c r="AA34" s="19">
        <f t="shared" si="17"/>
        <v>0</v>
      </c>
      <c r="AB34" s="19">
        <f t="shared" si="17"/>
        <v>0</v>
      </c>
      <c r="AC34" s="19">
        <f t="shared" si="17"/>
        <v>0</v>
      </c>
      <c r="AD34" s="19">
        <f t="shared" si="17"/>
        <v>0</v>
      </c>
      <c r="AE34" s="19">
        <f t="shared" si="17"/>
        <v>0</v>
      </c>
      <c r="AF34" s="19">
        <f t="shared" si="17"/>
        <v>0</v>
      </c>
      <c r="AG34" s="158">
        <f>SUM(AG27:AJ33)-AI34</f>
        <v>1</v>
      </c>
      <c r="AH34" s="159"/>
      <c r="AI34" s="160">
        <f>SUM(AI27:AJ33)</f>
        <v>0</v>
      </c>
      <c r="AJ34" s="161"/>
    </row>
    <row r="35" spans="1:78" ht="19.5" customHeight="1" thickBot="1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4"/>
      <c r="AH35" s="4"/>
      <c r="AI35" s="4"/>
      <c r="AJ35" s="4"/>
      <c r="AK35" s="4"/>
    </row>
    <row r="36" spans="1:78" ht="19.5" customHeight="1" thickBot="1" x14ac:dyDescent="0.35">
      <c r="A36" s="180" t="s">
        <v>1</v>
      </c>
      <c r="B36" s="180"/>
      <c r="C36" s="180"/>
      <c r="D36" s="180"/>
      <c r="E36" s="180"/>
      <c r="F36" s="181"/>
      <c r="G36" s="152" t="s">
        <v>2</v>
      </c>
      <c r="H36" s="153"/>
      <c r="I36" s="153"/>
      <c r="J36" s="153"/>
      <c r="K36" s="153"/>
      <c r="L36" s="214">
        <v>1500</v>
      </c>
      <c r="M36" s="215"/>
      <c r="N36" s="216"/>
      <c r="O36" s="6"/>
      <c r="P36" s="141" t="s">
        <v>35</v>
      </c>
      <c r="Q36" s="142"/>
      <c r="R36" s="142"/>
      <c r="S36" s="142"/>
      <c r="T36" s="143"/>
      <c r="U36" s="138">
        <f>AT5</f>
        <v>50.20357766945645</v>
      </c>
      <c r="V36" s="139"/>
      <c r="W36" s="140"/>
      <c r="Y36" s="141" t="s">
        <v>42</v>
      </c>
      <c r="Z36" s="142"/>
      <c r="AA36" s="142"/>
      <c r="AB36" s="142"/>
      <c r="AC36" s="143"/>
      <c r="AD36" s="144">
        <f>AG45-U36</f>
        <v>-43.20357766945645</v>
      </c>
      <c r="AE36" s="145"/>
      <c r="AF36" s="146"/>
      <c r="AG36" s="127" t="s">
        <v>15</v>
      </c>
      <c r="AH36" s="128"/>
      <c r="AI36" s="128"/>
      <c r="AJ36" s="129"/>
      <c r="AN36" s="67" t="s">
        <v>34</v>
      </c>
      <c r="AO36" s="68"/>
      <c r="AP36" s="71">
        <f>L3+L14+L25+L47+L58+L69+L36</f>
        <v>21746</v>
      </c>
      <c r="AQ36" s="77"/>
      <c r="AV36" s="44"/>
      <c r="AW36" s="44"/>
      <c r="AX36" s="44"/>
      <c r="AY36" s="44"/>
      <c r="AZ36" s="44"/>
      <c r="BA36" s="44"/>
      <c r="BB36" s="44"/>
      <c r="BC36" s="44"/>
      <c r="BD36" s="44"/>
      <c r="BE36" s="44"/>
      <c r="BF36" s="44"/>
      <c r="BG36" s="44"/>
      <c r="BH36" s="44"/>
      <c r="BI36" s="44"/>
      <c r="BJ36" s="44"/>
      <c r="BK36" s="44"/>
      <c r="BL36" s="44"/>
      <c r="BM36" s="44"/>
      <c r="BN36" s="44"/>
      <c r="BO36" s="44"/>
      <c r="BP36" s="44"/>
      <c r="BQ36" s="44"/>
      <c r="BR36" s="44"/>
      <c r="BS36" s="44"/>
    </row>
    <row r="37" spans="1:78" ht="19.5" customHeight="1" thickBot="1" x14ac:dyDescent="0.3">
      <c r="A37" s="177" t="s">
        <v>3</v>
      </c>
      <c r="B37" s="178"/>
      <c r="C37" s="178"/>
      <c r="D37" s="178"/>
      <c r="E37" s="178"/>
      <c r="F37" s="179"/>
      <c r="G37" s="10"/>
      <c r="H37" s="155" t="s">
        <v>29</v>
      </c>
      <c r="I37" s="155"/>
      <c r="J37" s="155" t="s">
        <v>4</v>
      </c>
      <c r="K37" s="155"/>
      <c r="L37" s="155" t="s">
        <v>5</v>
      </c>
      <c r="M37" s="155"/>
      <c r="N37" s="155" t="s">
        <v>6</v>
      </c>
      <c r="O37" s="155"/>
      <c r="P37" s="155" t="s">
        <v>7</v>
      </c>
      <c r="Q37" s="155"/>
      <c r="R37" s="155" t="s">
        <v>8</v>
      </c>
      <c r="S37" s="155"/>
      <c r="T37" s="155" t="s">
        <v>9</v>
      </c>
      <c r="U37" s="155"/>
      <c r="V37" s="155" t="s">
        <v>10</v>
      </c>
      <c r="W37" s="155"/>
      <c r="X37" s="155" t="s">
        <v>11</v>
      </c>
      <c r="Y37" s="155"/>
      <c r="Z37" s="155" t="s">
        <v>12</v>
      </c>
      <c r="AA37" s="155"/>
      <c r="AB37" s="155" t="s">
        <v>13</v>
      </c>
      <c r="AC37" s="155"/>
      <c r="AD37" s="155" t="s">
        <v>14</v>
      </c>
      <c r="AE37" s="155"/>
      <c r="AF37" s="8"/>
      <c r="AG37" s="130" t="s">
        <v>40</v>
      </c>
      <c r="AH37" s="131"/>
      <c r="AI37" s="132" t="s">
        <v>41</v>
      </c>
      <c r="AJ37" s="133"/>
      <c r="AN37" s="69"/>
      <c r="AO37" s="70"/>
      <c r="AP37" s="73"/>
      <c r="AQ37" s="78"/>
      <c r="AV37" s="44"/>
      <c r="AW37" s="44"/>
      <c r="AX37" s="44"/>
      <c r="AY37" s="44"/>
      <c r="AZ37" s="44"/>
      <c r="BA37" s="44"/>
      <c r="BB37" s="44"/>
      <c r="BC37" s="44"/>
      <c r="BD37" s="44"/>
      <c r="BE37" s="44"/>
      <c r="BF37" s="44"/>
      <c r="BG37" s="44"/>
      <c r="BH37" s="44"/>
      <c r="BI37" s="44"/>
      <c r="BJ37" s="44"/>
      <c r="BK37" s="44"/>
      <c r="BL37" s="44"/>
      <c r="BM37" s="44"/>
      <c r="BN37" s="44"/>
      <c r="BO37" s="44"/>
      <c r="BP37" s="44"/>
      <c r="BQ37" s="44"/>
      <c r="BR37" s="44"/>
      <c r="BS37" s="44"/>
    </row>
    <row r="38" spans="1:78" ht="19.5" customHeight="1" x14ac:dyDescent="0.25">
      <c r="A38" s="182" t="str">
        <f t="shared" ref="A38:A44" si="18">AN16</f>
        <v>DM</v>
      </c>
      <c r="B38" s="183"/>
      <c r="C38" s="183"/>
      <c r="D38" s="183"/>
      <c r="E38" s="183"/>
      <c r="F38" s="184"/>
      <c r="G38" s="11"/>
      <c r="H38" s="11"/>
      <c r="I38" s="11">
        <v>1</v>
      </c>
      <c r="J38" s="11">
        <v>1</v>
      </c>
      <c r="K38" s="11">
        <v>1</v>
      </c>
      <c r="L38" s="11">
        <v>1</v>
      </c>
      <c r="M38" s="11">
        <v>1</v>
      </c>
      <c r="N38" s="11">
        <v>1</v>
      </c>
      <c r="O38" s="11">
        <v>1</v>
      </c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5"/>
      <c r="AG38" s="134">
        <f>SUM(G38:AF38)/2-AI38</f>
        <v>3.5</v>
      </c>
      <c r="AH38" s="135"/>
      <c r="AI38" s="136"/>
      <c r="AJ38" s="137"/>
      <c r="AV38" s="44"/>
      <c r="AW38" s="44"/>
      <c r="AX38" s="44"/>
      <c r="BG38" s="44"/>
      <c r="BH38" s="44"/>
      <c r="BI38" s="44"/>
      <c r="BJ38" s="44"/>
      <c r="BK38" s="44"/>
      <c r="BL38" s="44"/>
      <c r="BM38" s="44"/>
      <c r="BN38" s="44"/>
      <c r="BO38" s="44"/>
      <c r="BP38" s="44"/>
      <c r="BQ38" s="44"/>
      <c r="BR38" s="44"/>
      <c r="BS38" s="44"/>
    </row>
    <row r="39" spans="1:78" ht="19.5" customHeight="1" thickBot="1" x14ac:dyDescent="0.3">
      <c r="A39" s="185" t="str">
        <f t="shared" si="18"/>
        <v>VD1</v>
      </c>
      <c r="B39" s="186"/>
      <c r="C39" s="186"/>
      <c r="D39" s="186"/>
      <c r="E39" s="186"/>
      <c r="F39" s="187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5"/>
      <c r="AG39" s="125">
        <f t="shared" ref="AG39:AG44" si="19">SUM(G39:AF39)/2-AI39</f>
        <v>0</v>
      </c>
      <c r="AH39" s="126"/>
      <c r="AI39" s="123"/>
      <c r="AJ39" s="124"/>
      <c r="AN39" s="24"/>
      <c r="BL39" s="44"/>
      <c r="BM39" s="44"/>
      <c r="BN39" s="44"/>
      <c r="BO39" s="44"/>
      <c r="BP39" s="44"/>
      <c r="BQ39" s="44"/>
      <c r="BR39" s="44"/>
      <c r="BS39" s="44"/>
    </row>
    <row r="40" spans="1:78" ht="19.5" customHeight="1" x14ac:dyDescent="0.25">
      <c r="A40" s="185" t="str">
        <f t="shared" si="18"/>
        <v>VD2</v>
      </c>
      <c r="B40" s="186"/>
      <c r="C40" s="186"/>
      <c r="D40" s="186"/>
      <c r="E40" s="186"/>
      <c r="F40" s="187"/>
      <c r="G40" s="11"/>
      <c r="H40" s="11"/>
      <c r="I40" s="11">
        <v>1</v>
      </c>
      <c r="J40" s="11">
        <v>1</v>
      </c>
      <c r="K40" s="11">
        <v>1</v>
      </c>
      <c r="L40" s="11">
        <v>1</v>
      </c>
      <c r="M40" s="11">
        <v>1</v>
      </c>
      <c r="N40" s="11">
        <v>1</v>
      </c>
      <c r="O40" s="11">
        <v>1</v>
      </c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5"/>
      <c r="AG40" s="121">
        <f t="shared" si="19"/>
        <v>3.5</v>
      </c>
      <c r="AH40" s="122"/>
      <c r="AI40" s="123"/>
      <c r="AJ40" s="124"/>
      <c r="AN40" s="67" t="s">
        <v>50</v>
      </c>
      <c r="AO40" s="68"/>
      <c r="AP40" s="75">
        <f>AQ23-AP23</f>
        <v>139.5</v>
      </c>
      <c r="AQ40" s="68"/>
      <c r="AR40" s="67" t="s">
        <v>37</v>
      </c>
      <c r="AS40" s="68"/>
      <c r="AT40" s="71">
        <f>AP36/AP40</f>
        <v>155.88530465949822</v>
      </c>
      <c r="AU40" s="72"/>
      <c r="BL40" s="44"/>
      <c r="BM40" s="44"/>
      <c r="BN40" s="44"/>
      <c r="BO40" s="44"/>
      <c r="BP40" s="44"/>
      <c r="BQ40" s="44"/>
      <c r="BR40" s="44"/>
      <c r="BS40" s="44"/>
    </row>
    <row r="41" spans="1:78" ht="19.5" customHeight="1" thickBot="1" x14ac:dyDescent="0.3">
      <c r="A41" s="125" t="str">
        <f t="shared" si="18"/>
        <v>VD3</v>
      </c>
      <c r="B41" s="169"/>
      <c r="C41" s="169"/>
      <c r="D41" s="169"/>
      <c r="E41" s="169"/>
      <c r="F41" s="170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5"/>
      <c r="AG41" s="125">
        <f t="shared" si="19"/>
        <v>0</v>
      </c>
      <c r="AH41" s="126"/>
      <c r="AI41" s="123"/>
      <c r="AJ41" s="124"/>
      <c r="AN41" s="69"/>
      <c r="AO41" s="70"/>
      <c r="AP41" s="76"/>
      <c r="AQ41" s="70"/>
      <c r="AR41" s="69"/>
      <c r="AS41" s="70"/>
      <c r="AT41" s="73"/>
      <c r="AU41" s="74"/>
      <c r="BL41" s="44"/>
      <c r="BM41" s="44"/>
      <c r="BN41" s="44"/>
      <c r="BO41" s="44"/>
      <c r="BP41" s="44"/>
      <c r="BQ41" s="44"/>
      <c r="BR41" s="44"/>
      <c r="BS41" s="44"/>
    </row>
    <row r="42" spans="1:78" ht="19.5" customHeight="1" thickBot="1" x14ac:dyDescent="0.35">
      <c r="A42" s="125" t="str">
        <f t="shared" si="18"/>
        <v>VD4</v>
      </c>
      <c r="B42" s="169"/>
      <c r="C42" s="169"/>
      <c r="D42" s="169"/>
      <c r="E42" s="169"/>
      <c r="F42" s="170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5"/>
      <c r="AG42" s="125">
        <f t="shared" si="19"/>
        <v>0</v>
      </c>
      <c r="AH42" s="126"/>
      <c r="AI42" s="123"/>
      <c r="AJ42" s="124"/>
      <c r="AP42" s="27"/>
      <c r="BL42" s="44"/>
      <c r="BM42" s="44"/>
      <c r="BN42" s="44"/>
      <c r="BO42" s="44"/>
      <c r="BP42" s="44"/>
      <c r="BQ42" s="44"/>
      <c r="BR42" s="44"/>
      <c r="BS42" s="44"/>
    </row>
    <row r="43" spans="1:78" ht="19.5" customHeight="1" x14ac:dyDescent="0.25">
      <c r="A43" s="125" t="str">
        <f t="shared" si="18"/>
        <v>VD5</v>
      </c>
      <c r="B43" s="169"/>
      <c r="C43" s="169"/>
      <c r="D43" s="169"/>
      <c r="E43" s="169"/>
      <c r="F43" s="170"/>
      <c r="G43" s="20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0"/>
      <c r="AG43" s="125">
        <f t="shared" si="19"/>
        <v>0</v>
      </c>
      <c r="AH43" s="126"/>
      <c r="AI43" s="123"/>
      <c r="AJ43" s="124"/>
      <c r="AN43" s="67" t="s">
        <v>49</v>
      </c>
      <c r="AO43" s="68"/>
      <c r="AP43" s="75">
        <f>AQ23</f>
        <v>144</v>
      </c>
      <c r="AQ43" s="68"/>
      <c r="AR43" s="67" t="s">
        <v>37</v>
      </c>
      <c r="AS43" s="68"/>
      <c r="AT43" s="71">
        <f>AP36/AP43</f>
        <v>151.01388888888889</v>
      </c>
      <c r="AU43" s="72"/>
      <c r="BL43" s="44"/>
      <c r="BM43" s="44"/>
      <c r="BN43" s="44"/>
      <c r="BO43" s="44"/>
      <c r="BP43" s="44"/>
      <c r="BQ43" s="44"/>
      <c r="BR43" s="44"/>
      <c r="BS43" s="44"/>
    </row>
    <row r="44" spans="1:78" ht="19.5" customHeight="1" thickBot="1" x14ac:dyDescent="0.3">
      <c r="A44" s="174" t="str">
        <f t="shared" si="18"/>
        <v>VD6</v>
      </c>
      <c r="B44" s="175"/>
      <c r="C44" s="175"/>
      <c r="D44" s="175"/>
      <c r="E44" s="175"/>
      <c r="F44" s="176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6"/>
      <c r="AG44" s="156">
        <f t="shared" si="19"/>
        <v>0</v>
      </c>
      <c r="AH44" s="157"/>
      <c r="AI44" s="123"/>
      <c r="AJ44" s="124"/>
      <c r="AN44" s="69"/>
      <c r="AO44" s="70"/>
      <c r="AP44" s="76"/>
      <c r="AQ44" s="70"/>
      <c r="AR44" s="69"/>
      <c r="AS44" s="70"/>
      <c r="AT44" s="73"/>
      <c r="AU44" s="74"/>
      <c r="BG44" s="44"/>
      <c r="BH44" s="44"/>
      <c r="BI44" s="44"/>
      <c r="BJ44" s="44"/>
      <c r="BK44" s="44"/>
      <c r="BL44" s="44"/>
      <c r="BM44" s="44"/>
      <c r="BN44" s="44"/>
      <c r="BO44" s="44"/>
      <c r="BP44" s="44"/>
      <c r="BQ44" s="44"/>
      <c r="BR44" s="44"/>
      <c r="BS44" s="44"/>
    </row>
    <row r="45" spans="1:78" ht="19.5" customHeight="1" thickBot="1" x14ac:dyDescent="0.3">
      <c r="A45" s="171"/>
      <c r="B45" s="172"/>
      <c r="C45" s="172"/>
      <c r="D45" s="172"/>
      <c r="E45" s="172"/>
      <c r="F45" s="173"/>
      <c r="G45" s="18">
        <f t="shared" ref="G45:AF45" si="20">SUM(G38:G44)</f>
        <v>0</v>
      </c>
      <c r="H45" s="19">
        <f t="shared" si="20"/>
        <v>0</v>
      </c>
      <c r="I45" s="19">
        <f t="shared" si="20"/>
        <v>2</v>
      </c>
      <c r="J45" s="19">
        <f t="shared" si="20"/>
        <v>2</v>
      </c>
      <c r="K45" s="19">
        <f t="shared" si="20"/>
        <v>2</v>
      </c>
      <c r="L45" s="19">
        <f t="shared" si="20"/>
        <v>2</v>
      </c>
      <c r="M45" s="19">
        <f t="shared" si="20"/>
        <v>2</v>
      </c>
      <c r="N45" s="19">
        <f t="shared" si="20"/>
        <v>2</v>
      </c>
      <c r="O45" s="19">
        <f t="shared" si="20"/>
        <v>2</v>
      </c>
      <c r="P45" s="19">
        <f t="shared" si="20"/>
        <v>0</v>
      </c>
      <c r="Q45" s="19">
        <f t="shared" si="20"/>
        <v>0</v>
      </c>
      <c r="R45" s="19">
        <f t="shared" si="20"/>
        <v>0</v>
      </c>
      <c r="S45" s="19">
        <f t="shared" si="20"/>
        <v>0</v>
      </c>
      <c r="T45" s="19">
        <f t="shared" si="20"/>
        <v>0</v>
      </c>
      <c r="U45" s="19">
        <f t="shared" si="20"/>
        <v>0</v>
      </c>
      <c r="V45" s="19">
        <f t="shared" si="20"/>
        <v>0</v>
      </c>
      <c r="W45" s="19">
        <f t="shared" si="20"/>
        <v>0</v>
      </c>
      <c r="X45" s="19">
        <f t="shared" si="20"/>
        <v>0</v>
      </c>
      <c r="Y45" s="19">
        <f t="shared" si="20"/>
        <v>0</v>
      </c>
      <c r="Z45" s="19">
        <f t="shared" si="20"/>
        <v>0</v>
      </c>
      <c r="AA45" s="19">
        <f t="shared" si="20"/>
        <v>0</v>
      </c>
      <c r="AB45" s="19">
        <f t="shared" si="20"/>
        <v>0</v>
      </c>
      <c r="AC45" s="19">
        <f t="shared" si="20"/>
        <v>0</v>
      </c>
      <c r="AD45" s="19">
        <f t="shared" si="20"/>
        <v>0</v>
      </c>
      <c r="AE45" s="19">
        <f t="shared" si="20"/>
        <v>0</v>
      </c>
      <c r="AF45" s="19">
        <f t="shared" si="20"/>
        <v>0</v>
      </c>
      <c r="AG45" s="158">
        <f>SUM(AG38:AJ44)-AI45</f>
        <v>7</v>
      </c>
      <c r="AH45" s="159"/>
      <c r="AI45" s="160">
        <f>SUM(AI38:AJ44)</f>
        <v>0</v>
      </c>
      <c r="AJ45" s="161"/>
      <c r="AV45" s="44"/>
      <c r="AW45" s="44"/>
      <c r="AX45" s="44"/>
      <c r="BG45" s="44"/>
      <c r="BH45" s="44"/>
      <c r="BI45" s="44"/>
      <c r="BJ45" s="44"/>
      <c r="BK45" s="44"/>
      <c r="BL45" s="44"/>
      <c r="BM45" s="44"/>
      <c r="BN45" s="44"/>
      <c r="BO45" s="44"/>
      <c r="BP45" s="44"/>
      <c r="BQ45" s="44"/>
      <c r="BR45" s="44"/>
      <c r="BS45" s="44"/>
    </row>
    <row r="46" spans="1:78" ht="19.5" customHeight="1" x14ac:dyDescent="0.25">
      <c r="A46" s="32"/>
      <c r="B46" s="32"/>
      <c r="C46" s="32"/>
      <c r="D46" s="32"/>
      <c r="E46" s="32"/>
      <c r="F46" s="32"/>
      <c r="G46" s="33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5"/>
      <c r="AH46" s="35"/>
      <c r="AI46" s="36"/>
      <c r="AJ46" s="36"/>
      <c r="AV46" s="44"/>
      <c r="AW46" s="44"/>
      <c r="AX46" s="44"/>
      <c r="AY46" s="44"/>
      <c r="AZ46" s="44"/>
      <c r="BA46" s="44"/>
      <c r="BL46" s="44"/>
      <c r="BM46" s="44"/>
      <c r="BN46" s="44"/>
      <c r="BO46" s="44"/>
      <c r="BP46" s="44"/>
      <c r="BQ46" s="44"/>
      <c r="BR46" s="44"/>
      <c r="BS46" s="44"/>
    </row>
    <row r="47" spans="1:78" ht="19.5" customHeight="1" thickBot="1" x14ac:dyDescent="0.35">
      <c r="A47" s="220" t="s">
        <v>16</v>
      </c>
      <c r="B47" s="220"/>
      <c r="C47" s="220"/>
      <c r="D47" s="220"/>
      <c r="E47" s="220"/>
      <c r="F47" s="221"/>
      <c r="G47" s="147" t="s">
        <v>2</v>
      </c>
      <c r="H47" s="148"/>
      <c r="I47" s="148"/>
      <c r="J47" s="148"/>
      <c r="K47" s="148"/>
      <c r="L47" s="149">
        <v>1673</v>
      </c>
      <c r="M47" s="150"/>
      <c r="N47" s="151"/>
      <c r="O47" s="6"/>
      <c r="P47" s="141" t="s">
        <v>35</v>
      </c>
      <c r="Q47" s="142"/>
      <c r="R47" s="142"/>
      <c r="S47" s="142"/>
      <c r="T47" s="143"/>
      <c r="U47" s="138">
        <f>AO5</f>
        <v>16.832888807136943</v>
      </c>
      <c r="V47" s="139"/>
      <c r="W47" s="140"/>
      <c r="Y47" s="141" t="s">
        <v>42</v>
      </c>
      <c r="Z47" s="142"/>
      <c r="AA47" s="142"/>
      <c r="AB47" s="142"/>
      <c r="AC47" s="143"/>
      <c r="AD47" s="144">
        <f>AG56-U47</f>
        <v>-6.8328888071369427</v>
      </c>
      <c r="AE47" s="145"/>
      <c r="AF47" s="146"/>
      <c r="AG47" s="127" t="s">
        <v>15</v>
      </c>
      <c r="AH47" s="128"/>
      <c r="AI47" s="128"/>
      <c r="AJ47" s="129"/>
      <c r="AV47" s="44"/>
      <c r="AW47" s="44"/>
      <c r="AX47" s="44"/>
      <c r="AY47" s="44"/>
      <c r="AZ47" s="44"/>
      <c r="BA47" s="44"/>
      <c r="BL47" s="44"/>
      <c r="BM47" s="44"/>
      <c r="BN47" s="44"/>
      <c r="BO47" s="44"/>
      <c r="BP47" s="44"/>
      <c r="BQ47" s="44"/>
      <c r="BR47" s="44"/>
      <c r="BS47" s="44"/>
    </row>
    <row r="48" spans="1:78" ht="19.5" customHeight="1" thickBot="1" x14ac:dyDescent="0.3">
      <c r="A48" s="177" t="s">
        <v>3</v>
      </c>
      <c r="B48" s="178"/>
      <c r="C48" s="178"/>
      <c r="D48" s="178"/>
      <c r="E48" s="178"/>
      <c r="F48" s="179"/>
      <c r="G48" s="10"/>
      <c r="H48" s="155" t="s">
        <v>29</v>
      </c>
      <c r="I48" s="155"/>
      <c r="J48" s="155" t="s">
        <v>4</v>
      </c>
      <c r="K48" s="155"/>
      <c r="L48" s="154" t="s">
        <v>5</v>
      </c>
      <c r="M48" s="154"/>
      <c r="N48" s="154" t="s">
        <v>6</v>
      </c>
      <c r="O48" s="155"/>
      <c r="P48" s="155" t="s">
        <v>7</v>
      </c>
      <c r="Q48" s="155"/>
      <c r="R48" s="155" t="s">
        <v>8</v>
      </c>
      <c r="S48" s="155"/>
      <c r="T48" s="155" t="s">
        <v>9</v>
      </c>
      <c r="U48" s="155"/>
      <c r="V48" s="155" t="s">
        <v>10</v>
      </c>
      <c r="W48" s="155"/>
      <c r="X48" s="155" t="s">
        <v>11</v>
      </c>
      <c r="Y48" s="155"/>
      <c r="Z48" s="155" t="s">
        <v>12</v>
      </c>
      <c r="AA48" s="155"/>
      <c r="AB48" s="155" t="s">
        <v>13</v>
      </c>
      <c r="AC48" s="155"/>
      <c r="AD48" s="155" t="s">
        <v>14</v>
      </c>
      <c r="AE48" s="155"/>
      <c r="AF48" s="9"/>
      <c r="AG48" s="131" t="s">
        <v>40</v>
      </c>
      <c r="AH48" s="131"/>
      <c r="AI48" s="132" t="s">
        <v>41</v>
      </c>
      <c r="AJ48" s="133"/>
      <c r="AV48" s="44"/>
      <c r="AW48" s="44"/>
      <c r="AX48" s="44"/>
      <c r="AY48" s="44"/>
      <c r="AZ48" s="44"/>
      <c r="BA48" s="44"/>
      <c r="BL48" s="44"/>
      <c r="BM48" s="44"/>
      <c r="BN48" s="44"/>
      <c r="BO48" s="44"/>
      <c r="BP48" s="44"/>
      <c r="BQ48" s="44"/>
      <c r="BR48" s="44"/>
      <c r="BS48" s="44"/>
    </row>
    <row r="49" spans="1:71" ht="19.5" customHeight="1" x14ac:dyDescent="0.25">
      <c r="A49" s="182" t="str">
        <f t="shared" ref="A49:A55" si="21">AN16</f>
        <v>DM</v>
      </c>
      <c r="B49" s="183"/>
      <c r="C49" s="183"/>
      <c r="D49" s="183"/>
      <c r="E49" s="183"/>
      <c r="F49" s="184"/>
      <c r="G49" s="11"/>
      <c r="H49" s="11"/>
      <c r="I49" s="11"/>
      <c r="J49" s="11">
        <v>1</v>
      </c>
      <c r="K49" s="11">
        <v>1</v>
      </c>
      <c r="L49" s="11">
        <v>1</v>
      </c>
      <c r="M49" s="11">
        <v>1</v>
      </c>
      <c r="N49" s="11">
        <v>1</v>
      </c>
      <c r="O49" s="11">
        <v>1</v>
      </c>
      <c r="P49" s="11">
        <v>1</v>
      </c>
      <c r="Q49" s="11">
        <v>1</v>
      </c>
      <c r="R49" s="11">
        <v>1</v>
      </c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5"/>
      <c r="AG49" s="165">
        <f>SUM(G49:AF49)/2-AI49</f>
        <v>0</v>
      </c>
      <c r="AH49" s="166"/>
      <c r="AI49" s="167">
        <v>4.5</v>
      </c>
      <c r="AJ49" s="168"/>
      <c r="AV49" s="44"/>
      <c r="AW49" s="44"/>
      <c r="AX49" s="44"/>
      <c r="AY49" s="44"/>
      <c r="AZ49" s="44"/>
      <c r="BA49" s="44"/>
      <c r="BL49" s="44"/>
      <c r="BM49" s="44"/>
      <c r="BN49" s="44"/>
      <c r="BO49" s="44"/>
      <c r="BP49" s="44"/>
      <c r="BQ49" s="44"/>
      <c r="BR49" s="44"/>
      <c r="BS49" s="44"/>
    </row>
    <row r="50" spans="1:71" ht="19.5" customHeight="1" x14ac:dyDescent="0.25">
      <c r="A50" s="185" t="str">
        <f t="shared" si="21"/>
        <v>VD1</v>
      </c>
      <c r="B50" s="186"/>
      <c r="C50" s="186"/>
      <c r="D50" s="186"/>
      <c r="E50" s="186"/>
      <c r="F50" s="187"/>
      <c r="G50" s="11"/>
      <c r="H50" s="11">
        <v>1</v>
      </c>
      <c r="I50" s="11">
        <v>1</v>
      </c>
      <c r="J50" s="11">
        <v>1</v>
      </c>
      <c r="K50" s="11">
        <v>1</v>
      </c>
      <c r="L50" s="11">
        <v>1</v>
      </c>
      <c r="M50" s="11">
        <v>1</v>
      </c>
      <c r="N50" s="11">
        <v>1</v>
      </c>
      <c r="O50" s="11">
        <v>1</v>
      </c>
      <c r="P50" s="11">
        <v>1</v>
      </c>
      <c r="Q50" s="11">
        <v>1</v>
      </c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5"/>
      <c r="AG50" s="125">
        <f t="shared" ref="AG50:AG55" si="22">SUM(G50:AF50)/2-AI50</f>
        <v>5</v>
      </c>
      <c r="AH50" s="126"/>
      <c r="AI50" s="123"/>
      <c r="AJ50" s="124"/>
      <c r="AV50" s="44"/>
      <c r="AW50" s="44"/>
      <c r="AX50" s="44"/>
      <c r="AY50" s="44"/>
      <c r="AZ50" s="44"/>
      <c r="BA50" s="44"/>
      <c r="BL50" s="44"/>
      <c r="BM50" s="44"/>
      <c r="BN50" s="44"/>
      <c r="BO50" s="44"/>
      <c r="BP50" s="44"/>
      <c r="BQ50" s="44"/>
      <c r="BR50" s="44"/>
      <c r="BS50" s="44"/>
    </row>
    <row r="51" spans="1:71" ht="19.5" customHeight="1" x14ac:dyDescent="0.25">
      <c r="A51" s="185" t="str">
        <f t="shared" si="21"/>
        <v>VD2</v>
      </c>
      <c r="B51" s="186"/>
      <c r="C51" s="186"/>
      <c r="D51" s="186"/>
      <c r="E51" s="186"/>
      <c r="F51" s="187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5"/>
      <c r="AG51" s="121">
        <f t="shared" si="22"/>
        <v>0</v>
      </c>
      <c r="AH51" s="122"/>
      <c r="AI51" s="123"/>
      <c r="AJ51" s="124"/>
      <c r="AV51" s="44"/>
      <c r="AW51" s="44"/>
      <c r="AX51" s="44"/>
      <c r="AY51" s="44"/>
      <c r="AZ51" s="44"/>
      <c r="BA51" s="44"/>
      <c r="BB51" s="44"/>
      <c r="BC51" s="44"/>
      <c r="BD51" s="44"/>
      <c r="BE51" s="44"/>
      <c r="BF51" s="44"/>
      <c r="BG51" s="44"/>
      <c r="BH51" s="44"/>
      <c r="BI51" s="44"/>
      <c r="BJ51" s="44"/>
      <c r="BK51" s="44"/>
      <c r="BL51" s="44"/>
      <c r="BM51" s="44"/>
      <c r="BN51" s="44"/>
      <c r="BO51" s="44"/>
      <c r="BP51" s="44"/>
      <c r="BQ51" s="44"/>
      <c r="BR51" s="44"/>
      <c r="BS51" s="44"/>
    </row>
    <row r="52" spans="1:71" ht="19.5" customHeight="1" x14ac:dyDescent="0.25">
      <c r="A52" s="125" t="str">
        <f t="shared" si="21"/>
        <v>VD3</v>
      </c>
      <c r="B52" s="169"/>
      <c r="C52" s="169"/>
      <c r="D52" s="169"/>
      <c r="E52" s="169"/>
      <c r="F52" s="170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>
        <v>1</v>
      </c>
      <c r="W52" s="11">
        <v>1</v>
      </c>
      <c r="X52" s="11">
        <v>1</v>
      </c>
      <c r="Y52" s="11">
        <v>1</v>
      </c>
      <c r="Z52" s="11">
        <v>1</v>
      </c>
      <c r="AA52" s="11">
        <v>1</v>
      </c>
      <c r="AB52" s="11">
        <v>1</v>
      </c>
      <c r="AC52" s="11">
        <v>1</v>
      </c>
      <c r="AD52" s="11">
        <v>1</v>
      </c>
      <c r="AE52" s="11">
        <v>1</v>
      </c>
      <c r="AF52" s="15"/>
      <c r="AG52" s="125">
        <f t="shared" si="22"/>
        <v>5</v>
      </c>
      <c r="AH52" s="126"/>
      <c r="AI52" s="123"/>
      <c r="AJ52" s="124"/>
    </row>
    <row r="53" spans="1:71" ht="19.5" customHeight="1" x14ac:dyDescent="0.25">
      <c r="A53" s="125" t="str">
        <f t="shared" si="21"/>
        <v>VD4</v>
      </c>
      <c r="B53" s="169"/>
      <c r="C53" s="169"/>
      <c r="D53" s="169"/>
      <c r="E53" s="169"/>
      <c r="F53" s="170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5"/>
      <c r="AG53" s="125">
        <f t="shared" si="22"/>
        <v>0</v>
      </c>
      <c r="AH53" s="126"/>
      <c r="AI53" s="123"/>
      <c r="AJ53" s="124"/>
    </row>
    <row r="54" spans="1:71" ht="19.5" customHeight="1" x14ac:dyDescent="0.25">
      <c r="A54" s="125" t="str">
        <f t="shared" si="21"/>
        <v>VD5</v>
      </c>
      <c r="B54" s="169"/>
      <c r="C54" s="169"/>
      <c r="D54" s="169"/>
      <c r="E54" s="169"/>
      <c r="F54" s="170"/>
      <c r="G54" s="20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0"/>
      <c r="AG54" s="125">
        <f t="shared" si="22"/>
        <v>0</v>
      </c>
      <c r="AH54" s="126"/>
      <c r="AI54" s="123"/>
      <c r="AJ54" s="124"/>
    </row>
    <row r="55" spans="1:71" ht="19.5" customHeight="1" thickBot="1" x14ac:dyDescent="0.3">
      <c r="A55" s="174" t="str">
        <f t="shared" si="21"/>
        <v>VD6</v>
      </c>
      <c r="B55" s="175"/>
      <c r="C55" s="175"/>
      <c r="D55" s="175"/>
      <c r="E55" s="175"/>
      <c r="F55" s="176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6"/>
      <c r="AG55" s="156">
        <f t="shared" si="22"/>
        <v>0</v>
      </c>
      <c r="AH55" s="157"/>
      <c r="AI55" s="123"/>
      <c r="AJ55" s="124"/>
    </row>
    <row r="56" spans="1:71" ht="19.5" customHeight="1" thickBot="1" x14ac:dyDescent="0.3">
      <c r="A56" s="171"/>
      <c r="B56" s="172"/>
      <c r="C56" s="172"/>
      <c r="D56" s="172"/>
      <c r="E56" s="172"/>
      <c r="F56" s="173"/>
      <c r="G56" s="18">
        <f t="shared" ref="G56:AF56" si="23">SUM(G49:G55)</f>
        <v>0</v>
      </c>
      <c r="H56" s="19">
        <f t="shared" si="23"/>
        <v>1</v>
      </c>
      <c r="I56" s="19">
        <f t="shared" si="23"/>
        <v>1</v>
      </c>
      <c r="J56" s="19">
        <f t="shared" si="23"/>
        <v>2</v>
      </c>
      <c r="K56" s="19">
        <f t="shared" si="23"/>
        <v>2</v>
      </c>
      <c r="L56" s="19">
        <f t="shared" si="23"/>
        <v>2</v>
      </c>
      <c r="M56" s="19">
        <f t="shared" si="23"/>
        <v>2</v>
      </c>
      <c r="N56" s="19">
        <f t="shared" si="23"/>
        <v>2</v>
      </c>
      <c r="O56" s="19">
        <f t="shared" si="23"/>
        <v>2</v>
      </c>
      <c r="P56" s="19">
        <f t="shared" si="23"/>
        <v>2</v>
      </c>
      <c r="Q56" s="19">
        <f t="shared" si="23"/>
        <v>2</v>
      </c>
      <c r="R56" s="19">
        <f t="shared" si="23"/>
        <v>1</v>
      </c>
      <c r="S56" s="19">
        <f t="shared" si="23"/>
        <v>0</v>
      </c>
      <c r="T56" s="19">
        <f t="shared" si="23"/>
        <v>0</v>
      </c>
      <c r="U56" s="19">
        <f t="shared" si="23"/>
        <v>0</v>
      </c>
      <c r="V56" s="19">
        <f t="shared" si="23"/>
        <v>1</v>
      </c>
      <c r="W56" s="19">
        <f t="shared" si="23"/>
        <v>1</v>
      </c>
      <c r="X56" s="19">
        <f t="shared" si="23"/>
        <v>1</v>
      </c>
      <c r="Y56" s="19">
        <f t="shared" si="23"/>
        <v>1</v>
      </c>
      <c r="Z56" s="19">
        <f t="shared" si="23"/>
        <v>1</v>
      </c>
      <c r="AA56" s="19">
        <f t="shared" si="23"/>
        <v>1</v>
      </c>
      <c r="AB56" s="19">
        <f t="shared" si="23"/>
        <v>1</v>
      </c>
      <c r="AC56" s="19">
        <f t="shared" si="23"/>
        <v>1</v>
      </c>
      <c r="AD56" s="19">
        <f t="shared" si="23"/>
        <v>1</v>
      </c>
      <c r="AE56" s="19">
        <f t="shared" si="23"/>
        <v>1</v>
      </c>
      <c r="AF56" s="19">
        <f t="shared" si="23"/>
        <v>0</v>
      </c>
      <c r="AG56" s="158">
        <f>SUM(AG49:AJ55)-AI56</f>
        <v>10</v>
      </c>
      <c r="AH56" s="159"/>
      <c r="AI56" s="160">
        <f>SUM(AI49:AJ55)</f>
        <v>4.5</v>
      </c>
      <c r="AJ56" s="161"/>
    </row>
    <row r="57" spans="1:71" ht="19.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</row>
    <row r="58" spans="1:71" ht="19.5" customHeight="1" thickBot="1" x14ac:dyDescent="0.35">
      <c r="A58" s="180" t="s">
        <v>17</v>
      </c>
      <c r="B58" s="180"/>
      <c r="C58" s="180"/>
      <c r="D58" s="180"/>
      <c r="E58" s="180"/>
      <c r="F58" s="181"/>
      <c r="G58" s="152" t="s">
        <v>2</v>
      </c>
      <c r="H58" s="153"/>
      <c r="I58" s="153"/>
      <c r="J58" s="153"/>
      <c r="K58" s="153"/>
      <c r="L58" s="214">
        <v>2491</v>
      </c>
      <c r="M58" s="215"/>
      <c r="N58" s="216"/>
      <c r="O58" s="6"/>
      <c r="P58" s="141" t="s">
        <v>35</v>
      </c>
      <c r="Q58" s="142"/>
      <c r="R58" s="142"/>
      <c r="S58" s="142"/>
      <c r="T58" s="143"/>
      <c r="U58" s="138">
        <f>AQ5</f>
        <v>9.622459302860296</v>
      </c>
      <c r="V58" s="139"/>
      <c r="W58" s="140"/>
      <c r="Y58" s="141" t="s">
        <v>42</v>
      </c>
      <c r="Z58" s="142"/>
      <c r="AA58" s="142"/>
      <c r="AB58" s="142"/>
      <c r="AC58" s="143"/>
      <c r="AD58" s="144">
        <f>AG67-U58</f>
        <v>-6.122459302860296</v>
      </c>
      <c r="AE58" s="145"/>
      <c r="AF58" s="146"/>
      <c r="AG58" s="127" t="s">
        <v>15</v>
      </c>
      <c r="AH58" s="128"/>
      <c r="AI58" s="128"/>
      <c r="AJ58" s="129"/>
    </row>
    <row r="59" spans="1:71" ht="19.5" customHeight="1" thickBot="1" x14ac:dyDescent="0.3">
      <c r="A59" s="177" t="s">
        <v>3</v>
      </c>
      <c r="B59" s="178"/>
      <c r="C59" s="178"/>
      <c r="D59" s="178"/>
      <c r="E59" s="178"/>
      <c r="F59" s="179"/>
      <c r="G59" s="10"/>
      <c r="H59" s="155" t="s">
        <v>29</v>
      </c>
      <c r="I59" s="155"/>
      <c r="J59" s="155" t="s">
        <v>4</v>
      </c>
      <c r="K59" s="155"/>
      <c r="L59" s="155" t="s">
        <v>5</v>
      </c>
      <c r="M59" s="155"/>
      <c r="N59" s="155" t="s">
        <v>6</v>
      </c>
      <c r="O59" s="155"/>
      <c r="P59" s="155" t="s">
        <v>7</v>
      </c>
      <c r="Q59" s="155"/>
      <c r="R59" s="155" t="s">
        <v>8</v>
      </c>
      <c r="S59" s="155"/>
      <c r="T59" s="155" t="s">
        <v>9</v>
      </c>
      <c r="U59" s="155"/>
      <c r="V59" s="155" t="s">
        <v>10</v>
      </c>
      <c r="W59" s="155"/>
      <c r="X59" s="155" t="s">
        <v>11</v>
      </c>
      <c r="Y59" s="155"/>
      <c r="Z59" s="155" t="s">
        <v>12</v>
      </c>
      <c r="AA59" s="155"/>
      <c r="AB59" s="155" t="s">
        <v>13</v>
      </c>
      <c r="AC59" s="155"/>
      <c r="AD59" s="155" t="s">
        <v>14</v>
      </c>
      <c r="AE59" s="155"/>
      <c r="AF59" s="8"/>
      <c r="AG59" s="130" t="s">
        <v>40</v>
      </c>
      <c r="AH59" s="131"/>
      <c r="AI59" s="132" t="s">
        <v>41</v>
      </c>
      <c r="AJ59" s="133"/>
    </row>
    <row r="60" spans="1:71" ht="19.5" customHeight="1" x14ac:dyDescent="0.25">
      <c r="A60" s="182" t="str">
        <f t="shared" ref="A60:A66" si="24">AN16</f>
        <v>DM</v>
      </c>
      <c r="B60" s="183"/>
      <c r="C60" s="183"/>
      <c r="D60" s="183"/>
      <c r="E60" s="183"/>
      <c r="F60" s="184"/>
      <c r="G60" s="11">
        <v>1</v>
      </c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5"/>
      <c r="AG60" s="134">
        <f>SUM(G60:AF60)/2-AI60</f>
        <v>0.5</v>
      </c>
      <c r="AH60" s="135"/>
      <c r="AI60" s="136"/>
      <c r="AJ60" s="137"/>
    </row>
    <row r="61" spans="1:71" ht="19.5" customHeight="1" x14ac:dyDescent="0.25">
      <c r="A61" s="185" t="str">
        <f t="shared" si="24"/>
        <v>VD1</v>
      </c>
      <c r="B61" s="186"/>
      <c r="C61" s="186"/>
      <c r="D61" s="186"/>
      <c r="E61" s="186"/>
      <c r="F61" s="187"/>
      <c r="G61" s="11">
        <v>1</v>
      </c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5"/>
      <c r="AG61" s="125">
        <f t="shared" ref="AG61:AG66" si="25">SUM(G61:AF61)/2-AI61</f>
        <v>0.5</v>
      </c>
      <c r="AH61" s="126"/>
      <c r="AI61" s="123"/>
      <c r="AJ61" s="124"/>
    </row>
    <row r="62" spans="1:71" ht="19.5" customHeight="1" x14ac:dyDescent="0.25">
      <c r="A62" s="185" t="str">
        <f t="shared" si="24"/>
        <v>VD2</v>
      </c>
      <c r="B62" s="186"/>
      <c r="C62" s="186"/>
      <c r="D62" s="186"/>
      <c r="E62" s="186"/>
      <c r="F62" s="187"/>
      <c r="G62" s="11">
        <v>1</v>
      </c>
      <c r="H62" s="11">
        <v>1</v>
      </c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5"/>
      <c r="AG62" s="121">
        <f t="shared" si="25"/>
        <v>1</v>
      </c>
      <c r="AH62" s="122"/>
      <c r="AI62" s="123"/>
      <c r="AJ62" s="124"/>
    </row>
    <row r="63" spans="1:71" ht="19.5" customHeight="1" x14ac:dyDescent="0.25">
      <c r="A63" s="125" t="str">
        <f t="shared" si="24"/>
        <v>VD3</v>
      </c>
      <c r="B63" s="169"/>
      <c r="C63" s="169"/>
      <c r="D63" s="169"/>
      <c r="E63" s="169"/>
      <c r="F63" s="170"/>
      <c r="G63" s="11">
        <v>1</v>
      </c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5"/>
      <c r="AG63" s="125">
        <f t="shared" si="25"/>
        <v>0.5</v>
      </c>
      <c r="AH63" s="126"/>
      <c r="AI63" s="123"/>
      <c r="AJ63" s="124"/>
    </row>
    <row r="64" spans="1:71" ht="19.5" customHeight="1" x14ac:dyDescent="0.25">
      <c r="A64" s="125" t="str">
        <f t="shared" si="24"/>
        <v>VD4</v>
      </c>
      <c r="B64" s="169"/>
      <c r="C64" s="169"/>
      <c r="D64" s="169"/>
      <c r="E64" s="169"/>
      <c r="F64" s="170"/>
      <c r="G64" s="11">
        <v>1</v>
      </c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5"/>
      <c r="AG64" s="125">
        <f t="shared" si="25"/>
        <v>0.5</v>
      </c>
      <c r="AH64" s="126"/>
      <c r="AI64" s="123"/>
      <c r="AJ64" s="124"/>
    </row>
    <row r="65" spans="1:71" ht="19.5" customHeight="1" x14ac:dyDescent="0.25">
      <c r="A65" s="125" t="str">
        <f t="shared" si="24"/>
        <v>VD5</v>
      </c>
      <c r="B65" s="169"/>
      <c r="C65" s="169"/>
      <c r="D65" s="169"/>
      <c r="E65" s="169"/>
      <c r="F65" s="170"/>
      <c r="G65" s="20">
        <v>1</v>
      </c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0"/>
      <c r="AG65" s="125">
        <f t="shared" si="25"/>
        <v>0.5</v>
      </c>
      <c r="AH65" s="126"/>
      <c r="AI65" s="123"/>
      <c r="AJ65" s="124"/>
    </row>
    <row r="66" spans="1:71" ht="19.5" customHeight="1" thickBot="1" x14ac:dyDescent="0.3">
      <c r="A66" s="174" t="str">
        <f t="shared" si="24"/>
        <v>VD6</v>
      </c>
      <c r="B66" s="175"/>
      <c r="C66" s="175"/>
      <c r="D66" s="175"/>
      <c r="E66" s="175"/>
      <c r="F66" s="176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6"/>
      <c r="AG66" s="156">
        <f t="shared" si="25"/>
        <v>0</v>
      </c>
      <c r="AH66" s="157"/>
      <c r="AI66" s="123"/>
      <c r="AJ66" s="124"/>
      <c r="BL66" s="84"/>
      <c r="BM66" s="84"/>
      <c r="BN66" s="84"/>
      <c r="BO66" s="84"/>
      <c r="BP66" s="84"/>
      <c r="BQ66" s="84"/>
      <c r="BR66" s="84"/>
      <c r="BS66" s="84"/>
    </row>
    <row r="67" spans="1:71" ht="19.5" customHeight="1" thickBot="1" x14ac:dyDescent="0.3">
      <c r="A67" s="171"/>
      <c r="B67" s="172"/>
      <c r="C67" s="172"/>
      <c r="D67" s="172"/>
      <c r="E67" s="172"/>
      <c r="F67" s="173"/>
      <c r="G67" s="18">
        <f t="shared" ref="G67:AF67" si="26">SUM(G60:G66)</f>
        <v>6</v>
      </c>
      <c r="H67" s="19">
        <f t="shared" si="26"/>
        <v>1</v>
      </c>
      <c r="I67" s="19">
        <f t="shared" si="26"/>
        <v>0</v>
      </c>
      <c r="J67" s="19">
        <f t="shared" si="26"/>
        <v>0</v>
      </c>
      <c r="K67" s="19">
        <f t="shared" si="26"/>
        <v>0</v>
      </c>
      <c r="L67" s="19">
        <f t="shared" si="26"/>
        <v>0</v>
      </c>
      <c r="M67" s="19">
        <f t="shared" si="26"/>
        <v>0</v>
      </c>
      <c r="N67" s="19">
        <f t="shared" si="26"/>
        <v>0</v>
      </c>
      <c r="O67" s="19">
        <f t="shared" si="26"/>
        <v>0</v>
      </c>
      <c r="P67" s="19">
        <f t="shared" si="26"/>
        <v>0</v>
      </c>
      <c r="Q67" s="19">
        <f t="shared" si="26"/>
        <v>0</v>
      </c>
      <c r="R67" s="19">
        <f t="shared" si="26"/>
        <v>0</v>
      </c>
      <c r="S67" s="19">
        <f t="shared" si="26"/>
        <v>0</v>
      </c>
      <c r="T67" s="19">
        <f t="shared" si="26"/>
        <v>0</v>
      </c>
      <c r="U67" s="19">
        <f t="shared" si="26"/>
        <v>0</v>
      </c>
      <c r="V67" s="19">
        <f t="shared" si="26"/>
        <v>0</v>
      </c>
      <c r="W67" s="19">
        <f t="shared" si="26"/>
        <v>0</v>
      </c>
      <c r="X67" s="19">
        <f t="shared" si="26"/>
        <v>0</v>
      </c>
      <c r="Y67" s="19">
        <f t="shared" si="26"/>
        <v>0</v>
      </c>
      <c r="Z67" s="19">
        <f t="shared" si="26"/>
        <v>0</v>
      </c>
      <c r="AA67" s="19">
        <f t="shared" si="26"/>
        <v>0</v>
      </c>
      <c r="AB67" s="19">
        <f t="shared" si="26"/>
        <v>0</v>
      </c>
      <c r="AC67" s="19">
        <f t="shared" si="26"/>
        <v>0</v>
      </c>
      <c r="AD67" s="19">
        <f t="shared" si="26"/>
        <v>0</v>
      </c>
      <c r="AE67" s="19">
        <f t="shared" si="26"/>
        <v>0</v>
      </c>
      <c r="AF67" s="19">
        <f t="shared" si="26"/>
        <v>0</v>
      </c>
      <c r="AG67" s="158">
        <f>SUM(AG60:AJ66)-AI67</f>
        <v>3.5</v>
      </c>
      <c r="AH67" s="159"/>
      <c r="AI67" s="160">
        <f>SUM(AI60:AJ66)</f>
        <v>0</v>
      </c>
      <c r="AJ67" s="161"/>
      <c r="BL67" s="84"/>
      <c r="BM67" s="84"/>
      <c r="BN67" s="84"/>
      <c r="BO67" s="84"/>
      <c r="BP67" s="84"/>
      <c r="BQ67" s="84"/>
      <c r="BR67" s="84"/>
      <c r="BS67" s="84"/>
    </row>
    <row r="68" spans="1:71" ht="19.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</row>
    <row r="69" spans="1:71" ht="19.5" customHeight="1" thickBot="1" x14ac:dyDescent="0.35">
      <c r="A69" s="180" t="s">
        <v>46</v>
      </c>
      <c r="B69" s="180"/>
      <c r="C69" s="180"/>
      <c r="D69" s="180"/>
      <c r="E69" s="180"/>
      <c r="F69" s="181"/>
      <c r="G69" s="152" t="s">
        <v>2</v>
      </c>
      <c r="H69" s="153"/>
      <c r="I69" s="153"/>
      <c r="J69" s="153"/>
      <c r="K69" s="153"/>
      <c r="L69" s="214">
        <v>7826</v>
      </c>
      <c r="M69" s="215"/>
      <c r="N69" s="216"/>
      <c r="O69" s="6"/>
      <c r="P69" s="141" t="s">
        <v>35</v>
      </c>
      <c r="Q69" s="142"/>
      <c r="R69" s="142"/>
      <c r="S69" s="142"/>
      <c r="T69" s="143"/>
      <c r="U69" s="138">
        <f>AS5</f>
        <v>15.979697415616664</v>
      </c>
      <c r="V69" s="139"/>
      <c r="W69" s="140"/>
      <c r="Y69" s="141" t="s">
        <v>42</v>
      </c>
      <c r="Z69" s="142"/>
      <c r="AA69" s="142"/>
      <c r="AB69" s="142"/>
      <c r="AC69" s="143"/>
      <c r="AD69" s="144">
        <f>AG78-U69</f>
        <v>20.020302584383337</v>
      </c>
      <c r="AE69" s="145"/>
      <c r="AF69" s="146"/>
      <c r="AG69" s="127" t="s">
        <v>15</v>
      </c>
      <c r="AH69" s="128"/>
      <c r="AI69" s="128"/>
      <c r="AJ69" s="129"/>
    </row>
    <row r="70" spans="1:71" ht="19.5" customHeight="1" thickBot="1" x14ac:dyDescent="0.3">
      <c r="A70" s="177" t="s">
        <v>3</v>
      </c>
      <c r="B70" s="178"/>
      <c r="C70" s="178"/>
      <c r="D70" s="178"/>
      <c r="E70" s="178"/>
      <c r="F70" s="179"/>
      <c r="G70" s="10"/>
      <c r="H70" s="155" t="s">
        <v>29</v>
      </c>
      <c r="I70" s="155"/>
      <c r="J70" s="155" t="s">
        <v>4</v>
      </c>
      <c r="K70" s="155"/>
      <c r="L70" s="155" t="s">
        <v>5</v>
      </c>
      <c r="M70" s="155"/>
      <c r="N70" s="155" t="s">
        <v>6</v>
      </c>
      <c r="O70" s="155"/>
      <c r="P70" s="155" t="s">
        <v>7</v>
      </c>
      <c r="Q70" s="155"/>
      <c r="R70" s="155" t="s">
        <v>8</v>
      </c>
      <c r="S70" s="155"/>
      <c r="T70" s="155" t="s">
        <v>9</v>
      </c>
      <c r="U70" s="155"/>
      <c r="V70" s="155" t="s">
        <v>10</v>
      </c>
      <c r="W70" s="155"/>
      <c r="X70" s="155" t="s">
        <v>11</v>
      </c>
      <c r="Y70" s="155"/>
      <c r="Z70" s="155" t="s">
        <v>12</v>
      </c>
      <c r="AA70" s="155"/>
      <c r="AB70" s="155" t="s">
        <v>13</v>
      </c>
      <c r="AC70" s="155"/>
      <c r="AD70" s="155" t="s">
        <v>14</v>
      </c>
      <c r="AE70" s="155"/>
      <c r="AF70" s="8"/>
      <c r="AG70" s="130" t="s">
        <v>40</v>
      </c>
      <c r="AH70" s="131"/>
      <c r="AI70" s="132" t="s">
        <v>41</v>
      </c>
      <c r="AJ70" s="133"/>
    </row>
    <row r="71" spans="1:71" ht="19.5" customHeight="1" x14ac:dyDescent="0.25">
      <c r="A71" s="182" t="str">
        <f t="shared" ref="A71:A77" si="27">AN16</f>
        <v>DM</v>
      </c>
      <c r="B71" s="183"/>
      <c r="C71" s="183"/>
      <c r="D71" s="183"/>
      <c r="E71" s="183"/>
      <c r="F71" s="184"/>
      <c r="G71" s="11"/>
      <c r="H71" s="11"/>
      <c r="I71" s="11">
        <v>1</v>
      </c>
      <c r="J71" s="11">
        <v>1</v>
      </c>
      <c r="K71" s="11">
        <v>1</v>
      </c>
      <c r="L71" s="11">
        <v>1</v>
      </c>
      <c r="M71" s="11">
        <v>1</v>
      </c>
      <c r="N71" s="11">
        <v>1</v>
      </c>
      <c r="O71" s="11">
        <v>1</v>
      </c>
      <c r="P71" s="11">
        <v>1</v>
      </c>
      <c r="Q71" s="11"/>
      <c r="R71" s="11"/>
      <c r="S71" s="11">
        <v>1</v>
      </c>
      <c r="T71" s="11">
        <v>1</v>
      </c>
      <c r="U71" s="11">
        <v>1</v>
      </c>
      <c r="V71" s="11">
        <v>1</v>
      </c>
      <c r="W71" s="11">
        <v>1</v>
      </c>
      <c r="X71" s="11">
        <v>1</v>
      </c>
      <c r="Y71" s="11">
        <v>1</v>
      </c>
      <c r="Z71" s="11">
        <v>1</v>
      </c>
      <c r="AA71" s="11">
        <v>1</v>
      </c>
      <c r="AB71" s="11"/>
      <c r="AC71" s="11"/>
      <c r="AD71" s="11"/>
      <c r="AE71" s="11"/>
      <c r="AF71" s="15"/>
      <c r="AG71" s="134">
        <f>SUM(G71:AF71)/2-AI71</f>
        <v>8.5</v>
      </c>
      <c r="AH71" s="135"/>
      <c r="AI71" s="136"/>
      <c r="AJ71" s="137"/>
    </row>
    <row r="72" spans="1:71" ht="19.5" customHeight="1" x14ac:dyDescent="0.25">
      <c r="A72" s="185" t="str">
        <f t="shared" si="27"/>
        <v>VD1</v>
      </c>
      <c r="B72" s="186"/>
      <c r="C72" s="186"/>
      <c r="D72" s="186"/>
      <c r="E72" s="186"/>
      <c r="F72" s="187"/>
      <c r="G72" s="11"/>
      <c r="H72" s="11"/>
      <c r="I72" s="11"/>
      <c r="J72" s="11"/>
      <c r="K72" s="11">
        <v>1</v>
      </c>
      <c r="L72" s="11">
        <v>1</v>
      </c>
      <c r="M72" s="11">
        <v>1</v>
      </c>
      <c r="N72" s="11">
        <v>1</v>
      </c>
      <c r="O72" s="11">
        <v>1</v>
      </c>
      <c r="P72" s="11">
        <v>1</v>
      </c>
      <c r="Q72" s="11">
        <v>1</v>
      </c>
      <c r="R72" s="11">
        <v>1</v>
      </c>
      <c r="S72" s="11">
        <v>1</v>
      </c>
      <c r="T72" s="11"/>
      <c r="U72" s="11"/>
      <c r="V72" s="11">
        <v>1</v>
      </c>
      <c r="W72" s="11">
        <v>1</v>
      </c>
      <c r="X72" s="11">
        <v>1</v>
      </c>
      <c r="Y72" s="11">
        <v>1</v>
      </c>
      <c r="Z72" s="11">
        <v>1</v>
      </c>
      <c r="AA72" s="11">
        <v>1</v>
      </c>
      <c r="AB72" s="11">
        <v>1</v>
      </c>
      <c r="AC72" s="11">
        <v>1</v>
      </c>
      <c r="AD72" s="11">
        <v>1</v>
      </c>
      <c r="AE72" s="11">
        <v>1</v>
      </c>
      <c r="AF72" s="11"/>
      <c r="AG72" s="125">
        <f t="shared" ref="AG72:AG77" si="28">SUM(G72:AF72)/2-AI72</f>
        <v>9.5</v>
      </c>
      <c r="AH72" s="126"/>
      <c r="AI72" s="123"/>
      <c r="AJ72" s="124"/>
    </row>
    <row r="73" spans="1:71" ht="19.5" customHeight="1" x14ac:dyDescent="0.25">
      <c r="A73" s="185" t="str">
        <f t="shared" si="27"/>
        <v>VD2</v>
      </c>
      <c r="B73" s="186"/>
      <c r="C73" s="186"/>
      <c r="D73" s="186"/>
      <c r="E73" s="186"/>
      <c r="F73" s="187"/>
      <c r="G73" s="11"/>
      <c r="H73" s="11">
        <v>1</v>
      </c>
      <c r="I73" s="11">
        <v>1</v>
      </c>
      <c r="J73" s="11">
        <v>1</v>
      </c>
      <c r="K73" s="11">
        <v>1</v>
      </c>
      <c r="L73" s="11">
        <v>1</v>
      </c>
      <c r="M73" s="11">
        <v>1</v>
      </c>
      <c r="N73" s="11">
        <v>1</v>
      </c>
      <c r="O73" s="11">
        <v>1</v>
      </c>
      <c r="P73" s="11"/>
      <c r="Q73" s="11"/>
      <c r="R73" s="11">
        <v>1</v>
      </c>
      <c r="S73" s="11">
        <v>1</v>
      </c>
      <c r="T73" s="11">
        <v>1</v>
      </c>
      <c r="U73" s="11">
        <v>1</v>
      </c>
      <c r="V73" s="11">
        <v>1</v>
      </c>
      <c r="W73" s="11">
        <v>1</v>
      </c>
      <c r="X73" s="11">
        <v>1</v>
      </c>
      <c r="Y73" s="11">
        <v>1</v>
      </c>
      <c r="Z73" s="11">
        <v>1</v>
      </c>
      <c r="AA73" s="11">
        <v>1</v>
      </c>
      <c r="AB73" s="11">
        <v>1</v>
      </c>
      <c r="AC73" s="11"/>
      <c r="AD73" s="11"/>
      <c r="AE73" s="11"/>
      <c r="AF73" s="11"/>
      <c r="AG73" s="121">
        <f t="shared" si="28"/>
        <v>9.5</v>
      </c>
      <c r="AH73" s="122"/>
      <c r="AI73" s="123"/>
      <c r="AJ73" s="124"/>
    </row>
    <row r="74" spans="1:71" ht="19.5" customHeight="1" x14ac:dyDescent="0.25">
      <c r="A74" s="125" t="str">
        <f t="shared" si="27"/>
        <v>VD3</v>
      </c>
      <c r="B74" s="169"/>
      <c r="C74" s="169"/>
      <c r="D74" s="169"/>
      <c r="E74" s="169"/>
      <c r="F74" s="170"/>
      <c r="G74" s="11"/>
      <c r="H74" s="11"/>
      <c r="I74" s="11"/>
      <c r="J74" s="11"/>
      <c r="K74" s="11"/>
      <c r="L74" s="11"/>
      <c r="M74" s="11">
        <v>1</v>
      </c>
      <c r="N74" s="11">
        <v>1</v>
      </c>
      <c r="O74" s="11">
        <v>1</v>
      </c>
      <c r="P74" s="11">
        <v>1</v>
      </c>
      <c r="Q74" s="11">
        <v>1</v>
      </c>
      <c r="R74" s="11">
        <v>1</v>
      </c>
      <c r="S74" s="11"/>
      <c r="T74" s="11"/>
      <c r="U74" s="11">
        <v>1</v>
      </c>
      <c r="V74" s="11">
        <v>1</v>
      </c>
      <c r="W74" s="11">
        <v>1</v>
      </c>
      <c r="X74" s="11">
        <v>1</v>
      </c>
      <c r="Y74" s="11">
        <v>1</v>
      </c>
      <c r="Z74" s="11">
        <v>1</v>
      </c>
      <c r="AA74" s="11">
        <v>1</v>
      </c>
      <c r="AB74" s="11">
        <v>1</v>
      </c>
      <c r="AC74" s="11">
        <v>1</v>
      </c>
      <c r="AD74" s="11">
        <v>1</v>
      </c>
      <c r="AE74" s="11">
        <v>1</v>
      </c>
      <c r="AF74" s="11"/>
      <c r="AG74" s="125">
        <f t="shared" si="28"/>
        <v>8.5</v>
      </c>
      <c r="AH74" s="126"/>
      <c r="AI74" s="123"/>
      <c r="AJ74" s="124"/>
    </row>
    <row r="75" spans="1:71" ht="19.5" customHeight="1" x14ac:dyDescent="0.25">
      <c r="A75" s="125" t="str">
        <f t="shared" si="27"/>
        <v>VD4</v>
      </c>
      <c r="B75" s="169"/>
      <c r="C75" s="169"/>
      <c r="D75" s="169"/>
      <c r="E75" s="169"/>
      <c r="F75" s="170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25">
        <f t="shared" si="28"/>
        <v>0</v>
      </c>
      <c r="AH75" s="126"/>
      <c r="AI75" s="123"/>
      <c r="AJ75" s="124"/>
    </row>
    <row r="76" spans="1:71" ht="19.5" customHeight="1" x14ac:dyDescent="0.25">
      <c r="A76" s="125" t="str">
        <f t="shared" si="27"/>
        <v>VD5</v>
      </c>
      <c r="B76" s="169"/>
      <c r="C76" s="169"/>
      <c r="D76" s="169"/>
      <c r="E76" s="169"/>
      <c r="F76" s="17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125">
        <f t="shared" si="28"/>
        <v>0</v>
      </c>
      <c r="AH76" s="126"/>
      <c r="AI76" s="123"/>
      <c r="AJ76" s="124"/>
    </row>
    <row r="77" spans="1:71" ht="19.5" customHeight="1" thickBot="1" x14ac:dyDescent="0.3">
      <c r="A77" s="174" t="str">
        <f t="shared" si="27"/>
        <v>VD6</v>
      </c>
      <c r="B77" s="175"/>
      <c r="C77" s="175"/>
      <c r="D77" s="175"/>
      <c r="E77" s="175"/>
      <c r="F77" s="176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6"/>
      <c r="AG77" s="156">
        <f t="shared" si="28"/>
        <v>0</v>
      </c>
      <c r="AH77" s="157"/>
      <c r="AI77" s="123"/>
      <c r="AJ77" s="124"/>
    </row>
    <row r="78" spans="1:71" ht="19.5" customHeight="1" thickBot="1" x14ac:dyDescent="0.3">
      <c r="A78" s="171"/>
      <c r="B78" s="172"/>
      <c r="C78" s="172"/>
      <c r="D78" s="172"/>
      <c r="E78" s="172"/>
      <c r="F78" s="173"/>
      <c r="G78" s="18">
        <f t="shared" ref="G78:AF78" si="29">SUM(G71:G77)</f>
        <v>0</v>
      </c>
      <c r="H78" s="19">
        <f t="shared" si="29"/>
        <v>1</v>
      </c>
      <c r="I78" s="19">
        <f t="shared" si="29"/>
        <v>2</v>
      </c>
      <c r="J78" s="19">
        <f t="shared" si="29"/>
        <v>2</v>
      </c>
      <c r="K78" s="19">
        <f t="shared" si="29"/>
        <v>3</v>
      </c>
      <c r="L78" s="19">
        <f t="shared" si="29"/>
        <v>3</v>
      </c>
      <c r="M78" s="19">
        <f t="shared" si="29"/>
        <v>4</v>
      </c>
      <c r="N78" s="19">
        <f t="shared" si="29"/>
        <v>4</v>
      </c>
      <c r="O78" s="19">
        <f t="shared" si="29"/>
        <v>4</v>
      </c>
      <c r="P78" s="19">
        <f t="shared" si="29"/>
        <v>3</v>
      </c>
      <c r="Q78" s="19">
        <f t="shared" si="29"/>
        <v>2</v>
      </c>
      <c r="R78" s="19">
        <f t="shared" si="29"/>
        <v>3</v>
      </c>
      <c r="S78" s="19">
        <f t="shared" si="29"/>
        <v>3</v>
      </c>
      <c r="T78" s="19">
        <f t="shared" si="29"/>
        <v>2</v>
      </c>
      <c r="U78" s="19">
        <f t="shared" si="29"/>
        <v>3</v>
      </c>
      <c r="V78" s="19">
        <f t="shared" si="29"/>
        <v>4</v>
      </c>
      <c r="W78" s="19">
        <f t="shared" si="29"/>
        <v>4</v>
      </c>
      <c r="X78" s="19">
        <f t="shared" si="29"/>
        <v>4</v>
      </c>
      <c r="Y78" s="19">
        <f t="shared" si="29"/>
        <v>4</v>
      </c>
      <c r="Z78" s="19">
        <f t="shared" si="29"/>
        <v>4</v>
      </c>
      <c r="AA78" s="19">
        <f t="shared" si="29"/>
        <v>4</v>
      </c>
      <c r="AB78" s="19">
        <f t="shared" si="29"/>
        <v>3</v>
      </c>
      <c r="AC78" s="19">
        <f t="shared" si="29"/>
        <v>2</v>
      </c>
      <c r="AD78" s="19">
        <f t="shared" si="29"/>
        <v>2</v>
      </c>
      <c r="AE78" s="19">
        <f t="shared" si="29"/>
        <v>2</v>
      </c>
      <c r="AF78" s="19">
        <f t="shared" si="29"/>
        <v>0</v>
      </c>
      <c r="AG78" s="158">
        <f>SUM(AG71:AJ77)-AI78</f>
        <v>36</v>
      </c>
      <c r="AH78" s="159"/>
      <c r="AI78" s="160">
        <f>SUM(AI71:AJ77)</f>
        <v>0</v>
      </c>
      <c r="AJ78" s="161"/>
    </row>
    <row r="79" spans="1:71" ht="30" customHeight="1" x14ac:dyDescent="0.25">
      <c r="A79" s="32"/>
      <c r="B79" s="32"/>
      <c r="C79" s="32"/>
      <c r="D79" s="32"/>
      <c r="E79" s="32"/>
      <c r="F79" s="32"/>
      <c r="G79" s="33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  <c r="AE79" s="34"/>
      <c r="AF79" s="34"/>
      <c r="AG79" s="35"/>
      <c r="AH79" s="35"/>
      <c r="AI79" s="36"/>
      <c r="AJ79" s="36"/>
    </row>
    <row r="80" spans="1:71" ht="30" customHeight="1" x14ac:dyDescent="0.25">
      <c r="A80" s="32"/>
      <c r="B80" s="32"/>
      <c r="C80" s="32"/>
      <c r="D80" s="32"/>
      <c r="E80" s="32"/>
      <c r="F80" s="32"/>
      <c r="G80" s="33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  <c r="AE80" s="34"/>
      <c r="AF80" s="34"/>
      <c r="AG80" s="35"/>
      <c r="AH80" s="35"/>
      <c r="AI80" s="36"/>
      <c r="AJ80" s="36"/>
    </row>
    <row r="81" spans="1:36" ht="30" customHeight="1" x14ac:dyDescent="0.25">
      <c r="A81" s="32"/>
      <c r="B81" s="32"/>
      <c r="C81" s="32"/>
      <c r="D81" s="32"/>
      <c r="E81" s="32"/>
      <c r="F81" s="32"/>
      <c r="G81" s="33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  <c r="AE81" s="34"/>
      <c r="AF81" s="34"/>
      <c r="AG81" s="35"/>
      <c r="AH81" s="35"/>
      <c r="AI81" s="36"/>
      <c r="AJ81" s="36"/>
    </row>
    <row r="82" spans="1:36" ht="30" customHeight="1" x14ac:dyDescent="0.25">
      <c r="A82" s="32"/>
      <c r="B82" s="32"/>
      <c r="C82" s="32"/>
      <c r="D82" s="32"/>
      <c r="E82" s="32"/>
      <c r="F82" s="32"/>
      <c r="G82" s="33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  <c r="AE82" s="34"/>
      <c r="AF82" s="34"/>
      <c r="AG82" s="35"/>
      <c r="AH82" s="35"/>
      <c r="AI82" s="36"/>
      <c r="AJ82" s="36"/>
    </row>
    <row r="83" spans="1:36" ht="30" customHeight="1" x14ac:dyDescent="0.25">
      <c r="A83" s="32"/>
      <c r="B83" s="32"/>
      <c r="C83" s="32"/>
      <c r="D83" s="32"/>
      <c r="E83" s="32"/>
      <c r="F83" s="32"/>
      <c r="G83" s="33"/>
      <c r="H83" s="34"/>
      <c r="I83" s="34"/>
      <c r="J83" s="34"/>
      <c r="K83" s="34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/>
      <c r="W83" s="34"/>
      <c r="X83" s="34"/>
      <c r="Y83" s="34"/>
      <c r="Z83" s="34"/>
      <c r="AA83" s="34"/>
      <c r="AB83" s="34"/>
      <c r="AC83" s="34"/>
      <c r="AD83" s="34"/>
      <c r="AE83" s="34"/>
      <c r="AF83" s="34"/>
      <c r="AG83" s="35"/>
      <c r="AH83" s="35"/>
      <c r="AI83" s="36"/>
      <c r="AJ83" s="36"/>
    </row>
    <row r="84" spans="1:36" ht="30" customHeight="1" x14ac:dyDescent="0.25">
      <c r="A84" s="32"/>
      <c r="B84" s="32"/>
      <c r="C84" s="32"/>
      <c r="D84" s="32"/>
      <c r="E84" s="32"/>
      <c r="F84" s="32"/>
      <c r="G84" s="33"/>
      <c r="H84" s="34"/>
      <c r="I84" s="34"/>
      <c r="J84" s="34"/>
      <c r="K84" s="34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/>
      <c r="AA84" s="34"/>
      <c r="AB84" s="34"/>
      <c r="AC84" s="34"/>
      <c r="AD84" s="34"/>
      <c r="AE84" s="34"/>
      <c r="AF84" s="34"/>
      <c r="AG84" s="35"/>
      <c r="AH84" s="35"/>
      <c r="AI84" s="36"/>
      <c r="AJ84" s="36"/>
    </row>
    <row r="85" spans="1:36" ht="14.1" customHeight="1" x14ac:dyDescent="0.25">
      <c r="A85" s="32"/>
      <c r="B85" s="32"/>
      <c r="C85" s="32"/>
      <c r="D85" s="32"/>
      <c r="E85" s="32"/>
      <c r="F85" s="32"/>
      <c r="G85" s="33"/>
      <c r="H85" s="34"/>
      <c r="I85" s="34"/>
      <c r="J85" s="34"/>
      <c r="K85" s="34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4"/>
      <c r="Z85" s="34"/>
      <c r="AA85" s="34"/>
      <c r="AB85" s="34"/>
      <c r="AC85" s="34"/>
      <c r="AD85" s="34"/>
      <c r="AE85" s="34"/>
      <c r="AF85" s="34"/>
      <c r="AG85" s="35"/>
      <c r="AH85" s="35"/>
      <c r="AI85" s="36"/>
      <c r="AJ85" s="36"/>
    </row>
    <row r="86" spans="1:36" ht="14.1" customHeight="1" x14ac:dyDescent="0.25">
      <c r="A86" s="32"/>
      <c r="B86" s="32"/>
      <c r="C86" s="32"/>
      <c r="D86" s="32"/>
      <c r="E86" s="32"/>
      <c r="F86" s="32"/>
      <c r="G86" s="33"/>
      <c r="H86" s="34"/>
      <c r="I86" s="34"/>
      <c r="J86" s="34"/>
      <c r="K86" s="34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/>
      <c r="W86" s="34"/>
      <c r="X86" s="34"/>
      <c r="Y86" s="34"/>
      <c r="Z86" s="34"/>
      <c r="AA86" s="34"/>
      <c r="AB86" s="34"/>
      <c r="AC86" s="34"/>
      <c r="AD86" s="34"/>
      <c r="AE86" s="34"/>
      <c r="AF86" s="34"/>
      <c r="AG86" s="35"/>
      <c r="AH86" s="35"/>
      <c r="AI86" s="36"/>
      <c r="AJ86" s="36"/>
    </row>
    <row r="87" spans="1:36" ht="14.1" customHeight="1" x14ac:dyDescent="0.25">
      <c r="A87" s="32"/>
      <c r="B87" s="32"/>
      <c r="C87" s="32"/>
      <c r="D87" s="32"/>
      <c r="E87" s="32"/>
      <c r="F87" s="32"/>
      <c r="G87" s="33"/>
      <c r="H87" s="34"/>
      <c r="I87" s="34"/>
      <c r="J87" s="34"/>
      <c r="K87" s="34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4"/>
      <c r="Z87" s="34"/>
      <c r="AA87" s="34"/>
      <c r="AB87" s="34"/>
      <c r="AC87" s="34"/>
      <c r="AD87" s="34"/>
      <c r="AE87" s="34"/>
      <c r="AF87" s="34"/>
      <c r="AG87" s="35"/>
      <c r="AH87" s="35"/>
      <c r="AI87" s="36"/>
      <c r="AJ87" s="36"/>
    </row>
    <row r="88" spans="1:36" ht="14.1" customHeight="1" x14ac:dyDescent="0.25">
      <c r="A88" s="32"/>
      <c r="B88" s="32"/>
      <c r="C88" s="32"/>
      <c r="D88" s="32"/>
      <c r="E88" s="32"/>
      <c r="F88" s="32"/>
      <c r="G88" s="33"/>
      <c r="H88" s="34"/>
      <c r="I88" s="34"/>
      <c r="J88" s="34"/>
      <c r="K88" s="34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/>
      <c r="AA88" s="34"/>
      <c r="AB88" s="34"/>
      <c r="AC88" s="34"/>
      <c r="AD88" s="34"/>
      <c r="AE88" s="34"/>
      <c r="AF88" s="34"/>
      <c r="AG88" s="35"/>
      <c r="AH88" s="35"/>
      <c r="AI88" s="36"/>
      <c r="AJ88" s="36"/>
    </row>
    <row r="89" spans="1:36" ht="14.1" customHeight="1" x14ac:dyDescent="0.25">
      <c r="A89" s="32"/>
      <c r="B89" s="32"/>
      <c r="C89" s="32"/>
      <c r="D89" s="32"/>
      <c r="E89" s="32"/>
      <c r="F89" s="32"/>
      <c r="G89" s="33"/>
      <c r="H89" s="34"/>
      <c r="I89" s="34"/>
      <c r="J89" s="34"/>
      <c r="K89" s="34"/>
      <c r="L89" s="34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4"/>
      <c r="AA89" s="34"/>
      <c r="AB89" s="34"/>
      <c r="AC89" s="34"/>
      <c r="AD89" s="34"/>
      <c r="AE89" s="34"/>
      <c r="AF89" s="34"/>
      <c r="AG89" s="35"/>
      <c r="AH89" s="35"/>
      <c r="AI89" s="36"/>
      <c r="AJ89" s="36"/>
    </row>
    <row r="90" spans="1:36" ht="14.1" customHeight="1" x14ac:dyDescent="0.25">
      <c r="A90" s="32"/>
      <c r="B90" s="32"/>
      <c r="C90" s="32"/>
      <c r="D90" s="32"/>
      <c r="E90" s="32"/>
      <c r="F90" s="32"/>
      <c r="G90" s="33"/>
      <c r="H90" s="34"/>
      <c r="I90" s="34"/>
      <c r="J90" s="34"/>
      <c r="K90" s="34"/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4"/>
      <c r="Z90" s="34"/>
      <c r="AA90" s="34"/>
      <c r="AB90" s="34"/>
      <c r="AC90" s="34"/>
      <c r="AD90" s="34"/>
      <c r="AE90" s="34"/>
      <c r="AF90" s="34"/>
      <c r="AG90" s="35"/>
      <c r="AH90" s="35"/>
      <c r="AI90" s="36"/>
      <c r="AJ90" s="36"/>
    </row>
    <row r="91" spans="1:36" ht="14.1" customHeight="1" x14ac:dyDescent="0.25">
      <c r="A91" s="32"/>
      <c r="B91" s="32"/>
      <c r="C91" s="32"/>
      <c r="D91" s="32"/>
      <c r="E91" s="32"/>
      <c r="F91" s="32"/>
      <c r="G91" s="33"/>
      <c r="H91" s="34"/>
      <c r="I91" s="34"/>
      <c r="J91" s="34"/>
      <c r="K91" s="34"/>
      <c r="L91" s="34"/>
      <c r="M91" s="34"/>
      <c r="N91" s="34"/>
      <c r="O91" s="34"/>
      <c r="P91" s="34"/>
      <c r="Q91" s="34"/>
      <c r="R91" s="34"/>
      <c r="S91" s="34"/>
      <c r="T91" s="34"/>
      <c r="U91" s="34"/>
      <c r="V91" s="34"/>
      <c r="W91" s="34"/>
      <c r="X91" s="34"/>
      <c r="Y91" s="34"/>
      <c r="Z91" s="34"/>
      <c r="AA91" s="34"/>
      <c r="AB91" s="34"/>
      <c r="AC91" s="34"/>
      <c r="AD91" s="34"/>
      <c r="AE91" s="34"/>
      <c r="AF91" s="34"/>
      <c r="AG91" s="35"/>
      <c r="AH91" s="35"/>
      <c r="AI91" s="36"/>
      <c r="AJ91" s="36"/>
    </row>
    <row r="92" spans="1:36" ht="14.1" customHeight="1" x14ac:dyDescent="0.25">
      <c r="A92" s="32"/>
      <c r="B92" s="32"/>
      <c r="C92" s="32"/>
      <c r="D92" s="32"/>
      <c r="E92" s="32"/>
      <c r="F92" s="32"/>
      <c r="G92" s="33"/>
      <c r="H92" s="34"/>
      <c r="I92" s="34"/>
      <c r="J92" s="34"/>
      <c r="K92" s="34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4"/>
      <c r="Z92" s="34"/>
      <c r="AA92" s="34"/>
      <c r="AB92" s="34"/>
      <c r="AC92" s="34"/>
      <c r="AD92" s="34"/>
      <c r="AE92" s="34"/>
      <c r="AF92" s="34"/>
      <c r="AG92" s="35"/>
      <c r="AH92" s="35"/>
      <c r="AI92" s="36"/>
      <c r="AJ92" s="36"/>
    </row>
    <row r="93" spans="1:36" ht="14.1" customHeight="1" x14ac:dyDescent="0.25">
      <c r="A93" s="32"/>
      <c r="B93" s="32"/>
      <c r="C93" s="32"/>
      <c r="D93" s="32"/>
      <c r="E93" s="32"/>
      <c r="F93" s="32"/>
      <c r="G93" s="33"/>
      <c r="H93" s="34"/>
      <c r="I93" s="34"/>
      <c r="J93" s="34"/>
      <c r="K93" s="34"/>
      <c r="L93" s="34"/>
      <c r="M93" s="34"/>
      <c r="N93" s="34"/>
      <c r="O93" s="34"/>
      <c r="P93" s="34"/>
      <c r="Q93" s="34"/>
      <c r="R93" s="34"/>
      <c r="S93" s="34"/>
      <c r="T93" s="34"/>
      <c r="U93" s="34"/>
      <c r="V93" s="34"/>
      <c r="W93" s="34"/>
      <c r="X93" s="34"/>
      <c r="Y93" s="34"/>
      <c r="Z93" s="34"/>
      <c r="AA93" s="34"/>
      <c r="AB93" s="34"/>
      <c r="AC93" s="34"/>
      <c r="AD93" s="34"/>
      <c r="AE93" s="34"/>
      <c r="AF93" s="34"/>
      <c r="AG93" s="35"/>
      <c r="AH93" s="35"/>
      <c r="AI93" s="36"/>
      <c r="AJ93" s="36"/>
    </row>
    <row r="94" spans="1:36" ht="14.1" customHeight="1" x14ac:dyDescent="0.25">
      <c r="A94" s="32"/>
      <c r="B94" s="32"/>
      <c r="C94" s="32"/>
      <c r="D94" s="32"/>
      <c r="E94" s="32"/>
      <c r="F94" s="32"/>
      <c r="G94" s="33"/>
      <c r="H94" s="34"/>
      <c r="I94" s="34"/>
      <c r="J94" s="34"/>
      <c r="K94" s="34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4"/>
      <c r="Z94" s="34"/>
      <c r="AA94" s="34"/>
      <c r="AB94" s="34"/>
      <c r="AC94" s="34"/>
      <c r="AD94" s="34"/>
      <c r="AE94" s="34"/>
      <c r="AF94" s="34"/>
      <c r="AG94" s="35"/>
      <c r="AH94" s="35"/>
      <c r="AI94" s="36"/>
      <c r="AJ94" s="36"/>
    </row>
    <row r="95" spans="1:36" ht="14.1" customHeight="1" x14ac:dyDescent="0.25">
      <c r="A95" s="32"/>
      <c r="B95" s="32"/>
      <c r="C95" s="32"/>
      <c r="D95" s="32"/>
      <c r="E95" s="32"/>
      <c r="F95" s="32"/>
      <c r="G95" s="33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5"/>
      <c r="AH95" s="35"/>
      <c r="AI95" s="36"/>
      <c r="AJ95" s="36"/>
    </row>
    <row r="96" spans="1:36" ht="14.1" customHeight="1" x14ac:dyDescent="0.25">
      <c r="A96" s="32"/>
      <c r="B96" s="32"/>
      <c r="C96" s="32"/>
      <c r="D96" s="32"/>
      <c r="E96" s="32"/>
      <c r="F96" s="32"/>
      <c r="G96" s="33"/>
      <c r="H96" s="34"/>
      <c r="I96" s="34"/>
      <c r="J96" s="34"/>
      <c r="K96" s="34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4"/>
      <c r="Z96" s="34"/>
      <c r="AA96" s="34"/>
      <c r="AB96" s="34"/>
      <c r="AC96" s="34"/>
      <c r="AD96" s="34"/>
      <c r="AE96" s="34"/>
      <c r="AF96" s="34"/>
      <c r="AG96" s="35"/>
      <c r="AH96" s="35"/>
      <c r="AI96" s="36"/>
      <c r="AJ96" s="36"/>
    </row>
    <row r="97" spans="1:36" ht="14.1" customHeight="1" x14ac:dyDescent="0.25">
      <c r="A97" s="32"/>
      <c r="B97" s="32"/>
      <c r="C97" s="32"/>
      <c r="D97" s="32"/>
      <c r="E97" s="32"/>
      <c r="F97" s="32"/>
      <c r="G97" s="33"/>
      <c r="H97" s="34"/>
      <c r="I97" s="34"/>
      <c r="J97" s="34"/>
      <c r="K97" s="34"/>
      <c r="L97" s="34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  <c r="Z97" s="34"/>
      <c r="AA97" s="34"/>
      <c r="AB97" s="34"/>
      <c r="AC97" s="34"/>
      <c r="AD97" s="34"/>
      <c r="AE97" s="34"/>
      <c r="AF97" s="34"/>
      <c r="AG97" s="35"/>
      <c r="AH97" s="35"/>
      <c r="AI97" s="36"/>
      <c r="AJ97" s="36"/>
    </row>
    <row r="98" spans="1:36" ht="14.1" customHeight="1" x14ac:dyDescent="0.25">
      <c r="A98" s="32"/>
      <c r="B98" s="32"/>
      <c r="C98" s="32"/>
      <c r="D98" s="32"/>
      <c r="E98" s="32"/>
      <c r="F98" s="32"/>
      <c r="G98" s="33"/>
      <c r="H98" s="34"/>
      <c r="I98" s="34"/>
      <c r="J98" s="34"/>
      <c r="K98" s="34"/>
      <c r="L98" s="34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4"/>
      <c r="Z98" s="34"/>
      <c r="AA98" s="34"/>
      <c r="AB98" s="34"/>
      <c r="AC98" s="34"/>
      <c r="AD98" s="34"/>
      <c r="AE98" s="34"/>
      <c r="AF98" s="34"/>
      <c r="AG98" s="35"/>
      <c r="AH98" s="35"/>
      <c r="AI98" s="36"/>
      <c r="AJ98" s="36"/>
    </row>
    <row r="99" spans="1:36" ht="14.1" customHeight="1" x14ac:dyDescent="0.25">
      <c r="A99" s="32"/>
      <c r="B99" s="32"/>
      <c r="C99" s="32"/>
      <c r="D99" s="32"/>
      <c r="E99" s="32"/>
      <c r="F99" s="32"/>
      <c r="G99" s="33"/>
      <c r="H99" s="34"/>
      <c r="I99" s="34"/>
      <c r="J99" s="34"/>
      <c r="K99" s="34"/>
      <c r="L99" s="34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4"/>
      <c r="Z99" s="34"/>
      <c r="AA99" s="34"/>
      <c r="AB99" s="34"/>
      <c r="AC99" s="34"/>
      <c r="AD99" s="34"/>
      <c r="AE99" s="34"/>
      <c r="AF99" s="34"/>
      <c r="AG99" s="35"/>
      <c r="AH99" s="35"/>
      <c r="AI99" s="36"/>
      <c r="AJ99" s="36"/>
    </row>
    <row r="100" spans="1:36" ht="14.1" customHeight="1" x14ac:dyDescent="0.25">
      <c r="A100" s="32"/>
      <c r="B100" s="32"/>
      <c r="C100" s="32"/>
      <c r="D100" s="32"/>
      <c r="E100" s="32"/>
      <c r="F100" s="32"/>
      <c r="G100" s="33"/>
      <c r="H100" s="34"/>
      <c r="I100" s="34"/>
      <c r="J100" s="34"/>
      <c r="K100" s="34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4"/>
      <c r="Z100" s="34"/>
      <c r="AA100" s="34"/>
      <c r="AB100" s="34"/>
      <c r="AC100" s="34"/>
      <c r="AD100" s="34"/>
      <c r="AE100" s="34"/>
      <c r="AF100" s="34"/>
      <c r="AG100" s="35"/>
      <c r="AH100" s="35"/>
      <c r="AI100" s="36"/>
      <c r="AJ100" s="36"/>
    </row>
    <row r="101" spans="1:36" ht="14.1" customHeight="1" x14ac:dyDescent="0.25">
      <c r="A101" s="32"/>
      <c r="B101" s="32"/>
      <c r="C101" s="32"/>
      <c r="D101" s="32"/>
      <c r="E101" s="32"/>
      <c r="F101" s="32"/>
      <c r="G101" s="33"/>
      <c r="H101" s="34"/>
      <c r="I101" s="34"/>
      <c r="J101" s="34"/>
      <c r="K101" s="34"/>
      <c r="L101" s="34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4"/>
      <c r="Z101" s="34"/>
      <c r="AA101" s="34"/>
      <c r="AB101" s="34"/>
      <c r="AC101" s="34"/>
      <c r="AD101" s="34"/>
      <c r="AE101" s="34"/>
      <c r="AF101" s="34"/>
      <c r="AG101" s="35"/>
      <c r="AH101" s="35"/>
      <c r="AI101" s="36"/>
      <c r="AJ101" s="36"/>
    </row>
    <row r="102" spans="1:36" ht="14.1" customHeight="1" x14ac:dyDescent="0.25">
      <c r="A102" s="32"/>
      <c r="B102" s="32"/>
      <c r="C102" s="32"/>
      <c r="D102" s="32"/>
      <c r="E102" s="32"/>
      <c r="F102" s="32"/>
      <c r="G102" s="33"/>
      <c r="H102" s="34"/>
      <c r="I102" s="34"/>
      <c r="J102" s="34"/>
      <c r="K102" s="34"/>
      <c r="L102" s="34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4"/>
      <c r="Z102" s="34"/>
      <c r="AA102" s="34"/>
      <c r="AB102" s="34"/>
      <c r="AC102" s="34"/>
      <c r="AD102" s="34"/>
      <c r="AE102" s="34"/>
      <c r="AF102" s="34"/>
      <c r="AG102" s="35"/>
      <c r="AH102" s="35"/>
      <c r="AI102" s="36"/>
      <c r="AJ102" s="36"/>
    </row>
    <row r="103" spans="1:36" ht="14.1" customHeight="1" x14ac:dyDescent="0.25">
      <c r="A103" s="32"/>
      <c r="B103" s="32"/>
      <c r="C103" s="32"/>
      <c r="D103" s="32"/>
      <c r="E103" s="32"/>
      <c r="F103" s="32"/>
      <c r="G103" s="33"/>
      <c r="H103" s="34"/>
      <c r="I103" s="34"/>
      <c r="J103" s="34"/>
      <c r="K103" s="34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5"/>
      <c r="AH103" s="35"/>
      <c r="AI103" s="36"/>
      <c r="AJ103" s="36"/>
    </row>
    <row r="104" spans="1:36" ht="14.1" customHeight="1" x14ac:dyDescent="0.25">
      <c r="A104" s="32"/>
      <c r="B104" s="32"/>
      <c r="C104" s="32"/>
      <c r="D104" s="32"/>
      <c r="E104" s="32"/>
      <c r="F104" s="32"/>
      <c r="G104" s="33"/>
      <c r="H104" s="34"/>
      <c r="I104" s="34"/>
      <c r="J104" s="34"/>
      <c r="K104" s="34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4"/>
      <c r="Z104" s="34"/>
      <c r="AA104" s="34"/>
      <c r="AB104" s="34"/>
      <c r="AC104" s="34"/>
      <c r="AD104" s="34"/>
      <c r="AE104" s="34"/>
      <c r="AF104" s="34"/>
      <c r="AG104" s="35"/>
      <c r="AH104" s="35"/>
      <c r="AI104" s="36"/>
      <c r="AJ104" s="36"/>
    </row>
    <row r="105" spans="1:36" ht="14.1" customHeight="1" x14ac:dyDescent="0.25">
      <c r="A105" s="32"/>
      <c r="B105" s="32"/>
      <c r="C105" s="32"/>
      <c r="D105" s="32"/>
      <c r="E105" s="32"/>
      <c r="F105" s="32"/>
      <c r="G105" s="33"/>
      <c r="H105" s="34"/>
      <c r="I105" s="34"/>
      <c r="J105" s="34"/>
      <c r="K105" s="34"/>
      <c r="L105" s="34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4"/>
      <c r="Z105" s="34"/>
      <c r="AA105" s="34"/>
      <c r="AB105" s="34"/>
      <c r="AC105" s="34"/>
      <c r="AD105" s="34"/>
      <c r="AE105" s="34"/>
      <c r="AF105" s="34"/>
      <c r="AG105" s="35"/>
      <c r="AH105" s="35"/>
      <c r="AI105" s="36"/>
      <c r="AJ105" s="36"/>
    </row>
    <row r="106" spans="1:36" ht="14.1" customHeight="1" x14ac:dyDescent="0.25">
      <c r="A106" s="32"/>
      <c r="B106" s="32"/>
      <c r="C106" s="32"/>
      <c r="D106" s="32"/>
      <c r="E106" s="32"/>
      <c r="F106" s="32"/>
      <c r="G106" s="33"/>
      <c r="H106" s="34"/>
      <c r="I106" s="34"/>
      <c r="J106" s="34"/>
      <c r="K106" s="34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4"/>
      <c r="Z106" s="34"/>
      <c r="AA106" s="34"/>
      <c r="AB106" s="34"/>
      <c r="AC106" s="34"/>
      <c r="AD106" s="34"/>
      <c r="AE106" s="34"/>
      <c r="AF106" s="34"/>
      <c r="AG106" s="35"/>
      <c r="AH106" s="35"/>
      <c r="AI106" s="36"/>
      <c r="AJ106" s="36"/>
    </row>
    <row r="107" spans="1:36" ht="14.1" customHeight="1" x14ac:dyDescent="0.25">
      <c r="A107" s="32"/>
      <c r="B107" s="32"/>
      <c r="C107" s="32"/>
      <c r="D107" s="32"/>
      <c r="E107" s="32"/>
      <c r="F107" s="32"/>
      <c r="G107" s="33"/>
      <c r="H107" s="34"/>
      <c r="I107" s="34"/>
      <c r="J107" s="34"/>
      <c r="K107" s="34"/>
      <c r="L107" s="34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4"/>
      <c r="Z107" s="34"/>
      <c r="AA107" s="34"/>
      <c r="AB107" s="34"/>
      <c r="AC107" s="34"/>
      <c r="AD107" s="34"/>
      <c r="AE107" s="34"/>
      <c r="AF107" s="34"/>
      <c r="AG107" s="35"/>
      <c r="AH107" s="35"/>
      <c r="AI107" s="36"/>
      <c r="AJ107" s="36"/>
    </row>
    <row r="108" spans="1:36" ht="14.1" customHeight="1" x14ac:dyDescent="0.25">
      <c r="A108" s="32"/>
      <c r="B108" s="32"/>
      <c r="C108" s="32"/>
      <c r="D108" s="32"/>
      <c r="E108" s="32"/>
      <c r="F108" s="32"/>
      <c r="G108" s="33"/>
      <c r="H108" s="34"/>
      <c r="I108" s="34"/>
      <c r="J108" s="34"/>
      <c r="K108" s="34"/>
      <c r="L108" s="34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4"/>
      <c r="Z108" s="34"/>
      <c r="AA108" s="34"/>
      <c r="AB108" s="34"/>
      <c r="AC108" s="34"/>
      <c r="AD108" s="34"/>
      <c r="AE108" s="34"/>
      <c r="AF108" s="34"/>
      <c r="AG108" s="35"/>
      <c r="AH108" s="35"/>
      <c r="AI108" s="36"/>
      <c r="AJ108" s="36"/>
    </row>
    <row r="109" spans="1:36" ht="14.1" customHeight="1" x14ac:dyDescent="0.25">
      <c r="A109" s="32"/>
      <c r="B109" s="32"/>
      <c r="C109" s="32"/>
      <c r="D109" s="32"/>
      <c r="E109" s="32"/>
      <c r="F109" s="32"/>
      <c r="G109" s="33"/>
      <c r="H109" s="34"/>
      <c r="I109" s="34"/>
      <c r="J109" s="34"/>
      <c r="K109" s="34"/>
      <c r="L109" s="34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4"/>
      <c r="Z109" s="34"/>
      <c r="AA109" s="34"/>
      <c r="AB109" s="34"/>
      <c r="AC109" s="34"/>
      <c r="AD109" s="34"/>
      <c r="AE109" s="34"/>
      <c r="AF109" s="34"/>
      <c r="AG109" s="35"/>
      <c r="AH109" s="35"/>
      <c r="AI109" s="36"/>
      <c r="AJ109" s="36"/>
    </row>
  </sheetData>
  <sheetProtection selectLockedCells="1"/>
  <mergeCells count="334">
    <mergeCell ref="A51:F51"/>
    <mergeCell ref="A50:F50"/>
    <mergeCell ref="A55:F55"/>
    <mergeCell ref="A54:F54"/>
    <mergeCell ref="A5:F5"/>
    <mergeCell ref="A49:F49"/>
    <mergeCell ref="AL7:AM7"/>
    <mergeCell ref="AL6:AM6"/>
    <mergeCell ref="AL5:AM5"/>
    <mergeCell ref="A10:F10"/>
    <mergeCell ref="A9:F9"/>
    <mergeCell ref="AD4:AE4"/>
    <mergeCell ref="AG4:AH4"/>
    <mergeCell ref="A76:F76"/>
    <mergeCell ref="A69:F69"/>
    <mergeCell ref="L58:N58"/>
    <mergeCell ref="L69:N69"/>
    <mergeCell ref="P69:T69"/>
    <mergeCell ref="L25:N25"/>
    <mergeCell ref="L36:N36"/>
    <mergeCell ref="A4:F4"/>
    <mergeCell ref="H4:I4"/>
    <mergeCell ref="J4:K4"/>
    <mergeCell ref="A8:F8"/>
    <mergeCell ref="A7:F7"/>
    <mergeCell ref="A6:F6"/>
    <mergeCell ref="A11:F11"/>
    <mergeCell ref="A47:F47"/>
    <mergeCell ref="A58:F58"/>
    <mergeCell ref="A52:F52"/>
    <mergeCell ref="A1:AI1"/>
    <mergeCell ref="AJ1:AK1"/>
    <mergeCell ref="G3:K3"/>
    <mergeCell ref="P3:T3"/>
    <mergeCell ref="AG3:AJ3"/>
    <mergeCell ref="Y3:AC3"/>
    <mergeCell ref="AD3:AF3"/>
    <mergeCell ref="A3:F3"/>
    <mergeCell ref="R48:S48"/>
    <mergeCell ref="T48:U48"/>
    <mergeCell ref="V48:W48"/>
    <mergeCell ref="L4:M4"/>
    <mergeCell ref="N4:O4"/>
    <mergeCell ref="P4:Q4"/>
    <mergeCell ref="R4:S4"/>
    <mergeCell ref="T4:U4"/>
    <mergeCell ref="V4:W4"/>
    <mergeCell ref="L3:N3"/>
    <mergeCell ref="A48:F48"/>
    <mergeCell ref="H48:I48"/>
    <mergeCell ref="J48:K48"/>
    <mergeCell ref="L48:M48"/>
    <mergeCell ref="A15:F15"/>
    <mergeCell ref="U25:W25"/>
    <mergeCell ref="U36:W36"/>
    <mergeCell ref="A16:F16"/>
    <mergeCell ref="A19:F19"/>
    <mergeCell ref="A12:F12"/>
    <mergeCell ref="A56:F56"/>
    <mergeCell ref="G14:K14"/>
    <mergeCell ref="P14:T14"/>
    <mergeCell ref="Y14:AC14"/>
    <mergeCell ref="AD14:AF14"/>
    <mergeCell ref="AI12:AJ12"/>
    <mergeCell ref="AG14:AJ14"/>
    <mergeCell ref="L14:N14"/>
    <mergeCell ref="AG12:AH12"/>
    <mergeCell ref="A14:F14"/>
    <mergeCell ref="AD15:AE15"/>
    <mergeCell ref="AG15:AH15"/>
    <mergeCell ref="AI15:AJ15"/>
    <mergeCell ref="R15:S15"/>
    <mergeCell ref="T15:U15"/>
    <mergeCell ref="V15:W15"/>
    <mergeCell ref="X15:Y15"/>
    <mergeCell ref="Z15:AA15"/>
    <mergeCell ref="AB15:AC15"/>
    <mergeCell ref="A53:F53"/>
    <mergeCell ref="Z48:AA48"/>
    <mergeCell ref="AB48:AC48"/>
    <mergeCell ref="AD48:AE48"/>
    <mergeCell ref="A60:F60"/>
    <mergeCell ref="N59:O59"/>
    <mergeCell ref="P59:Q59"/>
    <mergeCell ref="R59:S59"/>
    <mergeCell ref="T59:U59"/>
    <mergeCell ref="V59:W59"/>
    <mergeCell ref="X59:Y59"/>
    <mergeCell ref="A59:F59"/>
    <mergeCell ref="H59:I59"/>
    <mergeCell ref="J59:K59"/>
    <mergeCell ref="L59:M59"/>
    <mergeCell ref="A63:F63"/>
    <mergeCell ref="A18:F18"/>
    <mergeCell ref="A62:F62"/>
    <mergeCell ref="A17:F17"/>
    <mergeCell ref="A61:F61"/>
    <mergeCell ref="AG19:AH19"/>
    <mergeCell ref="AI19:AJ19"/>
    <mergeCell ref="Z59:AA59"/>
    <mergeCell ref="H15:I15"/>
    <mergeCell ref="J15:K15"/>
    <mergeCell ref="L15:M15"/>
    <mergeCell ref="N15:O15"/>
    <mergeCell ref="P15:Q15"/>
    <mergeCell ref="A22:F22"/>
    <mergeCell ref="AG49:AH49"/>
    <mergeCell ref="AI49:AJ49"/>
    <mergeCell ref="AG50:AH50"/>
    <mergeCell ref="AI50:AJ50"/>
    <mergeCell ref="AI42:AJ42"/>
    <mergeCell ref="AG43:AH43"/>
    <mergeCell ref="AI43:AJ43"/>
    <mergeCell ref="AG29:AH29"/>
    <mergeCell ref="AI29:AJ29"/>
    <mergeCell ref="AG30:AH30"/>
    <mergeCell ref="A66:F66"/>
    <mergeCell ref="A65:F65"/>
    <mergeCell ref="A21:F21"/>
    <mergeCell ref="A20:F20"/>
    <mergeCell ref="A64:F64"/>
    <mergeCell ref="AG20:AH20"/>
    <mergeCell ref="AI20:AJ20"/>
    <mergeCell ref="AG21:AH21"/>
    <mergeCell ref="AI21:AJ21"/>
    <mergeCell ref="A26:F26"/>
    <mergeCell ref="H26:I26"/>
    <mergeCell ref="J26:K26"/>
    <mergeCell ref="L26:M26"/>
    <mergeCell ref="N26:O26"/>
    <mergeCell ref="P26:Q26"/>
    <mergeCell ref="A23:F23"/>
    <mergeCell ref="A45:F45"/>
    <mergeCell ref="A40:F40"/>
    <mergeCell ref="A42:F42"/>
    <mergeCell ref="A43:F43"/>
    <mergeCell ref="P47:T47"/>
    <mergeCell ref="AG47:AJ47"/>
    <mergeCell ref="AG48:AH48"/>
    <mergeCell ref="AI48:AJ48"/>
    <mergeCell ref="A67:F67"/>
    <mergeCell ref="G25:K25"/>
    <mergeCell ref="P25:T25"/>
    <mergeCell ref="AG23:AH23"/>
    <mergeCell ref="AI23:AJ23"/>
    <mergeCell ref="AG25:AJ25"/>
    <mergeCell ref="AD25:AF25"/>
    <mergeCell ref="A25:F25"/>
    <mergeCell ref="A29:F29"/>
    <mergeCell ref="A27:F27"/>
    <mergeCell ref="AD26:AE26"/>
    <mergeCell ref="R26:S26"/>
    <mergeCell ref="T26:U26"/>
    <mergeCell ref="V26:W26"/>
    <mergeCell ref="X26:Y26"/>
    <mergeCell ref="Z26:AA26"/>
    <mergeCell ref="AI38:AJ38"/>
    <mergeCell ref="AD37:AE37"/>
    <mergeCell ref="A39:F39"/>
    <mergeCell ref="A41:F41"/>
    <mergeCell ref="AG41:AH41"/>
    <mergeCell ref="AI41:AJ41"/>
    <mergeCell ref="AG42:AH42"/>
    <mergeCell ref="A44:F44"/>
    <mergeCell ref="A73:F73"/>
    <mergeCell ref="A28:F28"/>
    <mergeCell ref="A72:F72"/>
    <mergeCell ref="Z70:AA70"/>
    <mergeCell ref="AB70:AC70"/>
    <mergeCell ref="A70:F70"/>
    <mergeCell ref="H70:I70"/>
    <mergeCell ref="J70:K70"/>
    <mergeCell ref="L70:M70"/>
    <mergeCell ref="A71:F71"/>
    <mergeCell ref="N70:O70"/>
    <mergeCell ref="P70:Q70"/>
    <mergeCell ref="R70:S70"/>
    <mergeCell ref="T70:U70"/>
    <mergeCell ref="V70:W70"/>
    <mergeCell ref="X70:Y70"/>
    <mergeCell ref="A32:F32"/>
    <mergeCell ref="A31:F31"/>
    <mergeCell ref="R37:S37"/>
    <mergeCell ref="T37:U37"/>
    <mergeCell ref="V37:W37"/>
    <mergeCell ref="X37:Y37"/>
    <mergeCell ref="Z37:AA37"/>
    <mergeCell ref="AB37:AC37"/>
    <mergeCell ref="A75:F75"/>
    <mergeCell ref="A30:F30"/>
    <mergeCell ref="A74:F74"/>
    <mergeCell ref="A34:F34"/>
    <mergeCell ref="A78:F78"/>
    <mergeCell ref="AI31:AJ31"/>
    <mergeCell ref="AG34:AH34"/>
    <mergeCell ref="AI34:AJ34"/>
    <mergeCell ref="G36:K36"/>
    <mergeCell ref="AG36:AJ36"/>
    <mergeCell ref="A33:F33"/>
    <mergeCell ref="A77:F77"/>
    <mergeCell ref="A37:F37"/>
    <mergeCell ref="H37:I37"/>
    <mergeCell ref="J37:K37"/>
    <mergeCell ref="L37:M37"/>
    <mergeCell ref="N37:O37"/>
    <mergeCell ref="P37:Q37"/>
    <mergeCell ref="P36:T36"/>
    <mergeCell ref="A36:F36"/>
    <mergeCell ref="A38:F38"/>
    <mergeCell ref="AG37:AH37"/>
    <mergeCell ref="AI37:AJ37"/>
    <mergeCell ref="AG38:AH38"/>
    <mergeCell ref="AD70:AE70"/>
    <mergeCell ref="AB26:AC26"/>
    <mergeCell ref="AI17:AJ17"/>
    <mergeCell ref="AG18:AH18"/>
    <mergeCell ref="AI18:AJ18"/>
    <mergeCell ref="AI5:AJ5"/>
    <mergeCell ref="AI6:AJ6"/>
    <mergeCell ref="AI7:AJ7"/>
    <mergeCell ref="AI8:AJ8"/>
    <mergeCell ref="AI9:AJ9"/>
    <mergeCell ref="AI10:AJ10"/>
    <mergeCell ref="AG5:AH5"/>
    <mergeCell ref="AG6:AH6"/>
    <mergeCell ref="AG7:AH7"/>
    <mergeCell ref="AG8:AH8"/>
    <mergeCell ref="AG9:AH9"/>
    <mergeCell ref="AB59:AC59"/>
    <mergeCell ref="AD59:AE59"/>
    <mergeCell ref="AD36:AF36"/>
    <mergeCell ref="AI11:AJ11"/>
    <mergeCell ref="AG10:AH10"/>
    <mergeCell ref="AI30:AJ30"/>
    <mergeCell ref="AG31:AH31"/>
    <mergeCell ref="AG40:AH40"/>
    <mergeCell ref="U3:W3"/>
    <mergeCell ref="U47:W47"/>
    <mergeCell ref="U14:W14"/>
    <mergeCell ref="P58:T58"/>
    <mergeCell ref="U58:W58"/>
    <mergeCell ref="AG11:AH11"/>
    <mergeCell ref="AG39:AH39"/>
    <mergeCell ref="AI39:AJ39"/>
    <mergeCell ref="AI4:AJ4"/>
    <mergeCell ref="X4:Y4"/>
    <mergeCell ref="Z4:AA4"/>
    <mergeCell ref="AB4:AC4"/>
    <mergeCell ref="AI40:AJ40"/>
    <mergeCell ref="AG26:AH26"/>
    <mergeCell ref="AI26:AJ26"/>
    <mergeCell ref="AG27:AH27"/>
    <mergeCell ref="AI27:AJ27"/>
    <mergeCell ref="AG33:AH33"/>
    <mergeCell ref="AG28:AH28"/>
    <mergeCell ref="AI28:AJ28"/>
    <mergeCell ref="P48:Q48"/>
    <mergeCell ref="X48:Y48"/>
    <mergeCell ref="Y25:AC25"/>
    <mergeCell ref="Y36:AC36"/>
    <mergeCell ref="AG16:AH16"/>
    <mergeCell ref="AI16:AJ16"/>
    <mergeCell ref="AG17:AH17"/>
    <mergeCell ref="AG54:AH54"/>
    <mergeCell ref="AI54:AJ54"/>
    <mergeCell ref="AG55:AH55"/>
    <mergeCell ref="AI55:AJ55"/>
    <mergeCell ref="AG56:AH56"/>
    <mergeCell ref="AI56:AJ56"/>
    <mergeCell ref="AG51:AH51"/>
    <mergeCell ref="AI51:AJ51"/>
    <mergeCell ref="AG52:AH52"/>
    <mergeCell ref="AI52:AJ52"/>
    <mergeCell ref="AG53:AH53"/>
    <mergeCell ref="AI53:AJ53"/>
    <mergeCell ref="AI33:AJ33"/>
    <mergeCell ref="AG22:AH22"/>
    <mergeCell ref="AI22:AJ22"/>
    <mergeCell ref="AG44:AH44"/>
    <mergeCell ref="AI44:AJ44"/>
    <mergeCell ref="AG45:AH45"/>
    <mergeCell ref="AI45:AJ45"/>
    <mergeCell ref="AG32:AH32"/>
    <mergeCell ref="AI32:AJ32"/>
    <mergeCell ref="AG70:AH70"/>
    <mergeCell ref="AI70:AJ70"/>
    <mergeCell ref="AG71:AH71"/>
    <mergeCell ref="AI71:AJ71"/>
    <mergeCell ref="AG72:AH72"/>
    <mergeCell ref="AI72:AJ72"/>
    <mergeCell ref="AG65:AH65"/>
    <mergeCell ref="AI65:AJ65"/>
    <mergeCell ref="AG66:AH66"/>
    <mergeCell ref="AI66:AJ66"/>
    <mergeCell ref="AG67:AH67"/>
    <mergeCell ref="AI67:AJ67"/>
    <mergeCell ref="AG69:AJ69"/>
    <mergeCell ref="AG77:AH77"/>
    <mergeCell ref="AI77:AJ77"/>
    <mergeCell ref="AG78:AH78"/>
    <mergeCell ref="AI78:AJ78"/>
    <mergeCell ref="AG73:AH73"/>
    <mergeCell ref="AI73:AJ73"/>
    <mergeCell ref="AG74:AH74"/>
    <mergeCell ref="AI74:AJ74"/>
    <mergeCell ref="AG75:AH75"/>
    <mergeCell ref="AI75:AJ75"/>
    <mergeCell ref="AG76:AH76"/>
    <mergeCell ref="AI76:AJ76"/>
    <mergeCell ref="U69:W69"/>
    <mergeCell ref="Y47:AC47"/>
    <mergeCell ref="AD47:AF47"/>
    <mergeCell ref="Y58:AC58"/>
    <mergeCell ref="AD58:AF58"/>
    <mergeCell ref="G47:K47"/>
    <mergeCell ref="L47:N47"/>
    <mergeCell ref="Y69:AC69"/>
    <mergeCell ref="AD69:AF69"/>
    <mergeCell ref="G58:K58"/>
    <mergeCell ref="G69:K69"/>
    <mergeCell ref="N48:O48"/>
    <mergeCell ref="AG62:AH62"/>
    <mergeCell ref="AI62:AJ62"/>
    <mergeCell ref="AG63:AH63"/>
    <mergeCell ref="AI63:AJ63"/>
    <mergeCell ref="AG64:AH64"/>
    <mergeCell ref="AI64:AJ64"/>
    <mergeCell ref="AG58:AJ58"/>
    <mergeCell ref="AG59:AH59"/>
    <mergeCell ref="AI59:AJ59"/>
    <mergeCell ref="AG60:AH60"/>
    <mergeCell ref="AI60:AJ60"/>
    <mergeCell ref="AG61:AH61"/>
    <mergeCell ref="AI61:AJ61"/>
  </mergeCells>
  <conditionalFormatting sqref="AD3:AF3 AD14:AF14 AD25:AF25 AD36:AF36 AD47:AF47 AD58:AF58 AD69:AF69 AV17:AV18 AR20:AR22">
    <cfRule type="cellIs" dxfId="8" priority="10" stopIfTrue="1" operator="greaterThan">
      <formula>0</formula>
    </cfRule>
  </conditionalFormatting>
  <conditionalFormatting sqref="L9 G5:AF5 G16:AF16 G27:AF27 G38:AF38 G60:AF60 G71:AF71 G49:AF49">
    <cfRule type="cellIs" dxfId="7" priority="8" stopIfTrue="1" operator="equal">
      <formula>1</formula>
    </cfRule>
  </conditionalFormatting>
  <conditionalFormatting sqref="G6:AF6 G17:AF17 G28:AF28 G39:AF39 G61:AF61 G72:AF72 G50:AF50">
    <cfRule type="cellIs" dxfId="6" priority="7" stopIfTrue="1" operator="equal">
      <formula>1</formula>
    </cfRule>
  </conditionalFormatting>
  <conditionalFormatting sqref="G7:AF7 G18:AF18 G29:AF29 G40:AF40 G51:AF51 G62:AF62 G73:AF73">
    <cfRule type="cellIs" dxfId="5" priority="6" stopIfTrue="1" operator="equal">
      <formula>1</formula>
    </cfRule>
  </conditionalFormatting>
  <conditionalFormatting sqref="G8:AF8 G19:AF19 G30:AF30 G41:AF41 G52:AF52 G63:AF63 G74:AF74">
    <cfRule type="cellIs" dxfId="4" priority="5" stopIfTrue="1" operator="equal">
      <formula>1</formula>
    </cfRule>
  </conditionalFormatting>
  <conditionalFormatting sqref="G9:AF9 G20:AF20 G31:AF31 G42:AF42 G53:AF53 G64:AF64 G75:AF75">
    <cfRule type="cellIs" dxfId="3" priority="4" stopIfTrue="1" operator="equal">
      <formula>1</formula>
    </cfRule>
  </conditionalFormatting>
  <conditionalFormatting sqref="G10:AF10 G21:AF21 G32:AF32 G43:AF43 G76:AF76 G65:AF65 G54:AF54">
    <cfRule type="cellIs" dxfId="2" priority="3" stopIfTrue="1" operator="equal">
      <formula>1</formula>
    </cfRule>
  </conditionalFormatting>
  <conditionalFormatting sqref="G11:AF11 G22:AF22 G33:AF33 G55:AF55 G66:AF66 G77:AF77 G44:AF44">
    <cfRule type="cellIs" dxfId="1" priority="2" stopIfTrue="1" operator="equal">
      <formula>1</formula>
    </cfRule>
  </conditionalFormatting>
  <conditionalFormatting sqref="AW9:AY10 BA9:BC10 BE9:BG10 AN7:AU7 AO10:AT10 AV1">
    <cfRule type="cellIs" dxfId="0" priority="19" stopIfTrue="1" operator="lessThan">
      <formula>$AT$43</formula>
    </cfRule>
  </conditionalFormatting>
  <hyperlinks>
    <hyperlink ref="AV1" r:id="rId1"/>
  </hyperlinks>
  <printOptions horizontalCentered="1" verticalCentered="1"/>
  <pageMargins left="0" right="0" top="0" bottom="0" header="0" footer="0"/>
  <pageSetup paperSize="9" scale="47" firstPageNumber="0" orientation="landscape" r:id="rId2"/>
  <headerFooter alignWithMargins="0">
    <oddFooter xml:space="preserve">&amp;L
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InitSem">
                <anchor moveWithCells="1" sizeWithCells="1">
                  <from>
                    <xdr:col>44</xdr:col>
                    <xdr:colOff>781050</xdr:colOff>
                    <xdr:row>16</xdr:row>
                    <xdr:rowOff>171450</xdr:rowOff>
                  </from>
                  <to>
                    <xdr:col>46</xdr:col>
                    <xdr:colOff>1162050</xdr:colOff>
                    <xdr:row>19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4:Y18"/>
  <sheetViews>
    <sheetView topLeftCell="G1" workbookViewId="0">
      <selection activeCell="U13" sqref="U13"/>
    </sheetView>
  </sheetViews>
  <sheetFormatPr baseColWidth="10" defaultRowHeight="12.75" x14ac:dyDescent="0.2"/>
  <cols>
    <col min="1" max="7" width="2.7109375" customWidth="1"/>
  </cols>
  <sheetData>
    <row r="4" spans="1:25" ht="22.5" customHeight="1" x14ac:dyDescent="0.2">
      <c r="A4" s="227" t="s">
        <v>3</v>
      </c>
      <c r="B4" s="227"/>
      <c r="C4" s="227"/>
      <c r="D4" s="227"/>
      <c r="E4" s="227"/>
      <c r="F4" s="227"/>
      <c r="G4" s="227"/>
      <c r="H4" s="119" t="s">
        <v>20</v>
      </c>
      <c r="I4" s="120"/>
      <c r="J4" s="119" t="s">
        <v>21</v>
      </c>
      <c r="K4" s="120"/>
      <c r="L4" s="119" t="s">
        <v>22</v>
      </c>
      <c r="M4" s="120"/>
      <c r="N4" s="119" t="s">
        <v>23</v>
      </c>
      <c r="O4" s="120"/>
      <c r="P4" s="119" t="s">
        <v>24</v>
      </c>
      <c r="Q4" s="120"/>
      <c r="R4" s="119" t="s">
        <v>25</v>
      </c>
      <c r="S4" s="120"/>
      <c r="T4" s="119" t="s">
        <v>55</v>
      </c>
      <c r="U4" s="120"/>
      <c r="V4" s="119" t="s">
        <v>62</v>
      </c>
      <c r="W4" s="120"/>
      <c r="X4" s="119" t="s">
        <v>63</v>
      </c>
      <c r="Y4" s="120"/>
    </row>
    <row r="5" spans="1:25" ht="22.5" customHeight="1" x14ac:dyDescent="0.2">
      <c r="A5" s="228" t="s">
        <v>51</v>
      </c>
      <c r="B5" s="228"/>
      <c r="C5" s="228"/>
      <c r="D5" s="228"/>
      <c r="E5" s="228"/>
      <c r="F5" s="228"/>
      <c r="G5" s="228"/>
      <c r="H5" s="116">
        <v>0.52083333333333337</v>
      </c>
      <c r="I5" s="37">
        <v>0.64583333333333337</v>
      </c>
      <c r="J5" s="116"/>
      <c r="K5" s="38"/>
      <c r="L5" s="37"/>
      <c r="M5" s="37"/>
      <c r="N5" s="116">
        <v>0.375</v>
      </c>
      <c r="O5" s="38">
        <v>0.52083333333333337</v>
      </c>
      <c r="P5" s="37">
        <v>0.39583333333333331</v>
      </c>
      <c r="Q5" s="37">
        <v>0.58333333333333337</v>
      </c>
      <c r="R5" s="116">
        <v>0.33333333333333331</v>
      </c>
      <c r="S5" s="38">
        <v>0.35416666666666669</v>
      </c>
      <c r="T5" s="37">
        <v>0.375</v>
      </c>
      <c r="U5" s="38">
        <v>0.54166666666666663</v>
      </c>
      <c r="V5" s="105"/>
      <c r="W5" s="107"/>
      <c r="X5" s="106"/>
      <c r="Y5" s="107"/>
    </row>
    <row r="6" spans="1:25" ht="22.5" customHeight="1" x14ac:dyDescent="0.2">
      <c r="A6" s="228"/>
      <c r="B6" s="228"/>
      <c r="C6" s="228"/>
      <c r="D6" s="228"/>
      <c r="E6" s="228"/>
      <c r="F6" s="228"/>
      <c r="G6" s="228"/>
      <c r="H6" s="117">
        <v>0.6875</v>
      </c>
      <c r="I6" s="81">
        <v>0.83333333333333337</v>
      </c>
      <c r="J6" s="117"/>
      <c r="K6" s="82"/>
      <c r="L6" s="81"/>
      <c r="M6" s="81"/>
      <c r="N6" s="117"/>
      <c r="O6" s="82"/>
      <c r="P6" s="81"/>
      <c r="Q6" s="81"/>
      <c r="R6" s="117"/>
      <c r="S6" s="82"/>
      <c r="T6" s="81">
        <v>0.58333333333333337</v>
      </c>
      <c r="U6" s="82">
        <v>0.77083333333333337</v>
      </c>
      <c r="V6" s="110"/>
      <c r="W6" s="112"/>
      <c r="X6" s="111"/>
      <c r="Y6" s="112"/>
    </row>
    <row r="7" spans="1:25" ht="22.5" customHeight="1" x14ac:dyDescent="0.2">
      <c r="A7" s="229" t="s">
        <v>52</v>
      </c>
      <c r="B7" s="229"/>
      <c r="C7" s="229"/>
      <c r="D7" s="229"/>
      <c r="E7" s="229"/>
      <c r="F7" s="229"/>
      <c r="G7" s="229"/>
      <c r="H7" s="116"/>
      <c r="I7" s="37"/>
      <c r="J7" s="116">
        <v>0.35416666666666669</v>
      </c>
      <c r="K7" s="38">
        <v>0.54166666666666663</v>
      </c>
      <c r="L7" s="37"/>
      <c r="M7" s="37"/>
      <c r="N7" s="116"/>
      <c r="O7" s="38"/>
      <c r="P7" s="37">
        <v>0.35416666666666669</v>
      </c>
      <c r="Q7" s="37">
        <v>0.5625</v>
      </c>
      <c r="R7" s="116">
        <v>0.33333333333333331</v>
      </c>
      <c r="S7" s="38">
        <v>0.35416666666666669</v>
      </c>
      <c r="T7" s="37">
        <v>0.41666666666666669</v>
      </c>
      <c r="U7" s="38">
        <v>0.60416666666666663</v>
      </c>
      <c r="V7" s="105"/>
      <c r="W7" s="107"/>
      <c r="X7" s="106"/>
      <c r="Y7" s="107"/>
    </row>
    <row r="8" spans="1:25" ht="22.5" customHeight="1" x14ac:dyDescent="0.2">
      <c r="A8" s="229"/>
      <c r="B8" s="229"/>
      <c r="C8" s="229"/>
      <c r="D8" s="229"/>
      <c r="E8" s="229"/>
      <c r="F8" s="229"/>
      <c r="G8" s="229"/>
      <c r="H8" s="117"/>
      <c r="I8" s="81"/>
      <c r="J8" s="117">
        <v>0.58333333333333337</v>
      </c>
      <c r="K8" s="82">
        <v>0.75</v>
      </c>
      <c r="L8" s="81"/>
      <c r="M8" s="81"/>
      <c r="N8" s="117"/>
      <c r="O8" s="82"/>
      <c r="P8" s="81"/>
      <c r="Q8" s="81"/>
      <c r="R8" s="117"/>
      <c r="S8" s="82"/>
      <c r="T8" s="81">
        <v>0.64583333333333337</v>
      </c>
      <c r="U8" s="82">
        <v>0.85416666666666663</v>
      </c>
      <c r="V8" s="110"/>
      <c r="W8" s="112"/>
      <c r="X8" s="111"/>
      <c r="Y8" s="112"/>
    </row>
    <row r="9" spans="1:25" ht="22.5" customHeight="1" x14ac:dyDescent="0.2">
      <c r="A9" s="230" t="s">
        <v>53</v>
      </c>
      <c r="B9" s="230"/>
      <c r="C9" s="230"/>
      <c r="D9" s="230"/>
      <c r="E9" s="230"/>
      <c r="F9" s="230"/>
      <c r="G9" s="230"/>
      <c r="H9" s="116">
        <v>0.54166666666666663</v>
      </c>
      <c r="I9" s="37">
        <v>0.6875</v>
      </c>
      <c r="J9" s="116">
        <v>0.4375</v>
      </c>
      <c r="K9" s="38">
        <v>0.625</v>
      </c>
      <c r="L9" s="37"/>
      <c r="M9" s="37"/>
      <c r="N9" s="116">
        <v>0.375</v>
      </c>
      <c r="O9" s="38">
        <v>0.52083333333333337</v>
      </c>
      <c r="P9" s="37"/>
      <c r="Q9" s="37"/>
      <c r="R9" s="116">
        <v>0.33333333333333331</v>
      </c>
      <c r="S9" s="38">
        <v>0.375</v>
      </c>
      <c r="T9" s="37">
        <v>0.35416666666666669</v>
      </c>
      <c r="U9" s="38">
        <v>0.52083333333333337</v>
      </c>
      <c r="V9" s="105"/>
      <c r="W9" s="107"/>
      <c r="X9" s="106"/>
      <c r="Y9" s="107"/>
    </row>
    <row r="10" spans="1:25" ht="22.5" customHeight="1" x14ac:dyDescent="0.2">
      <c r="A10" s="230"/>
      <c r="B10" s="230"/>
      <c r="C10" s="230"/>
      <c r="D10" s="230"/>
      <c r="E10" s="230"/>
      <c r="F10" s="230"/>
      <c r="G10" s="230"/>
      <c r="H10" s="117">
        <v>0.72916666666666663</v>
      </c>
      <c r="I10" s="81">
        <v>0.85416666666666663</v>
      </c>
      <c r="J10" s="117">
        <v>0.66666666666666663</v>
      </c>
      <c r="K10" s="82">
        <v>0.85416666666666663</v>
      </c>
      <c r="L10" s="81"/>
      <c r="M10" s="81"/>
      <c r="N10" s="117"/>
      <c r="O10" s="82"/>
      <c r="P10" s="81"/>
      <c r="Q10" s="81"/>
      <c r="R10" s="117"/>
      <c r="S10" s="82"/>
      <c r="T10" s="81">
        <v>0.5625</v>
      </c>
      <c r="U10" s="82">
        <v>0.79166666666666663</v>
      </c>
      <c r="V10" s="110"/>
      <c r="W10" s="112"/>
      <c r="X10" s="111"/>
      <c r="Y10" s="112"/>
    </row>
    <row r="11" spans="1:25" ht="22.5" customHeight="1" x14ac:dyDescent="0.2">
      <c r="A11" s="231" t="s">
        <v>54</v>
      </c>
      <c r="B11" s="231"/>
      <c r="C11" s="231"/>
      <c r="D11" s="231"/>
      <c r="E11" s="231"/>
      <c r="F11" s="231"/>
      <c r="G11" s="231"/>
      <c r="H11" s="116"/>
      <c r="I11" s="37"/>
      <c r="J11" s="116">
        <v>0.54166666666666663</v>
      </c>
      <c r="K11" s="38">
        <v>0.6875</v>
      </c>
      <c r="L11" s="37"/>
      <c r="M11" s="37"/>
      <c r="N11" s="116"/>
      <c r="O11" s="38"/>
      <c r="P11" s="37">
        <v>0.64583333333333337</v>
      </c>
      <c r="Q11" s="37">
        <v>0.85416666666666663</v>
      </c>
      <c r="R11" s="116">
        <v>0.33333333333333331</v>
      </c>
      <c r="S11" s="38">
        <v>0.35416666666666669</v>
      </c>
      <c r="T11" s="37">
        <v>0.45833333333333331</v>
      </c>
      <c r="U11" s="38">
        <v>0.58333333333333337</v>
      </c>
      <c r="V11" s="105"/>
      <c r="W11" s="107"/>
      <c r="X11" s="106"/>
      <c r="Y11" s="107"/>
    </row>
    <row r="12" spans="1:25" ht="22.5" customHeight="1" x14ac:dyDescent="0.2">
      <c r="A12" s="231"/>
      <c r="B12" s="231"/>
      <c r="C12" s="231"/>
      <c r="D12" s="231"/>
      <c r="E12" s="231"/>
      <c r="F12" s="231"/>
      <c r="G12" s="231"/>
      <c r="H12" s="117"/>
      <c r="I12" s="81"/>
      <c r="J12" s="117">
        <v>0.70833333333333337</v>
      </c>
      <c r="K12" s="82">
        <v>0.83333333333333337</v>
      </c>
      <c r="L12" s="81"/>
      <c r="M12" s="81"/>
      <c r="N12" s="117"/>
      <c r="O12" s="82"/>
      <c r="P12" s="81"/>
      <c r="Q12" s="81"/>
      <c r="R12" s="117"/>
      <c r="S12" s="82"/>
      <c r="T12" s="81">
        <v>0.625</v>
      </c>
      <c r="U12" s="82">
        <v>0.85416666666666663</v>
      </c>
      <c r="V12" s="110"/>
      <c r="W12" s="112"/>
      <c r="X12" s="111"/>
      <c r="Y12" s="112"/>
    </row>
    <row r="13" spans="1:25" ht="22.5" customHeight="1" x14ac:dyDescent="0.2">
      <c r="A13" s="232" t="s">
        <v>30</v>
      </c>
      <c r="B13" s="232"/>
      <c r="C13" s="232"/>
      <c r="D13" s="232"/>
      <c r="E13" s="232"/>
      <c r="F13" s="232"/>
      <c r="G13" s="232"/>
      <c r="H13" s="116"/>
      <c r="I13" s="37"/>
      <c r="J13" s="116"/>
      <c r="K13" s="38"/>
      <c r="L13" s="37">
        <v>0.5625</v>
      </c>
      <c r="M13" s="37">
        <v>0.60416666666666663</v>
      </c>
      <c r="N13" s="116"/>
      <c r="O13" s="38"/>
      <c r="P13" s="37"/>
      <c r="Q13" s="37"/>
      <c r="R13" s="116">
        <v>0.33333333333333331</v>
      </c>
      <c r="S13" s="38">
        <v>0.35416666666666669</v>
      </c>
      <c r="T13" s="37"/>
      <c r="U13" s="38"/>
      <c r="V13" s="105"/>
      <c r="W13" s="107"/>
      <c r="X13" s="106"/>
      <c r="Y13" s="107"/>
    </row>
    <row r="14" spans="1:25" ht="22.5" customHeight="1" x14ac:dyDescent="0.2">
      <c r="A14" s="232"/>
      <c r="B14" s="232"/>
      <c r="C14" s="232"/>
      <c r="D14" s="232"/>
      <c r="E14" s="232"/>
      <c r="F14" s="232"/>
      <c r="G14" s="232"/>
      <c r="H14" s="117"/>
      <c r="I14" s="81"/>
      <c r="J14" s="117"/>
      <c r="K14" s="82"/>
      <c r="L14" s="81"/>
      <c r="M14" s="81"/>
      <c r="N14" s="117"/>
      <c r="O14" s="82"/>
      <c r="P14" s="81"/>
      <c r="Q14" s="81"/>
      <c r="R14" s="117"/>
      <c r="S14" s="82"/>
      <c r="T14" s="81"/>
      <c r="U14" s="82"/>
      <c r="V14" s="110"/>
      <c r="W14" s="112"/>
      <c r="X14" s="111"/>
      <c r="Y14" s="112"/>
    </row>
    <row r="15" spans="1:25" ht="22.5" customHeight="1" x14ac:dyDescent="0.2">
      <c r="A15" s="225" t="s">
        <v>31</v>
      </c>
      <c r="B15" s="225"/>
      <c r="C15" s="225"/>
      <c r="D15" s="225"/>
      <c r="E15" s="225"/>
      <c r="F15" s="225"/>
      <c r="G15" s="225"/>
      <c r="H15" s="116"/>
      <c r="I15" s="37"/>
      <c r="J15" s="116"/>
      <c r="K15" s="38"/>
      <c r="L15" s="37"/>
      <c r="M15" s="37"/>
      <c r="N15" s="116"/>
      <c r="O15" s="38"/>
      <c r="P15" s="37"/>
      <c r="Q15" s="37"/>
      <c r="R15" s="116">
        <v>0.33333333333333331</v>
      </c>
      <c r="S15" s="38">
        <v>0.35416666666666669</v>
      </c>
      <c r="T15" s="37"/>
      <c r="U15" s="38"/>
      <c r="V15" s="105"/>
      <c r="W15" s="107"/>
      <c r="X15" s="106"/>
      <c r="Y15" s="107"/>
    </row>
    <row r="16" spans="1:25" ht="22.5" customHeight="1" x14ac:dyDescent="0.2">
      <c r="A16" s="225"/>
      <c r="B16" s="225"/>
      <c r="C16" s="225"/>
      <c r="D16" s="225"/>
      <c r="E16" s="225"/>
      <c r="F16" s="225"/>
      <c r="G16" s="225"/>
      <c r="H16" s="117"/>
      <c r="I16" s="81"/>
      <c r="J16" s="117"/>
      <c r="K16" s="82"/>
      <c r="L16" s="81"/>
      <c r="M16" s="81"/>
      <c r="N16" s="117"/>
      <c r="O16" s="82"/>
      <c r="P16" s="81"/>
      <c r="Q16" s="81"/>
      <c r="R16" s="117"/>
      <c r="S16" s="82"/>
      <c r="T16" s="81"/>
      <c r="U16" s="82"/>
      <c r="V16" s="110"/>
      <c r="W16" s="112"/>
      <c r="X16" s="111"/>
      <c r="Y16" s="112"/>
    </row>
    <row r="17" spans="1:25" ht="22.5" customHeight="1" x14ac:dyDescent="0.2">
      <c r="A17" s="226" t="s">
        <v>38</v>
      </c>
      <c r="B17" s="226"/>
      <c r="C17" s="226"/>
      <c r="D17" s="226"/>
      <c r="E17" s="226"/>
      <c r="F17" s="226"/>
      <c r="G17" s="226"/>
      <c r="H17" s="118"/>
      <c r="I17" s="79"/>
      <c r="J17" s="118"/>
      <c r="K17" s="80"/>
      <c r="L17" s="79"/>
      <c r="M17" s="79"/>
      <c r="N17" s="118"/>
      <c r="O17" s="80"/>
      <c r="P17" s="79"/>
      <c r="Q17" s="79"/>
      <c r="R17" s="118"/>
      <c r="S17" s="80"/>
      <c r="T17" s="79"/>
      <c r="U17" s="80"/>
      <c r="V17" s="108"/>
      <c r="W17" s="109"/>
      <c r="X17" s="104"/>
      <c r="Y17" s="109"/>
    </row>
    <row r="18" spans="1:25" ht="22.5" customHeight="1" x14ac:dyDescent="0.2">
      <c r="A18" s="226"/>
      <c r="B18" s="226"/>
      <c r="C18" s="226"/>
      <c r="D18" s="226"/>
      <c r="E18" s="226"/>
      <c r="F18" s="226"/>
      <c r="G18" s="226"/>
      <c r="H18" s="117"/>
      <c r="I18" s="81"/>
      <c r="J18" s="117"/>
      <c r="K18" s="82"/>
      <c r="L18" s="81"/>
      <c r="M18" s="81"/>
      <c r="N18" s="117"/>
      <c r="O18" s="82"/>
      <c r="P18" s="81"/>
      <c r="Q18" s="81"/>
      <c r="R18" s="117"/>
      <c r="S18" s="82"/>
      <c r="T18" s="81"/>
      <c r="U18" s="82"/>
      <c r="V18" s="110"/>
      <c r="W18" s="112"/>
      <c r="X18" s="111"/>
      <c r="Y18" s="112"/>
    </row>
  </sheetData>
  <mergeCells count="8">
    <mergeCell ref="A15:G16"/>
    <mergeCell ref="A17:G18"/>
    <mergeCell ref="A4:G4"/>
    <mergeCell ref="A5:G6"/>
    <mergeCell ref="A7:G8"/>
    <mergeCell ref="A9:G10"/>
    <mergeCell ref="A11:G12"/>
    <mergeCell ref="A13:G14"/>
  </mergeCells>
  <pageMargins left="0.25" right="0.25" top="0.75" bottom="0.75" header="0.3" footer="0.3"/>
  <pageSetup paperSize="9" scale="6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2608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2</vt:lpstr>
      <vt:lpstr>Emargt</vt:lpstr>
      <vt:lpstr>PLun</vt:lpstr>
      <vt:lpstr>PSem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VALERIE</dc:creator>
  <cp:lastModifiedBy> </cp:lastModifiedBy>
  <cp:revision>97</cp:revision>
  <cp:lastPrinted>2016-08-01T16:47:40Z</cp:lastPrinted>
  <dcterms:created xsi:type="dcterms:W3CDTF">2012-06-21T18:18:45Z</dcterms:created>
  <dcterms:modified xsi:type="dcterms:W3CDTF">2016-08-01T17:37:08Z</dcterms:modified>
</cp:coreProperties>
</file>