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540" yWindow="-30" windowWidth="24240" windowHeight="9600" firstSheet="1" activeTab="1"/>
  </bookViews>
  <sheets>
    <sheet name="GC" sheetId="8" state="hidden" r:id="rId1"/>
    <sheet name="Cal" sheetId="6" r:id="rId2"/>
    <sheet name="Totaux" sheetId="7" r:id="rId3"/>
    <sheet name="Param" sheetId="5" r:id="rId4"/>
  </sheets>
  <externalReferences>
    <externalReference r:id="rId5"/>
  </externalReferences>
  <definedNames>
    <definedName name="_xlnm._FilterDatabase" localSheetId="1" hidden="1">Cal!$A$1:$N$32</definedName>
    <definedName name="Annee">Param!$C$2:$C$12</definedName>
    <definedName name="Calend">OFFSET(Cal!$A$1,,,COUNTA(Cal!$A:$A),COUNTA(Cal!$1:$1))</definedName>
    <definedName name="CDatA">OFFSET(Cal!$A$1,1,,COUNTA(Cal!$A:$A)-1)</definedName>
    <definedName name="CDatB">OFFSET(CDatA,,1)</definedName>
    <definedName name="CDatD">OFFSET(CDatA,,3)</definedName>
    <definedName name="CDatG">OFFSET(CDatA,,6)</definedName>
    <definedName name="CDatH">OFFSET(CDatA,,7)</definedName>
    <definedName name="CDatI">OFFSET(CDatA,,8)</definedName>
    <definedName name="CDatJ">OFFSET(CDatA,,9)</definedName>
    <definedName name="CDatK">OFFSET(CDatA,,10)</definedName>
    <definedName name="CDatN">OFFSET(CDatA,,13)</definedName>
    <definedName name="Feries">Param!$F$2:$P$14</definedName>
    <definedName name="iCal">Param!$F$1</definedName>
    <definedName name="Mois">Param!$A$2:$A$13</definedName>
  </definedNames>
  <calcPr calcId="145621"/>
</workbook>
</file>

<file path=xl/calcChain.xml><?xml version="1.0" encoding="utf-8"?>
<calcChain xmlns="http://schemas.openxmlformats.org/spreadsheetml/2006/main">
  <c r="O168" i="8" l="1"/>
  <c r="O166" i="8"/>
  <c r="O164" i="8"/>
  <c r="O162" i="8"/>
  <c r="O160" i="8"/>
  <c r="O158" i="8"/>
  <c r="O156" i="8"/>
  <c r="O154" i="8"/>
  <c r="O152" i="8"/>
  <c r="O150" i="8"/>
  <c r="O148" i="8"/>
  <c r="O146" i="8"/>
  <c r="O144" i="8"/>
  <c r="O142" i="8"/>
  <c r="O140" i="8"/>
  <c r="O138" i="8"/>
  <c r="O136" i="8"/>
  <c r="O134" i="8"/>
  <c r="O132" i="8"/>
  <c r="O130" i="8"/>
  <c r="O128" i="8"/>
  <c r="O126" i="8"/>
  <c r="O124" i="8"/>
  <c r="O122" i="8"/>
  <c r="O120" i="8"/>
  <c r="O118" i="8"/>
  <c r="O116" i="8"/>
  <c r="O114" i="8"/>
  <c r="O112" i="8"/>
  <c r="O110" i="8"/>
  <c r="O108" i="8"/>
  <c r="O106" i="8"/>
  <c r="O104" i="8"/>
  <c r="O102" i="8"/>
  <c r="O100" i="8"/>
  <c r="O98" i="8"/>
  <c r="O96" i="8"/>
  <c r="O94" i="8"/>
  <c r="O92" i="8"/>
  <c r="O90" i="8"/>
  <c r="O88" i="8"/>
  <c r="O86" i="8"/>
  <c r="O84" i="8"/>
  <c r="O82" i="8"/>
  <c r="O80" i="8"/>
  <c r="O78" i="8"/>
  <c r="O76" i="8"/>
  <c r="O74" i="8"/>
  <c r="O72" i="8"/>
  <c r="O70" i="8"/>
  <c r="O68" i="8"/>
  <c r="O66" i="8"/>
  <c r="O64" i="8"/>
  <c r="O62" i="8"/>
  <c r="O60" i="8"/>
  <c r="O58" i="8"/>
  <c r="O56" i="8"/>
  <c r="O54" i="8"/>
  <c r="O52" i="8"/>
  <c r="O50" i="8"/>
  <c r="O48" i="8"/>
  <c r="O46" i="8"/>
  <c r="O44" i="8"/>
  <c r="O42" i="8"/>
  <c r="O40" i="8"/>
  <c r="O38" i="8"/>
  <c r="O36" i="8"/>
  <c r="O34" i="8"/>
  <c r="O32" i="8"/>
  <c r="O30" i="8"/>
  <c r="O28" i="8"/>
  <c r="O26" i="8"/>
  <c r="O24" i="8"/>
  <c r="O22" i="8"/>
  <c r="O20" i="8"/>
  <c r="O18" i="8"/>
  <c r="O16" i="8"/>
  <c r="O14" i="8"/>
  <c r="O12" i="8"/>
  <c r="O10" i="8"/>
  <c r="O8" i="8"/>
  <c r="O6" i="8"/>
  <c r="O4" i="8"/>
  <c r="O2" i="8"/>
  <c r="G2" i="5" l="1"/>
  <c r="H2" i="5"/>
  <c r="I2" i="5"/>
  <c r="J2" i="5"/>
  <c r="K2" i="5"/>
  <c r="L2" i="5"/>
  <c r="M2" i="5"/>
  <c r="N2" i="5"/>
  <c r="O2" i="5"/>
  <c r="P2" i="5"/>
  <c r="G3" i="5"/>
  <c r="G4" i="5" s="1"/>
  <c r="H3" i="5"/>
  <c r="H4" i="5" s="1"/>
  <c r="I3" i="5"/>
  <c r="J3" i="5"/>
  <c r="J8" i="5" s="1"/>
  <c r="K3" i="5"/>
  <c r="K4" i="5" s="1"/>
  <c r="L3" i="5"/>
  <c r="L4" i="5" s="1"/>
  <c r="M3" i="5"/>
  <c r="N3" i="5"/>
  <c r="N8" i="5" s="1"/>
  <c r="O3" i="5"/>
  <c r="O4" i="5" s="1"/>
  <c r="P3" i="5"/>
  <c r="P4" i="5" s="1"/>
  <c r="I4" i="5"/>
  <c r="J4" i="5"/>
  <c r="M4" i="5"/>
  <c r="G5" i="5"/>
  <c r="H5" i="5"/>
  <c r="I5" i="5"/>
  <c r="J5" i="5"/>
  <c r="K5" i="5"/>
  <c r="L5" i="5"/>
  <c r="M5" i="5"/>
  <c r="N5" i="5"/>
  <c r="O5" i="5"/>
  <c r="P5" i="5"/>
  <c r="G6" i="5"/>
  <c r="H6" i="5"/>
  <c r="I6" i="5"/>
  <c r="J6" i="5"/>
  <c r="K6" i="5"/>
  <c r="L6" i="5"/>
  <c r="M6" i="5"/>
  <c r="N6" i="5"/>
  <c r="O6" i="5"/>
  <c r="P6" i="5"/>
  <c r="I7" i="5"/>
  <c r="J7" i="5"/>
  <c r="K7" i="5"/>
  <c r="M7" i="5"/>
  <c r="O7" i="5"/>
  <c r="P7" i="5"/>
  <c r="I8" i="5"/>
  <c r="M8" i="5"/>
  <c r="I9" i="5"/>
  <c r="K9" i="5"/>
  <c r="M9" i="5"/>
  <c r="O9" i="5"/>
  <c r="P9" i="5"/>
  <c r="G10" i="5"/>
  <c r="H10" i="5"/>
  <c r="I10" i="5"/>
  <c r="J10" i="5"/>
  <c r="K10" i="5"/>
  <c r="L10" i="5"/>
  <c r="M10" i="5"/>
  <c r="N10" i="5"/>
  <c r="O10" i="5"/>
  <c r="P10" i="5"/>
  <c r="G11" i="5"/>
  <c r="H11" i="5"/>
  <c r="I11" i="5"/>
  <c r="J11" i="5"/>
  <c r="K11" i="5"/>
  <c r="L11" i="5"/>
  <c r="M11" i="5"/>
  <c r="N11" i="5"/>
  <c r="O11" i="5"/>
  <c r="P11" i="5"/>
  <c r="G12" i="5"/>
  <c r="H12" i="5"/>
  <c r="I12" i="5"/>
  <c r="J12" i="5"/>
  <c r="K12" i="5"/>
  <c r="L12" i="5"/>
  <c r="M12" i="5"/>
  <c r="N12" i="5"/>
  <c r="O12" i="5"/>
  <c r="P12" i="5"/>
  <c r="G13" i="5"/>
  <c r="H13" i="5"/>
  <c r="I13" i="5"/>
  <c r="J13" i="5"/>
  <c r="K13" i="5"/>
  <c r="L13" i="5"/>
  <c r="M13" i="5"/>
  <c r="N13" i="5"/>
  <c r="O13" i="5"/>
  <c r="P13" i="5"/>
  <c r="G14" i="5"/>
  <c r="H14" i="5"/>
  <c r="I14" i="5"/>
  <c r="J14" i="5"/>
  <c r="K14" i="5"/>
  <c r="L14" i="5"/>
  <c r="M14" i="5"/>
  <c r="N14" i="5"/>
  <c r="O14" i="5"/>
  <c r="P14" i="5"/>
  <c r="F14" i="5"/>
  <c r="F13" i="5"/>
  <c r="F12" i="5"/>
  <c r="F11" i="5"/>
  <c r="F10" i="5"/>
  <c r="F6" i="5"/>
  <c r="F5" i="5"/>
  <c r="F3" i="5"/>
  <c r="F2" i="5"/>
  <c r="J9" i="5" l="1"/>
  <c r="N7" i="5"/>
  <c r="N9" i="5"/>
  <c r="N4" i="5"/>
  <c r="L9" i="5"/>
  <c r="L7" i="5"/>
  <c r="G9" i="5"/>
  <c r="G7" i="5"/>
  <c r="H9" i="5"/>
  <c r="H7" i="5"/>
  <c r="P8" i="5"/>
  <c r="L8" i="5"/>
  <c r="H8" i="5"/>
  <c r="O8" i="5"/>
  <c r="K8" i="5"/>
  <c r="G8" i="5"/>
  <c r="N32" i="6" l="1"/>
  <c r="K32" i="6"/>
  <c r="D32" i="6"/>
  <c r="O26" i="7" l="1"/>
  <c r="N26" i="7"/>
  <c r="M26" i="7"/>
  <c r="L26" i="7"/>
  <c r="K26" i="7"/>
  <c r="J26" i="7"/>
  <c r="I26" i="7"/>
  <c r="H26" i="7"/>
  <c r="G26" i="7"/>
  <c r="F26" i="7"/>
  <c r="F4" i="5" l="1"/>
  <c r="F9" i="5" l="1"/>
  <c r="F8" i="5" l="1"/>
  <c r="F7" i="5"/>
  <c r="A32" i="6" l="1"/>
  <c r="B32" i="6" l="1"/>
  <c r="X14" i="8" l="1"/>
  <c r="L11" i="7" s="1"/>
  <c r="Q14" i="8"/>
  <c r="E11" i="7" s="1"/>
  <c r="V14" i="8"/>
  <c r="J11" i="7" s="1"/>
  <c r="AA14" i="8"/>
  <c r="O11" i="7" s="1"/>
  <c r="U12" i="8"/>
  <c r="I10" i="7" s="1"/>
  <c r="I27" i="7" s="1"/>
  <c r="AA12" i="8"/>
  <c r="O10" i="7" s="1"/>
  <c r="O27" i="7" s="1"/>
  <c r="Y12" i="8"/>
  <c r="M10" i="7" s="1"/>
  <c r="M27" i="7" s="1"/>
  <c r="AA2" i="8"/>
  <c r="O5" i="7" s="1"/>
  <c r="Y2" i="8"/>
  <c r="M5" i="7" s="1"/>
  <c r="S12" i="8"/>
  <c r="G10" i="7" s="1"/>
  <c r="G27" i="7" s="1"/>
  <c r="X2" i="8"/>
  <c r="L5" i="7" s="1"/>
  <c r="Z12" i="8"/>
  <c r="N10" i="7" s="1"/>
  <c r="N27" i="7" s="1"/>
  <c r="T12" i="8"/>
  <c r="H10" i="7" s="1"/>
  <c r="H27" i="7" s="1"/>
  <c r="U14" i="8"/>
  <c r="I11" i="7" s="1"/>
  <c r="S2" i="8"/>
  <c r="G5" i="7" s="1"/>
  <c r="Z14" i="8"/>
  <c r="N11" i="7" s="1"/>
  <c r="W14" i="8"/>
  <c r="K11" i="7" s="1"/>
  <c r="Q12" i="8"/>
  <c r="E10" i="7" s="1"/>
  <c r="E27" i="7" s="1"/>
  <c r="T2" i="8"/>
  <c r="H5" i="7" s="1"/>
  <c r="R14" i="8"/>
  <c r="F11" i="7" s="1"/>
  <c r="Z2" i="8"/>
  <c r="N5" i="7" s="1"/>
  <c r="Z10" i="8"/>
  <c r="N9" i="7" s="1"/>
  <c r="T14" i="8"/>
  <c r="H11" i="7" s="1"/>
  <c r="Y14" i="8"/>
  <c r="M11" i="7" s="1"/>
  <c r="W12" i="8"/>
  <c r="K10" i="7" s="1"/>
  <c r="K27" i="7" s="1"/>
  <c r="Q2" i="8"/>
  <c r="E5" i="7" s="1"/>
  <c r="U6" i="8"/>
  <c r="I7" i="7" s="1"/>
  <c r="X8" i="8"/>
  <c r="L8" i="7" s="1"/>
  <c r="S14" i="8"/>
  <c r="G11" i="7" s="1"/>
  <c r="R12" i="8"/>
  <c r="F10" i="7" s="1"/>
  <c r="F27" i="7" s="1"/>
  <c r="V4" i="8"/>
  <c r="J6" i="7" s="1"/>
  <c r="U10" i="8"/>
  <c r="I9" i="7" s="1"/>
  <c r="V12" i="8"/>
  <c r="J10" i="7" s="1"/>
  <c r="J27" i="7" s="1"/>
  <c r="R2" i="8"/>
  <c r="F5" i="7" s="1"/>
  <c r="W2" i="8"/>
  <c r="K5" i="7" s="1"/>
  <c r="U2" i="8"/>
  <c r="I5" i="7" s="1"/>
  <c r="X12" i="8"/>
  <c r="L10" i="7" s="1"/>
  <c r="L27" i="7" s="1"/>
  <c r="V2" i="8"/>
  <c r="J5" i="7" s="1"/>
  <c r="AA6" i="8"/>
  <c r="O7" i="7" s="1"/>
  <c r="X10" i="8"/>
  <c r="L9" i="7" s="1"/>
  <c r="Y10" i="8" l="1"/>
  <c r="M9" i="7" s="1"/>
  <c r="AA8" i="8"/>
  <c r="O8" i="7" s="1"/>
  <c r="P10" i="8"/>
  <c r="U8" i="8"/>
  <c r="I8" i="7" s="1"/>
  <c r="V6" i="8"/>
  <c r="J7" i="7" s="1"/>
  <c r="S10" i="8"/>
  <c r="G9" i="7" s="1"/>
  <c r="R4" i="8"/>
  <c r="F6" i="7" s="1"/>
  <c r="R6" i="8"/>
  <c r="F7" i="7" s="1"/>
  <c r="S4" i="8"/>
  <c r="G6" i="7" s="1"/>
  <c r="S6" i="8"/>
  <c r="G7" i="7" s="1"/>
  <c r="U4" i="8"/>
  <c r="I6" i="7" s="1"/>
  <c r="Z6" i="8"/>
  <c r="N7" i="7" s="1"/>
  <c r="V8" i="8"/>
  <c r="J8" i="7" s="1"/>
  <c r="T6" i="8"/>
  <c r="H7" i="7" s="1"/>
  <c r="X6" i="8"/>
  <c r="L7" i="7" s="1"/>
  <c r="Y4" i="8"/>
  <c r="M6" i="7" s="1"/>
  <c r="R8" i="8"/>
  <c r="F8" i="7" s="1"/>
  <c r="S8" i="8"/>
  <c r="G8" i="7" s="1"/>
  <c r="P12" i="8"/>
  <c r="W10" i="8"/>
  <c r="K9" i="7" s="1"/>
  <c r="T8" i="8"/>
  <c r="H8" i="7" s="1"/>
  <c r="Q8" i="8"/>
  <c r="E8" i="7" s="1"/>
  <c r="Y6" i="8"/>
  <c r="M7" i="7" s="1"/>
  <c r="W6" i="8"/>
  <c r="K7" i="7" s="1"/>
  <c r="T4" i="8"/>
  <c r="H6" i="7" s="1"/>
  <c r="P4" i="8"/>
  <c r="P6" i="8"/>
  <c r="P2" i="8"/>
  <c r="V10" i="8"/>
  <c r="J9" i="7" s="1"/>
  <c r="T10" i="8"/>
  <c r="H9" i="7" s="1"/>
  <c r="AA4" i="8"/>
  <c r="O6" i="7" s="1"/>
  <c r="P8" i="8"/>
  <c r="AA10" i="8"/>
  <c r="O9" i="7" s="1"/>
  <c r="Z4" i="8"/>
  <c r="N6" i="7" s="1"/>
  <c r="Y8" i="8"/>
  <c r="M8" i="7" s="1"/>
  <c r="R10" i="8"/>
  <c r="F9" i="7" s="1"/>
  <c r="Q10" i="8"/>
  <c r="E9" i="7" s="1"/>
  <c r="Z8" i="8"/>
  <c r="N8" i="7" s="1"/>
  <c r="Q4" i="8"/>
  <c r="E6" i="7" s="1"/>
  <c r="P14" i="8"/>
  <c r="Q6" i="8"/>
  <c r="E7" i="7" s="1"/>
  <c r="X4" i="8"/>
  <c r="L6" i="7" s="1"/>
  <c r="W8" i="8"/>
  <c r="K8" i="7" s="1"/>
  <c r="W4" i="8"/>
  <c r="K6" i="7" s="1"/>
  <c r="AB14" i="8" l="1"/>
  <c r="P11" i="7" s="1"/>
  <c r="D11" i="7"/>
  <c r="D18" i="7" s="1"/>
  <c r="AB8" i="8"/>
  <c r="P8" i="7" s="1"/>
  <c r="D8" i="7"/>
  <c r="AB2" i="8"/>
  <c r="P5" i="7" s="1"/>
  <c r="D5" i="7"/>
  <c r="D14" i="7" s="1"/>
  <c r="AB6" i="8"/>
  <c r="P7" i="7" s="1"/>
  <c r="D7" i="7"/>
  <c r="AB12" i="8"/>
  <c r="P10" i="7" s="1"/>
  <c r="P27" i="7" s="1"/>
  <c r="D10" i="7"/>
  <c r="D26" i="7" s="1"/>
  <c r="P26" i="7" s="1"/>
  <c r="AB10" i="8"/>
  <c r="P9" i="7" s="1"/>
  <c r="D9" i="7"/>
  <c r="AB4" i="8"/>
  <c r="P6" i="7" s="1"/>
  <c r="D6" i="7"/>
  <c r="D22" i="7" s="1"/>
</calcChain>
</file>

<file path=xl/sharedStrings.xml><?xml version="1.0" encoding="utf-8"?>
<sst xmlns="http://schemas.openxmlformats.org/spreadsheetml/2006/main" count="1382" uniqueCount="54">
  <si>
    <t>Année</t>
  </si>
  <si>
    <t>1er Janvier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</si>
  <si>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</si>
  <si>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</si>
  <si>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</si>
  <si>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</si>
  <si>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</si>
  <si>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</si>
  <si>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</si>
  <si>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1945</t>
  </si>
  <si>
    <t>Fête du travail</t>
  </si>
  <si>
    <t>Places</t>
  </si>
  <si>
    <t>Patients programmés</t>
  </si>
  <si>
    <t>patients réels</t>
  </si>
  <si>
    <t>Forains</t>
  </si>
  <si>
    <t>Ambu/hospitailsé</t>
  </si>
  <si>
    <t>QS  Récupérés</t>
  </si>
  <si>
    <t>Tx de rotation</t>
  </si>
  <si>
    <t>Appels Réalisés</t>
  </si>
  <si>
    <t>% d'appels réalisés</t>
  </si>
  <si>
    <t>Préadmission</t>
  </si>
  <si>
    <t>TX Préadmission</t>
  </si>
  <si>
    <t>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</si>
  <si>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</si>
  <si>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</si>
  <si>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</si>
  <si>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</si>
  <si>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</si>
  <si>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</si>
  <si>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</si>
  <si>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</si>
  <si>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</si>
  <si>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</si>
  <si>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</si>
  <si>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</si>
  <si>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</si>
  <si>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UCA</t>
  </si>
  <si>
    <t>PATIENTS REALISES</t>
  </si>
  <si>
    <t>FORAIN</t>
  </si>
  <si>
    <t>TX DE ROTATION</t>
  </si>
  <si>
    <t>AMB/HOSP</t>
  </si>
  <si>
    <t>% d'appels réalisés UCA</t>
  </si>
  <si>
    <t>PATIENTS REALISES UCA</t>
  </si>
  <si>
    <t>Taux de rotation</t>
  </si>
  <si>
    <t>FEVRIER</t>
  </si>
  <si>
    <t>AOUT</t>
  </si>
  <si>
    <t>DECEMBRE</t>
  </si>
  <si>
    <t>Mois</t>
  </si>
  <si>
    <t>Dates</t>
  </si>
  <si>
    <t>Nombre de patients
demandant l'appel 
du lendemain</t>
  </si>
  <si>
    <t>Feries</t>
  </si>
  <si>
    <t>CCalc</t>
  </si>
  <si>
    <t>&lt;&gt;""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</si>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</sst>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dddd\ dd\ mm\ yy"/>
    <numFmt numFmtId="165" formatCode="[$-F800]dddd\,\ mmmm\ dd\,\ yyyy"/>
    <numFmt numFmtId="166" formatCode="0.0%"/>
    <numFmt numFmtId="167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1"/>
      <color theme="4" tint="-0.249977111117893"/>
      <name val="Arial"/>
      <family val="2"/>
    </font>
    <font>
      <b/>
      <sz val="11"/>
      <color theme="4" tint="-0.249977111117893"/>
      <name val="Calibri"/>
      <family val="2"/>
      <scheme val="minor"/>
    </font>
    <font>
      <sz val="2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" fillId="0" borderId="0" xfId="0" applyFont="1"/>
    <xf numFmtId="165" fontId="0" fillId="0" borderId="0" xfId="0" applyNumberFormat="1" applyFill="1"/>
    <xf numFmtId="0" fontId="3" fillId="0" borderId="1" xfId="0" applyFont="1" applyFill="1" applyBorder="1"/>
    <xf numFmtId="165" fontId="3" fillId="0" borderId="3" xfId="0" applyNumberFormat="1" applyFont="1" applyFill="1" applyBorder="1"/>
    <xf numFmtId="0" fontId="3" fillId="0" borderId="0" xfId="0" applyFont="1" applyFill="1" applyBorder="1"/>
    <xf numFmtId="164" fontId="2" fillId="0" borderId="0" xfId="0" applyNumberFormat="1" applyFon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 indent="2"/>
    </xf>
    <xf numFmtId="0" fontId="9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0" fontId="11" fillId="0" borderId="7" xfId="2" applyNumberFormat="1" applyFont="1" applyBorder="1" applyAlignment="1">
      <alignment horizontal="center" vertical="center"/>
    </xf>
    <xf numFmtId="10" fontId="11" fillId="0" borderId="11" xfId="2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10" fontId="11" fillId="0" borderId="8" xfId="2" applyNumberFormat="1" applyFont="1" applyBorder="1" applyAlignment="1">
      <alignment horizontal="center" vertical="center"/>
    </xf>
    <xf numFmtId="10" fontId="11" fillId="0" borderId="12" xfId="2" applyNumberFormat="1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1" fontId="9" fillId="4" borderId="0" xfId="0" applyNumberFormat="1" applyFont="1" applyFill="1" applyBorder="1" applyAlignment="1">
      <alignment horizontal="center" vertical="center" wrapText="1"/>
    </xf>
    <xf numFmtId="2" fontId="9" fillId="4" borderId="0" xfId="0" applyNumberFormat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43" fontId="10" fillId="0" borderId="16" xfId="1" applyFont="1" applyBorder="1" applyAlignment="1">
      <alignment horizontal="center" vertical="center" wrapText="1"/>
    </xf>
    <xf numFmtId="43" fontId="10" fillId="0" borderId="17" xfId="1" applyFont="1" applyBorder="1" applyAlignment="1">
      <alignment horizontal="center" vertical="center" wrapText="1"/>
    </xf>
    <xf numFmtId="43" fontId="10" fillId="0" borderId="18" xfId="1" applyFont="1" applyBorder="1" applyAlignment="1">
      <alignment horizontal="center" vertical="center" wrapText="1"/>
    </xf>
    <xf numFmtId="0" fontId="9" fillId="2" borderId="19" xfId="1" applyNumberFormat="1" applyFont="1" applyFill="1" applyBorder="1" applyAlignment="1">
      <alignment horizontal="center" vertical="center" wrapText="1"/>
    </xf>
    <xf numFmtId="43" fontId="11" fillId="2" borderId="7" xfId="1" applyFont="1" applyFill="1" applyBorder="1" applyAlignment="1">
      <alignment horizontal="center" vertical="center"/>
    </xf>
    <xf numFmtId="0" fontId="11" fillId="2" borderId="7" xfId="2" applyNumberFormat="1" applyFont="1" applyFill="1" applyBorder="1" applyAlignment="1">
      <alignment horizontal="center" vertical="center"/>
    </xf>
    <xf numFmtId="43" fontId="0" fillId="0" borderId="0" xfId="1" applyFont="1"/>
    <xf numFmtId="43" fontId="12" fillId="3" borderId="20" xfId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/>
    <xf numFmtId="166" fontId="0" fillId="0" borderId="0" xfId="0" applyNumberFormat="1" applyFill="1"/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165" fontId="13" fillId="0" borderId="0" xfId="0" applyNumberFormat="1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textRotation="90" wrapText="1"/>
    </xf>
    <xf numFmtId="166" fontId="7" fillId="0" borderId="7" xfId="0" applyNumberFormat="1" applyFont="1" applyBorder="1" applyAlignment="1">
      <alignment horizontal="center" textRotation="90" wrapText="1"/>
    </xf>
    <xf numFmtId="0" fontId="7" fillId="0" borderId="7" xfId="0" applyFont="1" applyBorder="1" applyAlignment="1">
      <alignment horizontal="center" textRotation="90" wrapText="1"/>
    </xf>
    <xf numFmtId="166" fontId="8" fillId="0" borderId="7" xfId="0" applyNumberFormat="1" applyFont="1" applyBorder="1" applyAlignment="1">
      <alignment horizontal="center" textRotation="90" wrapText="1"/>
    </xf>
    <xf numFmtId="0" fontId="14" fillId="3" borderId="8" xfId="0" applyFont="1" applyFill="1" applyBorder="1" applyAlignment="1">
      <alignment horizontal="center" vertical="center" wrapText="1"/>
    </xf>
    <xf numFmtId="1" fontId="9" fillId="2" borderId="9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" fontId="1" fillId="0" borderId="0" xfId="0" applyNumberFormat="1" applyFont="1" applyAlignment="1"/>
    <xf numFmtId="1" fontId="0" fillId="0" borderId="0" xfId="0" applyNumberFormat="1"/>
    <xf numFmtId="0" fontId="0" fillId="0" borderId="12" xfId="0" applyBorder="1"/>
    <xf numFmtId="0" fontId="0" fillId="0" borderId="22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6" borderId="22" xfId="0" applyFill="1" applyBorder="1"/>
    <xf numFmtId="167" fontId="5" fillId="0" borderId="0" xfId="1" applyNumberFormat="1" applyFont="1" applyBorder="1" applyAlignment="1">
      <alignment horizontal="center"/>
    </xf>
    <xf numFmtId="166" fontId="5" fillId="0" borderId="0" xfId="2" applyNumberFormat="1" applyFont="1" applyBorder="1" applyAlignment="1">
      <alignment horizontal="center"/>
    </xf>
    <xf numFmtId="0" fontId="0" fillId="0" borderId="3" xfId="0" applyBorder="1"/>
    <xf numFmtId="0" fontId="0" fillId="0" borderId="21" xfId="0" applyBorder="1"/>
    <xf numFmtId="43" fontId="0" fillId="0" borderId="0" xfId="0" applyNumberFormat="1"/>
    <xf numFmtId="43" fontId="0" fillId="0" borderId="3" xfId="1" applyFont="1" applyBorder="1"/>
    <xf numFmtId="43" fontId="0" fillId="0" borderId="0" xfId="1" applyFont="1" applyBorder="1"/>
    <xf numFmtId="43" fontId="0" fillId="0" borderId="21" xfId="1" applyFont="1" applyBorder="1"/>
    <xf numFmtId="0" fontId="0" fillId="0" borderId="0" xfId="0" applyBorder="1"/>
    <xf numFmtId="43" fontId="0" fillId="0" borderId="4" xfId="1" applyFont="1" applyBorder="1"/>
    <xf numFmtId="43" fontId="0" fillId="0" borderId="5" xfId="1" applyFont="1" applyBorder="1"/>
    <xf numFmtId="43" fontId="0" fillId="0" borderId="6" xfId="1" applyFont="1" applyBorder="1"/>
    <xf numFmtId="0" fontId="0" fillId="0" borderId="8" xfId="0" applyBorder="1"/>
    <xf numFmtId="43" fontId="0" fillId="0" borderId="23" xfId="0" applyNumberFormat="1" applyBorder="1"/>
    <xf numFmtId="0" fontId="0" fillId="0" borderId="23" xfId="0" applyBorder="1"/>
    <xf numFmtId="43" fontId="0" fillId="0" borderId="9" xfId="0" applyNumberFormat="1" applyBorder="1"/>
    <xf numFmtId="0" fontId="9" fillId="2" borderId="21" xfId="0" applyFont="1" applyFill="1" applyBorder="1" applyAlignment="1">
      <alignment horizontal="center" vertical="center" textRotation="45" wrapText="1"/>
    </xf>
  </cellXfs>
  <cellStyles count="3">
    <cellStyle name="Milliers" xfId="1" builtinId="3"/>
    <cellStyle name="Normal" xfId="0" builtinId="0"/>
    <cellStyle name="Pourcentage" xfId="2" builtinId="5"/>
  </cellStyles>
  <dxfs count="90"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.0%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.0%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.0%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/>
        </top>
        <bottom/>
        <vertical/>
        <horizontal/>
      </border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-F800]dddd\,\ mmmm\ dd\,\ 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numFmt numFmtId="35" formatCode="_-* #,##0.00\ _€_-;\-* #,##0.00\ _€_-;_-* &quot;-&quot;??\ _€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5" defaultTableStyle="Style de tableau 3" defaultPivotStyle="PivotStyleLight16">
    <tableStyle name="Style de tableau 1" pivot="0" count="3">
      <tableStyleElement type="firstColumn" dxfId="89"/>
      <tableStyleElement type="firstColumnStripe" dxfId="88"/>
      <tableStyleElement type="secondColumnStripe" dxfId="87"/>
    </tableStyle>
    <tableStyle name="Style de tableau 2" pivot="0" count="2">
      <tableStyleElement type="firstColumnStripe" dxfId="86"/>
      <tableStyleElement type="secondColumnStripe" dxfId="85"/>
    </tableStyle>
    <tableStyle name="Style de tableau 3" pivot="0" count="2">
      <tableStyleElement type="firstColumnStripe" dxfId="84"/>
      <tableStyleElement type="secondColumnStripe" dxfId="83"/>
    </tableStyle>
    <tableStyle name="Style de tableau 4" pivot="0" count="0"/>
    <tableStyle name="Style de tableau 5" pivot="0" count="0"/>
  </tableStyles>
  <colors>
    <mruColors>
      <color rgb="FFF5D97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504825</xdr:rowOff>
        </xdr:from>
        <xdr:to>
          <xdr:col>0</xdr:col>
          <xdr:colOff>1695450</xdr:colOff>
          <xdr:row>0</xdr:row>
          <xdr:rowOff>800100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0</xdr:row>
          <xdr:rowOff>66675</xdr:rowOff>
        </xdr:from>
        <xdr:to>
          <xdr:col>0</xdr:col>
          <xdr:colOff>1304925</xdr:colOff>
          <xdr:row>0</xdr:row>
          <xdr:rowOff>361950</xdr:rowOff>
        </xdr:to>
        <xdr:sp macro="" textlink="">
          <xdr:nvSpPr>
            <xdr:cNvPr id="1031" name="Combo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3073" name="cmbTo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ownloads\Indicateurs%20de%20l'UCA%202015%202016%20EN%20COURS%20V8-%20M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re 2014"/>
      <sheetName val="Janvier 2015"/>
      <sheetName val="Février 2015"/>
      <sheetName val="Mars 2015"/>
      <sheetName val="Avril 2015"/>
      <sheetName val="Mai 2015"/>
      <sheetName val="Juin 2015"/>
      <sheetName val="Juillet 2015"/>
      <sheetName val="Aout 2015"/>
      <sheetName val="Septembre 2015"/>
      <sheetName val="Octobre 2015"/>
      <sheetName val="Novembre 2015"/>
      <sheetName val="Decembre 2015"/>
      <sheetName val="Décembre"/>
      <sheetName val="Total 2015"/>
      <sheetName val="Janvier 2016"/>
      <sheetName val="février2016"/>
      <sheetName val="mars2016"/>
      <sheetName val="avril2016"/>
      <sheetName val="mai 2016"/>
      <sheetName val="juin 2016"/>
      <sheetName val="Juillet 2016"/>
      <sheetName val="Aout 2016"/>
      <sheetName val="Septembre 2016"/>
      <sheetName val="Octobre 2016"/>
      <sheetName val="Novembre 2016"/>
      <sheetName val="Décembre 2016"/>
      <sheetName val="Total"/>
      <sheetName val="Total 2016"/>
      <sheetName val="Graphique UCA 2016"/>
      <sheetName val="Evolution des patients UCA "/>
      <sheetName val="Evolution du taux de rotation"/>
      <sheetName val="Evolution % d'appels UCA"/>
    </sheetNames>
    <sheetDataSet>
      <sheetData sheetId="0"/>
      <sheetData sheetId="1"/>
      <sheetData sheetId="2"/>
      <sheetData sheetId="3"/>
      <sheetData sheetId="4"/>
      <sheetData sheetId="5">
        <row r="11">
          <cell r="AH1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tables/table1.xml><?xml version="1.0" encoding="utf-8"?>
<table xmlns="http://schemas.openxmlformats.org/spreadsheetml/2006/main" id="7" name="Tableau7" displayName="Tableau7" ref="A1:N32" totalsRowShown="0" headerRowDxfId="8">
  <autoFilter ref="A1:N32"/>
  <tableColumns count="14">
    <tableColumn id="1" name="Dates" dataDxfId="22">
      <calculatedColumnFormula>A1+1</calculatedColumnFormula>
    </tableColumn>
    <tableColumn id="2" name="Mois" dataDxfId="21">
      <calculatedColumnFormula>MONTH(A2)</calculatedColumnFormula>
    </tableColumn>
    <tableColumn id="3" name="Préadmission" dataDxfId="20"/>
    <tableColumn id="4" name="TX Préadmission" dataDxfId="19">
      <calculatedColumnFormula>C2/G2</calculatedColumnFormula>
    </tableColumn>
    <tableColumn id="5" name="Places" dataDxfId="18"/>
    <tableColumn id="6" name="Patients programmés" dataDxfId="17"/>
    <tableColumn id="7" name="patients réels" dataDxfId="16"/>
    <tableColumn id="8" name="Forains" dataDxfId="15"/>
    <tableColumn id="9" name="Ambu/hospitailsé" dataDxfId="14"/>
    <tableColumn id="10" name="QS  Récupérés" dataDxfId="13"/>
    <tableColumn id="11" name="Tx de rotation" dataDxfId="12">
      <calculatedColumnFormula>G2/E2</calculatedColumnFormula>
    </tableColumn>
    <tableColumn id="12" name="Nombre de patients_x000a_demandant l'appel _x000a_du lendemain" dataDxfId="11"/>
    <tableColumn id="13" name="Appels Réalisés" dataDxfId="10"/>
    <tableColumn id="14" name="% d'appels réalisés" dataDxfId="9">
      <calculatedColumnFormula>M2/L2</calculatedColumnFormula>
    </tableColumn>
  </tableColumns>
  <tableStyleInfo name="Style de tableau 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4:P11" totalsRowShown="0" headerRowDxfId="82" dataDxfId="81" tableBorderDxfId="80">
  <tableColumns count="14">
    <tableColumn id="1" name="2015" dataDxfId="79"/>
    <tableColumn id="2" name="JANVIER" dataDxfId="78" dataCellStyle="Milliers">
      <calculatedColumnFormula array="1">SUMPRODUCT((IF(YEAR(CDatA)=2015,CDatB=1,))*(CDatG))</calculatedColumnFormula>
    </tableColumn>
    <tableColumn id="3" name="FÉVRIER" dataDxfId="77"/>
    <tableColumn id="4" name="MARS" dataDxfId="76"/>
    <tableColumn id="5" name="AVRIL" dataDxfId="75"/>
    <tableColumn id="6" name="MAI" dataDxfId="74"/>
    <tableColumn id="7" name="JUIN" dataDxfId="73"/>
    <tableColumn id="8" name="JUILLET" dataDxfId="72"/>
    <tableColumn id="9" name="AOÛT" dataDxfId="71"/>
    <tableColumn id="10" name="SEPTEMBRE" dataDxfId="70"/>
    <tableColumn id="11" name="OCTOBRE" dataDxfId="69"/>
    <tableColumn id="12" name="NOVEMBRE" dataDxfId="68"/>
    <tableColumn id="13" name="DÉCEMBRE" dataDxfId="67"/>
    <tableColumn id="14" name="Totaux" dataDxfId="6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C21:P23" totalsRowShown="0" headerRowDxfId="65" tableBorderDxfId="64">
  <tableColumns count="14">
    <tableColumn id="1" name="PATIENTS REALISES UCA"/>
    <tableColumn id="2" name="JANVIER" dataDxfId="63">
      <calculatedColumnFormula>D6</calculatedColumnFormula>
    </tableColumn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ux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17:P19" totalsRowShown="0" headerRowDxfId="62" dataDxfId="60" headerRowBorderDxfId="61" tableBorderDxfId="59" totalsRowBorderDxfId="58" dataCellStyle="Pourcentage">
  <tableColumns count="14">
    <tableColumn id="1" name="% d'appels réalisés UCA"/>
    <tableColumn id="2" name="JANVIER" dataDxfId="57" dataCellStyle="Pourcentage"/>
    <tableColumn id="3" name="FÉVRIER" dataDxfId="56" dataCellStyle="Pourcentage"/>
    <tableColumn id="4" name="MARS" dataDxfId="55" dataCellStyle="Pourcentage"/>
    <tableColumn id="5" name="AVRIL" dataDxfId="54" dataCellStyle="Pourcentage"/>
    <tableColumn id="6" name="MAI" dataDxfId="53" dataCellStyle="Pourcentage"/>
    <tableColumn id="7" name="JUIN" dataDxfId="52" dataCellStyle="Pourcentage"/>
    <tableColumn id="8" name="JUILLET" dataDxfId="51" dataCellStyle="Pourcentage"/>
    <tableColumn id="9" name="AOÛT" dataDxfId="50" dataCellStyle="Pourcentage"/>
    <tableColumn id="10" name="SEPTEMBRE" dataDxfId="49" dataCellStyle="Pourcentage"/>
    <tableColumn id="11" name="OCTOBRE" dataDxfId="48" dataCellStyle="Pourcentage"/>
    <tableColumn id="12" name="NOVEMBRE" dataDxfId="47" dataCellStyle="Pourcentage"/>
    <tableColumn id="13" name="DÉCEMBRE" dataDxfId="46" dataCellStyle="Pourcentage"/>
    <tableColumn id="14" name="Totaux" dataDxfId="45" dataCellStyle="Pourcentage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C25:P27" totalsRowShown="0" headerRowDxfId="44" headerRowCellStyle="Milliers">
  <tableColumns count="14">
    <tableColumn id="1" name="Taux de rotation"/>
    <tableColumn id="2" name="JANVIER" dataDxfId="43">
      <calculatedColumnFormula>D10</calculatedColumnFormula>
    </tableColumn>
    <tableColumn id="3" name="FÉVRIER" dataDxfId="42">
      <calculatedColumnFormula>E7</calculatedColumnFormula>
    </tableColumn>
    <tableColumn id="4" name="MARS">
      <calculatedColumnFormula>F7</calculatedColumnFormula>
    </tableColumn>
    <tableColumn id="5" name="AVRIL">
      <calculatedColumnFormula>G7</calculatedColumnFormula>
    </tableColumn>
    <tableColumn id="6" name="MAI">
      <calculatedColumnFormula>H7</calculatedColumnFormula>
    </tableColumn>
    <tableColumn id="7" name="JUIN">
      <calculatedColumnFormula>I7</calculatedColumnFormula>
    </tableColumn>
    <tableColumn id="8" name="JUILLET">
      <calculatedColumnFormula>J7</calculatedColumnFormula>
    </tableColumn>
    <tableColumn id="9" name="AOÛT">
      <calculatedColumnFormula>K7</calculatedColumnFormula>
    </tableColumn>
    <tableColumn id="10" name="SEPTEMBRE">
      <calculatedColumnFormula>L7</calculatedColumnFormula>
    </tableColumn>
    <tableColumn id="11" name="OCTOBRE">
      <calculatedColumnFormula>M7</calculatedColumnFormula>
    </tableColumn>
    <tableColumn id="12" name="NOVEMBRE">
      <calculatedColumnFormula>N7</calculatedColumnFormula>
    </tableColumn>
    <tableColumn id="13" name="DÉCEMBRE">
      <calculatedColumnFormula>O7</calculatedColumnFormula>
    </tableColumn>
    <tableColumn id="14" name="Totaux" dataDxfId="41" dataCellStyle="Milliers">
      <calculatedColumnFormula>P7</calculatedColumnFormula>
    </tableColumn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5" name="Tableau36" displayName="Tableau36" ref="C13:P15" totalsRowShown="0" headerRowDxfId="40" dataDxfId="38" headerRowBorderDxfId="39" tableBorderDxfId="37" totalsRowBorderDxfId="36" dataCellStyle="Pourcentage">
  <tableColumns count="14">
    <tableColumn id="1" name="TX Préadmission"/>
    <tableColumn id="2" name="JANVIER" dataDxfId="35" dataCellStyle="Pourcentage">
      <calculatedColumnFormula>D5</calculatedColumnFormula>
    </tableColumn>
    <tableColumn id="3" name="FÉVRIER" dataDxfId="34" dataCellStyle="Pourcentage"/>
    <tableColumn id="4" name="MARS" dataDxfId="33" dataCellStyle="Pourcentage"/>
    <tableColumn id="5" name="AVRIL" dataDxfId="32" dataCellStyle="Pourcentage"/>
    <tableColumn id="6" name="MAI" dataDxfId="31" dataCellStyle="Pourcentage"/>
    <tableColumn id="7" name="JUIN" dataDxfId="30" dataCellStyle="Pourcentage"/>
    <tableColumn id="8" name="JUILLET" dataDxfId="29" dataCellStyle="Pourcentage"/>
    <tableColumn id="9" name="AOÛT" dataDxfId="28" dataCellStyle="Pourcentage"/>
    <tableColumn id="10" name="SEPTEMBRE" dataDxfId="27" dataCellStyle="Pourcentage"/>
    <tableColumn id="11" name="OCTOBRE" dataDxfId="26" dataCellStyle="Pourcentage"/>
    <tableColumn id="12" name="NOVEMBRE" dataDxfId="25" dataCellStyle="Pourcentage"/>
    <tableColumn id="13" name="DÉCEMBRE" dataDxfId="24" dataCellStyle="Pourcentage"/>
    <tableColumn id="14" name="Totaux" dataDxfId="23" dataCellStyle="Pourcentag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10" Type="http://schemas.openxmlformats.org/officeDocument/2006/relationships/table" Target="../tables/table6.xml"/><Relationship Id="rId4" Type="http://schemas.openxmlformats.org/officeDocument/2006/relationships/control" Target="../activeX/activeX3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GC"/>
  <dimension ref="A1:AB182"/>
  <sheetViews>
    <sheetView topLeftCell="P1" workbookViewId="0">
      <selection activeCell="AC4" sqref="AC4"/>
    </sheetView>
  </sheetViews>
  <sheetFormatPr baseColWidth="10" defaultRowHeight="15" x14ac:dyDescent="0.25"/>
  <cols>
    <col min="1" max="15" width="11.42578125" hidden="1" customWidth="1"/>
  </cols>
  <sheetData>
    <row r="1" spans="1:28" x14ac:dyDescent="0.25">
      <c r="A1" s="60" t="s">
        <v>48</v>
      </c>
      <c r="B1" s="61" t="s">
        <v>47</v>
      </c>
      <c r="C1" s="61" t="s">
        <v>20</v>
      </c>
      <c r="D1" s="66" t="s">
        <v>21</v>
      </c>
      <c r="E1" s="61" t="s">
        <v>11</v>
      </c>
      <c r="F1" s="61" t="s">
        <v>12</v>
      </c>
      <c r="G1" s="61" t="s">
        <v>13</v>
      </c>
      <c r="H1" s="61" t="s">
        <v>14</v>
      </c>
      <c r="I1" s="61" t="s">
        <v>15</v>
      </c>
      <c r="J1" s="61" t="s">
        <v>16</v>
      </c>
      <c r="K1" s="61" t="s">
        <v>17</v>
      </c>
      <c r="L1" s="61" t="s">
        <v>49</v>
      </c>
      <c r="M1" s="61" t="s">
        <v>18</v>
      </c>
      <c r="N1" s="61" t="s">
        <v>19</v>
      </c>
      <c r="O1" s="62" t="s">
        <v>51</v>
      </c>
      <c r="P1" s="60"/>
      <c r="Q1" s="61"/>
      <c r="R1" s="61"/>
      <c r="S1" s="61"/>
      <c r="T1" s="61"/>
      <c r="U1" s="61"/>
      <c r="V1" s="61"/>
      <c r="W1" s="61"/>
      <c r="X1" s="61"/>
      <c r="Y1" s="61"/>
      <c r="Z1" s="61"/>
      <c r="AA1" s="62"/>
      <c r="AB1" s="79"/>
    </row>
    <row r="2" spans="1:28" x14ac:dyDescent="0.25">
      <c r="A2" s="63"/>
      <c r="B2" s="64">
        <v>1</v>
      </c>
      <c r="C2" s="64"/>
      <c r="D2" s="64" t="s">
        <v>52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65" t="e">
        <f>YEAR(Dates)=2015</f>
        <v>#NAME?</v>
      </c>
      <c r="P2" s="72">
        <f ca="1">IF(ISERROR(DAVERAGE(Calend,D1,A1:O2)),"",DAVERAGE(Calend,D1,A1:O2))</f>
        <v>0.77888290415044203</v>
      </c>
      <c r="Q2" s="73" t="str">
        <f ca="1">IF(ISERROR(DAVERAGE(Calend,D15,A15:O16)),"",DAVERAGE(Calend,D15,A15:O16))</f>
        <v/>
      </c>
      <c r="R2" s="73" t="str">
        <f ca="1">IF(ISERROR(DAVERAGE(Calend,D29,A29:O30)),"",DAVERAGE(Calend,D29,A29:O30))</f>
        <v/>
      </c>
      <c r="S2" s="73" t="str">
        <f ca="1">IF(ISERROR(DAVERAGE(Calend,D43,A43:O44)),"",DAVERAGE(Calend,D43,A43:O44))</f>
        <v/>
      </c>
      <c r="T2" s="73" t="str">
        <f ca="1">IF(ISERROR(DAVERAGE(Calend,D57,A57:O58)),"",DAVERAGE(Calend,D57,A57:O58))</f>
        <v/>
      </c>
      <c r="U2" s="73" t="str">
        <f ca="1">IF(ISERROR(DAVERAGE(Calend,D71,A71:O72)),"",DAVERAGE(Calend,D71,A71:O72))</f>
        <v/>
      </c>
      <c r="V2" s="73" t="str">
        <f ca="1">IF(ISERROR(DAVERAGE(Calend,D85,A85:O86)),"",DAVERAGE(Calend,D85,A85:O86))</f>
        <v/>
      </c>
      <c r="W2" s="73" t="str">
        <f ca="1">IF(ISERROR(DAVERAGE(Calend,D99,A99:O100)),"",DAVERAGE(Calend,D99,A99:O100))</f>
        <v/>
      </c>
      <c r="X2" s="73" t="str">
        <f ca="1">IF(ISERROR(DAVERAGE(Calend,D113,A113:O114)),"",DAVERAGE(Calend,D113,A113:O114))</f>
        <v/>
      </c>
      <c r="Y2" s="73" t="str">
        <f ca="1">IF(ISERROR(DAVERAGE(Calend,D127,A127:O128)),"",DAVERAGE(Calend,D127,A127:O128))</f>
        <v/>
      </c>
      <c r="Z2" s="73" t="str">
        <f ca="1">IF(ISERROR(DAVERAGE(Calend,D141,A141:O142)),"",DAVERAGE(Calend,D141,A141:O142))</f>
        <v/>
      </c>
      <c r="AA2" s="74" t="str">
        <f ca="1">IF(ISERROR(DAVERAGE(Calend,D155,A155:O156)),"",DAVERAGE(Calend,D155,A155:O156))</f>
        <v/>
      </c>
      <c r="AB2" s="80">
        <f ca="1">IF(ISERROR(AVERAGE(P2:AA2)),"",AVERAGE(P2:AA2))</f>
        <v>0.77888290415044203</v>
      </c>
    </row>
    <row r="3" spans="1:28" x14ac:dyDescent="0.25">
      <c r="A3" s="60" t="s">
        <v>48</v>
      </c>
      <c r="B3" s="61" t="s">
        <v>47</v>
      </c>
      <c r="C3" s="61" t="s">
        <v>20</v>
      </c>
      <c r="D3" s="61" t="s">
        <v>21</v>
      </c>
      <c r="E3" s="61" t="s">
        <v>11</v>
      </c>
      <c r="F3" s="61" t="s">
        <v>12</v>
      </c>
      <c r="G3" s="66" t="s">
        <v>13</v>
      </c>
      <c r="H3" s="61" t="s">
        <v>14</v>
      </c>
      <c r="I3" s="61" t="s">
        <v>15</v>
      </c>
      <c r="J3" s="61" t="s">
        <v>16</v>
      </c>
      <c r="K3" s="61" t="s">
        <v>17</v>
      </c>
      <c r="L3" s="61" t="s">
        <v>49</v>
      </c>
      <c r="M3" s="61" t="s">
        <v>18</v>
      </c>
      <c r="N3" s="61" t="s">
        <v>19</v>
      </c>
      <c r="O3" s="62" t="s">
        <v>51</v>
      </c>
      <c r="P3" s="60"/>
      <c r="Q3" s="61"/>
      <c r="R3" s="61"/>
      <c r="S3" s="61"/>
      <c r="T3" s="61"/>
      <c r="U3" s="61"/>
      <c r="V3" s="61"/>
      <c r="W3" s="61"/>
      <c r="X3" s="61"/>
      <c r="Y3" s="61"/>
      <c r="Z3" s="61"/>
      <c r="AA3" s="62"/>
      <c r="AB3" s="81"/>
    </row>
    <row r="4" spans="1:28" x14ac:dyDescent="0.25">
      <c r="A4" s="63"/>
      <c r="B4" s="64">
        <v>1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5" t="e">
        <f>YEAR(Dates)=2015</f>
        <v>#NAME?</v>
      </c>
      <c r="P4" s="69">
        <f ca="1">DSUM(Calend,G3,A3:O4)</f>
        <v>589</v>
      </c>
      <c r="Q4" s="75">
        <f ca="1">DSUM(Calend,G17,A17:O18)</f>
        <v>0</v>
      </c>
      <c r="R4" s="75">
        <f ca="1">DSUM(Calend,G31,A31:O32)</f>
        <v>0</v>
      </c>
      <c r="S4" s="75">
        <f ca="1">DSUM(Calend,G45,A45:O46)</f>
        <v>0</v>
      </c>
      <c r="T4" s="75">
        <f ca="1">DSUM(Calend,G59,A59:O60)</f>
        <v>0</v>
      </c>
      <c r="U4" s="75">
        <f ca="1">DSUM(Calend,G73,A73:O74)</f>
        <v>0</v>
      </c>
      <c r="V4" s="75">
        <f ca="1">DSUM(Calend,G87,A87:O88)</f>
        <v>0</v>
      </c>
      <c r="W4" s="75">
        <f ca="1">DSUM(Calend,G101,A101:O102)</f>
        <v>0</v>
      </c>
      <c r="X4" s="75">
        <f ca="1">DSUM(Calend,G115,A115:O116)</f>
        <v>0</v>
      </c>
      <c r="Y4" s="75">
        <f ca="1">DSUM(Calend,G129,A129:O130)</f>
        <v>0</v>
      </c>
      <c r="Z4" s="75">
        <f ca="1">DSUM(Calend,G143,A143:O144)</f>
        <v>0</v>
      </c>
      <c r="AA4" s="70">
        <f ca="1">DSUM(Calend,G157,A157:O158)</f>
        <v>0</v>
      </c>
      <c r="AB4" s="81">
        <f ca="1">SUM(P4:AA4)</f>
        <v>589</v>
      </c>
    </row>
    <row r="5" spans="1:28" x14ac:dyDescent="0.25">
      <c r="A5" s="60" t="s">
        <v>48</v>
      </c>
      <c r="B5" s="61" t="s">
        <v>47</v>
      </c>
      <c r="C5" s="61" t="s">
        <v>20</v>
      </c>
      <c r="D5" s="61" t="s">
        <v>21</v>
      </c>
      <c r="E5" s="61" t="s">
        <v>11</v>
      </c>
      <c r="F5" s="61" t="s">
        <v>12</v>
      </c>
      <c r="G5" s="61" t="s">
        <v>13</v>
      </c>
      <c r="H5" s="66" t="s">
        <v>14</v>
      </c>
      <c r="I5" s="61" t="s">
        <v>15</v>
      </c>
      <c r="J5" s="61" t="s">
        <v>16</v>
      </c>
      <c r="K5" s="61" t="s">
        <v>17</v>
      </c>
      <c r="L5" s="61" t="s">
        <v>49</v>
      </c>
      <c r="M5" s="61" t="s">
        <v>18</v>
      </c>
      <c r="N5" s="61" t="s">
        <v>19</v>
      </c>
      <c r="O5" s="62" t="s">
        <v>51</v>
      </c>
      <c r="P5" s="60"/>
      <c r="Q5" s="61"/>
      <c r="R5" s="61"/>
      <c r="S5" s="61"/>
      <c r="T5" s="61"/>
      <c r="U5" s="61"/>
      <c r="V5" s="61"/>
      <c r="W5" s="61"/>
      <c r="X5" s="61"/>
      <c r="Y5" s="61"/>
      <c r="Z5" s="61"/>
      <c r="AA5" s="62"/>
      <c r="AB5" s="81"/>
    </row>
    <row r="6" spans="1:28" x14ac:dyDescent="0.25">
      <c r="A6" s="63"/>
      <c r="B6" s="64">
        <v>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5" t="e">
        <f>YEAR(Dates)=2015</f>
        <v>#NAME?</v>
      </c>
      <c r="P6" s="69">
        <f ca="1">DSUM(Calend,H5,A5:O6)</f>
        <v>5</v>
      </c>
      <c r="Q6" s="75">
        <f ca="1">DSUM(Calend,H19,A19:O20)</f>
        <v>0</v>
      </c>
      <c r="R6" s="75">
        <f ca="1">DSUM(Calend,H33,A33:O34)</f>
        <v>0</v>
      </c>
      <c r="S6" s="75">
        <f ca="1">DSUM(Calend,H47,A47:O48)</f>
        <v>0</v>
      </c>
      <c r="T6" s="75">
        <f ca="1">DSUM(Calend,H61,A61:O62)</f>
        <v>0</v>
      </c>
      <c r="U6" s="75">
        <f ca="1">DSUM(Calend,H75,A75:O76)</f>
        <v>0</v>
      </c>
      <c r="V6" s="75">
        <f ca="1">DSUM(Calend,H89,A89:O90)</f>
        <v>0</v>
      </c>
      <c r="W6" s="75">
        <f ca="1">DSUM(Calend,H103,A103:O104)</f>
        <v>0</v>
      </c>
      <c r="X6" s="75">
        <f ca="1">DSUM(Calend,H117,A117:O118)</f>
        <v>0</v>
      </c>
      <c r="Y6" s="75">
        <f ca="1">DSUM(Calend,H131,A131:O132)</f>
        <v>0</v>
      </c>
      <c r="Z6" s="75">
        <f ca="1">DSUM(Calend,H145,A145:O146)</f>
        <v>0</v>
      </c>
      <c r="AA6" s="70">
        <f ca="1">DSUM(Calend,H159,A159:O160)</f>
        <v>0</v>
      </c>
      <c r="AB6" s="81">
        <f t="shared" ref="AB6:AB10" ca="1" si="0">SUM(P6:AA6)</f>
        <v>5</v>
      </c>
    </row>
    <row r="7" spans="1:28" x14ac:dyDescent="0.25">
      <c r="A7" s="60" t="s">
        <v>48</v>
      </c>
      <c r="B7" s="61" t="s">
        <v>47</v>
      </c>
      <c r="C7" s="61" t="s">
        <v>20</v>
      </c>
      <c r="D7" s="61" t="s">
        <v>21</v>
      </c>
      <c r="E7" s="61" t="s">
        <v>11</v>
      </c>
      <c r="F7" s="61" t="s">
        <v>12</v>
      </c>
      <c r="G7" s="61" t="s">
        <v>13</v>
      </c>
      <c r="H7" s="61" t="s">
        <v>14</v>
      </c>
      <c r="I7" s="66" t="s">
        <v>15</v>
      </c>
      <c r="J7" s="61" t="s">
        <v>16</v>
      </c>
      <c r="K7" s="61" t="s">
        <v>17</v>
      </c>
      <c r="L7" s="61" t="s">
        <v>49</v>
      </c>
      <c r="M7" s="61" t="s">
        <v>18</v>
      </c>
      <c r="N7" s="61" t="s">
        <v>19</v>
      </c>
      <c r="O7" s="62" t="s">
        <v>51</v>
      </c>
      <c r="P7" s="60"/>
      <c r="Q7" s="61"/>
      <c r="R7" s="61"/>
      <c r="S7" s="61"/>
      <c r="T7" s="61"/>
      <c r="U7" s="61"/>
      <c r="V7" s="61"/>
      <c r="W7" s="61"/>
      <c r="X7" s="61"/>
      <c r="Y7" s="61"/>
      <c r="Z7" s="61"/>
      <c r="AA7" s="62"/>
      <c r="AB7" s="81"/>
    </row>
    <row r="8" spans="1:28" x14ac:dyDescent="0.25">
      <c r="A8" s="63"/>
      <c r="B8" s="64">
        <v>1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5" t="e">
        <f>YEAR(Dates)=2015</f>
        <v>#NAME?</v>
      </c>
      <c r="P8" s="63">
        <f ca="1">DSUM(Calend,I7,A7:O8)</f>
        <v>6</v>
      </c>
      <c r="Q8" s="64">
        <f ca="1">DSUM(Calend,I21,A21:O22)</f>
        <v>0</v>
      </c>
      <c r="R8" s="64">
        <f ca="1">DSUM(Calend,I35,A35:O36)</f>
        <v>0</v>
      </c>
      <c r="S8" s="64">
        <f ca="1">DSUM(Calend,I49,A49:O50)</f>
        <v>0</v>
      </c>
      <c r="T8" s="64">
        <f ca="1">DSUM(Calend,I63,A63:O64)</f>
        <v>0</v>
      </c>
      <c r="U8" s="64">
        <f ca="1">DSUM(Calend,I77,A77:O78)</f>
        <v>0</v>
      </c>
      <c r="V8" s="64">
        <f ca="1">DSUM(Calend,I91,A91:O92)</f>
        <v>0</v>
      </c>
      <c r="W8" s="64">
        <f ca="1">DSUM(Calend,I105,A105:O106)</f>
        <v>0</v>
      </c>
      <c r="X8" s="64">
        <f ca="1">DSUM(Calend,I119,A119:O120)</f>
        <v>0</v>
      </c>
      <c r="Y8" s="64">
        <f ca="1">DSUM(Calend,I133,A133:O134)</f>
        <v>0</v>
      </c>
      <c r="Z8" s="64">
        <f ca="1">DSUM(Calend,I147,A147:O148)</f>
        <v>0</v>
      </c>
      <c r="AA8" s="65">
        <f ca="1">DSUM(Calend,I161,A161:O162)</f>
        <v>0</v>
      </c>
      <c r="AB8" s="81">
        <f t="shared" ca="1" si="0"/>
        <v>6</v>
      </c>
    </row>
    <row r="9" spans="1:28" x14ac:dyDescent="0.25">
      <c r="A9" s="60" t="s">
        <v>48</v>
      </c>
      <c r="B9" s="61" t="s">
        <v>47</v>
      </c>
      <c r="C9" s="61" t="s">
        <v>20</v>
      </c>
      <c r="D9" s="61" t="s">
        <v>21</v>
      </c>
      <c r="E9" s="61" t="s">
        <v>11</v>
      </c>
      <c r="F9" s="61" t="s">
        <v>12</v>
      </c>
      <c r="G9" s="61" t="s">
        <v>13</v>
      </c>
      <c r="H9" s="61" t="s">
        <v>14</v>
      </c>
      <c r="I9" s="61" t="s">
        <v>15</v>
      </c>
      <c r="J9" s="66" t="s">
        <v>16</v>
      </c>
      <c r="K9" s="61" t="s">
        <v>17</v>
      </c>
      <c r="L9" s="61" t="s">
        <v>49</v>
      </c>
      <c r="M9" s="61" t="s">
        <v>18</v>
      </c>
      <c r="N9" s="61" t="s">
        <v>19</v>
      </c>
      <c r="O9" s="62" t="s">
        <v>51</v>
      </c>
      <c r="P9" s="69"/>
      <c r="Q9" s="75"/>
      <c r="R9" s="75"/>
      <c r="S9" s="75"/>
      <c r="T9" s="75"/>
      <c r="U9" s="75"/>
      <c r="V9" s="75"/>
      <c r="W9" s="75"/>
      <c r="X9" s="75"/>
      <c r="Y9" s="75"/>
      <c r="Z9" s="75"/>
      <c r="AA9" s="70"/>
      <c r="AB9" s="81"/>
    </row>
    <row r="10" spans="1:28" x14ac:dyDescent="0.25">
      <c r="A10" s="63"/>
      <c r="B10" s="64">
        <v>1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5" t="e">
        <f>YEAR(Dates)=2015</f>
        <v>#NAME?</v>
      </c>
      <c r="P10" s="63">
        <f ca="1">DSUM(Calend,J9,A9:O10)</f>
        <v>7</v>
      </c>
      <c r="Q10" s="64">
        <f ca="1">DSUM(Calend,J23,A23:O24)</f>
        <v>0</v>
      </c>
      <c r="R10" s="64">
        <f ca="1">DSUM(Calend,J37,A37:O38)</f>
        <v>0</v>
      </c>
      <c r="S10" s="64">
        <f ca="1">DSUM(Calend,J51,A51:O52)</f>
        <v>0</v>
      </c>
      <c r="T10" s="64">
        <f ca="1">DSUM(Calend,J65,A65:O66)</f>
        <v>0</v>
      </c>
      <c r="U10" s="64">
        <f ca="1">DSUM(Calend,J79,A79:O80)</f>
        <v>0</v>
      </c>
      <c r="V10" s="64">
        <f ca="1">DSUM(Calend,J93,A93:O94)</f>
        <v>0</v>
      </c>
      <c r="W10" s="64">
        <f ca="1">DSUM(Calend,J107,A107:O108)</f>
        <v>0</v>
      </c>
      <c r="X10" s="64">
        <f ca="1">DSUM(Calend,J121,A121:O122)</f>
        <v>0</v>
      </c>
      <c r="Y10" s="64">
        <f ca="1">DSUM(Calend,J135,A135:O136)</f>
        <v>0</v>
      </c>
      <c r="Z10" s="64">
        <f ca="1">DSUM(Calend,J149,A149:O150)</f>
        <v>0</v>
      </c>
      <c r="AA10" s="65">
        <f ca="1">DSUM(Calend,J163,A163:O164)</f>
        <v>0</v>
      </c>
      <c r="AB10" s="81">
        <f t="shared" ca="1" si="0"/>
        <v>7</v>
      </c>
    </row>
    <row r="11" spans="1:28" x14ac:dyDescent="0.25">
      <c r="A11" s="60" t="s">
        <v>48</v>
      </c>
      <c r="B11" s="61" t="s">
        <v>47</v>
      </c>
      <c r="C11" s="61" t="s">
        <v>20</v>
      </c>
      <c r="D11" s="61" t="s">
        <v>21</v>
      </c>
      <c r="E11" s="61" t="s">
        <v>11</v>
      </c>
      <c r="F11" s="61" t="s">
        <v>12</v>
      </c>
      <c r="G11" s="61" t="s">
        <v>13</v>
      </c>
      <c r="H11" s="61" t="s">
        <v>14</v>
      </c>
      <c r="I11" s="61" t="s">
        <v>15</v>
      </c>
      <c r="J11" s="61" t="s">
        <v>16</v>
      </c>
      <c r="K11" s="66" t="s">
        <v>17</v>
      </c>
      <c r="L11" s="61" t="s">
        <v>49</v>
      </c>
      <c r="M11" s="61" t="s">
        <v>18</v>
      </c>
      <c r="N11" s="61" t="s">
        <v>19</v>
      </c>
      <c r="O11" s="62" t="s">
        <v>51</v>
      </c>
      <c r="P11" s="69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0"/>
      <c r="AB11" s="81"/>
    </row>
    <row r="12" spans="1:28" x14ac:dyDescent="0.25">
      <c r="A12" s="63"/>
      <c r="B12" s="64">
        <v>1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5" t="e">
        <f>YEAR(Dates)=2015</f>
        <v>#NAME?</v>
      </c>
      <c r="P12" s="76">
        <f ca="1">IF(ISERROR(DAVERAGE(Calend,K11,A11:O12)),"",DAVERAGE(Calend,K11,A11:O12))</f>
        <v>1.1973222706733238</v>
      </c>
      <c r="Q12" s="77" t="str">
        <f ca="1">IF(ISERROR(DAVERAGE(Calend,K25,A25:O26)),"",DAVERAGE(Calend,K25,A25:O26))</f>
        <v/>
      </c>
      <c r="R12" s="77" t="str">
        <f ca="1">IF(ISERROR(DAVERAGE(Calend,K39,A39:O40)),"",DAVERAGE(Calend,K39,A39:O40))</f>
        <v/>
      </c>
      <c r="S12" s="77" t="str">
        <f ca="1">IF(ISERROR(DAVERAGE(Calend,K53,A53:O54)),"",DAVERAGE(Calend,K53,A53:O54))</f>
        <v/>
      </c>
      <c r="T12" s="77" t="str">
        <f ca="1">IF(ISERROR(DAVERAGE(Calend,K67,A67:O68)),"",DAVERAGE(Calend,K67,A67:O68))</f>
        <v/>
      </c>
      <c r="U12" s="77" t="str">
        <f ca="1">IF(ISERROR(DAVERAGE(Calend,K81,A81:O82)),"",DAVERAGE(Calend,K81,A81:O82))</f>
        <v/>
      </c>
      <c r="V12" s="77" t="str">
        <f ca="1">IF(ISERROR(DAVERAGE(Calend,K95,A95:O96)),"",DAVERAGE(Calend,K95,A95:O96))</f>
        <v/>
      </c>
      <c r="W12" s="77" t="str">
        <f ca="1">IF(ISERROR(DAVERAGE(Calend,K109,A109:O110)),"",DAVERAGE(Calend,K109,A109:O110))</f>
        <v/>
      </c>
      <c r="X12" s="77" t="str">
        <f ca="1">IF(ISERROR(DAVERAGE(Calend,K123,A123:O124)),"",DAVERAGE(Calend,K123,A123:O124))</f>
        <v/>
      </c>
      <c r="Y12" s="77" t="str">
        <f ca="1">IF(ISERROR(DAVERAGE(Calend,K137,A137:O138)),"",DAVERAGE(Calend,K137,A137:O138))</f>
        <v/>
      </c>
      <c r="Z12" s="77" t="str">
        <f ca="1">IF(ISERROR(DAVERAGE(Calend,K151,A151:O152)),"",DAVERAGE(Calend,K151,A151:O152))</f>
        <v/>
      </c>
      <c r="AA12" s="78" t="str">
        <f ca="1">IF(ISERROR(DAVERAGE(Calend,K165,A165:O166)),"",DAVERAGE(Calend,K165,A165:O166))</f>
        <v/>
      </c>
      <c r="AB12" s="80">
        <f ca="1">IF(ISERROR(AVERAGE(P12:AA12)),"",AVERAGE(P12:AA12))</f>
        <v>1.1973222706733238</v>
      </c>
    </row>
    <row r="13" spans="1:28" x14ac:dyDescent="0.25">
      <c r="A13" s="60" t="s">
        <v>48</v>
      </c>
      <c r="B13" s="61" t="s">
        <v>47</v>
      </c>
      <c r="C13" s="61" t="s">
        <v>20</v>
      </c>
      <c r="D13" s="61" t="s">
        <v>21</v>
      </c>
      <c r="E13" s="61" t="s">
        <v>11</v>
      </c>
      <c r="F13" s="61" t="s">
        <v>12</v>
      </c>
      <c r="G13" s="61" t="s">
        <v>13</v>
      </c>
      <c r="H13" s="61" t="s">
        <v>14</v>
      </c>
      <c r="I13" s="61" t="s">
        <v>15</v>
      </c>
      <c r="J13" s="61" t="s">
        <v>16</v>
      </c>
      <c r="K13" s="61" t="s">
        <v>17</v>
      </c>
      <c r="L13" s="61" t="s">
        <v>49</v>
      </c>
      <c r="M13" s="61" t="s">
        <v>18</v>
      </c>
      <c r="N13" s="66" t="s">
        <v>19</v>
      </c>
      <c r="O13" s="62" t="s">
        <v>51</v>
      </c>
      <c r="P13" s="69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0"/>
      <c r="AB13" s="81"/>
    </row>
    <row r="14" spans="1:28" x14ac:dyDescent="0.25">
      <c r="A14" s="63"/>
      <c r="B14" s="64">
        <v>1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5" t="e">
        <f>YEAR(Dates)=2015</f>
        <v>#NAME?</v>
      </c>
      <c r="P14" s="76">
        <f ca="1">IF(ISERROR(DAVERAGE(Calend,N13,A13:O14)),"",DAVERAGE(Calend,N13,A13:O14))</f>
        <v>1.0527433829173618</v>
      </c>
      <c r="Q14" s="77" t="str">
        <f ca="1">IF(ISERROR(DAVERAGE(Calend,N27,A27:O28)),"",DAVERAGE(Calend,N27,A27:O28))</f>
        <v/>
      </c>
      <c r="R14" s="77" t="str">
        <f ca="1">IF(ISERROR(DAVERAGE(Calend,N41,A41:O42)),"",DAVERAGE(Calend,N41,A41:O42))</f>
        <v/>
      </c>
      <c r="S14" s="77" t="str">
        <f ca="1">IF(ISERROR(DAVERAGE(Calend,N55,A55:O56)),"",DAVERAGE(Calend,N55,A55:O56))</f>
        <v/>
      </c>
      <c r="T14" s="77" t="str">
        <f ca="1">IF(ISERROR(DAVERAGE(Calend,N69,A69:O70)),"",DAVERAGE(Calend,N69,A69:O70))</f>
        <v/>
      </c>
      <c r="U14" s="77" t="str">
        <f ca="1">IF(ISERROR(DAVERAGE(Calend,N83,A83:O84)),"",DAVERAGE(Calend,N83,A83:O84))</f>
        <v/>
      </c>
      <c r="V14" s="77" t="str">
        <f ca="1">IF(ISERROR(DAVERAGE(Calend,N97,A97:O98)),"",DAVERAGE(Calend,N97,A97:O98))</f>
        <v/>
      </c>
      <c r="W14" s="77" t="str">
        <f ca="1">IF(ISERROR(DAVERAGE(Calend,N111,A111:O112)),"",DAVERAGE(Calend,N111,A111:O112))</f>
        <v/>
      </c>
      <c r="X14" s="77" t="str">
        <f ca="1">IF(ISERROR(DAVERAGE(Calend,N125,A125:O126)),"",DAVERAGE(Calend,N125,A125:O126))</f>
        <v/>
      </c>
      <c r="Y14" s="77" t="str">
        <f ca="1">IF(ISERROR(DAVERAGE(Calend,N139,A139:O140)),"",DAVERAGE(Calend,N139,A139:O140))</f>
        <v/>
      </c>
      <c r="Z14" s="77" t="str">
        <f ca="1">IF(ISERROR(DAVERAGE(Calend,N153,A153:O154)),"",DAVERAGE(Calend,N153,A153:O154))</f>
        <v/>
      </c>
      <c r="AA14" s="78" t="str">
        <f ca="1">IF(ISERROR(DAVERAGE(Calend,N167,A167:O168)),"",DAVERAGE(Calend,N167,A167:O168))</f>
        <v/>
      </c>
      <c r="AB14" s="82">
        <f ca="1">IF(ISERROR(AVERAGE(P14:AA14)),"",AVERAGE(P14:AA14))</f>
        <v>1.0527433829173618</v>
      </c>
    </row>
    <row r="15" spans="1:28" x14ac:dyDescent="0.25">
      <c r="A15" s="60" t="s">
        <v>48</v>
      </c>
      <c r="B15" s="61" t="s">
        <v>47</v>
      </c>
      <c r="C15" s="61" t="s">
        <v>20</v>
      </c>
      <c r="D15" s="66" t="s">
        <v>21</v>
      </c>
      <c r="E15" s="61" t="s">
        <v>11</v>
      </c>
      <c r="F15" s="61" t="s">
        <v>12</v>
      </c>
      <c r="G15" s="61" t="s">
        <v>13</v>
      </c>
      <c r="H15" s="61" t="s">
        <v>14</v>
      </c>
      <c r="I15" s="61" t="s">
        <v>15</v>
      </c>
      <c r="J15" s="61" t="s">
        <v>16</v>
      </c>
      <c r="K15" s="61" t="s">
        <v>17</v>
      </c>
      <c r="L15" s="61" t="s">
        <v>49</v>
      </c>
      <c r="M15" s="61" t="s">
        <v>18</v>
      </c>
      <c r="N15" s="61" t="s">
        <v>19</v>
      </c>
      <c r="O15" s="62" t="s">
        <v>51</v>
      </c>
    </row>
    <row r="16" spans="1:28" x14ac:dyDescent="0.25">
      <c r="A16" s="63"/>
      <c r="B16" s="64">
        <v>2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5" t="e">
        <f>YEAR(Dates)=2015</f>
        <v>#NAME?</v>
      </c>
    </row>
    <row r="17" spans="1:15" x14ac:dyDescent="0.25">
      <c r="A17" s="60" t="s">
        <v>48</v>
      </c>
      <c r="B17" s="61" t="s">
        <v>47</v>
      </c>
      <c r="C17" s="61" t="s">
        <v>20</v>
      </c>
      <c r="D17" s="61" t="s">
        <v>21</v>
      </c>
      <c r="E17" s="61" t="s">
        <v>11</v>
      </c>
      <c r="F17" s="61" t="s">
        <v>12</v>
      </c>
      <c r="G17" s="66" t="s">
        <v>13</v>
      </c>
      <c r="H17" s="61" t="s">
        <v>14</v>
      </c>
      <c r="I17" s="61" t="s">
        <v>15</v>
      </c>
      <c r="J17" s="61" t="s">
        <v>16</v>
      </c>
      <c r="K17" s="61" t="s">
        <v>17</v>
      </c>
      <c r="L17" s="61" t="s">
        <v>49</v>
      </c>
      <c r="M17" s="61" t="s">
        <v>18</v>
      </c>
      <c r="N17" s="61" t="s">
        <v>19</v>
      </c>
      <c r="O17" s="62" t="s">
        <v>51</v>
      </c>
    </row>
    <row r="18" spans="1:15" x14ac:dyDescent="0.25">
      <c r="A18" s="63"/>
      <c r="B18" s="64">
        <v>2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5" t="e">
        <f>YEAR(Dates)=2015</f>
        <v>#NAME?</v>
      </c>
    </row>
    <row r="19" spans="1:15" x14ac:dyDescent="0.25">
      <c r="A19" s="60" t="s">
        <v>48</v>
      </c>
      <c r="B19" s="61" t="s">
        <v>47</v>
      </c>
      <c r="C19" s="61" t="s">
        <v>20</v>
      </c>
      <c r="D19" s="61" t="s">
        <v>21</v>
      </c>
      <c r="E19" s="61" t="s">
        <v>11</v>
      </c>
      <c r="F19" s="61" t="s">
        <v>12</v>
      </c>
      <c r="G19" s="61" t="s">
        <v>13</v>
      </c>
      <c r="H19" s="66" t="s">
        <v>14</v>
      </c>
      <c r="I19" s="61" t="s">
        <v>15</v>
      </c>
      <c r="J19" s="61" t="s">
        <v>16</v>
      </c>
      <c r="K19" s="61" t="s">
        <v>17</v>
      </c>
      <c r="L19" s="61" t="s">
        <v>49</v>
      </c>
      <c r="M19" s="61" t="s">
        <v>18</v>
      </c>
      <c r="N19" s="61" t="s">
        <v>19</v>
      </c>
      <c r="O19" s="62" t="s">
        <v>51</v>
      </c>
    </row>
    <row r="20" spans="1:15" x14ac:dyDescent="0.25">
      <c r="A20" s="63"/>
      <c r="B20" s="64">
        <v>2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5" t="e">
        <f>YEAR(Dates)=2015</f>
        <v>#NAME?</v>
      </c>
    </row>
    <row r="21" spans="1:15" x14ac:dyDescent="0.25">
      <c r="A21" s="60" t="s">
        <v>48</v>
      </c>
      <c r="B21" s="61" t="s">
        <v>47</v>
      </c>
      <c r="C21" s="61" t="s">
        <v>20</v>
      </c>
      <c r="D21" s="61" t="s">
        <v>21</v>
      </c>
      <c r="E21" s="61" t="s">
        <v>11</v>
      </c>
      <c r="F21" s="61" t="s">
        <v>12</v>
      </c>
      <c r="G21" s="61" t="s">
        <v>13</v>
      </c>
      <c r="H21" s="61" t="s">
        <v>14</v>
      </c>
      <c r="I21" s="66" t="s">
        <v>15</v>
      </c>
      <c r="J21" s="61" t="s">
        <v>16</v>
      </c>
      <c r="K21" s="61" t="s">
        <v>17</v>
      </c>
      <c r="L21" s="61" t="s">
        <v>49</v>
      </c>
      <c r="M21" s="61" t="s">
        <v>18</v>
      </c>
      <c r="N21" s="61" t="s">
        <v>19</v>
      </c>
      <c r="O21" s="62" t="s">
        <v>51</v>
      </c>
    </row>
    <row r="22" spans="1:15" x14ac:dyDescent="0.25">
      <c r="A22" s="63"/>
      <c r="B22" s="64">
        <v>2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5" t="e">
        <f>YEAR(Dates)=2015</f>
        <v>#NAME?</v>
      </c>
    </row>
    <row r="23" spans="1:15" x14ac:dyDescent="0.25">
      <c r="A23" s="60" t="s">
        <v>48</v>
      </c>
      <c r="B23" s="61" t="s">
        <v>47</v>
      </c>
      <c r="C23" s="61" t="s">
        <v>20</v>
      </c>
      <c r="D23" s="61" t="s">
        <v>21</v>
      </c>
      <c r="E23" s="61" t="s">
        <v>11</v>
      </c>
      <c r="F23" s="61" t="s">
        <v>12</v>
      </c>
      <c r="G23" s="61" t="s">
        <v>13</v>
      </c>
      <c r="H23" s="61" t="s">
        <v>14</v>
      </c>
      <c r="I23" s="61" t="s">
        <v>15</v>
      </c>
      <c r="J23" s="66" t="s">
        <v>16</v>
      </c>
      <c r="K23" s="61" t="s">
        <v>17</v>
      </c>
      <c r="L23" s="61" t="s">
        <v>49</v>
      </c>
      <c r="M23" s="61" t="s">
        <v>18</v>
      </c>
      <c r="N23" s="61" t="s">
        <v>19</v>
      </c>
      <c r="O23" s="62" t="s">
        <v>51</v>
      </c>
    </row>
    <row r="24" spans="1:15" x14ac:dyDescent="0.25">
      <c r="A24" s="63"/>
      <c r="B24" s="64">
        <v>2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5" t="e">
        <f>YEAR(Dates)=2015</f>
        <v>#NAME?</v>
      </c>
    </row>
    <row r="25" spans="1:15" x14ac:dyDescent="0.25">
      <c r="A25" s="60" t="s">
        <v>48</v>
      </c>
      <c r="B25" s="61" t="s">
        <v>47</v>
      </c>
      <c r="C25" s="61" t="s">
        <v>20</v>
      </c>
      <c r="D25" s="61" t="s">
        <v>21</v>
      </c>
      <c r="E25" s="61" t="s">
        <v>11</v>
      </c>
      <c r="F25" s="61" t="s">
        <v>12</v>
      </c>
      <c r="G25" s="61" t="s">
        <v>13</v>
      </c>
      <c r="H25" s="61" t="s">
        <v>14</v>
      </c>
      <c r="I25" s="61" t="s">
        <v>15</v>
      </c>
      <c r="J25" s="61" t="s">
        <v>16</v>
      </c>
      <c r="K25" s="66" t="s">
        <v>17</v>
      </c>
      <c r="L25" s="61" t="s">
        <v>49</v>
      </c>
      <c r="M25" s="61" t="s">
        <v>18</v>
      </c>
      <c r="N25" s="61" t="s">
        <v>19</v>
      </c>
      <c r="O25" s="62" t="s">
        <v>51</v>
      </c>
    </row>
    <row r="26" spans="1:15" x14ac:dyDescent="0.25">
      <c r="A26" s="63"/>
      <c r="B26" s="64">
        <v>2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5" t="e">
        <f>YEAR(Dates)=2015</f>
        <v>#NAME?</v>
      </c>
    </row>
    <row r="27" spans="1:15" x14ac:dyDescent="0.25">
      <c r="A27" s="60" t="s">
        <v>48</v>
      </c>
      <c r="B27" s="61" t="s">
        <v>47</v>
      </c>
      <c r="C27" s="61" t="s">
        <v>20</v>
      </c>
      <c r="D27" s="61" t="s">
        <v>21</v>
      </c>
      <c r="E27" s="61" t="s">
        <v>11</v>
      </c>
      <c r="F27" s="61" t="s">
        <v>12</v>
      </c>
      <c r="G27" s="61" t="s">
        <v>13</v>
      </c>
      <c r="H27" s="61" t="s">
        <v>14</v>
      </c>
      <c r="I27" s="61" t="s">
        <v>15</v>
      </c>
      <c r="J27" s="61" t="s">
        <v>16</v>
      </c>
      <c r="K27" s="61" t="s">
        <v>17</v>
      </c>
      <c r="L27" s="61" t="s">
        <v>49</v>
      </c>
      <c r="M27" s="61" t="s">
        <v>18</v>
      </c>
      <c r="N27" s="66" t="s">
        <v>19</v>
      </c>
      <c r="O27" s="62" t="s">
        <v>51</v>
      </c>
    </row>
    <row r="28" spans="1:15" x14ac:dyDescent="0.25">
      <c r="A28" s="63"/>
      <c r="B28" s="64">
        <v>2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5" t="e">
        <f>YEAR(Dates)=2015</f>
        <v>#NAME?</v>
      </c>
    </row>
    <row r="29" spans="1:15" x14ac:dyDescent="0.25">
      <c r="A29" s="60" t="s">
        <v>48</v>
      </c>
      <c r="B29" s="61" t="s">
        <v>47</v>
      </c>
      <c r="C29" s="61" t="s">
        <v>20</v>
      </c>
      <c r="D29" s="66" t="s">
        <v>21</v>
      </c>
      <c r="E29" s="61" t="s">
        <v>11</v>
      </c>
      <c r="F29" s="61" t="s">
        <v>12</v>
      </c>
      <c r="G29" s="61" t="s">
        <v>13</v>
      </c>
      <c r="H29" s="61" t="s">
        <v>14</v>
      </c>
      <c r="I29" s="61" t="s">
        <v>15</v>
      </c>
      <c r="J29" s="61" t="s">
        <v>16</v>
      </c>
      <c r="K29" s="61" t="s">
        <v>17</v>
      </c>
      <c r="L29" s="61" t="s">
        <v>49</v>
      </c>
      <c r="M29" s="61" t="s">
        <v>18</v>
      </c>
      <c r="N29" s="61" t="s">
        <v>19</v>
      </c>
      <c r="O29" s="62" t="s">
        <v>51</v>
      </c>
    </row>
    <row r="30" spans="1:15" x14ac:dyDescent="0.25">
      <c r="A30" s="63"/>
      <c r="B30" s="64">
        <v>3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5" t="e">
        <f>YEAR(Dates)=2015</f>
        <v>#NAME?</v>
      </c>
    </row>
    <row r="31" spans="1:15" x14ac:dyDescent="0.25">
      <c r="A31" s="60" t="s">
        <v>48</v>
      </c>
      <c r="B31" s="61" t="s">
        <v>47</v>
      </c>
      <c r="C31" s="61" t="s">
        <v>20</v>
      </c>
      <c r="D31" s="61" t="s">
        <v>21</v>
      </c>
      <c r="E31" s="61" t="s">
        <v>11</v>
      </c>
      <c r="F31" s="61" t="s">
        <v>12</v>
      </c>
      <c r="G31" s="66" t="s">
        <v>13</v>
      </c>
      <c r="H31" s="61" t="s">
        <v>14</v>
      </c>
      <c r="I31" s="61" t="s">
        <v>15</v>
      </c>
      <c r="J31" s="61" t="s">
        <v>16</v>
      </c>
      <c r="K31" s="61" t="s">
        <v>17</v>
      </c>
      <c r="L31" s="61" t="s">
        <v>49</v>
      </c>
      <c r="M31" s="61" t="s">
        <v>18</v>
      </c>
      <c r="N31" s="61" t="s">
        <v>19</v>
      </c>
      <c r="O31" s="62" t="s">
        <v>51</v>
      </c>
    </row>
    <row r="32" spans="1:15" x14ac:dyDescent="0.25">
      <c r="A32" s="63"/>
      <c r="B32" s="64">
        <v>3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5" t="e">
        <f>YEAR(Dates)=2015</f>
        <v>#NAME?</v>
      </c>
    </row>
    <row r="33" spans="1:15" x14ac:dyDescent="0.25">
      <c r="A33" s="60" t="s">
        <v>48</v>
      </c>
      <c r="B33" s="61" t="s">
        <v>47</v>
      </c>
      <c r="C33" s="61" t="s">
        <v>20</v>
      </c>
      <c r="D33" s="61" t="s">
        <v>21</v>
      </c>
      <c r="E33" s="61" t="s">
        <v>11</v>
      </c>
      <c r="F33" s="61" t="s">
        <v>12</v>
      </c>
      <c r="G33" s="61" t="s">
        <v>13</v>
      </c>
      <c r="H33" s="66" t="s">
        <v>14</v>
      </c>
      <c r="I33" s="61" t="s">
        <v>15</v>
      </c>
      <c r="J33" s="61" t="s">
        <v>16</v>
      </c>
      <c r="K33" s="61" t="s">
        <v>17</v>
      </c>
      <c r="L33" s="61" t="s">
        <v>49</v>
      </c>
      <c r="M33" s="61" t="s">
        <v>18</v>
      </c>
      <c r="N33" s="61" t="s">
        <v>19</v>
      </c>
      <c r="O33" s="62" t="s">
        <v>51</v>
      </c>
    </row>
    <row r="34" spans="1:15" x14ac:dyDescent="0.25">
      <c r="A34" s="63"/>
      <c r="B34" s="64">
        <v>3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5" t="e">
        <f>YEAR(Dates)=2015</f>
        <v>#NAME?</v>
      </c>
    </row>
    <row r="35" spans="1:15" x14ac:dyDescent="0.25">
      <c r="A35" s="60" t="s">
        <v>48</v>
      </c>
      <c r="B35" s="61" t="s">
        <v>47</v>
      </c>
      <c r="C35" s="61" t="s">
        <v>20</v>
      </c>
      <c r="D35" s="61" t="s">
        <v>21</v>
      </c>
      <c r="E35" s="61" t="s">
        <v>11</v>
      </c>
      <c r="F35" s="61" t="s">
        <v>12</v>
      </c>
      <c r="G35" s="61" t="s">
        <v>13</v>
      </c>
      <c r="H35" s="61" t="s">
        <v>14</v>
      </c>
      <c r="I35" s="66" t="s">
        <v>15</v>
      </c>
      <c r="J35" s="61" t="s">
        <v>16</v>
      </c>
      <c r="K35" s="61" t="s">
        <v>17</v>
      </c>
      <c r="L35" s="61" t="s">
        <v>49</v>
      </c>
      <c r="M35" s="61" t="s">
        <v>18</v>
      </c>
      <c r="N35" s="61" t="s">
        <v>19</v>
      </c>
      <c r="O35" s="62" t="s">
        <v>51</v>
      </c>
    </row>
    <row r="36" spans="1:15" x14ac:dyDescent="0.25">
      <c r="A36" s="63"/>
      <c r="B36" s="64">
        <v>3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5" t="e">
        <f>YEAR(Dates)=2015</f>
        <v>#NAME?</v>
      </c>
    </row>
    <row r="37" spans="1:15" x14ac:dyDescent="0.25">
      <c r="A37" s="60" t="s">
        <v>48</v>
      </c>
      <c r="B37" s="61" t="s">
        <v>47</v>
      </c>
      <c r="C37" s="61" t="s">
        <v>20</v>
      </c>
      <c r="D37" s="61" t="s">
        <v>21</v>
      </c>
      <c r="E37" s="61" t="s">
        <v>11</v>
      </c>
      <c r="F37" s="61" t="s">
        <v>12</v>
      </c>
      <c r="G37" s="61" t="s">
        <v>13</v>
      </c>
      <c r="H37" s="61" t="s">
        <v>14</v>
      </c>
      <c r="I37" s="61" t="s">
        <v>15</v>
      </c>
      <c r="J37" s="66" t="s">
        <v>16</v>
      </c>
      <c r="K37" s="61" t="s">
        <v>17</v>
      </c>
      <c r="L37" s="61" t="s">
        <v>49</v>
      </c>
      <c r="M37" s="61" t="s">
        <v>18</v>
      </c>
      <c r="N37" s="61" t="s">
        <v>19</v>
      </c>
      <c r="O37" s="62" t="s">
        <v>51</v>
      </c>
    </row>
    <row r="38" spans="1:15" x14ac:dyDescent="0.25">
      <c r="A38" s="63"/>
      <c r="B38" s="64">
        <v>3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5" t="e">
        <f>YEAR(Dates)=2015</f>
        <v>#NAME?</v>
      </c>
    </row>
    <row r="39" spans="1:15" x14ac:dyDescent="0.25">
      <c r="A39" s="60" t="s">
        <v>48</v>
      </c>
      <c r="B39" s="61" t="s">
        <v>47</v>
      </c>
      <c r="C39" s="61" t="s">
        <v>20</v>
      </c>
      <c r="D39" s="61" t="s">
        <v>21</v>
      </c>
      <c r="E39" s="61" t="s">
        <v>11</v>
      </c>
      <c r="F39" s="61" t="s">
        <v>12</v>
      </c>
      <c r="G39" s="61" t="s">
        <v>13</v>
      </c>
      <c r="H39" s="61" t="s">
        <v>14</v>
      </c>
      <c r="I39" s="61" t="s">
        <v>15</v>
      </c>
      <c r="J39" s="61" t="s">
        <v>16</v>
      </c>
      <c r="K39" s="66" t="s">
        <v>17</v>
      </c>
      <c r="L39" s="61" t="s">
        <v>49</v>
      </c>
      <c r="M39" s="61" t="s">
        <v>18</v>
      </c>
      <c r="N39" s="61" t="s">
        <v>19</v>
      </c>
      <c r="O39" s="62" t="s">
        <v>51</v>
      </c>
    </row>
    <row r="40" spans="1:15" x14ac:dyDescent="0.25">
      <c r="A40" s="63"/>
      <c r="B40" s="64">
        <v>3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5" t="e">
        <f>YEAR(Dates)=2015</f>
        <v>#NAME?</v>
      </c>
    </row>
    <row r="41" spans="1:15" x14ac:dyDescent="0.25">
      <c r="A41" s="60" t="s">
        <v>48</v>
      </c>
      <c r="B41" s="61" t="s">
        <v>47</v>
      </c>
      <c r="C41" s="61" t="s">
        <v>20</v>
      </c>
      <c r="D41" s="61" t="s">
        <v>21</v>
      </c>
      <c r="E41" s="61" t="s">
        <v>11</v>
      </c>
      <c r="F41" s="61" t="s">
        <v>12</v>
      </c>
      <c r="G41" s="61" t="s">
        <v>13</v>
      </c>
      <c r="H41" s="61" t="s">
        <v>14</v>
      </c>
      <c r="I41" s="61" t="s">
        <v>15</v>
      </c>
      <c r="J41" s="61" t="s">
        <v>16</v>
      </c>
      <c r="K41" s="61" t="s">
        <v>17</v>
      </c>
      <c r="L41" s="61" t="s">
        <v>49</v>
      </c>
      <c r="M41" s="61" t="s">
        <v>18</v>
      </c>
      <c r="N41" s="66" t="s">
        <v>19</v>
      </c>
      <c r="O41" s="62" t="s">
        <v>51</v>
      </c>
    </row>
    <row r="42" spans="1:15" x14ac:dyDescent="0.25">
      <c r="A42" s="63"/>
      <c r="B42" s="64">
        <v>3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5" t="e">
        <f>YEAR(Dates)=2015</f>
        <v>#NAME?</v>
      </c>
    </row>
    <row r="43" spans="1:15" x14ac:dyDescent="0.25">
      <c r="A43" s="60" t="s">
        <v>48</v>
      </c>
      <c r="B43" s="61" t="s">
        <v>47</v>
      </c>
      <c r="C43" s="61" t="s">
        <v>20</v>
      </c>
      <c r="D43" s="66" t="s">
        <v>21</v>
      </c>
      <c r="E43" s="61" t="s">
        <v>11</v>
      </c>
      <c r="F43" s="61" t="s">
        <v>12</v>
      </c>
      <c r="G43" s="61" t="s">
        <v>13</v>
      </c>
      <c r="H43" s="61" t="s">
        <v>14</v>
      </c>
      <c r="I43" s="61" t="s">
        <v>15</v>
      </c>
      <c r="J43" s="61" t="s">
        <v>16</v>
      </c>
      <c r="K43" s="61" t="s">
        <v>17</v>
      </c>
      <c r="L43" s="61" t="s">
        <v>49</v>
      </c>
      <c r="M43" s="61" t="s">
        <v>18</v>
      </c>
      <c r="N43" s="61" t="s">
        <v>19</v>
      </c>
      <c r="O43" s="62" t="s">
        <v>51</v>
      </c>
    </row>
    <row r="44" spans="1:15" x14ac:dyDescent="0.25">
      <c r="A44" s="63"/>
      <c r="B44" s="64">
        <v>4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5" t="e">
        <f>YEAR(Dates)=2015</f>
        <v>#NAME?</v>
      </c>
    </row>
    <row r="45" spans="1:15" x14ac:dyDescent="0.25">
      <c r="A45" s="60" t="s">
        <v>48</v>
      </c>
      <c r="B45" s="61" t="s">
        <v>47</v>
      </c>
      <c r="C45" s="61" t="s">
        <v>20</v>
      </c>
      <c r="D45" s="61" t="s">
        <v>21</v>
      </c>
      <c r="E45" s="61" t="s">
        <v>11</v>
      </c>
      <c r="F45" s="61" t="s">
        <v>12</v>
      </c>
      <c r="G45" s="66" t="s">
        <v>13</v>
      </c>
      <c r="H45" s="61" t="s">
        <v>14</v>
      </c>
      <c r="I45" s="61" t="s">
        <v>15</v>
      </c>
      <c r="J45" s="61" t="s">
        <v>16</v>
      </c>
      <c r="K45" s="61" t="s">
        <v>17</v>
      </c>
      <c r="L45" s="61" t="s">
        <v>49</v>
      </c>
      <c r="M45" s="61" t="s">
        <v>18</v>
      </c>
      <c r="N45" s="61" t="s">
        <v>19</v>
      </c>
      <c r="O45" s="62" t="s">
        <v>51</v>
      </c>
    </row>
    <row r="46" spans="1:15" x14ac:dyDescent="0.25">
      <c r="A46" s="63"/>
      <c r="B46" s="64">
        <v>4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5" t="e">
        <f>YEAR(Dates)=2015</f>
        <v>#NAME?</v>
      </c>
    </row>
    <row r="47" spans="1:15" x14ac:dyDescent="0.25">
      <c r="A47" s="60" t="s">
        <v>48</v>
      </c>
      <c r="B47" s="61" t="s">
        <v>47</v>
      </c>
      <c r="C47" s="61" t="s">
        <v>20</v>
      </c>
      <c r="D47" s="61" t="s">
        <v>21</v>
      </c>
      <c r="E47" s="61" t="s">
        <v>11</v>
      </c>
      <c r="F47" s="61" t="s">
        <v>12</v>
      </c>
      <c r="G47" s="61" t="s">
        <v>13</v>
      </c>
      <c r="H47" s="66" t="s">
        <v>14</v>
      </c>
      <c r="I47" s="61" t="s">
        <v>15</v>
      </c>
      <c r="J47" s="61" t="s">
        <v>16</v>
      </c>
      <c r="K47" s="61" t="s">
        <v>17</v>
      </c>
      <c r="L47" s="61" t="s">
        <v>49</v>
      </c>
      <c r="M47" s="61" t="s">
        <v>18</v>
      </c>
      <c r="N47" s="61" t="s">
        <v>19</v>
      </c>
      <c r="O47" s="62" t="s">
        <v>51</v>
      </c>
    </row>
    <row r="48" spans="1:15" x14ac:dyDescent="0.25">
      <c r="A48" s="63"/>
      <c r="B48" s="64">
        <v>4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 t="e">
        <f>YEAR(Dates)=2015</f>
        <v>#NAME?</v>
      </c>
    </row>
    <row r="49" spans="1:15" x14ac:dyDescent="0.25">
      <c r="A49" s="60" t="s">
        <v>48</v>
      </c>
      <c r="B49" s="61" t="s">
        <v>47</v>
      </c>
      <c r="C49" s="61" t="s">
        <v>20</v>
      </c>
      <c r="D49" s="61" t="s">
        <v>21</v>
      </c>
      <c r="E49" s="61" t="s">
        <v>11</v>
      </c>
      <c r="F49" s="61" t="s">
        <v>12</v>
      </c>
      <c r="G49" s="61" t="s">
        <v>13</v>
      </c>
      <c r="H49" s="61" t="s">
        <v>14</v>
      </c>
      <c r="I49" s="66" t="s">
        <v>15</v>
      </c>
      <c r="J49" s="61" t="s">
        <v>16</v>
      </c>
      <c r="K49" s="61" t="s">
        <v>17</v>
      </c>
      <c r="L49" s="61" t="s">
        <v>49</v>
      </c>
      <c r="M49" s="61" t="s">
        <v>18</v>
      </c>
      <c r="N49" s="61" t="s">
        <v>19</v>
      </c>
      <c r="O49" s="62" t="s">
        <v>51</v>
      </c>
    </row>
    <row r="50" spans="1:15" x14ac:dyDescent="0.25">
      <c r="A50" s="63"/>
      <c r="B50" s="64">
        <v>4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5" t="e">
        <f>YEAR(Dates)=2015</f>
        <v>#NAME?</v>
      </c>
    </row>
    <row r="51" spans="1:15" x14ac:dyDescent="0.25">
      <c r="A51" s="60" t="s">
        <v>48</v>
      </c>
      <c r="B51" s="61" t="s">
        <v>47</v>
      </c>
      <c r="C51" s="61" t="s">
        <v>20</v>
      </c>
      <c r="D51" s="61" t="s">
        <v>21</v>
      </c>
      <c r="E51" s="61" t="s">
        <v>11</v>
      </c>
      <c r="F51" s="61" t="s">
        <v>12</v>
      </c>
      <c r="G51" s="61" t="s">
        <v>13</v>
      </c>
      <c r="H51" s="61" t="s">
        <v>14</v>
      </c>
      <c r="I51" s="61" t="s">
        <v>15</v>
      </c>
      <c r="J51" s="66" t="s">
        <v>16</v>
      </c>
      <c r="K51" s="61" t="s">
        <v>17</v>
      </c>
      <c r="L51" s="61" t="s">
        <v>49</v>
      </c>
      <c r="M51" s="61" t="s">
        <v>18</v>
      </c>
      <c r="N51" s="61" t="s">
        <v>19</v>
      </c>
      <c r="O51" s="62" t="s">
        <v>51</v>
      </c>
    </row>
    <row r="52" spans="1:15" x14ac:dyDescent="0.25">
      <c r="A52" s="63"/>
      <c r="B52" s="64">
        <v>4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5" t="e">
        <f>YEAR(Dates)=2015</f>
        <v>#NAME?</v>
      </c>
    </row>
    <row r="53" spans="1:15" x14ac:dyDescent="0.25">
      <c r="A53" s="60" t="s">
        <v>48</v>
      </c>
      <c r="B53" s="61" t="s">
        <v>47</v>
      </c>
      <c r="C53" s="61" t="s">
        <v>20</v>
      </c>
      <c r="D53" s="61" t="s">
        <v>21</v>
      </c>
      <c r="E53" s="61" t="s">
        <v>11</v>
      </c>
      <c r="F53" s="61" t="s">
        <v>12</v>
      </c>
      <c r="G53" s="61" t="s">
        <v>13</v>
      </c>
      <c r="H53" s="61" t="s">
        <v>14</v>
      </c>
      <c r="I53" s="61" t="s">
        <v>15</v>
      </c>
      <c r="J53" s="61" t="s">
        <v>16</v>
      </c>
      <c r="K53" s="66" t="s">
        <v>17</v>
      </c>
      <c r="L53" s="61" t="s">
        <v>49</v>
      </c>
      <c r="M53" s="61" t="s">
        <v>18</v>
      </c>
      <c r="N53" s="61" t="s">
        <v>19</v>
      </c>
      <c r="O53" s="62" t="s">
        <v>51</v>
      </c>
    </row>
    <row r="54" spans="1:15" x14ac:dyDescent="0.25">
      <c r="A54" s="63"/>
      <c r="B54" s="64">
        <v>4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5" t="e">
        <f>YEAR(Dates)=2015</f>
        <v>#NAME?</v>
      </c>
    </row>
    <row r="55" spans="1:15" x14ac:dyDescent="0.25">
      <c r="A55" s="60" t="s">
        <v>48</v>
      </c>
      <c r="B55" s="61" t="s">
        <v>47</v>
      </c>
      <c r="C55" s="61" t="s">
        <v>20</v>
      </c>
      <c r="D55" s="61" t="s">
        <v>21</v>
      </c>
      <c r="E55" s="61" t="s">
        <v>11</v>
      </c>
      <c r="F55" s="61" t="s">
        <v>12</v>
      </c>
      <c r="G55" s="61" t="s">
        <v>13</v>
      </c>
      <c r="H55" s="61" t="s">
        <v>14</v>
      </c>
      <c r="I55" s="61" t="s">
        <v>15</v>
      </c>
      <c r="J55" s="61" t="s">
        <v>16</v>
      </c>
      <c r="K55" s="61" t="s">
        <v>17</v>
      </c>
      <c r="L55" s="61" t="s">
        <v>49</v>
      </c>
      <c r="M55" s="61" t="s">
        <v>18</v>
      </c>
      <c r="N55" s="66" t="s">
        <v>19</v>
      </c>
      <c r="O55" s="62" t="s">
        <v>51</v>
      </c>
    </row>
    <row r="56" spans="1:15" x14ac:dyDescent="0.25">
      <c r="A56" s="63"/>
      <c r="B56" s="64">
        <v>4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5" t="e">
        <f>YEAR(Dates)=2015</f>
        <v>#NAME?</v>
      </c>
    </row>
    <row r="57" spans="1:15" x14ac:dyDescent="0.25">
      <c r="A57" s="60" t="s">
        <v>48</v>
      </c>
      <c r="B57" s="61" t="s">
        <v>47</v>
      </c>
      <c r="C57" s="61" t="s">
        <v>20</v>
      </c>
      <c r="D57" s="66" t="s">
        <v>21</v>
      </c>
      <c r="E57" s="61" t="s">
        <v>11</v>
      </c>
      <c r="F57" s="61" t="s">
        <v>12</v>
      </c>
      <c r="G57" s="61" t="s">
        <v>13</v>
      </c>
      <c r="H57" s="61" t="s">
        <v>14</v>
      </c>
      <c r="I57" s="61" t="s">
        <v>15</v>
      </c>
      <c r="J57" s="61" t="s">
        <v>16</v>
      </c>
      <c r="K57" s="61" t="s">
        <v>17</v>
      </c>
      <c r="L57" s="61" t="s">
        <v>49</v>
      </c>
      <c r="M57" s="61" t="s">
        <v>18</v>
      </c>
      <c r="N57" s="61" t="s">
        <v>19</v>
      </c>
      <c r="O57" s="62" t="s">
        <v>51</v>
      </c>
    </row>
    <row r="58" spans="1:15" x14ac:dyDescent="0.25">
      <c r="A58" s="63"/>
      <c r="B58" s="64">
        <v>5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5" t="e">
        <f>YEAR(Dates)=2015</f>
        <v>#NAME?</v>
      </c>
    </row>
    <row r="59" spans="1:15" x14ac:dyDescent="0.25">
      <c r="A59" s="60" t="s">
        <v>48</v>
      </c>
      <c r="B59" s="61" t="s">
        <v>47</v>
      </c>
      <c r="C59" s="61" t="s">
        <v>20</v>
      </c>
      <c r="D59" s="61" t="s">
        <v>21</v>
      </c>
      <c r="E59" s="61" t="s">
        <v>11</v>
      </c>
      <c r="F59" s="61" t="s">
        <v>12</v>
      </c>
      <c r="G59" s="66" t="s">
        <v>13</v>
      </c>
      <c r="H59" s="61" t="s">
        <v>14</v>
      </c>
      <c r="I59" s="61" t="s">
        <v>15</v>
      </c>
      <c r="J59" s="61" t="s">
        <v>16</v>
      </c>
      <c r="K59" s="61" t="s">
        <v>17</v>
      </c>
      <c r="L59" s="61" t="s">
        <v>49</v>
      </c>
      <c r="M59" s="61" t="s">
        <v>18</v>
      </c>
      <c r="N59" s="61" t="s">
        <v>19</v>
      </c>
      <c r="O59" s="62" t="s">
        <v>51</v>
      </c>
    </row>
    <row r="60" spans="1:15" x14ac:dyDescent="0.25">
      <c r="A60" s="63"/>
      <c r="B60" s="64">
        <v>5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5" t="e">
        <f>YEAR(Dates)=2015</f>
        <v>#NAME?</v>
      </c>
    </row>
    <row r="61" spans="1:15" x14ac:dyDescent="0.25">
      <c r="A61" s="60" t="s">
        <v>48</v>
      </c>
      <c r="B61" s="61" t="s">
        <v>47</v>
      </c>
      <c r="C61" s="61" t="s">
        <v>20</v>
      </c>
      <c r="D61" s="61" t="s">
        <v>21</v>
      </c>
      <c r="E61" s="61" t="s">
        <v>11</v>
      </c>
      <c r="F61" s="61" t="s">
        <v>12</v>
      </c>
      <c r="G61" s="61" t="s">
        <v>13</v>
      </c>
      <c r="H61" s="66" t="s">
        <v>14</v>
      </c>
      <c r="I61" s="61" t="s">
        <v>15</v>
      </c>
      <c r="J61" s="61" t="s">
        <v>16</v>
      </c>
      <c r="K61" s="61" t="s">
        <v>17</v>
      </c>
      <c r="L61" s="61" t="s">
        <v>49</v>
      </c>
      <c r="M61" s="61" t="s">
        <v>18</v>
      </c>
      <c r="N61" s="61" t="s">
        <v>19</v>
      </c>
      <c r="O61" s="62" t="s">
        <v>51</v>
      </c>
    </row>
    <row r="62" spans="1:15" x14ac:dyDescent="0.25">
      <c r="A62" s="63"/>
      <c r="B62" s="64">
        <v>5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5" t="e">
        <f>YEAR(Dates)=2015</f>
        <v>#NAME?</v>
      </c>
    </row>
    <row r="63" spans="1:15" x14ac:dyDescent="0.25">
      <c r="A63" s="60" t="s">
        <v>48</v>
      </c>
      <c r="B63" s="61" t="s">
        <v>47</v>
      </c>
      <c r="C63" s="61" t="s">
        <v>20</v>
      </c>
      <c r="D63" s="61" t="s">
        <v>21</v>
      </c>
      <c r="E63" s="61" t="s">
        <v>11</v>
      </c>
      <c r="F63" s="61" t="s">
        <v>12</v>
      </c>
      <c r="G63" s="61" t="s">
        <v>13</v>
      </c>
      <c r="H63" s="61" t="s">
        <v>14</v>
      </c>
      <c r="I63" s="66" t="s">
        <v>15</v>
      </c>
      <c r="J63" s="61" t="s">
        <v>16</v>
      </c>
      <c r="K63" s="61" t="s">
        <v>17</v>
      </c>
      <c r="L63" s="61" t="s">
        <v>49</v>
      </c>
      <c r="M63" s="61" t="s">
        <v>18</v>
      </c>
      <c r="N63" s="61" t="s">
        <v>19</v>
      </c>
      <c r="O63" s="62" t="s">
        <v>51</v>
      </c>
    </row>
    <row r="64" spans="1:15" x14ac:dyDescent="0.25">
      <c r="A64" s="63"/>
      <c r="B64" s="64">
        <v>5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5" t="e">
        <f>YEAR(Dates)=2015</f>
        <v>#NAME?</v>
      </c>
    </row>
    <row r="65" spans="1:15" x14ac:dyDescent="0.25">
      <c r="A65" s="60" t="s">
        <v>48</v>
      </c>
      <c r="B65" s="61" t="s">
        <v>47</v>
      </c>
      <c r="C65" s="61" t="s">
        <v>20</v>
      </c>
      <c r="D65" s="61" t="s">
        <v>21</v>
      </c>
      <c r="E65" s="61" t="s">
        <v>11</v>
      </c>
      <c r="F65" s="61" t="s">
        <v>12</v>
      </c>
      <c r="G65" s="61" t="s">
        <v>13</v>
      </c>
      <c r="H65" s="61" t="s">
        <v>14</v>
      </c>
      <c r="I65" s="61" t="s">
        <v>15</v>
      </c>
      <c r="J65" s="66" t="s">
        <v>16</v>
      </c>
      <c r="K65" s="61" t="s">
        <v>17</v>
      </c>
      <c r="L65" s="61" t="s">
        <v>49</v>
      </c>
      <c r="M65" s="61" t="s">
        <v>18</v>
      </c>
      <c r="N65" s="61" t="s">
        <v>19</v>
      </c>
      <c r="O65" s="62" t="s">
        <v>51</v>
      </c>
    </row>
    <row r="66" spans="1:15" x14ac:dyDescent="0.25">
      <c r="A66" s="63"/>
      <c r="B66" s="64">
        <v>5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5" t="e">
        <f>YEAR(Dates)=2015</f>
        <v>#NAME?</v>
      </c>
    </row>
    <row r="67" spans="1:15" x14ac:dyDescent="0.25">
      <c r="A67" s="60" t="s">
        <v>48</v>
      </c>
      <c r="B67" s="61" t="s">
        <v>47</v>
      </c>
      <c r="C67" s="61" t="s">
        <v>20</v>
      </c>
      <c r="D67" s="61" t="s">
        <v>21</v>
      </c>
      <c r="E67" s="61" t="s">
        <v>11</v>
      </c>
      <c r="F67" s="61" t="s">
        <v>12</v>
      </c>
      <c r="G67" s="61" t="s">
        <v>13</v>
      </c>
      <c r="H67" s="61" t="s">
        <v>14</v>
      </c>
      <c r="I67" s="61" t="s">
        <v>15</v>
      </c>
      <c r="J67" s="61" t="s">
        <v>16</v>
      </c>
      <c r="K67" s="66" t="s">
        <v>17</v>
      </c>
      <c r="L67" s="61" t="s">
        <v>49</v>
      </c>
      <c r="M67" s="61" t="s">
        <v>18</v>
      </c>
      <c r="N67" s="61" t="s">
        <v>19</v>
      </c>
      <c r="O67" s="62" t="s">
        <v>51</v>
      </c>
    </row>
    <row r="68" spans="1:15" x14ac:dyDescent="0.25">
      <c r="A68" s="63"/>
      <c r="B68" s="64">
        <v>5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5" t="e">
        <f>YEAR(Dates)=2015</f>
        <v>#NAME?</v>
      </c>
    </row>
    <row r="69" spans="1:15" x14ac:dyDescent="0.25">
      <c r="A69" s="60" t="s">
        <v>48</v>
      </c>
      <c r="B69" s="61" t="s">
        <v>47</v>
      </c>
      <c r="C69" s="61" t="s">
        <v>20</v>
      </c>
      <c r="D69" s="61" t="s">
        <v>21</v>
      </c>
      <c r="E69" s="61" t="s">
        <v>11</v>
      </c>
      <c r="F69" s="61" t="s">
        <v>12</v>
      </c>
      <c r="G69" s="61" t="s">
        <v>13</v>
      </c>
      <c r="H69" s="61" t="s">
        <v>14</v>
      </c>
      <c r="I69" s="61" t="s">
        <v>15</v>
      </c>
      <c r="J69" s="61" t="s">
        <v>16</v>
      </c>
      <c r="K69" s="61" t="s">
        <v>17</v>
      </c>
      <c r="L69" s="61" t="s">
        <v>49</v>
      </c>
      <c r="M69" s="61" t="s">
        <v>18</v>
      </c>
      <c r="N69" s="66" t="s">
        <v>19</v>
      </c>
      <c r="O69" s="62" t="s">
        <v>51</v>
      </c>
    </row>
    <row r="70" spans="1:15" x14ac:dyDescent="0.25">
      <c r="A70" s="63"/>
      <c r="B70" s="64">
        <v>5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5" t="e">
        <f>YEAR(Dates)=2015</f>
        <v>#NAME?</v>
      </c>
    </row>
    <row r="71" spans="1:15" x14ac:dyDescent="0.25">
      <c r="A71" s="60" t="s">
        <v>48</v>
      </c>
      <c r="B71" s="61" t="s">
        <v>47</v>
      </c>
      <c r="C71" s="61" t="s">
        <v>20</v>
      </c>
      <c r="D71" s="66" t="s">
        <v>21</v>
      </c>
      <c r="E71" s="61" t="s">
        <v>11</v>
      </c>
      <c r="F71" s="61" t="s">
        <v>12</v>
      </c>
      <c r="G71" s="61" t="s">
        <v>13</v>
      </c>
      <c r="H71" s="61" t="s">
        <v>14</v>
      </c>
      <c r="I71" s="61" t="s">
        <v>15</v>
      </c>
      <c r="J71" s="61" t="s">
        <v>16</v>
      </c>
      <c r="K71" s="61" t="s">
        <v>17</v>
      </c>
      <c r="L71" s="61" t="s">
        <v>49</v>
      </c>
      <c r="M71" s="61" t="s">
        <v>18</v>
      </c>
      <c r="N71" s="61" t="s">
        <v>19</v>
      </c>
      <c r="O71" s="62" t="s">
        <v>51</v>
      </c>
    </row>
    <row r="72" spans="1:15" x14ac:dyDescent="0.25">
      <c r="A72" s="63"/>
      <c r="B72" s="64">
        <v>6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5" t="e">
        <f>YEAR(Dates)=2015</f>
        <v>#NAME?</v>
      </c>
    </row>
    <row r="73" spans="1:15" x14ac:dyDescent="0.25">
      <c r="A73" s="60" t="s">
        <v>48</v>
      </c>
      <c r="B73" s="61" t="s">
        <v>47</v>
      </c>
      <c r="C73" s="61" t="s">
        <v>20</v>
      </c>
      <c r="D73" s="61" t="s">
        <v>21</v>
      </c>
      <c r="E73" s="61" t="s">
        <v>11</v>
      </c>
      <c r="F73" s="61" t="s">
        <v>12</v>
      </c>
      <c r="G73" s="66" t="s">
        <v>13</v>
      </c>
      <c r="H73" s="61" t="s">
        <v>14</v>
      </c>
      <c r="I73" s="61" t="s">
        <v>15</v>
      </c>
      <c r="J73" s="61" t="s">
        <v>16</v>
      </c>
      <c r="K73" s="61" t="s">
        <v>17</v>
      </c>
      <c r="L73" s="61" t="s">
        <v>49</v>
      </c>
      <c r="M73" s="61" t="s">
        <v>18</v>
      </c>
      <c r="N73" s="61" t="s">
        <v>19</v>
      </c>
      <c r="O73" s="62" t="s">
        <v>51</v>
      </c>
    </row>
    <row r="74" spans="1:15" x14ac:dyDescent="0.25">
      <c r="A74" s="63"/>
      <c r="B74" s="64">
        <v>6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5" t="e">
        <f>YEAR(Dates)=2015</f>
        <v>#NAME?</v>
      </c>
    </row>
    <row r="75" spans="1:15" x14ac:dyDescent="0.25">
      <c r="A75" s="60" t="s">
        <v>48</v>
      </c>
      <c r="B75" s="61" t="s">
        <v>47</v>
      </c>
      <c r="C75" s="61" t="s">
        <v>20</v>
      </c>
      <c r="D75" s="61" t="s">
        <v>21</v>
      </c>
      <c r="E75" s="61" t="s">
        <v>11</v>
      </c>
      <c r="F75" s="61" t="s">
        <v>12</v>
      </c>
      <c r="G75" s="61" t="s">
        <v>13</v>
      </c>
      <c r="H75" s="66" t="s">
        <v>14</v>
      </c>
      <c r="I75" s="61" t="s">
        <v>15</v>
      </c>
      <c r="J75" s="61" t="s">
        <v>16</v>
      </c>
      <c r="K75" s="61" t="s">
        <v>17</v>
      </c>
      <c r="L75" s="61" t="s">
        <v>49</v>
      </c>
      <c r="M75" s="61" t="s">
        <v>18</v>
      </c>
      <c r="N75" s="61" t="s">
        <v>19</v>
      </c>
      <c r="O75" s="62" t="s">
        <v>51</v>
      </c>
    </row>
    <row r="76" spans="1:15" x14ac:dyDescent="0.25">
      <c r="A76" s="63"/>
      <c r="B76" s="64">
        <v>6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5" t="e">
        <f>YEAR(Dates)=2015</f>
        <v>#NAME?</v>
      </c>
    </row>
    <row r="77" spans="1:15" x14ac:dyDescent="0.25">
      <c r="A77" s="60" t="s">
        <v>48</v>
      </c>
      <c r="B77" s="61" t="s">
        <v>47</v>
      </c>
      <c r="C77" s="61" t="s">
        <v>20</v>
      </c>
      <c r="D77" s="61" t="s">
        <v>21</v>
      </c>
      <c r="E77" s="61" t="s">
        <v>11</v>
      </c>
      <c r="F77" s="61" t="s">
        <v>12</v>
      </c>
      <c r="G77" s="61" t="s">
        <v>13</v>
      </c>
      <c r="H77" s="61" t="s">
        <v>14</v>
      </c>
      <c r="I77" s="66" t="s">
        <v>15</v>
      </c>
      <c r="J77" s="61" t="s">
        <v>16</v>
      </c>
      <c r="K77" s="61" t="s">
        <v>17</v>
      </c>
      <c r="L77" s="61" t="s">
        <v>49</v>
      </c>
      <c r="M77" s="61" t="s">
        <v>18</v>
      </c>
      <c r="N77" s="61" t="s">
        <v>19</v>
      </c>
      <c r="O77" s="62" t="s">
        <v>51</v>
      </c>
    </row>
    <row r="78" spans="1:15" x14ac:dyDescent="0.25">
      <c r="A78" s="63"/>
      <c r="B78" s="64">
        <v>6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5" t="e">
        <f>YEAR(Dates)=2015</f>
        <v>#NAME?</v>
      </c>
    </row>
    <row r="79" spans="1:15" x14ac:dyDescent="0.25">
      <c r="A79" s="60" t="s">
        <v>48</v>
      </c>
      <c r="B79" s="61" t="s">
        <v>47</v>
      </c>
      <c r="C79" s="61" t="s">
        <v>20</v>
      </c>
      <c r="D79" s="61" t="s">
        <v>21</v>
      </c>
      <c r="E79" s="61" t="s">
        <v>11</v>
      </c>
      <c r="F79" s="61" t="s">
        <v>12</v>
      </c>
      <c r="G79" s="61" t="s">
        <v>13</v>
      </c>
      <c r="H79" s="61" t="s">
        <v>14</v>
      </c>
      <c r="I79" s="61" t="s">
        <v>15</v>
      </c>
      <c r="J79" s="66" t="s">
        <v>16</v>
      </c>
      <c r="K79" s="61" t="s">
        <v>17</v>
      </c>
      <c r="L79" s="61" t="s">
        <v>49</v>
      </c>
      <c r="M79" s="61" t="s">
        <v>18</v>
      </c>
      <c r="N79" s="61" t="s">
        <v>19</v>
      </c>
      <c r="O79" s="62" t="s">
        <v>51</v>
      </c>
    </row>
    <row r="80" spans="1:15" x14ac:dyDescent="0.25">
      <c r="A80" s="63"/>
      <c r="B80" s="64">
        <v>6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5" t="e">
        <f>YEAR(Dates)=2015</f>
        <v>#NAME?</v>
      </c>
    </row>
    <row r="81" spans="1:15" x14ac:dyDescent="0.25">
      <c r="A81" s="60" t="s">
        <v>48</v>
      </c>
      <c r="B81" s="61" t="s">
        <v>47</v>
      </c>
      <c r="C81" s="61" t="s">
        <v>20</v>
      </c>
      <c r="D81" s="61" t="s">
        <v>21</v>
      </c>
      <c r="E81" s="61" t="s">
        <v>11</v>
      </c>
      <c r="F81" s="61" t="s">
        <v>12</v>
      </c>
      <c r="G81" s="61" t="s">
        <v>13</v>
      </c>
      <c r="H81" s="61" t="s">
        <v>14</v>
      </c>
      <c r="I81" s="61" t="s">
        <v>15</v>
      </c>
      <c r="J81" s="61" t="s">
        <v>16</v>
      </c>
      <c r="K81" s="66" t="s">
        <v>17</v>
      </c>
      <c r="L81" s="61" t="s">
        <v>49</v>
      </c>
      <c r="M81" s="61" t="s">
        <v>18</v>
      </c>
      <c r="N81" s="61" t="s">
        <v>19</v>
      </c>
      <c r="O81" s="62" t="s">
        <v>51</v>
      </c>
    </row>
    <row r="82" spans="1:15" x14ac:dyDescent="0.25">
      <c r="A82" s="63"/>
      <c r="B82" s="64">
        <v>6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5" t="e">
        <f>YEAR(Dates)=2015</f>
        <v>#NAME?</v>
      </c>
    </row>
    <row r="83" spans="1:15" x14ac:dyDescent="0.25">
      <c r="A83" s="60" t="s">
        <v>48</v>
      </c>
      <c r="B83" s="61" t="s">
        <v>47</v>
      </c>
      <c r="C83" s="61" t="s">
        <v>20</v>
      </c>
      <c r="D83" s="61" t="s">
        <v>21</v>
      </c>
      <c r="E83" s="61" t="s">
        <v>11</v>
      </c>
      <c r="F83" s="61" t="s">
        <v>12</v>
      </c>
      <c r="G83" s="61" t="s">
        <v>13</v>
      </c>
      <c r="H83" s="61" t="s">
        <v>14</v>
      </c>
      <c r="I83" s="61" t="s">
        <v>15</v>
      </c>
      <c r="J83" s="61" t="s">
        <v>16</v>
      </c>
      <c r="K83" s="61" t="s">
        <v>17</v>
      </c>
      <c r="L83" s="61" t="s">
        <v>49</v>
      </c>
      <c r="M83" s="61" t="s">
        <v>18</v>
      </c>
      <c r="N83" s="66" t="s">
        <v>19</v>
      </c>
      <c r="O83" s="62" t="s">
        <v>51</v>
      </c>
    </row>
    <row r="84" spans="1:15" x14ac:dyDescent="0.25">
      <c r="A84" s="63"/>
      <c r="B84" s="64">
        <v>6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5" t="e">
        <f>YEAR(Dates)=2015</f>
        <v>#NAME?</v>
      </c>
    </row>
    <row r="85" spans="1:15" x14ac:dyDescent="0.25">
      <c r="A85" s="60" t="s">
        <v>48</v>
      </c>
      <c r="B85" s="61" t="s">
        <v>47</v>
      </c>
      <c r="C85" s="61" t="s">
        <v>20</v>
      </c>
      <c r="D85" s="66" t="s">
        <v>21</v>
      </c>
      <c r="E85" s="61" t="s">
        <v>11</v>
      </c>
      <c r="F85" s="61" t="s">
        <v>12</v>
      </c>
      <c r="G85" s="61" t="s">
        <v>13</v>
      </c>
      <c r="H85" s="61" t="s">
        <v>14</v>
      </c>
      <c r="I85" s="61" t="s">
        <v>15</v>
      </c>
      <c r="J85" s="61" t="s">
        <v>16</v>
      </c>
      <c r="K85" s="61" t="s">
        <v>17</v>
      </c>
      <c r="L85" s="61" t="s">
        <v>49</v>
      </c>
      <c r="M85" s="61" t="s">
        <v>18</v>
      </c>
      <c r="N85" s="61" t="s">
        <v>19</v>
      </c>
      <c r="O85" s="62" t="s">
        <v>51</v>
      </c>
    </row>
    <row r="86" spans="1:15" x14ac:dyDescent="0.25">
      <c r="A86" s="63"/>
      <c r="B86" s="64">
        <v>7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5" t="e">
        <f>YEAR(Dates)=2015</f>
        <v>#NAME?</v>
      </c>
    </row>
    <row r="87" spans="1:15" x14ac:dyDescent="0.25">
      <c r="A87" s="60" t="s">
        <v>48</v>
      </c>
      <c r="B87" s="61" t="s">
        <v>47</v>
      </c>
      <c r="C87" s="61" t="s">
        <v>20</v>
      </c>
      <c r="D87" s="61" t="s">
        <v>21</v>
      </c>
      <c r="E87" s="61" t="s">
        <v>11</v>
      </c>
      <c r="F87" s="61" t="s">
        <v>12</v>
      </c>
      <c r="G87" s="66" t="s">
        <v>13</v>
      </c>
      <c r="H87" s="61" t="s">
        <v>14</v>
      </c>
      <c r="I87" s="61" t="s">
        <v>15</v>
      </c>
      <c r="J87" s="61" t="s">
        <v>16</v>
      </c>
      <c r="K87" s="61" t="s">
        <v>17</v>
      </c>
      <c r="L87" s="61" t="s">
        <v>49</v>
      </c>
      <c r="M87" s="61" t="s">
        <v>18</v>
      </c>
      <c r="N87" s="61" t="s">
        <v>19</v>
      </c>
      <c r="O87" s="62" t="s">
        <v>51</v>
      </c>
    </row>
    <row r="88" spans="1:15" x14ac:dyDescent="0.25">
      <c r="A88" s="63"/>
      <c r="B88" s="64">
        <v>7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5" t="e">
        <f>YEAR(Dates)=2015</f>
        <v>#NAME?</v>
      </c>
    </row>
    <row r="89" spans="1:15" x14ac:dyDescent="0.25">
      <c r="A89" s="60" t="s">
        <v>48</v>
      </c>
      <c r="B89" s="61" t="s">
        <v>47</v>
      </c>
      <c r="C89" s="61" t="s">
        <v>20</v>
      </c>
      <c r="D89" s="61" t="s">
        <v>21</v>
      </c>
      <c r="E89" s="61" t="s">
        <v>11</v>
      </c>
      <c r="F89" s="61" t="s">
        <v>12</v>
      </c>
      <c r="G89" s="61" t="s">
        <v>13</v>
      </c>
      <c r="H89" s="66" t="s">
        <v>14</v>
      </c>
      <c r="I89" s="61" t="s">
        <v>15</v>
      </c>
      <c r="J89" s="61" t="s">
        <v>16</v>
      </c>
      <c r="K89" s="61" t="s">
        <v>17</v>
      </c>
      <c r="L89" s="61" t="s">
        <v>49</v>
      </c>
      <c r="M89" s="61" t="s">
        <v>18</v>
      </c>
      <c r="N89" s="61" t="s">
        <v>19</v>
      </c>
      <c r="O89" s="62" t="s">
        <v>51</v>
      </c>
    </row>
    <row r="90" spans="1:15" x14ac:dyDescent="0.25">
      <c r="A90" s="63"/>
      <c r="B90" s="64">
        <v>7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5" t="e">
        <f>YEAR(Dates)=2015</f>
        <v>#NAME?</v>
      </c>
    </row>
    <row r="91" spans="1:15" x14ac:dyDescent="0.25">
      <c r="A91" s="60" t="s">
        <v>48</v>
      </c>
      <c r="B91" s="61" t="s">
        <v>47</v>
      </c>
      <c r="C91" s="61" t="s">
        <v>20</v>
      </c>
      <c r="D91" s="61" t="s">
        <v>21</v>
      </c>
      <c r="E91" s="61" t="s">
        <v>11</v>
      </c>
      <c r="F91" s="61" t="s">
        <v>12</v>
      </c>
      <c r="G91" s="61" t="s">
        <v>13</v>
      </c>
      <c r="H91" s="61" t="s">
        <v>14</v>
      </c>
      <c r="I91" s="66" t="s">
        <v>15</v>
      </c>
      <c r="J91" s="61" t="s">
        <v>16</v>
      </c>
      <c r="K91" s="61" t="s">
        <v>17</v>
      </c>
      <c r="L91" s="61" t="s">
        <v>49</v>
      </c>
      <c r="M91" s="61" t="s">
        <v>18</v>
      </c>
      <c r="N91" s="61" t="s">
        <v>19</v>
      </c>
      <c r="O91" s="62" t="s">
        <v>51</v>
      </c>
    </row>
    <row r="92" spans="1:15" x14ac:dyDescent="0.25">
      <c r="A92" s="63"/>
      <c r="B92" s="64">
        <v>7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5" t="e">
        <f>YEAR(Dates)=2015</f>
        <v>#NAME?</v>
      </c>
    </row>
    <row r="93" spans="1:15" x14ac:dyDescent="0.25">
      <c r="A93" s="60" t="s">
        <v>48</v>
      </c>
      <c r="B93" s="61" t="s">
        <v>47</v>
      </c>
      <c r="C93" s="61" t="s">
        <v>20</v>
      </c>
      <c r="D93" s="61" t="s">
        <v>21</v>
      </c>
      <c r="E93" s="61" t="s">
        <v>11</v>
      </c>
      <c r="F93" s="61" t="s">
        <v>12</v>
      </c>
      <c r="G93" s="61" t="s">
        <v>13</v>
      </c>
      <c r="H93" s="61" t="s">
        <v>14</v>
      </c>
      <c r="I93" s="61" t="s">
        <v>15</v>
      </c>
      <c r="J93" s="66" t="s">
        <v>16</v>
      </c>
      <c r="K93" s="61" t="s">
        <v>17</v>
      </c>
      <c r="L93" s="61" t="s">
        <v>49</v>
      </c>
      <c r="M93" s="61" t="s">
        <v>18</v>
      </c>
      <c r="N93" s="61" t="s">
        <v>19</v>
      </c>
      <c r="O93" s="62" t="s">
        <v>51</v>
      </c>
    </row>
    <row r="94" spans="1:15" x14ac:dyDescent="0.25">
      <c r="A94" s="63"/>
      <c r="B94" s="64">
        <v>7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5" t="e">
        <f>YEAR(Dates)=2015</f>
        <v>#NAME?</v>
      </c>
    </row>
    <row r="95" spans="1:15" x14ac:dyDescent="0.25">
      <c r="A95" s="60" t="s">
        <v>48</v>
      </c>
      <c r="B95" s="61" t="s">
        <v>47</v>
      </c>
      <c r="C95" s="61" t="s">
        <v>20</v>
      </c>
      <c r="D95" s="61" t="s">
        <v>21</v>
      </c>
      <c r="E95" s="61" t="s">
        <v>11</v>
      </c>
      <c r="F95" s="61" t="s">
        <v>12</v>
      </c>
      <c r="G95" s="61" t="s">
        <v>13</v>
      </c>
      <c r="H95" s="61" t="s">
        <v>14</v>
      </c>
      <c r="I95" s="61" t="s">
        <v>15</v>
      </c>
      <c r="J95" s="61" t="s">
        <v>16</v>
      </c>
      <c r="K95" s="66" t="s">
        <v>17</v>
      </c>
      <c r="L95" s="61" t="s">
        <v>49</v>
      </c>
      <c r="M95" s="61" t="s">
        <v>18</v>
      </c>
      <c r="N95" s="61" t="s">
        <v>19</v>
      </c>
      <c r="O95" s="62" t="s">
        <v>51</v>
      </c>
    </row>
    <row r="96" spans="1:15" x14ac:dyDescent="0.25">
      <c r="A96" s="63"/>
      <c r="B96" s="64">
        <v>7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5" t="e">
        <f>YEAR(Dates)=2015</f>
        <v>#NAME?</v>
      </c>
    </row>
    <row r="97" spans="1:15" x14ac:dyDescent="0.25">
      <c r="A97" s="60" t="s">
        <v>48</v>
      </c>
      <c r="B97" s="61" t="s">
        <v>47</v>
      </c>
      <c r="C97" s="61" t="s">
        <v>20</v>
      </c>
      <c r="D97" s="61" t="s">
        <v>21</v>
      </c>
      <c r="E97" s="61" t="s">
        <v>11</v>
      </c>
      <c r="F97" s="61" t="s">
        <v>12</v>
      </c>
      <c r="G97" s="61" t="s">
        <v>13</v>
      </c>
      <c r="H97" s="61" t="s">
        <v>14</v>
      </c>
      <c r="I97" s="61" t="s">
        <v>15</v>
      </c>
      <c r="J97" s="61" t="s">
        <v>16</v>
      </c>
      <c r="K97" s="61" t="s">
        <v>17</v>
      </c>
      <c r="L97" s="61" t="s">
        <v>49</v>
      </c>
      <c r="M97" s="61" t="s">
        <v>18</v>
      </c>
      <c r="N97" s="66" t="s">
        <v>19</v>
      </c>
      <c r="O97" s="62" t="s">
        <v>51</v>
      </c>
    </row>
    <row r="98" spans="1:15" x14ac:dyDescent="0.25">
      <c r="A98" s="63"/>
      <c r="B98" s="64">
        <v>7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5" t="e">
        <f>YEAR(Dates)=2015</f>
        <v>#NAME?</v>
      </c>
    </row>
    <row r="99" spans="1:15" x14ac:dyDescent="0.25">
      <c r="A99" s="60" t="s">
        <v>48</v>
      </c>
      <c r="B99" s="61" t="s">
        <v>47</v>
      </c>
      <c r="C99" s="61" t="s">
        <v>20</v>
      </c>
      <c r="D99" s="66" t="s">
        <v>21</v>
      </c>
      <c r="E99" s="61" t="s">
        <v>11</v>
      </c>
      <c r="F99" s="61" t="s">
        <v>12</v>
      </c>
      <c r="G99" s="61" t="s">
        <v>13</v>
      </c>
      <c r="H99" s="61" t="s">
        <v>14</v>
      </c>
      <c r="I99" s="61" t="s">
        <v>15</v>
      </c>
      <c r="J99" s="61" t="s">
        <v>16</v>
      </c>
      <c r="K99" s="61" t="s">
        <v>17</v>
      </c>
      <c r="L99" s="61" t="s">
        <v>49</v>
      </c>
      <c r="M99" s="61" t="s">
        <v>18</v>
      </c>
      <c r="N99" s="61" t="s">
        <v>19</v>
      </c>
      <c r="O99" s="62" t="s">
        <v>51</v>
      </c>
    </row>
    <row r="100" spans="1:15" x14ac:dyDescent="0.25">
      <c r="A100" s="63"/>
      <c r="B100" s="64">
        <v>8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5" t="e">
        <f>YEAR(Dates)=2015</f>
        <v>#NAME?</v>
      </c>
    </row>
    <row r="101" spans="1:15" x14ac:dyDescent="0.25">
      <c r="A101" s="60" t="s">
        <v>48</v>
      </c>
      <c r="B101" s="61" t="s">
        <v>47</v>
      </c>
      <c r="C101" s="61" t="s">
        <v>20</v>
      </c>
      <c r="D101" s="61" t="s">
        <v>21</v>
      </c>
      <c r="E101" s="61" t="s">
        <v>11</v>
      </c>
      <c r="F101" s="61" t="s">
        <v>12</v>
      </c>
      <c r="G101" s="66" t="s">
        <v>13</v>
      </c>
      <c r="H101" s="61" t="s">
        <v>14</v>
      </c>
      <c r="I101" s="61" t="s">
        <v>15</v>
      </c>
      <c r="J101" s="61" t="s">
        <v>16</v>
      </c>
      <c r="K101" s="61" t="s">
        <v>17</v>
      </c>
      <c r="L101" s="61" t="s">
        <v>49</v>
      </c>
      <c r="M101" s="61" t="s">
        <v>18</v>
      </c>
      <c r="N101" s="61" t="s">
        <v>19</v>
      </c>
      <c r="O101" s="62" t="s">
        <v>51</v>
      </c>
    </row>
    <row r="102" spans="1:15" x14ac:dyDescent="0.25">
      <c r="A102" s="63"/>
      <c r="B102" s="64">
        <v>8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5" t="e">
        <f>YEAR(Dates)=2015</f>
        <v>#NAME?</v>
      </c>
    </row>
    <row r="103" spans="1:15" x14ac:dyDescent="0.25">
      <c r="A103" s="60" t="s">
        <v>48</v>
      </c>
      <c r="B103" s="61" t="s">
        <v>47</v>
      </c>
      <c r="C103" s="61" t="s">
        <v>20</v>
      </c>
      <c r="D103" s="61" t="s">
        <v>21</v>
      </c>
      <c r="E103" s="61" t="s">
        <v>11</v>
      </c>
      <c r="F103" s="61" t="s">
        <v>12</v>
      </c>
      <c r="G103" s="61" t="s">
        <v>13</v>
      </c>
      <c r="H103" s="66" t="s">
        <v>14</v>
      </c>
      <c r="I103" s="61" t="s">
        <v>15</v>
      </c>
      <c r="J103" s="61" t="s">
        <v>16</v>
      </c>
      <c r="K103" s="61" t="s">
        <v>17</v>
      </c>
      <c r="L103" s="61" t="s">
        <v>49</v>
      </c>
      <c r="M103" s="61" t="s">
        <v>18</v>
      </c>
      <c r="N103" s="61" t="s">
        <v>19</v>
      </c>
      <c r="O103" s="62" t="s">
        <v>51</v>
      </c>
    </row>
    <row r="104" spans="1:15" x14ac:dyDescent="0.25">
      <c r="A104" s="63"/>
      <c r="B104" s="64">
        <v>8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5" t="e">
        <f>YEAR(Dates)=2015</f>
        <v>#NAME?</v>
      </c>
    </row>
    <row r="105" spans="1:15" x14ac:dyDescent="0.25">
      <c r="A105" s="60" t="s">
        <v>48</v>
      </c>
      <c r="B105" s="61" t="s">
        <v>47</v>
      </c>
      <c r="C105" s="61" t="s">
        <v>20</v>
      </c>
      <c r="D105" s="61" t="s">
        <v>21</v>
      </c>
      <c r="E105" s="61" t="s">
        <v>11</v>
      </c>
      <c r="F105" s="61" t="s">
        <v>12</v>
      </c>
      <c r="G105" s="61" t="s">
        <v>13</v>
      </c>
      <c r="H105" s="61" t="s">
        <v>14</v>
      </c>
      <c r="I105" s="66" t="s">
        <v>15</v>
      </c>
      <c r="J105" s="61" t="s">
        <v>16</v>
      </c>
      <c r="K105" s="61" t="s">
        <v>17</v>
      </c>
      <c r="L105" s="61" t="s">
        <v>49</v>
      </c>
      <c r="M105" s="61" t="s">
        <v>18</v>
      </c>
      <c r="N105" s="61" t="s">
        <v>19</v>
      </c>
      <c r="O105" s="62" t="s">
        <v>51</v>
      </c>
    </row>
    <row r="106" spans="1:15" x14ac:dyDescent="0.25">
      <c r="A106" s="63"/>
      <c r="B106" s="64">
        <v>8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5" t="e">
        <f>YEAR(Dates)=2015</f>
        <v>#NAME?</v>
      </c>
    </row>
    <row r="107" spans="1:15" x14ac:dyDescent="0.25">
      <c r="A107" s="60" t="s">
        <v>48</v>
      </c>
      <c r="B107" s="61" t="s">
        <v>47</v>
      </c>
      <c r="C107" s="61" t="s">
        <v>20</v>
      </c>
      <c r="D107" s="61" t="s">
        <v>21</v>
      </c>
      <c r="E107" s="61" t="s">
        <v>11</v>
      </c>
      <c r="F107" s="61" t="s">
        <v>12</v>
      </c>
      <c r="G107" s="61" t="s">
        <v>13</v>
      </c>
      <c r="H107" s="61" t="s">
        <v>14</v>
      </c>
      <c r="I107" s="61" t="s">
        <v>15</v>
      </c>
      <c r="J107" s="66" t="s">
        <v>16</v>
      </c>
      <c r="K107" s="61" t="s">
        <v>17</v>
      </c>
      <c r="L107" s="61" t="s">
        <v>49</v>
      </c>
      <c r="M107" s="61" t="s">
        <v>18</v>
      </c>
      <c r="N107" s="61" t="s">
        <v>19</v>
      </c>
      <c r="O107" s="62" t="s">
        <v>51</v>
      </c>
    </row>
    <row r="108" spans="1:15" x14ac:dyDescent="0.25">
      <c r="A108" s="63"/>
      <c r="B108" s="64">
        <v>8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5" t="e">
        <f>YEAR(Dates)=2015</f>
        <v>#NAME?</v>
      </c>
    </row>
    <row r="109" spans="1:15" x14ac:dyDescent="0.25">
      <c r="A109" s="60" t="s">
        <v>48</v>
      </c>
      <c r="B109" s="61" t="s">
        <v>47</v>
      </c>
      <c r="C109" s="61" t="s">
        <v>20</v>
      </c>
      <c r="D109" s="61" t="s">
        <v>21</v>
      </c>
      <c r="E109" s="61" t="s">
        <v>11</v>
      </c>
      <c r="F109" s="61" t="s">
        <v>12</v>
      </c>
      <c r="G109" s="61" t="s">
        <v>13</v>
      </c>
      <c r="H109" s="61" t="s">
        <v>14</v>
      </c>
      <c r="I109" s="61" t="s">
        <v>15</v>
      </c>
      <c r="J109" s="61" t="s">
        <v>16</v>
      </c>
      <c r="K109" s="66" t="s">
        <v>17</v>
      </c>
      <c r="L109" s="61" t="s">
        <v>49</v>
      </c>
      <c r="M109" s="61" t="s">
        <v>18</v>
      </c>
      <c r="N109" s="61" t="s">
        <v>19</v>
      </c>
      <c r="O109" s="62" t="s">
        <v>51</v>
      </c>
    </row>
    <row r="110" spans="1:15" x14ac:dyDescent="0.25">
      <c r="A110" s="63"/>
      <c r="B110" s="64">
        <v>8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5" t="e">
        <f>YEAR(Dates)=2015</f>
        <v>#NAME?</v>
      </c>
    </row>
    <row r="111" spans="1:15" x14ac:dyDescent="0.25">
      <c r="A111" s="60" t="s">
        <v>48</v>
      </c>
      <c r="B111" s="61" t="s">
        <v>47</v>
      </c>
      <c r="C111" s="61" t="s">
        <v>20</v>
      </c>
      <c r="D111" s="61" t="s">
        <v>21</v>
      </c>
      <c r="E111" s="61" t="s">
        <v>11</v>
      </c>
      <c r="F111" s="61" t="s">
        <v>12</v>
      </c>
      <c r="G111" s="61" t="s">
        <v>13</v>
      </c>
      <c r="H111" s="61" t="s">
        <v>14</v>
      </c>
      <c r="I111" s="61" t="s">
        <v>15</v>
      </c>
      <c r="J111" s="61" t="s">
        <v>16</v>
      </c>
      <c r="K111" s="61" t="s">
        <v>17</v>
      </c>
      <c r="L111" s="61" t="s">
        <v>49</v>
      </c>
      <c r="M111" s="61" t="s">
        <v>18</v>
      </c>
      <c r="N111" s="66" t="s">
        <v>19</v>
      </c>
      <c r="O111" s="62" t="s">
        <v>51</v>
      </c>
    </row>
    <row r="112" spans="1:15" x14ac:dyDescent="0.25">
      <c r="A112" s="63"/>
      <c r="B112" s="64">
        <v>8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5" t="e">
        <f>YEAR(Dates)=2015</f>
        <v>#NAME?</v>
      </c>
    </row>
    <row r="113" spans="1:15" x14ac:dyDescent="0.25">
      <c r="A113" s="60" t="s">
        <v>48</v>
      </c>
      <c r="B113" s="61" t="s">
        <v>47</v>
      </c>
      <c r="C113" s="61" t="s">
        <v>20</v>
      </c>
      <c r="D113" s="66" t="s">
        <v>21</v>
      </c>
      <c r="E113" s="61" t="s">
        <v>11</v>
      </c>
      <c r="F113" s="61" t="s">
        <v>12</v>
      </c>
      <c r="G113" s="61" t="s">
        <v>13</v>
      </c>
      <c r="H113" s="61" t="s">
        <v>14</v>
      </c>
      <c r="I113" s="61" t="s">
        <v>15</v>
      </c>
      <c r="J113" s="61" t="s">
        <v>16</v>
      </c>
      <c r="K113" s="61" t="s">
        <v>17</v>
      </c>
      <c r="L113" s="61" t="s">
        <v>49</v>
      </c>
      <c r="M113" s="61" t="s">
        <v>18</v>
      </c>
      <c r="N113" s="61" t="s">
        <v>19</v>
      </c>
      <c r="O113" s="62" t="s">
        <v>51</v>
      </c>
    </row>
    <row r="114" spans="1:15" x14ac:dyDescent="0.25">
      <c r="A114" s="63"/>
      <c r="B114" s="64">
        <v>9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5" t="e">
        <f>YEAR(Dates)=2015</f>
        <v>#NAME?</v>
      </c>
    </row>
    <row r="115" spans="1:15" x14ac:dyDescent="0.25">
      <c r="A115" s="60" t="s">
        <v>48</v>
      </c>
      <c r="B115" s="61" t="s">
        <v>47</v>
      </c>
      <c r="C115" s="61" t="s">
        <v>20</v>
      </c>
      <c r="D115" s="61" t="s">
        <v>21</v>
      </c>
      <c r="E115" s="61" t="s">
        <v>11</v>
      </c>
      <c r="F115" s="61" t="s">
        <v>12</v>
      </c>
      <c r="G115" s="66" t="s">
        <v>13</v>
      </c>
      <c r="H115" s="61" t="s">
        <v>14</v>
      </c>
      <c r="I115" s="61" t="s">
        <v>15</v>
      </c>
      <c r="J115" s="61" t="s">
        <v>16</v>
      </c>
      <c r="K115" s="61" t="s">
        <v>17</v>
      </c>
      <c r="L115" s="61" t="s">
        <v>49</v>
      </c>
      <c r="M115" s="61" t="s">
        <v>18</v>
      </c>
      <c r="N115" s="61" t="s">
        <v>19</v>
      </c>
      <c r="O115" s="62" t="s">
        <v>51</v>
      </c>
    </row>
    <row r="116" spans="1:15" x14ac:dyDescent="0.25">
      <c r="A116" s="63"/>
      <c r="B116" s="64">
        <v>9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5" t="e">
        <f>YEAR(Dates)=2015</f>
        <v>#NAME?</v>
      </c>
    </row>
    <row r="117" spans="1:15" x14ac:dyDescent="0.25">
      <c r="A117" s="60" t="s">
        <v>48</v>
      </c>
      <c r="B117" s="61" t="s">
        <v>47</v>
      </c>
      <c r="C117" s="61" t="s">
        <v>20</v>
      </c>
      <c r="D117" s="61" t="s">
        <v>21</v>
      </c>
      <c r="E117" s="61" t="s">
        <v>11</v>
      </c>
      <c r="F117" s="61" t="s">
        <v>12</v>
      </c>
      <c r="G117" s="61" t="s">
        <v>13</v>
      </c>
      <c r="H117" s="66" t="s">
        <v>14</v>
      </c>
      <c r="I117" s="61" t="s">
        <v>15</v>
      </c>
      <c r="J117" s="61" t="s">
        <v>16</v>
      </c>
      <c r="K117" s="61" t="s">
        <v>17</v>
      </c>
      <c r="L117" s="61" t="s">
        <v>49</v>
      </c>
      <c r="M117" s="61" t="s">
        <v>18</v>
      </c>
      <c r="N117" s="61" t="s">
        <v>19</v>
      </c>
      <c r="O117" s="62" t="s">
        <v>51</v>
      </c>
    </row>
    <row r="118" spans="1:15" x14ac:dyDescent="0.25">
      <c r="A118" s="63"/>
      <c r="B118" s="64">
        <v>9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5" t="e">
        <f>YEAR(Dates)=2015</f>
        <v>#NAME?</v>
      </c>
    </row>
    <row r="119" spans="1:15" x14ac:dyDescent="0.25">
      <c r="A119" s="60" t="s">
        <v>48</v>
      </c>
      <c r="B119" s="61" t="s">
        <v>47</v>
      </c>
      <c r="C119" s="61" t="s">
        <v>20</v>
      </c>
      <c r="D119" s="61" t="s">
        <v>21</v>
      </c>
      <c r="E119" s="61" t="s">
        <v>11</v>
      </c>
      <c r="F119" s="61" t="s">
        <v>12</v>
      </c>
      <c r="G119" s="61" t="s">
        <v>13</v>
      </c>
      <c r="H119" s="61" t="s">
        <v>14</v>
      </c>
      <c r="I119" s="66" t="s">
        <v>15</v>
      </c>
      <c r="J119" s="61" t="s">
        <v>16</v>
      </c>
      <c r="K119" s="61" t="s">
        <v>17</v>
      </c>
      <c r="L119" s="61" t="s">
        <v>49</v>
      </c>
      <c r="M119" s="61" t="s">
        <v>18</v>
      </c>
      <c r="N119" s="61" t="s">
        <v>19</v>
      </c>
      <c r="O119" s="62" t="s">
        <v>51</v>
      </c>
    </row>
    <row r="120" spans="1:15" x14ac:dyDescent="0.25">
      <c r="A120" s="63"/>
      <c r="B120" s="64">
        <v>9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5" t="e">
        <f>YEAR(Dates)=2015</f>
        <v>#NAME?</v>
      </c>
    </row>
    <row r="121" spans="1:15" x14ac:dyDescent="0.25">
      <c r="A121" s="60" t="s">
        <v>48</v>
      </c>
      <c r="B121" s="61" t="s">
        <v>47</v>
      </c>
      <c r="C121" s="61" t="s">
        <v>20</v>
      </c>
      <c r="D121" s="61" t="s">
        <v>21</v>
      </c>
      <c r="E121" s="61" t="s">
        <v>11</v>
      </c>
      <c r="F121" s="61" t="s">
        <v>12</v>
      </c>
      <c r="G121" s="61" t="s">
        <v>13</v>
      </c>
      <c r="H121" s="61" t="s">
        <v>14</v>
      </c>
      <c r="I121" s="61" t="s">
        <v>15</v>
      </c>
      <c r="J121" s="66" t="s">
        <v>16</v>
      </c>
      <c r="K121" s="61" t="s">
        <v>17</v>
      </c>
      <c r="L121" s="61" t="s">
        <v>49</v>
      </c>
      <c r="M121" s="61" t="s">
        <v>18</v>
      </c>
      <c r="N121" s="61" t="s">
        <v>19</v>
      </c>
      <c r="O121" s="62" t="s">
        <v>51</v>
      </c>
    </row>
    <row r="122" spans="1:15" x14ac:dyDescent="0.25">
      <c r="A122" s="63"/>
      <c r="B122" s="64">
        <v>9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5" t="e">
        <f>YEAR(Dates)=2015</f>
        <v>#NAME?</v>
      </c>
    </row>
    <row r="123" spans="1:15" x14ac:dyDescent="0.25">
      <c r="A123" s="60" t="s">
        <v>48</v>
      </c>
      <c r="B123" s="61" t="s">
        <v>47</v>
      </c>
      <c r="C123" s="61" t="s">
        <v>20</v>
      </c>
      <c r="D123" s="61" t="s">
        <v>21</v>
      </c>
      <c r="E123" s="61" t="s">
        <v>11</v>
      </c>
      <c r="F123" s="61" t="s">
        <v>12</v>
      </c>
      <c r="G123" s="61" t="s">
        <v>13</v>
      </c>
      <c r="H123" s="61" t="s">
        <v>14</v>
      </c>
      <c r="I123" s="61" t="s">
        <v>15</v>
      </c>
      <c r="J123" s="61" t="s">
        <v>16</v>
      </c>
      <c r="K123" s="66" t="s">
        <v>17</v>
      </c>
      <c r="L123" s="61" t="s">
        <v>49</v>
      </c>
      <c r="M123" s="61" t="s">
        <v>18</v>
      </c>
      <c r="N123" s="61" t="s">
        <v>19</v>
      </c>
      <c r="O123" s="62" t="s">
        <v>51</v>
      </c>
    </row>
    <row r="124" spans="1:15" x14ac:dyDescent="0.25">
      <c r="A124" s="63"/>
      <c r="B124" s="64">
        <v>9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5" t="e">
        <f>YEAR(Dates)=2015</f>
        <v>#NAME?</v>
      </c>
    </row>
    <row r="125" spans="1:15" x14ac:dyDescent="0.25">
      <c r="A125" s="60" t="s">
        <v>48</v>
      </c>
      <c r="B125" s="61" t="s">
        <v>47</v>
      </c>
      <c r="C125" s="61" t="s">
        <v>20</v>
      </c>
      <c r="D125" s="61" t="s">
        <v>21</v>
      </c>
      <c r="E125" s="61" t="s">
        <v>11</v>
      </c>
      <c r="F125" s="61" t="s">
        <v>12</v>
      </c>
      <c r="G125" s="61" t="s">
        <v>13</v>
      </c>
      <c r="H125" s="61" t="s">
        <v>14</v>
      </c>
      <c r="I125" s="61" t="s">
        <v>15</v>
      </c>
      <c r="J125" s="61" t="s">
        <v>16</v>
      </c>
      <c r="K125" s="61" t="s">
        <v>17</v>
      </c>
      <c r="L125" s="61" t="s">
        <v>49</v>
      </c>
      <c r="M125" s="61" t="s">
        <v>18</v>
      </c>
      <c r="N125" s="66" t="s">
        <v>19</v>
      </c>
      <c r="O125" s="62" t="s">
        <v>51</v>
      </c>
    </row>
    <row r="126" spans="1:15" x14ac:dyDescent="0.25">
      <c r="A126" s="63"/>
      <c r="B126" s="64">
        <v>9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5" t="e">
        <f>YEAR(Dates)=2015</f>
        <v>#NAME?</v>
      </c>
    </row>
    <row r="127" spans="1:15" x14ac:dyDescent="0.25">
      <c r="A127" s="60" t="s">
        <v>48</v>
      </c>
      <c r="B127" s="61" t="s">
        <v>47</v>
      </c>
      <c r="C127" s="61" t="s">
        <v>20</v>
      </c>
      <c r="D127" s="66" t="s">
        <v>21</v>
      </c>
      <c r="E127" s="61" t="s">
        <v>11</v>
      </c>
      <c r="F127" s="61" t="s">
        <v>12</v>
      </c>
      <c r="G127" s="61" t="s">
        <v>13</v>
      </c>
      <c r="H127" s="61" t="s">
        <v>14</v>
      </c>
      <c r="I127" s="61" t="s">
        <v>15</v>
      </c>
      <c r="J127" s="61" t="s">
        <v>16</v>
      </c>
      <c r="K127" s="61" t="s">
        <v>17</v>
      </c>
      <c r="L127" s="61" t="s">
        <v>49</v>
      </c>
      <c r="M127" s="61" t="s">
        <v>18</v>
      </c>
      <c r="N127" s="61" t="s">
        <v>19</v>
      </c>
      <c r="O127" s="62" t="s">
        <v>51</v>
      </c>
    </row>
    <row r="128" spans="1:15" x14ac:dyDescent="0.25">
      <c r="A128" s="63"/>
      <c r="B128" s="64">
        <v>10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5" t="e">
        <f>YEAR(Dates)=2015</f>
        <v>#NAME?</v>
      </c>
    </row>
    <row r="129" spans="1:15" x14ac:dyDescent="0.25">
      <c r="A129" s="60" t="s">
        <v>48</v>
      </c>
      <c r="B129" s="61" t="s">
        <v>47</v>
      </c>
      <c r="C129" s="61" t="s">
        <v>20</v>
      </c>
      <c r="D129" s="61" t="s">
        <v>21</v>
      </c>
      <c r="E129" s="61" t="s">
        <v>11</v>
      </c>
      <c r="F129" s="61" t="s">
        <v>12</v>
      </c>
      <c r="G129" s="66" t="s">
        <v>13</v>
      </c>
      <c r="H129" s="61" t="s">
        <v>14</v>
      </c>
      <c r="I129" s="61" t="s">
        <v>15</v>
      </c>
      <c r="J129" s="61" t="s">
        <v>16</v>
      </c>
      <c r="K129" s="61" t="s">
        <v>17</v>
      </c>
      <c r="L129" s="61" t="s">
        <v>49</v>
      </c>
      <c r="M129" s="61" t="s">
        <v>18</v>
      </c>
      <c r="N129" s="61" t="s">
        <v>19</v>
      </c>
      <c r="O129" s="62" t="s">
        <v>51</v>
      </c>
    </row>
    <row r="130" spans="1:15" x14ac:dyDescent="0.25">
      <c r="A130" s="63"/>
      <c r="B130" s="64">
        <v>10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5" t="e">
        <f>YEAR(Dates)=2015</f>
        <v>#NAME?</v>
      </c>
    </row>
    <row r="131" spans="1:15" x14ac:dyDescent="0.25">
      <c r="A131" s="60" t="s">
        <v>48</v>
      </c>
      <c r="B131" s="61" t="s">
        <v>47</v>
      </c>
      <c r="C131" s="61" t="s">
        <v>20</v>
      </c>
      <c r="D131" s="61" t="s">
        <v>21</v>
      </c>
      <c r="E131" s="61" t="s">
        <v>11</v>
      </c>
      <c r="F131" s="61" t="s">
        <v>12</v>
      </c>
      <c r="G131" s="61" t="s">
        <v>13</v>
      </c>
      <c r="H131" s="66" t="s">
        <v>14</v>
      </c>
      <c r="I131" s="61" t="s">
        <v>15</v>
      </c>
      <c r="J131" s="61" t="s">
        <v>16</v>
      </c>
      <c r="K131" s="61" t="s">
        <v>17</v>
      </c>
      <c r="L131" s="61" t="s">
        <v>49</v>
      </c>
      <c r="M131" s="61" t="s">
        <v>18</v>
      </c>
      <c r="N131" s="61" t="s">
        <v>19</v>
      </c>
      <c r="O131" s="62" t="s">
        <v>51</v>
      </c>
    </row>
    <row r="132" spans="1:15" x14ac:dyDescent="0.25">
      <c r="A132" s="63"/>
      <c r="B132" s="64">
        <v>10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5" t="e">
        <f>YEAR(Dates)=2015</f>
        <v>#NAME?</v>
      </c>
    </row>
    <row r="133" spans="1:15" x14ac:dyDescent="0.25">
      <c r="A133" s="60" t="s">
        <v>48</v>
      </c>
      <c r="B133" s="61" t="s">
        <v>47</v>
      </c>
      <c r="C133" s="61" t="s">
        <v>20</v>
      </c>
      <c r="D133" s="61" t="s">
        <v>21</v>
      </c>
      <c r="E133" s="61" t="s">
        <v>11</v>
      </c>
      <c r="F133" s="61" t="s">
        <v>12</v>
      </c>
      <c r="G133" s="61" t="s">
        <v>13</v>
      </c>
      <c r="H133" s="61" t="s">
        <v>14</v>
      </c>
      <c r="I133" s="66" t="s">
        <v>15</v>
      </c>
      <c r="J133" s="61" t="s">
        <v>16</v>
      </c>
      <c r="K133" s="61" t="s">
        <v>17</v>
      </c>
      <c r="L133" s="61" t="s">
        <v>49</v>
      </c>
      <c r="M133" s="61" t="s">
        <v>18</v>
      </c>
      <c r="N133" s="61" t="s">
        <v>19</v>
      </c>
      <c r="O133" s="62" t="s">
        <v>51</v>
      </c>
    </row>
    <row r="134" spans="1:15" x14ac:dyDescent="0.25">
      <c r="A134" s="63"/>
      <c r="B134" s="64">
        <v>10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5" t="e">
        <f>YEAR(Dates)=2015</f>
        <v>#NAME?</v>
      </c>
    </row>
    <row r="135" spans="1:15" x14ac:dyDescent="0.25">
      <c r="A135" s="60" t="s">
        <v>48</v>
      </c>
      <c r="B135" s="61" t="s">
        <v>47</v>
      </c>
      <c r="C135" s="61" t="s">
        <v>20</v>
      </c>
      <c r="D135" s="61" t="s">
        <v>21</v>
      </c>
      <c r="E135" s="61" t="s">
        <v>11</v>
      </c>
      <c r="F135" s="61" t="s">
        <v>12</v>
      </c>
      <c r="G135" s="61" t="s">
        <v>13</v>
      </c>
      <c r="H135" s="61" t="s">
        <v>14</v>
      </c>
      <c r="I135" s="61" t="s">
        <v>15</v>
      </c>
      <c r="J135" s="66" t="s">
        <v>16</v>
      </c>
      <c r="K135" s="61" t="s">
        <v>17</v>
      </c>
      <c r="L135" s="61" t="s">
        <v>49</v>
      </c>
      <c r="M135" s="61" t="s">
        <v>18</v>
      </c>
      <c r="N135" s="61" t="s">
        <v>19</v>
      </c>
      <c r="O135" s="62" t="s">
        <v>51</v>
      </c>
    </row>
    <row r="136" spans="1:15" x14ac:dyDescent="0.25">
      <c r="A136" s="63"/>
      <c r="B136" s="64">
        <v>10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5" t="e">
        <f>YEAR(Dates)=2015</f>
        <v>#NAME?</v>
      </c>
    </row>
    <row r="137" spans="1:15" x14ac:dyDescent="0.25">
      <c r="A137" s="60" t="s">
        <v>48</v>
      </c>
      <c r="B137" s="61" t="s">
        <v>47</v>
      </c>
      <c r="C137" s="61" t="s">
        <v>20</v>
      </c>
      <c r="D137" s="61" t="s">
        <v>21</v>
      </c>
      <c r="E137" s="61" t="s">
        <v>11</v>
      </c>
      <c r="F137" s="61" t="s">
        <v>12</v>
      </c>
      <c r="G137" s="61" t="s">
        <v>13</v>
      </c>
      <c r="H137" s="61" t="s">
        <v>14</v>
      </c>
      <c r="I137" s="61" t="s">
        <v>15</v>
      </c>
      <c r="J137" s="61" t="s">
        <v>16</v>
      </c>
      <c r="K137" s="66" t="s">
        <v>17</v>
      </c>
      <c r="L137" s="61" t="s">
        <v>49</v>
      </c>
      <c r="M137" s="61" t="s">
        <v>18</v>
      </c>
      <c r="N137" s="61" t="s">
        <v>19</v>
      </c>
      <c r="O137" s="62" t="s">
        <v>51</v>
      </c>
    </row>
    <row r="138" spans="1:15" x14ac:dyDescent="0.25">
      <c r="A138" s="63"/>
      <c r="B138" s="64">
        <v>10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5" t="e">
        <f>YEAR(Dates)=2015</f>
        <v>#NAME?</v>
      </c>
    </row>
    <row r="139" spans="1:15" x14ac:dyDescent="0.25">
      <c r="A139" s="60" t="s">
        <v>48</v>
      </c>
      <c r="B139" s="61" t="s">
        <v>47</v>
      </c>
      <c r="C139" s="61" t="s">
        <v>20</v>
      </c>
      <c r="D139" s="61" t="s">
        <v>21</v>
      </c>
      <c r="E139" s="61" t="s">
        <v>11</v>
      </c>
      <c r="F139" s="61" t="s">
        <v>12</v>
      </c>
      <c r="G139" s="61" t="s">
        <v>13</v>
      </c>
      <c r="H139" s="61" t="s">
        <v>14</v>
      </c>
      <c r="I139" s="61" t="s">
        <v>15</v>
      </c>
      <c r="J139" s="61" t="s">
        <v>16</v>
      </c>
      <c r="K139" s="61" t="s">
        <v>17</v>
      </c>
      <c r="L139" s="61" t="s">
        <v>49</v>
      </c>
      <c r="M139" s="61" t="s">
        <v>18</v>
      </c>
      <c r="N139" s="66" t="s">
        <v>19</v>
      </c>
      <c r="O139" s="62" t="s">
        <v>51</v>
      </c>
    </row>
    <row r="140" spans="1:15" x14ac:dyDescent="0.25">
      <c r="A140" s="63"/>
      <c r="B140" s="64">
        <v>10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5" t="e">
        <f>YEAR(Dates)=2015</f>
        <v>#NAME?</v>
      </c>
    </row>
    <row r="141" spans="1:15" x14ac:dyDescent="0.25">
      <c r="A141" s="60" t="s">
        <v>48</v>
      </c>
      <c r="B141" s="61" t="s">
        <v>47</v>
      </c>
      <c r="C141" s="61" t="s">
        <v>20</v>
      </c>
      <c r="D141" s="66" t="s">
        <v>21</v>
      </c>
      <c r="E141" s="61" t="s">
        <v>11</v>
      </c>
      <c r="F141" s="61" t="s">
        <v>12</v>
      </c>
      <c r="G141" s="61" t="s">
        <v>13</v>
      </c>
      <c r="H141" s="61" t="s">
        <v>14</v>
      </c>
      <c r="I141" s="61" t="s">
        <v>15</v>
      </c>
      <c r="J141" s="61" t="s">
        <v>16</v>
      </c>
      <c r="K141" s="61" t="s">
        <v>17</v>
      </c>
      <c r="L141" s="61" t="s">
        <v>49</v>
      </c>
      <c r="M141" s="61" t="s">
        <v>18</v>
      </c>
      <c r="N141" s="61" t="s">
        <v>19</v>
      </c>
      <c r="O141" s="62" t="s">
        <v>51</v>
      </c>
    </row>
    <row r="142" spans="1:15" x14ac:dyDescent="0.25">
      <c r="A142" s="63"/>
      <c r="B142" s="64">
        <v>11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5" t="e">
        <f>YEAR(Dates)=2015</f>
        <v>#NAME?</v>
      </c>
    </row>
    <row r="143" spans="1:15" x14ac:dyDescent="0.25">
      <c r="A143" s="60" t="s">
        <v>48</v>
      </c>
      <c r="B143" s="61" t="s">
        <v>47</v>
      </c>
      <c r="C143" s="61" t="s">
        <v>20</v>
      </c>
      <c r="D143" s="61" t="s">
        <v>21</v>
      </c>
      <c r="E143" s="61" t="s">
        <v>11</v>
      </c>
      <c r="F143" s="61" t="s">
        <v>12</v>
      </c>
      <c r="G143" s="66" t="s">
        <v>13</v>
      </c>
      <c r="H143" s="61" t="s">
        <v>14</v>
      </c>
      <c r="I143" s="61" t="s">
        <v>15</v>
      </c>
      <c r="J143" s="61" t="s">
        <v>16</v>
      </c>
      <c r="K143" s="61" t="s">
        <v>17</v>
      </c>
      <c r="L143" s="61" t="s">
        <v>49</v>
      </c>
      <c r="M143" s="61" t="s">
        <v>18</v>
      </c>
      <c r="N143" s="61" t="s">
        <v>19</v>
      </c>
      <c r="O143" s="62" t="s">
        <v>51</v>
      </c>
    </row>
    <row r="144" spans="1:15" x14ac:dyDescent="0.25">
      <c r="A144" s="63"/>
      <c r="B144" s="64">
        <v>11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5" t="e">
        <f>YEAR(Dates)=2015</f>
        <v>#NAME?</v>
      </c>
    </row>
    <row r="145" spans="1:15" x14ac:dyDescent="0.25">
      <c r="A145" s="60" t="s">
        <v>48</v>
      </c>
      <c r="B145" s="61" t="s">
        <v>47</v>
      </c>
      <c r="C145" s="61" t="s">
        <v>20</v>
      </c>
      <c r="D145" s="61" t="s">
        <v>21</v>
      </c>
      <c r="E145" s="61" t="s">
        <v>11</v>
      </c>
      <c r="F145" s="61" t="s">
        <v>12</v>
      </c>
      <c r="G145" s="61" t="s">
        <v>13</v>
      </c>
      <c r="H145" s="66" t="s">
        <v>14</v>
      </c>
      <c r="I145" s="61" t="s">
        <v>15</v>
      </c>
      <c r="J145" s="61" t="s">
        <v>16</v>
      </c>
      <c r="K145" s="61" t="s">
        <v>17</v>
      </c>
      <c r="L145" s="61" t="s">
        <v>49</v>
      </c>
      <c r="M145" s="61" t="s">
        <v>18</v>
      </c>
      <c r="N145" s="61" t="s">
        <v>19</v>
      </c>
      <c r="O145" s="62" t="s">
        <v>51</v>
      </c>
    </row>
    <row r="146" spans="1:15" x14ac:dyDescent="0.25">
      <c r="A146" s="63"/>
      <c r="B146" s="64">
        <v>11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5" t="e">
        <f>YEAR(Dates)=2015</f>
        <v>#NAME?</v>
      </c>
    </row>
    <row r="147" spans="1:15" x14ac:dyDescent="0.25">
      <c r="A147" s="60" t="s">
        <v>48</v>
      </c>
      <c r="B147" s="61" t="s">
        <v>47</v>
      </c>
      <c r="C147" s="61" t="s">
        <v>20</v>
      </c>
      <c r="D147" s="61" t="s">
        <v>21</v>
      </c>
      <c r="E147" s="61" t="s">
        <v>11</v>
      </c>
      <c r="F147" s="61" t="s">
        <v>12</v>
      </c>
      <c r="G147" s="61" t="s">
        <v>13</v>
      </c>
      <c r="H147" s="61" t="s">
        <v>14</v>
      </c>
      <c r="I147" s="66" t="s">
        <v>15</v>
      </c>
      <c r="J147" s="61" t="s">
        <v>16</v>
      </c>
      <c r="K147" s="61" t="s">
        <v>17</v>
      </c>
      <c r="L147" s="61" t="s">
        <v>49</v>
      </c>
      <c r="M147" s="61" t="s">
        <v>18</v>
      </c>
      <c r="N147" s="61" t="s">
        <v>19</v>
      </c>
      <c r="O147" s="62" t="s">
        <v>51</v>
      </c>
    </row>
    <row r="148" spans="1:15" x14ac:dyDescent="0.25">
      <c r="A148" s="63"/>
      <c r="B148" s="64">
        <v>11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5" t="e">
        <f>YEAR(Dates)=2015</f>
        <v>#NAME?</v>
      </c>
    </row>
    <row r="149" spans="1:15" x14ac:dyDescent="0.25">
      <c r="A149" s="60" t="s">
        <v>48</v>
      </c>
      <c r="B149" s="61" t="s">
        <v>47</v>
      </c>
      <c r="C149" s="61" t="s">
        <v>20</v>
      </c>
      <c r="D149" s="61" t="s">
        <v>21</v>
      </c>
      <c r="E149" s="61" t="s">
        <v>11</v>
      </c>
      <c r="F149" s="61" t="s">
        <v>12</v>
      </c>
      <c r="G149" s="61" t="s">
        <v>13</v>
      </c>
      <c r="H149" s="61" t="s">
        <v>14</v>
      </c>
      <c r="I149" s="61" t="s">
        <v>15</v>
      </c>
      <c r="J149" s="66" t="s">
        <v>16</v>
      </c>
      <c r="K149" s="61" t="s">
        <v>17</v>
      </c>
      <c r="L149" s="61" t="s">
        <v>49</v>
      </c>
      <c r="M149" s="61" t="s">
        <v>18</v>
      </c>
      <c r="N149" s="61" t="s">
        <v>19</v>
      </c>
      <c r="O149" s="62" t="s">
        <v>51</v>
      </c>
    </row>
    <row r="150" spans="1:15" x14ac:dyDescent="0.25">
      <c r="A150" s="63"/>
      <c r="B150" s="64">
        <v>11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5" t="e">
        <f>YEAR(Dates)=2015</f>
        <v>#NAME?</v>
      </c>
    </row>
    <row r="151" spans="1:15" x14ac:dyDescent="0.25">
      <c r="A151" s="60" t="s">
        <v>48</v>
      </c>
      <c r="B151" s="61" t="s">
        <v>47</v>
      </c>
      <c r="C151" s="61" t="s">
        <v>20</v>
      </c>
      <c r="D151" s="61" t="s">
        <v>21</v>
      </c>
      <c r="E151" s="61" t="s">
        <v>11</v>
      </c>
      <c r="F151" s="61" t="s">
        <v>12</v>
      </c>
      <c r="G151" s="61" t="s">
        <v>13</v>
      </c>
      <c r="H151" s="61" t="s">
        <v>14</v>
      </c>
      <c r="I151" s="61" t="s">
        <v>15</v>
      </c>
      <c r="J151" s="61" t="s">
        <v>16</v>
      </c>
      <c r="K151" s="66" t="s">
        <v>17</v>
      </c>
      <c r="L151" s="61" t="s">
        <v>49</v>
      </c>
      <c r="M151" s="61" t="s">
        <v>18</v>
      </c>
      <c r="N151" s="61" t="s">
        <v>19</v>
      </c>
      <c r="O151" s="62" t="s">
        <v>51</v>
      </c>
    </row>
    <row r="152" spans="1:15" x14ac:dyDescent="0.25">
      <c r="A152" s="63"/>
      <c r="B152" s="64">
        <v>11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5" t="e">
        <f>YEAR(Dates)=2015</f>
        <v>#NAME?</v>
      </c>
    </row>
    <row r="153" spans="1:15" x14ac:dyDescent="0.25">
      <c r="A153" s="60" t="s">
        <v>48</v>
      </c>
      <c r="B153" s="61" t="s">
        <v>47</v>
      </c>
      <c r="C153" s="61" t="s">
        <v>20</v>
      </c>
      <c r="D153" s="61" t="s">
        <v>21</v>
      </c>
      <c r="E153" s="61" t="s">
        <v>11</v>
      </c>
      <c r="F153" s="61" t="s">
        <v>12</v>
      </c>
      <c r="G153" s="61" t="s">
        <v>13</v>
      </c>
      <c r="H153" s="61" t="s">
        <v>14</v>
      </c>
      <c r="I153" s="61" t="s">
        <v>15</v>
      </c>
      <c r="J153" s="61" t="s">
        <v>16</v>
      </c>
      <c r="K153" s="61" t="s">
        <v>17</v>
      </c>
      <c r="L153" s="61" t="s">
        <v>49</v>
      </c>
      <c r="M153" s="61" t="s">
        <v>18</v>
      </c>
      <c r="N153" s="66" t="s">
        <v>19</v>
      </c>
      <c r="O153" s="62" t="s">
        <v>51</v>
      </c>
    </row>
    <row r="154" spans="1:15" x14ac:dyDescent="0.25">
      <c r="A154" s="63"/>
      <c r="B154" s="64">
        <v>11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5" t="e">
        <f>YEAR(Dates)=2015</f>
        <v>#NAME?</v>
      </c>
    </row>
    <row r="155" spans="1:15" x14ac:dyDescent="0.25">
      <c r="A155" s="60" t="s">
        <v>48</v>
      </c>
      <c r="B155" s="61" t="s">
        <v>47</v>
      </c>
      <c r="C155" s="61" t="s">
        <v>20</v>
      </c>
      <c r="D155" s="66" t="s">
        <v>21</v>
      </c>
      <c r="E155" s="61" t="s">
        <v>11</v>
      </c>
      <c r="F155" s="61" t="s">
        <v>12</v>
      </c>
      <c r="G155" s="61" t="s">
        <v>13</v>
      </c>
      <c r="H155" s="61" t="s">
        <v>14</v>
      </c>
      <c r="I155" s="61" t="s">
        <v>15</v>
      </c>
      <c r="J155" s="61" t="s">
        <v>16</v>
      </c>
      <c r="K155" s="61" t="s">
        <v>17</v>
      </c>
      <c r="L155" s="61" t="s">
        <v>49</v>
      </c>
      <c r="M155" s="61" t="s">
        <v>18</v>
      </c>
      <c r="N155" s="61" t="s">
        <v>19</v>
      </c>
      <c r="O155" s="62" t="s">
        <v>51</v>
      </c>
    </row>
    <row r="156" spans="1:15" x14ac:dyDescent="0.25">
      <c r="A156" s="63"/>
      <c r="B156" s="64">
        <v>12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5" t="e">
        <f>YEAR(Dates)=2015</f>
        <v>#NAME?</v>
      </c>
    </row>
    <row r="157" spans="1:15" x14ac:dyDescent="0.25">
      <c r="A157" s="60" t="s">
        <v>48</v>
      </c>
      <c r="B157" s="61" t="s">
        <v>47</v>
      </c>
      <c r="C157" s="61" t="s">
        <v>20</v>
      </c>
      <c r="D157" s="61" t="s">
        <v>21</v>
      </c>
      <c r="E157" s="61" t="s">
        <v>11</v>
      </c>
      <c r="F157" s="61" t="s">
        <v>12</v>
      </c>
      <c r="G157" s="66" t="s">
        <v>13</v>
      </c>
      <c r="H157" s="61" t="s">
        <v>14</v>
      </c>
      <c r="I157" s="61" t="s">
        <v>15</v>
      </c>
      <c r="J157" s="61" t="s">
        <v>16</v>
      </c>
      <c r="K157" s="61" t="s">
        <v>17</v>
      </c>
      <c r="L157" s="61" t="s">
        <v>49</v>
      </c>
      <c r="M157" s="61" t="s">
        <v>18</v>
      </c>
      <c r="N157" s="61" t="s">
        <v>19</v>
      </c>
      <c r="O157" s="62" t="s">
        <v>51</v>
      </c>
    </row>
    <row r="158" spans="1:15" x14ac:dyDescent="0.25">
      <c r="A158" s="63"/>
      <c r="B158" s="64">
        <v>12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5" t="e">
        <f>YEAR(Dates)=2015</f>
        <v>#NAME?</v>
      </c>
    </row>
    <row r="159" spans="1:15" x14ac:dyDescent="0.25">
      <c r="A159" s="60" t="s">
        <v>48</v>
      </c>
      <c r="B159" s="61" t="s">
        <v>47</v>
      </c>
      <c r="C159" s="61" t="s">
        <v>20</v>
      </c>
      <c r="D159" s="61" t="s">
        <v>21</v>
      </c>
      <c r="E159" s="61" t="s">
        <v>11</v>
      </c>
      <c r="F159" s="61" t="s">
        <v>12</v>
      </c>
      <c r="G159" s="61" t="s">
        <v>13</v>
      </c>
      <c r="H159" s="66" t="s">
        <v>14</v>
      </c>
      <c r="I159" s="61" t="s">
        <v>15</v>
      </c>
      <c r="J159" s="61" t="s">
        <v>16</v>
      </c>
      <c r="K159" s="61" t="s">
        <v>17</v>
      </c>
      <c r="L159" s="61" t="s">
        <v>49</v>
      </c>
      <c r="M159" s="61" t="s">
        <v>18</v>
      </c>
      <c r="N159" s="61" t="s">
        <v>19</v>
      </c>
      <c r="O159" s="62" t="s">
        <v>51</v>
      </c>
    </row>
    <row r="160" spans="1:15" x14ac:dyDescent="0.25">
      <c r="A160" s="63"/>
      <c r="B160" s="64">
        <v>12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5" t="e">
        <f>YEAR(Dates)=2015</f>
        <v>#NAME?</v>
      </c>
    </row>
    <row r="161" spans="1:16" x14ac:dyDescent="0.25">
      <c r="A161" s="60" t="s">
        <v>48</v>
      </c>
      <c r="B161" s="61" t="s">
        <v>47</v>
      </c>
      <c r="C161" s="61" t="s">
        <v>20</v>
      </c>
      <c r="D161" s="61" t="s">
        <v>21</v>
      </c>
      <c r="E161" s="61" t="s">
        <v>11</v>
      </c>
      <c r="F161" s="61" t="s">
        <v>12</v>
      </c>
      <c r="G161" s="61" t="s">
        <v>13</v>
      </c>
      <c r="H161" s="61" t="s">
        <v>14</v>
      </c>
      <c r="I161" s="66" t="s">
        <v>15</v>
      </c>
      <c r="J161" s="61" t="s">
        <v>16</v>
      </c>
      <c r="K161" s="61" t="s">
        <v>17</v>
      </c>
      <c r="L161" s="61" t="s">
        <v>49</v>
      </c>
      <c r="M161" s="61" t="s">
        <v>18</v>
      </c>
      <c r="N161" s="61" t="s">
        <v>19</v>
      </c>
      <c r="O161" s="62" t="s">
        <v>51</v>
      </c>
    </row>
    <row r="162" spans="1:16" x14ac:dyDescent="0.25">
      <c r="A162" s="63"/>
      <c r="B162" s="64">
        <v>12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5" t="e">
        <f>YEAR(Dates)=2015</f>
        <v>#NAME?</v>
      </c>
    </row>
    <row r="163" spans="1:16" x14ac:dyDescent="0.25">
      <c r="A163" s="60" t="s">
        <v>48</v>
      </c>
      <c r="B163" s="61" t="s">
        <v>47</v>
      </c>
      <c r="C163" s="61" t="s">
        <v>20</v>
      </c>
      <c r="D163" s="61" t="s">
        <v>21</v>
      </c>
      <c r="E163" s="61" t="s">
        <v>11</v>
      </c>
      <c r="F163" s="61" t="s">
        <v>12</v>
      </c>
      <c r="G163" s="61" t="s">
        <v>13</v>
      </c>
      <c r="H163" s="61" t="s">
        <v>14</v>
      </c>
      <c r="I163" s="61" t="s">
        <v>15</v>
      </c>
      <c r="J163" s="66" t="s">
        <v>16</v>
      </c>
      <c r="K163" s="61" t="s">
        <v>17</v>
      </c>
      <c r="L163" s="61" t="s">
        <v>49</v>
      </c>
      <c r="M163" s="61" t="s">
        <v>18</v>
      </c>
      <c r="N163" s="61" t="s">
        <v>19</v>
      </c>
      <c r="O163" s="62" t="s">
        <v>51</v>
      </c>
    </row>
    <row r="164" spans="1:16" x14ac:dyDescent="0.25">
      <c r="A164" s="63"/>
      <c r="B164" s="64">
        <v>12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5" t="e">
        <f>YEAR(Dates)=2015</f>
        <v>#NAME?</v>
      </c>
    </row>
    <row r="165" spans="1:16" x14ac:dyDescent="0.25">
      <c r="A165" s="60" t="s">
        <v>48</v>
      </c>
      <c r="B165" s="61" t="s">
        <v>47</v>
      </c>
      <c r="C165" s="61" t="s">
        <v>20</v>
      </c>
      <c r="D165" s="61" t="s">
        <v>21</v>
      </c>
      <c r="E165" s="61" t="s">
        <v>11</v>
      </c>
      <c r="F165" s="61" t="s">
        <v>12</v>
      </c>
      <c r="G165" s="61" t="s">
        <v>13</v>
      </c>
      <c r="H165" s="61" t="s">
        <v>14</v>
      </c>
      <c r="I165" s="61" t="s">
        <v>15</v>
      </c>
      <c r="J165" s="61" t="s">
        <v>16</v>
      </c>
      <c r="K165" s="66" t="s">
        <v>17</v>
      </c>
      <c r="L165" s="61" t="s">
        <v>49</v>
      </c>
      <c r="M165" s="61" t="s">
        <v>18</v>
      </c>
      <c r="N165" s="61" t="s">
        <v>19</v>
      </c>
      <c r="O165" s="62" t="s">
        <v>51</v>
      </c>
    </row>
    <row r="166" spans="1:16" x14ac:dyDescent="0.25">
      <c r="A166" s="63"/>
      <c r="B166" s="64">
        <v>12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5" t="e">
        <f>YEAR(Dates)=2015</f>
        <v>#NAME?</v>
      </c>
    </row>
    <row r="167" spans="1:16" x14ac:dyDescent="0.25">
      <c r="A167" s="60" t="s">
        <v>48</v>
      </c>
      <c r="B167" s="61" t="s">
        <v>47</v>
      </c>
      <c r="C167" s="61" t="s">
        <v>20</v>
      </c>
      <c r="D167" s="61" t="s">
        <v>21</v>
      </c>
      <c r="E167" s="61" t="s">
        <v>11</v>
      </c>
      <c r="F167" s="61" t="s">
        <v>12</v>
      </c>
      <c r="G167" s="61" t="s">
        <v>13</v>
      </c>
      <c r="H167" s="61" t="s">
        <v>14</v>
      </c>
      <c r="I167" s="61" t="s">
        <v>15</v>
      </c>
      <c r="J167" s="61" t="s">
        <v>16</v>
      </c>
      <c r="K167" s="61" t="s">
        <v>17</v>
      </c>
      <c r="L167" s="61" t="s">
        <v>49</v>
      </c>
      <c r="M167" s="61" t="s">
        <v>18</v>
      </c>
      <c r="N167" s="66" t="s">
        <v>19</v>
      </c>
      <c r="O167" s="62" t="s">
        <v>51</v>
      </c>
    </row>
    <row r="168" spans="1:16" x14ac:dyDescent="0.25">
      <c r="A168" s="63"/>
      <c r="B168" s="64">
        <v>12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5" t="e">
        <f>YEAR(Dates)=2015</f>
        <v>#NAME?</v>
      </c>
    </row>
    <row r="170" spans="1:16" x14ac:dyDescent="0.25">
      <c r="P170" s="71"/>
    </row>
    <row r="180" spans="16:16" x14ac:dyDescent="0.25">
      <c r="P180" s="71"/>
    </row>
    <row r="182" spans="16:16" x14ac:dyDescent="0.25">
      <c r="P182" s="7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W32"/>
  <sheetViews>
    <sheetView showGridLines="0" tabSelected="1" topLeftCell="A16" workbookViewId="0">
      <selection activeCell="F28" sqref="F28"/>
    </sheetView>
  </sheetViews>
  <sheetFormatPr baseColWidth="10" defaultRowHeight="15" x14ac:dyDescent="0.25"/>
  <cols>
    <col min="1" max="1" width="26.85546875" style="4" customWidth="1"/>
    <col min="2" max="2" width="5.140625" style="59" hidden="1" customWidth="1"/>
    <col min="3" max="3" width="4.85546875" style="2" customWidth="1"/>
    <col min="4" max="4" width="9.42578125" style="46" customWidth="1"/>
    <col min="5" max="5" width="8.5703125" style="2" customWidth="1"/>
    <col min="6" max="6" width="7.5703125" style="2" customWidth="1"/>
    <col min="7" max="7" width="7.7109375" style="2" customWidth="1"/>
    <col min="8" max="8" width="9.140625" style="2" customWidth="1"/>
    <col min="9" max="10" width="7" style="2" customWidth="1"/>
    <col min="11" max="11" width="8.85546875" style="46" customWidth="1"/>
    <col min="12" max="12" width="12.28515625" style="2" customWidth="1"/>
    <col min="13" max="13" width="10.140625" style="2" customWidth="1"/>
    <col min="14" max="14" width="13.140625" style="46" customWidth="1"/>
  </cols>
  <sheetData>
    <row r="1" spans="1:23" ht="84" customHeight="1" x14ac:dyDescent="0.4">
      <c r="A1" s="50" t="s">
        <v>48</v>
      </c>
      <c r="B1" s="58" t="s">
        <v>47</v>
      </c>
      <c r="C1" s="51" t="s">
        <v>20</v>
      </c>
      <c r="D1" s="52" t="s">
        <v>21</v>
      </c>
      <c r="E1" s="53" t="s">
        <v>11</v>
      </c>
      <c r="F1" s="53" t="s">
        <v>12</v>
      </c>
      <c r="G1" s="53" t="s">
        <v>13</v>
      </c>
      <c r="H1" s="53" t="s">
        <v>14</v>
      </c>
      <c r="I1" s="53" t="s">
        <v>15</v>
      </c>
      <c r="J1" s="53" t="s">
        <v>16</v>
      </c>
      <c r="K1" s="54" t="s">
        <v>17</v>
      </c>
      <c r="L1" s="53" t="s">
        <v>49</v>
      </c>
      <c r="M1" s="53" t="s">
        <v>18</v>
      </c>
      <c r="N1" s="52" t="s">
        <v>19</v>
      </c>
      <c r="O1" s="3"/>
      <c r="P1" s="3"/>
      <c r="Q1" s="3"/>
      <c r="R1" s="3"/>
      <c r="S1" s="3"/>
      <c r="T1" s="3"/>
      <c r="U1" s="3"/>
      <c r="V1" s="3"/>
      <c r="W1" s="3"/>
    </row>
    <row r="2" spans="1:23" x14ac:dyDescent="0.25">
      <c r="A2" s="6">
        <v>42005</v>
      </c>
      <c r="B2" s="59">
        <v>1</v>
      </c>
      <c r="C2" s="5">
        <v>1</v>
      </c>
      <c r="D2" s="45">
        <v>0.25</v>
      </c>
      <c r="E2" s="5">
        <v>2</v>
      </c>
      <c r="F2" s="5">
        <v>3</v>
      </c>
      <c r="G2" s="5">
        <v>4</v>
      </c>
      <c r="H2" s="5">
        <v>5</v>
      </c>
      <c r="I2" s="5">
        <v>6</v>
      </c>
      <c r="J2" s="5">
        <v>7</v>
      </c>
      <c r="K2" s="45">
        <v>2</v>
      </c>
      <c r="L2" s="5">
        <v>8</v>
      </c>
      <c r="M2" s="5">
        <v>9</v>
      </c>
      <c r="N2" s="45">
        <v>1.125</v>
      </c>
    </row>
    <row r="3" spans="1:23" x14ac:dyDescent="0.25">
      <c r="A3" s="6">
        <v>42006</v>
      </c>
      <c r="B3" s="59">
        <v>1</v>
      </c>
      <c r="C3" s="5">
        <v>2</v>
      </c>
      <c r="D3" s="45">
        <v>0.4</v>
      </c>
      <c r="E3" s="5">
        <v>3</v>
      </c>
      <c r="F3" s="7"/>
      <c r="G3" s="5">
        <v>5</v>
      </c>
      <c r="H3" s="7"/>
      <c r="I3" s="7"/>
      <c r="J3" s="7"/>
      <c r="K3" s="45">
        <v>1.6666666666666667</v>
      </c>
      <c r="L3" s="5">
        <v>9</v>
      </c>
      <c r="M3" s="5">
        <v>10</v>
      </c>
      <c r="N3" s="45">
        <v>1.1111111111111112</v>
      </c>
    </row>
    <row r="4" spans="1:23" x14ac:dyDescent="0.25">
      <c r="A4" s="6">
        <v>42007</v>
      </c>
      <c r="B4" s="59">
        <v>1</v>
      </c>
      <c r="C4" s="5">
        <v>3</v>
      </c>
      <c r="D4" s="45">
        <v>0.5</v>
      </c>
      <c r="E4" s="5">
        <v>4</v>
      </c>
      <c r="F4" s="7"/>
      <c r="G4" s="5">
        <v>6</v>
      </c>
      <c r="H4" s="7"/>
      <c r="I4" s="7"/>
      <c r="J4" s="7"/>
      <c r="K4" s="45">
        <v>1.5</v>
      </c>
      <c r="L4" s="5">
        <v>10</v>
      </c>
      <c r="M4" s="5">
        <v>11</v>
      </c>
      <c r="N4" s="45">
        <v>1.1000000000000001</v>
      </c>
    </row>
    <row r="5" spans="1:23" x14ac:dyDescent="0.25">
      <c r="A5" s="6">
        <v>42008</v>
      </c>
      <c r="B5" s="59">
        <v>1</v>
      </c>
      <c r="C5" s="5">
        <v>4</v>
      </c>
      <c r="D5" s="45">
        <v>0.5714285714285714</v>
      </c>
      <c r="E5" s="5">
        <v>5</v>
      </c>
      <c r="F5" s="7"/>
      <c r="G5" s="5">
        <v>7</v>
      </c>
      <c r="H5" s="7"/>
      <c r="I5" s="7"/>
      <c r="J5" s="7"/>
      <c r="K5" s="45">
        <v>1.4</v>
      </c>
      <c r="L5" s="5">
        <v>11</v>
      </c>
      <c r="M5" s="5">
        <v>12</v>
      </c>
      <c r="N5" s="45">
        <v>1.0909090909090908</v>
      </c>
    </row>
    <row r="6" spans="1:23" x14ac:dyDescent="0.25">
      <c r="A6" s="6">
        <v>42009</v>
      </c>
      <c r="B6" s="59">
        <v>1</v>
      </c>
      <c r="C6" s="5">
        <v>5</v>
      </c>
      <c r="D6" s="45">
        <v>0.625</v>
      </c>
      <c r="E6" s="5">
        <v>6</v>
      </c>
      <c r="F6" s="7"/>
      <c r="G6" s="5">
        <v>8</v>
      </c>
      <c r="H6" s="7"/>
      <c r="I6" s="7"/>
      <c r="J6" s="7"/>
      <c r="K6" s="45">
        <v>1.3333333333333333</v>
      </c>
      <c r="L6" s="5">
        <v>12</v>
      </c>
      <c r="M6" s="5">
        <v>13</v>
      </c>
      <c r="N6" s="45">
        <v>1.0833333333333333</v>
      </c>
    </row>
    <row r="7" spans="1:23" x14ac:dyDescent="0.25">
      <c r="A7" s="6">
        <v>42010</v>
      </c>
      <c r="B7" s="59">
        <v>1</v>
      </c>
      <c r="C7" s="5">
        <v>6</v>
      </c>
      <c r="D7" s="45">
        <v>0.66666666666666663</v>
      </c>
      <c r="E7" s="5">
        <v>7</v>
      </c>
      <c r="F7" s="7"/>
      <c r="G7" s="5">
        <v>9</v>
      </c>
      <c r="H7" s="7"/>
      <c r="I7" s="7"/>
      <c r="J7" s="7"/>
      <c r="K7" s="45">
        <v>1.2857142857142858</v>
      </c>
      <c r="L7" s="5">
        <v>13</v>
      </c>
      <c r="M7" s="5">
        <v>14</v>
      </c>
      <c r="N7" s="45">
        <v>1.0769230769230769</v>
      </c>
    </row>
    <row r="8" spans="1:23" x14ac:dyDescent="0.25">
      <c r="A8" s="6">
        <v>42011</v>
      </c>
      <c r="B8" s="59">
        <v>1</v>
      </c>
      <c r="C8" s="5">
        <v>7</v>
      </c>
      <c r="D8" s="45">
        <v>0.7</v>
      </c>
      <c r="E8" s="5">
        <v>8</v>
      </c>
      <c r="F8" s="7"/>
      <c r="G8" s="5">
        <v>10</v>
      </c>
      <c r="H8" s="7"/>
      <c r="I8" s="7"/>
      <c r="J8" s="7"/>
      <c r="K8" s="45">
        <v>1.25</v>
      </c>
      <c r="L8" s="5">
        <v>14</v>
      </c>
      <c r="M8" s="5">
        <v>15</v>
      </c>
      <c r="N8" s="45">
        <v>1.0714285714285714</v>
      </c>
    </row>
    <row r="9" spans="1:23" x14ac:dyDescent="0.25">
      <c r="A9" s="6">
        <v>42012</v>
      </c>
      <c r="B9" s="59">
        <v>1</v>
      </c>
      <c r="C9" s="5">
        <v>8</v>
      </c>
      <c r="D9" s="45">
        <v>0.72727272727272729</v>
      </c>
      <c r="E9" s="5">
        <v>9</v>
      </c>
      <c r="F9" s="7"/>
      <c r="G9" s="5">
        <v>11</v>
      </c>
      <c r="H9" s="7"/>
      <c r="I9" s="7"/>
      <c r="J9" s="7"/>
      <c r="K9" s="45">
        <v>1.2222222222222223</v>
      </c>
      <c r="L9" s="5">
        <v>15</v>
      </c>
      <c r="M9" s="5">
        <v>16</v>
      </c>
      <c r="N9" s="45">
        <v>1.0666666666666667</v>
      </c>
    </row>
    <row r="10" spans="1:23" x14ac:dyDescent="0.25">
      <c r="A10" s="6">
        <v>42013</v>
      </c>
      <c r="B10" s="59">
        <v>1</v>
      </c>
      <c r="C10" s="5">
        <v>9</v>
      </c>
      <c r="D10" s="45">
        <v>0.75</v>
      </c>
      <c r="E10" s="5">
        <v>10</v>
      </c>
      <c r="F10" s="7"/>
      <c r="G10" s="5">
        <v>12</v>
      </c>
      <c r="H10" s="7"/>
      <c r="I10" s="7"/>
      <c r="J10" s="7"/>
      <c r="K10" s="45">
        <v>1.2</v>
      </c>
      <c r="L10" s="5">
        <v>16</v>
      </c>
      <c r="M10" s="5">
        <v>17</v>
      </c>
      <c r="N10" s="45">
        <v>1.0625</v>
      </c>
    </row>
    <row r="11" spans="1:23" x14ac:dyDescent="0.25">
      <c r="A11" s="6">
        <v>42014</v>
      </c>
      <c r="B11" s="59">
        <v>1</v>
      </c>
      <c r="C11" s="5">
        <v>10</v>
      </c>
      <c r="D11" s="45">
        <v>0.76923076923076927</v>
      </c>
      <c r="E11" s="5">
        <v>11</v>
      </c>
      <c r="F11" s="7"/>
      <c r="G11" s="5">
        <v>13</v>
      </c>
      <c r="H11" s="7"/>
      <c r="I11" s="7"/>
      <c r="J11" s="7"/>
      <c r="K11" s="45">
        <v>1.1818181818181819</v>
      </c>
      <c r="L11" s="5">
        <v>17</v>
      </c>
      <c r="M11" s="5">
        <v>18</v>
      </c>
      <c r="N11" s="45">
        <v>1.0588235294117647</v>
      </c>
    </row>
    <row r="12" spans="1:23" x14ac:dyDescent="0.25">
      <c r="A12" s="6">
        <v>42015</v>
      </c>
      <c r="B12" s="59">
        <v>1</v>
      </c>
      <c r="C12" s="5">
        <v>11</v>
      </c>
      <c r="D12" s="45">
        <v>0.7857142857142857</v>
      </c>
      <c r="E12" s="5">
        <v>12</v>
      </c>
      <c r="F12" s="7"/>
      <c r="G12" s="5">
        <v>14</v>
      </c>
      <c r="H12" s="7"/>
      <c r="I12" s="7"/>
      <c r="J12" s="7"/>
      <c r="K12" s="45">
        <v>1.1666666666666667</v>
      </c>
      <c r="L12" s="5">
        <v>18</v>
      </c>
      <c r="M12" s="5">
        <v>19</v>
      </c>
      <c r="N12" s="45">
        <v>1.0555555555555556</v>
      </c>
    </row>
    <row r="13" spans="1:23" x14ac:dyDescent="0.25">
      <c r="A13" s="6">
        <v>42016</v>
      </c>
      <c r="B13" s="59">
        <v>1</v>
      </c>
      <c r="C13" s="5">
        <v>12</v>
      </c>
      <c r="D13" s="45">
        <v>0.8</v>
      </c>
      <c r="E13" s="5">
        <v>13</v>
      </c>
      <c r="F13" s="7"/>
      <c r="G13" s="5">
        <v>15</v>
      </c>
      <c r="H13" s="7"/>
      <c r="I13" s="7"/>
      <c r="J13" s="7"/>
      <c r="K13" s="45">
        <v>1.1538461538461537</v>
      </c>
      <c r="L13" s="5">
        <v>19</v>
      </c>
      <c r="M13" s="5">
        <v>20</v>
      </c>
      <c r="N13" s="45">
        <v>1.0526315789473684</v>
      </c>
    </row>
    <row r="14" spans="1:23" x14ac:dyDescent="0.25">
      <c r="A14" s="6">
        <v>42017</v>
      </c>
      <c r="B14" s="59">
        <v>1</v>
      </c>
      <c r="C14" s="5">
        <v>13</v>
      </c>
      <c r="D14" s="45">
        <v>0.8125</v>
      </c>
      <c r="E14" s="5">
        <v>14</v>
      </c>
      <c r="F14" s="7"/>
      <c r="G14" s="5">
        <v>16</v>
      </c>
      <c r="H14" s="7"/>
      <c r="I14" s="7"/>
      <c r="J14" s="7"/>
      <c r="K14" s="45">
        <v>1.1428571428571428</v>
      </c>
      <c r="L14" s="5">
        <v>20</v>
      </c>
      <c r="M14" s="5">
        <v>21</v>
      </c>
      <c r="N14" s="45">
        <v>1.05</v>
      </c>
    </row>
    <row r="15" spans="1:23" x14ac:dyDescent="0.25">
      <c r="A15" s="6">
        <v>42018</v>
      </c>
      <c r="B15" s="59">
        <v>1</v>
      </c>
      <c r="C15" s="5">
        <v>14</v>
      </c>
      <c r="D15" s="45">
        <v>0.82352941176470584</v>
      </c>
      <c r="E15" s="5">
        <v>15</v>
      </c>
      <c r="F15" s="7"/>
      <c r="G15" s="5">
        <v>17</v>
      </c>
      <c r="H15" s="7"/>
      <c r="I15" s="7"/>
      <c r="J15" s="7"/>
      <c r="K15" s="45">
        <v>1.1333333333333333</v>
      </c>
      <c r="L15" s="5">
        <v>21</v>
      </c>
      <c r="M15" s="5">
        <v>22</v>
      </c>
      <c r="N15" s="45">
        <v>1.0476190476190477</v>
      </c>
    </row>
    <row r="16" spans="1:23" x14ac:dyDescent="0.25">
      <c r="A16" s="6">
        <v>42019</v>
      </c>
      <c r="B16" s="59">
        <v>1</v>
      </c>
      <c r="C16" s="5">
        <v>15</v>
      </c>
      <c r="D16" s="45">
        <v>0.83333333333333337</v>
      </c>
      <c r="E16" s="5">
        <v>16</v>
      </c>
      <c r="F16" s="7"/>
      <c r="G16" s="5">
        <v>18</v>
      </c>
      <c r="H16" s="7"/>
      <c r="I16" s="7"/>
      <c r="J16" s="7"/>
      <c r="K16" s="45">
        <v>1.125</v>
      </c>
      <c r="L16" s="5">
        <v>22</v>
      </c>
      <c r="M16" s="5">
        <v>23</v>
      </c>
      <c r="N16" s="45">
        <v>1.0454545454545454</v>
      </c>
    </row>
    <row r="17" spans="1:14" x14ac:dyDescent="0.25">
      <c r="A17" s="6">
        <v>42020</v>
      </c>
      <c r="B17" s="59">
        <v>1</v>
      </c>
      <c r="C17" s="5">
        <v>16</v>
      </c>
      <c r="D17" s="45">
        <v>0.84210526315789469</v>
      </c>
      <c r="E17" s="5">
        <v>17</v>
      </c>
      <c r="F17" s="7"/>
      <c r="G17" s="5">
        <v>19</v>
      </c>
      <c r="H17" s="7"/>
      <c r="I17" s="7"/>
      <c r="J17" s="7"/>
      <c r="K17" s="45">
        <v>1.1176470588235294</v>
      </c>
      <c r="L17" s="5">
        <v>23</v>
      </c>
      <c r="M17" s="5">
        <v>24</v>
      </c>
      <c r="N17" s="45">
        <v>1.0434782608695652</v>
      </c>
    </row>
    <row r="18" spans="1:14" x14ac:dyDescent="0.25">
      <c r="A18" s="6">
        <v>42021</v>
      </c>
      <c r="B18" s="59">
        <v>1</v>
      </c>
      <c r="C18" s="5">
        <v>17</v>
      </c>
      <c r="D18" s="45">
        <v>0.85</v>
      </c>
      <c r="E18" s="5">
        <v>18</v>
      </c>
      <c r="F18" s="7"/>
      <c r="G18" s="5">
        <v>20</v>
      </c>
      <c r="H18" s="7"/>
      <c r="I18" s="7"/>
      <c r="J18" s="7"/>
      <c r="K18" s="45">
        <v>1.1111111111111112</v>
      </c>
      <c r="L18" s="5">
        <v>24</v>
      </c>
      <c r="M18" s="5">
        <v>25</v>
      </c>
      <c r="N18" s="45">
        <v>1.0416666666666667</v>
      </c>
    </row>
    <row r="19" spans="1:14" x14ac:dyDescent="0.25">
      <c r="A19" s="6">
        <v>42022</v>
      </c>
      <c r="B19" s="59">
        <v>1</v>
      </c>
      <c r="C19" s="5">
        <v>18</v>
      </c>
      <c r="D19" s="45">
        <v>0.8571428571428571</v>
      </c>
      <c r="E19" s="5">
        <v>19</v>
      </c>
      <c r="F19" s="7"/>
      <c r="G19" s="5">
        <v>21</v>
      </c>
      <c r="H19" s="7"/>
      <c r="I19" s="7"/>
      <c r="J19" s="7"/>
      <c r="K19" s="45">
        <v>1.1052631578947369</v>
      </c>
      <c r="L19" s="5">
        <v>25</v>
      </c>
      <c r="M19" s="5">
        <v>26</v>
      </c>
      <c r="N19" s="45">
        <v>1.04</v>
      </c>
    </row>
    <row r="20" spans="1:14" x14ac:dyDescent="0.25">
      <c r="A20" s="6">
        <v>42023</v>
      </c>
      <c r="B20" s="59">
        <v>1</v>
      </c>
      <c r="C20" s="5">
        <v>19</v>
      </c>
      <c r="D20" s="45">
        <v>0.86363636363636365</v>
      </c>
      <c r="E20" s="5">
        <v>20</v>
      </c>
      <c r="F20" s="7"/>
      <c r="G20" s="5">
        <v>22</v>
      </c>
      <c r="H20" s="7"/>
      <c r="I20" s="7"/>
      <c r="J20" s="7"/>
      <c r="K20" s="45">
        <v>1.1000000000000001</v>
      </c>
      <c r="L20" s="5">
        <v>26</v>
      </c>
      <c r="M20" s="5">
        <v>27</v>
      </c>
      <c r="N20" s="45">
        <v>1.0384615384615385</v>
      </c>
    </row>
    <row r="21" spans="1:14" x14ac:dyDescent="0.25">
      <c r="A21" s="6">
        <v>42024</v>
      </c>
      <c r="B21" s="59">
        <v>1</v>
      </c>
      <c r="C21" s="5">
        <v>20</v>
      </c>
      <c r="D21" s="45">
        <v>0.86956521739130432</v>
      </c>
      <c r="E21" s="5">
        <v>21</v>
      </c>
      <c r="F21" s="7"/>
      <c r="G21" s="5">
        <v>23</v>
      </c>
      <c r="H21" s="7"/>
      <c r="I21" s="7"/>
      <c r="J21" s="7"/>
      <c r="K21" s="45">
        <v>1.0952380952380953</v>
      </c>
      <c r="L21" s="5">
        <v>27</v>
      </c>
      <c r="M21" s="5">
        <v>28</v>
      </c>
      <c r="N21" s="45">
        <v>1.037037037037037</v>
      </c>
    </row>
    <row r="22" spans="1:14" x14ac:dyDescent="0.25">
      <c r="A22" s="6">
        <v>42025</v>
      </c>
      <c r="B22" s="59">
        <v>1</v>
      </c>
      <c r="C22" s="5">
        <v>21</v>
      </c>
      <c r="D22" s="45">
        <v>0.875</v>
      </c>
      <c r="E22" s="5">
        <v>22</v>
      </c>
      <c r="F22" s="7"/>
      <c r="G22" s="5">
        <v>24</v>
      </c>
      <c r="H22" s="7"/>
      <c r="I22" s="7"/>
      <c r="J22" s="7"/>
      <c r="K22" s="45">
        <v>1.0909090909090908</v>
      </c>
      <c r="L22" s="5">
        <v>28</v>
      </c>
      <c r="M22" s="5">
        <v>29</v>
      </c>
      <c r="N22" s="45">
        <v>1.0357142857142858</v>
      </c>
    </row>
    <row r="23" spans="1:14" x14ac:dyDescent="0.25">
      <c r="A23" s="6">
        <v>42026</v>
      </c>
      <c r="B23" s="59">
        <v>1</v>
      </c>
      <c r="C23" s="5">
        <v>22</v>
      </c>
      <c r="D23" s="45">
        <v>0.88</v>
      </c>
      <c r="E23" s="5">
        <v>23</v>
      </c>
      <c r="F23" s="7"/>
      <c r="G23" s="5">
        <v>25</v>
      </c>
      <c r="H23" s="7"/>
      <c r="I23" s="7"/>
      <c r="J23" s="7"/>
      <c r="K23" s="45">
        <v>1.0869565217391304</v>
      </c>
      <c r="L23" s="5">
        <v>29</v>
      </c>
      <c r="M23" s="5">
        <v>30</v>
      </c>
      <c r="N23" s="45">
        <v>1.0344827586206897</v>
      </c>
    </row>
    <row r="24" spans="1:14" x14ac:dyDescent="0.25">
      <c r="A24" s="6">
        <v>42027</v>
      </c>
      <c r="B24" s="59">
        <v>1</v>
      </c>
      <c r="C24" s="5">
        <v>23</v>
      </c>
      <c r="D24" s="45">
        <v>0.88461538461538458</v>
      </c>
      <c r="E24" s="5">
        <v>24</v>
      </c>
      <c r="F24" s="7"/>
      <c r="G24" s="5">
        <v>26</v>
      </c>
      <c r="H24" s="7"/>
      <c r="I24" s="7"/>
      <c r="J24" s="7"/>
      <c r="K24" s="45">
        <v>1.0833333333333333</v>
      </c>
      <c r="L24" s="5">
        <v>30</v>
      </c>
      <c r="M24" s="5">
        <v>31</v>
      </c>
      <c r="N24" s="45">
        <v>1.0333333333333334</v>
      </c>
    </row>
    <row r="25" spans="1:14" x14ac:dyDescent="0.25">
      <c r="A25" s="6">
        <v>42028</v>
      </c>
      <c r="B25" s="59">
        <v>1</v>
      </c>
      <c r="C25" s="5">
        <v>24</v>
      </c>
      <c r="D25" s="45">
        <v>0.88888888888888884</v>
      </c>
      <c r="E25" s="5">
        <v>25</v>
      </c>
      <c r="F25" s="7"/>
      <c r="G25" s="5">
        <v>27</v>
      </c>
      <c r="H25" s="7"/>
      <c r="I25" s="7"/>
      <c r="J25" s="7"/>
      <c r="K25" s="45">
        <v>1.08</v>
      </c>
      <c r="L25" s="5">
        <v>31</v>
      </c>
      <c r="M25" s="5">
        <v>32</v>
      </c>
      <c r="N25" s="45">
        <v>1.032258064516129</v>
      </c>
    </row>
    <row r="26" spans="1:14" x14ac:dyDescent="0.25">
      <c r="A26" s="6">
        <v>42029</v>
      </c>
      <c r="B26" s="59">
        <v>1</v>
      </c>
      <c r="C26" s="5">
        <v>25</v>
      </c>
      <c r="D26" s="45">
        <v>0.8928571428571429</v>
      </c>
      <c r="E26" s="5">
        <v>26</v>
      </c>
      <c r="F26" s="7"/>
      <c r="G26" s="5">
        <v>28</v>
      </c>
      <c r="H26" s="7"/>
      <c r="I26" s="7"/>
      <c r="J26" s="7"/>
      <c r="K26" s="45">
        <v>1.0769230769230769</v>
      </c>
      <c r="L26" s="5">
        <v>32</v>
      </c>
      <c r="M26" s="5">
        <v>33</v>
      </c>
      <c r="N26" s="45">
        <v>1.03125</v>
      </c>
    </row>
    <row r="27" spans="1:14" x14ac:dyDescent="0.25">
      <c r="A27" s="6">
        <v>42030</v>
      </c>
      <c r="B27" s="59">
        <v>1</v>
      </c>
      <c r="C27" s="5">
        <v>26</v>
      </c>
      <c r="D27" s="45">
        <v>0.89655172413793105</v>
      </c>
      <c r="E27" s="5">
        <v>27</v>
      </c>
      <c r="F27" s="7"/>
      <c r="G27" s="5">
        <v>29</v>
      </c>
      <c r="H27" s="7"/>
      <c r="I27" s="7"/>
      <c r="J27" s="7"/>
      <c r="K27" s="45">
        <v>1.0740740740740742</v>
      </c>
      <c r="L27" s="5">
        <v>33</v>
      </c>
      <c r="M27" s="5">
        <v>34</v>
      </c>
      <c r="N27" s="45">
        <v>1.0303030303030303</v>
      </c>
    </row>
    <row r="28" spans="1:14" x14ac:dyDescent="0.25">
      <c r="A28" s="6">
        <v>42031</v>
      </c>
      <c r="B28" s="59">
        <v>1</v>
      </c>
      <c r="C28" s="5">
        <v>27</v>
      </c>
      <c r="D28" s="45">
        <v>0.9</v>
      </c>
      <c r="E28" s="5">
        <v>28</v>
      </c>
      <c r="F28" s="7"/>
      <c r="G28" s="5">
        <v>30</v>
      </c>
      <c r="H28" s="7"/>
      <c r="I28" s="7"/>
      <c r="J28" s="7"/>
      <c r="K28" s="45">
        <v>1.0714285714285714</v>
      </c>
      <c r="L28" s="5">
        <v>34</v>
      </c>
      <c r="M28" s="5">
        <v>35</v>
      </c>
      <c r="N28" s="45">
        <v>1.0294117647058822</v>
      </c>
    </row>
    <row r="29" spans="1:14" x14ac:dyDescent="0.25">
      <c r="A29" s="6">
        <v>42032</v>
      </c>
      <c r="B29" s="59">
        <v>1</v>
      </c>
      <c r="C29" s="5">
        <v>28</v>
      </c>
      <c r="D29" s="45">
        <v>0.90322580645161288</v>
      </c>
      <c r="E29" s="5">
        <v>29</v>
      </c>
      <c r="F29" s="7"/>
      <c r="G29" s="5">
        <v>31</v>
      </c>
      <c r="H29" s="7"/>
      <c r="I29" s="7"/>
      <c r="J29" s="7"/>
      <c r="K29" s="45">
        <v>1.0689655172413792</v>
      </c>
      <c r="L29" s="5">
        <v>35</v>
      </c>
      <c r="M29" s="5">
        <v>36</v>
      </c>
      <c r="N29" s="45">
        <v>1.0285714285714285</v>
      </c>
    </row>
    <row r="30" spans="1:14" x14ac:dyDescent="0.25">
      <c r="A30" s="6">
        <v>42033</v>
      </c>
      <c r="B30" s="59">
        <v>1</v>
      </c>
      <c r="C30" s="5">
        <v>29</v>
      </c>
      <c r="D30" s="45">
        <v>0.90625</v>
      </c>
      <c r="E30" s="5">
        <v>30</v>
      </c>
      <c r="F30" s="7"/>
      <c r="G30" s="5">
        <v>32</v>
      </c>
      <c r="H30" s="7"/>
      <c r="I30" s="7"/>
      <c r="J30" s="7"/>
      <c r="K30" s="45">
        <v>1.0666666666666667</v>
      </c>
      <c r="L30" s="5">
        <v>36</v>
      </c>
      <c r="M30" s="5">
        <v>37</v>
      </c>
      <c r="N30" s="45">
        <v>1.0277777777777777</v>
      </c>
    </row>
    <row r="31" spans="1:14" x14ac:dyDescent="0.25">
      <c r="A31" s="6">
        <v>42034</v>
      </c>
      <c r="B31" s="59">
        <v>1</v>
      </c>
      <c r="C31" s="5">
        <v>30</v>
      </c>
      <c r="D31" s="45">
        <v>0.90909090909090906</v>
      </c>
      <c r="E31" s="5">
        <v>31</v>
      </c>
      <c r="F31" s="7"/>
      <c r="G31" s="5">
        <v>33</v>
      </c>
      <c r="H31" s="7"/>
      <c r="I31" s="7"/>
      <c r="J31" s="7"/>
      <c r="K31" s="45">
        <v>1.064516129032258</v>
      </c>
      <c r="L31" s="5">
        <v>37</v>
      </c>
      <c r="M31" s="5">
        <v>38</v>
      </c>
      <c r="N31" s="45">
        <v>1.027027027027027</v>
      </c>
    </row>
    <row r="32" spans="1:14" x14ac:dyDescent="0.25">
      <c r="A32" s="6">
        <f t="shared" ref="A32" si="0">A31+1</f>
        <v>42035</v>
      </c>
      <c r="B32" s="59">
        <f t="shared" ref="B32" si="1">MONTH(A32)</f>
        <v>1</v>
      </c>
      <c r="C32" s="5">
        <v>31</v>
      </c>
      <c r="D32" s="45">
        <f t="shared" ref="D32" si="2">C32/G32</f>
        <v>0.91176470588235292</v>
      </c>
      <c r="E32" s="5">
        <v>32</v>
      </c>
      <c r="F32" s="7"/>
      <c r="G32" s="5">
        <v>34</v>
      </c>
      <c r="H32" s="7"/>
      <c r="I32" s="7"/>
      <c r="J32" s="7"/>
      <c r="K32" s="45">
        <f t="shared" ref="K32" si="3">G32/E32</f>
        <v>1.0625</v>
      </c>
      <c r="L32" s="5">
        <v>38</v>
      </c>
      <c r="M32" s="5">
        <v>39</v>
      </c>
      <c r="N32" s="45">
        <f t="shared" ref="N32" si="4">M32/L32</f>
        <v>1.0263157894736843</v>
      </c>
    </row>
  </sheetData>
  <conditionalFormatting sqref="B1:N32">
    <cfRule type="expression" dxfId="3" priority="9">
      <formula>MOD(COLUMN(B$1),2)=0</formula>
    </cfRule>
  </conditionalFormatting>
  <conditionalFormatting sqref="A1:N32">
    <cfRule type="expression" dxfId="2" priority="4">
      <formula>COUNTIF(Feries,$A1)&gt;0</formula>
    </cfRule>
    <cfRule type="expression" dxfId="1" priority="5">
      <formula>WEEKDAY($A1,2)&gt;6</formula>
    </cfRule>
    <cfRule type="expression" dxfId="0" priority="8">
      <formula>MOD(ROW($A1),2)=1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boBox1">
          <controlPr defaultSize="0" print="0" autoLine="0" listFillRange="Mois" r:id="rId5">
            <anchor moveWithCells="1">
              <from>
                <xdr:col>0</xdr:col>
                <xdr:colOff>228600</xdr:colOff>
                <xdr:row>0</xdr:row>
                <xdr:rowOff>504825</xdr:rowOff>
              </from>
              <to>
                <xdr:col>0</xdr:col>
                <xdr:colOff>1695450</xdr:colOff>
                <xdr:row>0</xdr:row>
                <xdr:rowOff>800100</xdr:rowOff>
              </to>
            </anchor>
          </controlPr>
        </control>
      </mc:Choice>
      <mc:Fallback>
        <control shapeId="1029" r:id="rId4" name="ComboBox1"/>
      </mc:Fallback>
    </mc:AlternateContent>
    <mc:AlternateContent xmlns:mc="http://schemas.openxmlformats.org/markup-compatibility/2006">
      <mc:Choice Requires="x14">
        <control shapeId="1031" r:id="rId6" name="ComboBox2">
          <controlPr defaultSize="0" print="0" autoLine="0" listFillRange="Annee" r:id="rId7">
            <anchor moveWithCells="1">
              <from>
                <xdr:col>0</xdr:col>
                <xdr:colOff>590550</xdr:colOff>
                <xdr:row>0</xdr:row>
                <xdr:rowOff>66675</xdr:rowOff>
              </from>
              <to>
                <xdr:col>0</xdr:col>
                <xdr:colOff>1304925</xdr:colOff>
                <xdr:row>0</xdr:row>
                <xdr:rowOff>361950</xdr:rowOff>
              </to>
            </anchor>
          </controlPr>
        </control>
      </mc:Choice>
      <mc:Fallback>
        <control shapeId="1031" r:id="rId6" name="ComboBox2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Tot"/>
  <dimension ref="B4:P27"/>
  <sheetViews>
    <sheetView showGridLines="0" workbookViewId="0"/>
  </sheetViews>
  <sheetFormatPr baseColWidth="10" defaultRowHeight="15" x14ac:dyDescent="0.25"/>
  <cols>
    <col min="3" max="3" width="16" customWidth="1"/>
    <col min="12" max="12" width="16.28515625" customWidth="1"/>
    <col min="13" max="13" width="12.85546875" customWidth="1"/>
    <col min="14" max="14" width="14" customWidth="1"/>
    <col min="15" max="15" width="15" customWidth="1"/>
  </cols>
  <sheetData>
    <row r="4" spans="2:16" ht="21" customHeight="1" x14ac:dyDescent="0.25">
      <c r="B4" s="1"/>
      <c r="C4" s="55" t="s">
        <v>53</v>
      </c>
      <c r="D4" s="12" t="s">
        <v>23</v>
      </c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3" t="s">
        <v>30</v>
      </c>
      <c r="L4" s="13" t="s">
        <v>31</v>
      </c>
      <c r="M4" s="13" t="s">
        <v>32</v>
      </c>
      <c r="N4" s="13" t="s">
        <v>33</v>
      </c>
      <c r="O4" s="13" t="s">
        <v>34</v>
      </c>
      <c r="P4" s="14" t="s">
        <v>35</v>
      </c>
    </row>
    <row r="5" spans="2:16" x14ac:dyDescent="0.25">
      <c r="B5" s="83" t="s">
        <v>36</v>
      </c>
      <c r="C5" s="15" t="s">
        <v>21</v>
      </c>
      <c r="D5" s="68">
        <f ca="1">GC!P2</f>
        <v>0.77888290415044203</v>
      </c>
      <c r="E5" s="68" t="str">
        <f ca="1">GC!Q2</f>
        <v/>
      </c>
      <c r="F5" s="68" t="str">
        <f ca="1">GC!R2</f>
        <v/>
      </c>
      <c r="G5" s="68" t="str">
        <f ca="1">GC!S2</f>
        <v/>
      </c>
      <c r="H5" s="68" t="str">
        <f ca="1">GC!T2</f>
        <v/>
      </c>
      <c r="I5" s="68" t="str">
        <f ca="1">GC!U2</f>
        <v/>
      </c>
      <c r="J5" s="68" t="str">
        <f ca="1">GC!V2</f>
        <v/>
      </c>
      <c r="K5" s="68" t="str">
        <f ca="1">GC!W2</f>
        <v/>
      </c>
      <c r="L5" s="68" t="str">
        <f ca="1">GC!X2</f>
        <v/>
      </c>
      <c r="M5" s="68" t="str">
        <f ca="1">GC!Y2</f>
        <v/>
      </c>
      <c r="N5" s="68" t="str">
        <f ca="1">GC!Z2</f>
        <v/>
      </c>
      <c r="O5" s="68" t="str">
        <f ca="1">GC!AA2</f>
        <v/>
      </c>
      <c r="P5" s="68">
        <f ca="1">GC!AB2</f>
        <v>0.77888290415044203</v>
      </c>
    </row>
    <row r="6" spans="2:16" ht="30" x14ac:dyDescent="0.25">
      <c r="B6" s="83"/>
      <c r="C6" s="15" t="s">
        <v>37</v>
      </c>
      <c r="D6" s="67">
        <f ca="1">GC!P4</f>
        <v>589</v>
      </c>
      <c r="E6" s="67">
        <f ca="1">GC!Q4</f>
        <v>0</v>
      </c>
      <c r="F6" s="67">
        <f ca="1">GC!R4</f>
        <v>0</v>
      </c>
      <c r="G6" s="67">
        <f ca="1">GC!S4</f>
        <v>0</v>
      </c>
      <c r="H6" s="67">
        <f ca="1">GC!T4</f>
        <v>0</v>
      </c>
      <c r="I6" s="67">
        <f ca="1">GC!U4</f>
        <v>0</v>
      </c>
      <c r="J6" s="67">
        <f ca="1">GC!V4</f>
        <v>0</v>
      </c>
      <c r="K6" s="67">
        <f ca="1">GC!W4</f>
        <v>0</v>
      </c>
      <c r="L6" s="67">
        <f ca="1">GC!X4</f>
        <v>0</v>
      </c>
      <c r="M6" s="67">
        <f ca="1">GC!Y4</f>
        <v>0</v>
      </c>
      <c r="N6" s="67">
        <f ca="1">GC!Z4</f>
        <v>0</v>
      </c>
      <c r="O6" s="67">
        <f ca="1">GC!AA4</f>
        <v>0</v>
      </c>
      <c r="P6" s="67">
        <f ca="1">GC!AB4</f>
        <v>589</v>
      </c>
    </row>
    <row r="7" spans="2:16" x14ac:dyDescent="0.25">
      <c r="B7" s="83"/>
      <c r="C7" s="16" t="s">
        <v>38</v>
      </c>
      <c r="D7" s="67">
        <f ca="1">GC!P6</f>
        <v>5</v>
      </c>
      <c r="E7" s="67">
        <f ca="1">GC!Q6</f>
        <v>0</v>
      </c>
      <c r="F7" s="67">
        <f ca="1">GC!R6</f>
        <v>0</v>
      </c>
      <c r="G7" s="67">
        <f ca="1">GC!S6</f>
        <v>0</v>
      </c>
      <c r="H7" s="67">
        <f ca="1">GC!T6</f>
        <v>0</v>
      </c>
      <c r="I7" s="67">
        <f ca="1">GC!U6</f>
        <v>0</v>
      </c>
      <c r="J7" s="67">
        <f ca="1">GC!V6</f>
        <v>0</v>
      </c>
      <c r="K7" s="67">
        <f ca="1">GC!W6</f>
        <v>0</v>
      </c>
      <c r="L7" s="67">
        <f ca="1">GC!X6</f>
        <v>0</v>
      </c>
      <c r="M7" s="67">
        <f ca="1">GC!Y6</f>
        <v>0</v>
      </c>
      <c r="N7" s="67">
        <f ca="1">GC!Z6</f>
        <v>0</v>
      </c>
      <c r="O7" s="67">
        <f ca="1">GC!AA6</f>
        <v>0</v>
      </c>
      <c r="P7" s="67">
        <f ca="1">GC!AB6</f>
        <v>5</v>
      </c>
    </row>
    <row r="8" spans="2:16" x14ac:dyDescent="0.25">
      <c r="B8" s="83"/>
      <c r="C8" s="15" t="s">
        <v>40</v>
      </c>
      <c r="D8" s="67">
        <f ca="1">GC!P8</f>
        <v>6</v>
      </c>
      <c r="E8" s="67">
        <f ca="1">GC!Q8</f>
        <v>0</v>
      </c>
      <c r="F8" s="67">
        <f ca="1">GC!R8</f>
        <v>0</v>
      </c>
      <c r="G8" s="67">
        <f ca="1">GC!S8</f>
        <v>0</v>
      </c>
      <c r="H8" s="67">
        <f ca="1">GC!T8</f>
        <v>0</v>
      </c>
      <c r="I8" s="67">
        <f ca="1">GC!U8</f>
        <v>0</v>
      </c>
      <c r="J8" s="67">
        <f ca="1">GC!V8</f>
        <v>0</v>
      </c>
      <c r="K8" s="67">
        <f ca="1">GC!W8</f>
        <v>0</v>
      </c>
      <c r="L8" s="67">
        <f ca="1">GC!X8</f>
        <v>0</v>
      </c>
      <c r="M8" s="67">
        <f ca="1">GC!Y8</f>
        <v>0</v>
      </c>
      <c r="N8" s="67">
        <f ca="1">GC!Z8</f>
        <v>0</v>
      </c>
      <c r="O8" s="67">
        <f ca="1">GC!AA8</f>
        <v>0</v>
      </c>
      <c r="P8" s="67">
        <f ca="1">GC!AB8</f>
        <v>6</v>
      </c>
    </row>
    <row r="9" spans="2:16" x14ac:dyDescent="0.25">
      <c r="B9" s="83"/>
      <c r="C9" s="15" t="s">
        <v>16</v>
      </c>
      <c r="D9" s="67">
        <f ca="1">GC!P10</f>
        <v>7</v>
      </c>
      <c r="E9" s="67">
        <f ca="1">GC!Q10</f>
        <v>0</v>
      </c>
      <c r="F9" s="67">
        <f ca="1">GC!R10</f>
        <v>0</v>
      </c>
      <c r="G9" s="67">
        <f ca="1">GC!S10</f>
        <v>0</v>
      </c>
      <c r="H9" s="67">
        <f ca="1">GC!T10</f>
        <v>0</v>
      </c>
      <c r="I9" s="67">
        <f ca="1">GC!U10</f>
        <v>0</v>
      </c>
      <c r="J9" s="67">
        <f ca="1">GC!V10</f>
        <v>0</v>
      </c>
      <c r="K9" s="67">
        <f ca="1">GC!W10</f>
        <v>0</v>
      </c>
      <c r="L9" s="67">
        <f ca="1">GC!X10</f>
        <v>0</v>
      </c>
      <c r="M9" s="67">
        <f ca="1">GC!Y10</f>
        <v>0</v>
      </c>
      <c r="N9" s="67">
        <f ca="1">GC!Z10</f>
        <v>0</v>
      </c>
      <c r="O9" s="67">
        <f ca="1">GC!AA10</f>
        <v>0</v>
      </c>
      <c r="P9" s="67">
        <f ca="1">GC!AB10</f>
        <v>7</v>
      </c>
    </row>
    <row r="10" spans="2:16" x14ac:dyDescent="0.25">
      <c r="B10" s="83"/>
      <c r="C10" s="15" t="s">
        <v>39</v>
      </c>
      <c r="D10" s="68">
        <f ca="1">GC!P12</f>
        <v>1.1973222706733238</v>
      </c>
      <c r="E10" s="68" t="str">
        <f ca="1">GC!Q12</f>
        <v/>
      </c>
      <c r="F10" s="68" t="str">
        <f ca="1">GC!R12</f>
        <v/>
      </c>
      <c r="G10" s="68" t="str">
        <f ca="1">GC!S12</f>
        <v/>
      </c>
      <c r="H10" s="68" t="str">
        <f ca="1">GC!T12</f>
        <v/>
      </c>
      <c r="I10" s="68" t="str">
        <f ca="1">GC!U12</f>
        <v/>
      </c>
      <c r="J10" s="68" t="str">
        <f ca="1">GC!V12</f>
        <v/>
      </c>
      <c r="K10" s="68" t="str">
        <f ca="1">GC!W12</f>
        <v/>
      </c>
      <c r="L10" s="68" t="str">
        <f ca="1">GC!X12</f>
        <v/>
      </c>
      <c r="M10" s="68" t="str">
        <f ca="1">GC!Y12</f>
        <v/>
      </c>
      <c r="N10" s="68" t="str">
        <f ca="1">GC!Z12</f>
        <v/>
      </c>
      <c r="O10" s="68" t="str">
        <f ca="1">GC!AA12</f>
        <v/>
      </c>
      <c r="P10" s="68">
        <f ca="1">GC!AB12</f>
        <v>1.1973222706733238</v>
      </c>
    </row>
    <row r="11" spans="2:16" ht="30" x14ac:dyDescent="0.25">
      <c r="B11" s="83"/>
      <c r="C11" s="15" t="s">
        <v>19</v>
      </c>
      <c r="D11" s="68">
        <f ca="1">GC!P14</f>
        <v>1.0527433829173618</v>
      </c>
      <c r="E11" s="68" t="str">
        <f ca="1">GC!Q14</f>
        <v/>
      </c>
      <c r="F11" s="68" t="str">
        <f ca="1">GC!R14</f>
        <v/>
      </c>
      <c r="G11" s="68" t="str">
        <f ca="1">GC!S14</f>
        <v/>
      </c>
      <c r="H11" s="68" t="str">
        <f ca="1">GC!T14</f>
        <v/>
      </c>
      <c r="I11" s="68" t="str">
        <f ca="1">GC!U14</f>
        <v/>
      </c>
      <c r="J11" s="68" t="str">
        <f ca="1">GC!V14</f>
        <v/>
      </c>
      <c r="K11" s="68" t="str">
        <f ca="1">GC!W14</f>
        <v/>
      </c>
      <c r="L11" s="68" t="str">
        <f ca="1">GC!X14</f>
        <v/>
      </c>
      <c r="M11" s="68" t="str">
        <f ca="1">GC!Y14</f>
        <v/>
      </c>
      <c r="N11" s="68" t="str">
        <f ca="1">GC!Z14</f>
        <v/>
      </c>
      <c r="O11" s="68" t="str">
        <f ca="1">GC!AA14</f>
        <v/>
      </c>
      <c r="P11" s="68">
        <f ca="1">GC!AB14</f>
        <v>1.0527433829173618</v>
      </c>
    </row>
    <row r="13" spans="2:16" x14ac:dyDescent="0.25">
      <c r="C13" s="17" t="s">
        <v>21</v>
      </c>
      <c r="D13" s="18" t="s">
        <v>23</v>
      </c>
      <c r="E13" s="18" t="s">
        <v>24</v>
      </c>
      <c r="F13" s="18" t="s">
        <v>25</v>
      </c>
      <c r="G13" s="18" t="s">
        <v>26</v>
      </c>
      <c r="H13" s="18" t="s">
        <v>27</v>
      </c>
      <c r="I13" s="18" t="s">
        <v>28</v>
      </c>
      <c r="J13" s="18" t="s">
        <v>29</v>
      </c>
      <c r="K13" s="18" t="s">
        <v>30</v>
      </c>
      <c r="L13" s="18" t="s">
        <v>31</v>
      </c>
      <c r="M13" s="18" t="s">
        <v>32</v>
      </c>
      <c r="N13" s="18" t="s">
        <v>33</v>
      </c>
      <c r="O13" s="18" t="s">
        <v>34</v>
      </c>
      <c r="P13" s="19" t="s">
        <v>35</v>
      </c>
    </row>
    <row r="14" spans="2:16" x14ac:dyDescent="0.25">
      <c r="C14" s="20">
        <v>2015</v>
      </c>
      <c r="D14" s="21">
        <f ca="1">D5</f>
        <v>0.77888290415044203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</row>
    <row r="15" spans="2:16" x14ac:dyDescent="0.25">
      <c r="C15" s="23" t="s">
        <v>22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5"/>
    </row>
    <row r="17" spans="3:16" ht="30" x14ac:dyDescent="0.25">
      <c r="C17" s="17" t="s">
        <v>41</v>
      </c>
      <c r="D17" s="18" t="s">
        <v>23</v>
      </c>
      <c r="E17" s="18" t="s">
        <v>24</v>
      </c>
      <c r="F17" s="18" t="s">
        <v>25</v>
      </c>
      <c r="G17" s="18" t="s">
        <v>26</v>
      </c>
      <c r="H17" s="18" t="s">
        <v>27</v>
      </c>
      <c r="I17" s="18" t="s">
        <v>28</v>
      </c>
      <c r="J17" s="18" t="s">
        <v>29</v>
      </c>
      <c r="K17" s="18" t="s">
        <v>30</v>
      </c>
      <c r="L17" s="18" t="s">
        <v>31</v>
      </c>
      <c r="M17" s="18" t="s">
        <v>32</v>
      </c>
      <c r="N17" s="18" t="s">
        <v>33</v>
      </c>
      <c r="O17" s="18" t="s">
        <v>34</v>
      </c>
      <c r="P17" s="19" t="s">
        <v>35</v>
      </c>
    </row>
    <row r="18" spans="3:16" x14ac:dyDescent="0.25">
      <c r="C18" s="20">
        <v>2015</v>
      </c>
      <c r="D18" s="21">
        <f ca="1">D11</f>
        <v>1.0527433829173618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</row>
    <row r="19" spans="3:16" x14ac:dyDescent="0.25">
      <c r="C19" s="23" t="s">
        <v>22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5"/>
    </row>
    <row r="21" spans="3:16" ht="30" x14ac:dyDescent="0.25">
      <c r="C21" s="26" t="s">
        <v>42</v>
      </c>
      <c r="D21" s="27" t="s">
        <v>23</v>
      </c>
      <c r="E21" s="28" t="s">
        <v>24</v>
      </c>
      <c r="F21" s="28" t="s">
        <v>25</v>
      </c>
      <c r="G21" s="28" t="s">
        <v>26</v>
      </c>
      <c r="H21" s="28" t="s">
        <v>27</v>
      </c>
      <c r="I21" s="28" t="s">
        <v>28</v>
      </c>
      <c r="J21" s="28" t="s">
        <v>29</v>
      </c>
      <c r="K21" s="28" t="s">
        <v>30</v>
      </c>
      <c r="L21" s="28" t="s">
        <v>31</v>
      </c>
      <c r="M21" s="28" t="s">
        <v>32</v>
      </c>
      <c r="N21" s="28" t="s">
        <v>33</v>
      </c>
      <c r="O21" s="28" t="s">
        <v>34</v>
      </c>
      <c r="P21" s="29" t="s">
        <v>35</v>
      </c>
    </row>
    <row r="22" spans="3:16" x14ac:dyDescent="0.25">
      <c r="C22" s="30">
        <v>2015</v>
      </c>
      <c r="D22" s="56">
        <f ca="1">D6</f>
        <v>589</v>
      </c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2"/>
    </row>
    <row r="23" spans="3:16" x14ac:dyDescent="0.25">
      <c r="C23" s="33" t="s">
        <v>22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5"/>
    </row>
    <row r="25" spans="3:16" x14ac:dyDescent="0.25">
      <c r="C25" s="36" t="s">
        <v>43</v>
      </c>
      <c r="D25" s="37" t="s">
        <v>23</v>
      </c>
      <c r="E25" s="38" t="s">
        <v>24</v>
      </c>
      <c r="F25" s="38" t="s">
        <v>25</v>
      </c>
      <c r="G25" s="38" t="s">
        <v>26</v>
      </c>
      <c r="H25" s="38" t="s">
        <v>27</v>
      </c>
      <c r="I25" s="38" t="s">
        <v>28</v>
      </c>
      <c r="J25" s="38" t="s">
        <v>29</v>
      </c>
      <c r="K25" s="38" t="s">
        <v>30</v>
      </c>
      <c r="L25" s="38" t="s">
        <v>31</v>
      </c>
      <c r="M25" s="38" t="s">
        <v>32</v>
      </c>
      <c r="N25" s="38" t="s">
        <v>33</v>
      </c>
      <c r="O25" s="38" t="s">
        <v>34</v>
      </c>
      <c r="P25" s="39" t="s">
        <v>35</v>
      </c>
    </row>
    <row r="26" spans="3:16" x14ac:dyDescent="0.25">
      <c r="C26" s="40">
        <v>2015</v>
      </c>
      <c r="D26" s="41">
        <f ca="1">D10</f>
        <v>1.1973222706733238</v>
      </c>
      <c r="E26" s="42"/>
      <c r="F26" s="41">
        <f>'[1]Mars 2015'!AH11</f>
        <v>0</v>
      </c>
      <c r="G26" s="41">
        <f>'[1]Avril 2015'!AH11</f>
        <v>0</v>
      </c>
      <c r="H26" s="41">
        <f>'[1]Mai 2015'!AH11</f>
        <v>0</v>
      </c>
      <c r="I26" s="41">
        <f>'[1]Juin 2015'!AH11</f>
        <v>0</v>
      </c>
      <c r="J26" s="41">
        <f>'[1]Juillet 2015'!AH11</f>
        <v>0</v>
      </c>
      <c r="K26" s="41">
        <f>'[1]Aout 2015'!AH11</f>
        <v>0</v>
      </c>
      <c r="L26" s="41">
        <f>'[1]Septembre 2015'!AH11</f>
        <v>0</v>
      </c>
      <c r="M26" s="41">
        <f>'[1]Octobre 2015'!AH11</f>
        <v>0</v>
      </c>
      <c r="N26" s="41">
        <f>'[1]Novembre 2015'!AH11</f>
        <v>0</v>
      </c>
      <c r="O26" s="41">
        <f>'[1]Decembre 2015'!AH11</f>
        <v>0</v>
      </c>
      <c r="P26" s="43">
        <f ca="1">AVERAGE(D26:J26,L26:O26)</f>
        <v>0.11973222706733237</v>
      </c>
    </row>
    <row r="27" spans="3:16" x14ac:dyDescent="0.25">
      <c r="C27" s="44" t="s">
        <v>22</v>
      </c>
      <c r="D27" s="43"/>
      <c r="E27" s="43" t="str">
        <f t="shared" ref="E27:P27" ca="1" si="0">E10</f>
        <v/>
      </c>
      <c r="F27" s="43" t="str">
        <f t="shared" ca="1" si="0"/>
        <v/>
      </c>
      <c r="G27" s="43" t="str">
        <f t="shared" ca="1" si="0"/>
        <v/>
      </c>
      <c r="H27" s="43" t="str">
        <f t="shared" ca="1" si="0"/>
        <v/>
      </c>
      <c r="I27" s="43" t="str">
        <f t="shared" ca="1" si="0"/>
        <v/>
      </c>
      <c r="J27" s="43" t="str">
        <f t="shared" ca="1" si="0"/>
        <v/>
      </c>
      <c r="K27" s="43" t="str">
        <f t="shared" ca="1" si="0"/>
        <v/>
      </c>
      <c r="L27" s="43" t="str">
        <f t="shared" ca="1" si="0"/>
        <v/>
      </c>
      <c r="M27" s="43" t="str">
        <f t="shared" ca="1" si="0"/>
        <v/>
      </c>
      <c r="N27" s="43" t="str">
        <f t="shared" ca="1" si="0"/>
        <v/>
      </c>
      <c r="O27" s="43" t="str">
        <f t="shared" ca="1" si="0"/>
        <v/>
      </c>
      <c r="P27" s="43">
        <f t="shared" ca="1" si="0"/>
        <v>1.1973222706733238</v>
      </c>
    </row>
  </sheetData>
  <mergeCells count="1">
    <mergeCell ref="B5:B1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mbTot">
          <controlPr defaultSize="0" print="0" autoLine="0" linkedCell="C4" listFillRange="Annee" r:id="rId5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3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3073" r:id="rId4" name="cmbTot"/>
      </mc:Fallback>
    </mc:AlternateContent>
  </controls>
  <tableParts count="5"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P14"/>
  <sheetViews>
    <sheetView showGridLines="0" workbookViewId="0">
      <selection activeCell="C1" sqref="C1"/>
    </sheetView>
  </sheetViews>
  <sheetFormatPr baseColWidth="10" defaultRowHeight="15" x14ac:dyDescent="0.25"/>
  <cols>
    <col min="2" max="2" width="2.28515625" customWidth="1"/>
    <col min="3" max="3" width="18.28515625" style="2" customWidth="1"/>
    <col min="4" max="4" width="2.28515625" customWidth="1"/>
    <col min="5" max="5" width="20.28515625" bestFit="1" customWidth="1"/>
    <col min="6" max="6" width="23.7109375" customWidth="1"/>
    <col min="7" max="16" width="16.140625" bestFit="1" customWidth="1"/>
  </cols>
  <sheetData>
    <row r="1" spans="1:16" s="1" customFormat="1" ht="24" customHeight="1" x14ac:dyDescent="0.25">
      <c r="A1" s="1" t="s">
        <v>47</v>
      </c>
      <c r="B1" s="48"/>
      <c r="C1" s="57" t="s">
        <v>0</v>
      </c>
      <c r="D1" s="48"/>
      <c r="E1" s="11" t="s">
        <v>50</v>
      </c>
      <c r="F1" s="1">
        <v>2015</v>
      </c>
      <c r="G1" s="1">
        <v>2016</v>
      </c>
      <c r="H1" s="1">
        <v>2017</v>
      </c>
      <c r="I1" s="1">
        <v>2018</v>
      </c>
      <c r="J1" s="1">
        <v>2019</v>
      </c>
      <c r="K1" s="1">
        <v>2020</v>
      </c>
      <c r="L1" s="1">
        <v>2021</v>
      </c>
      <c r="M1" s="1">
        <v>2022</v>
      </c>
      <c r="N1" s="1">
        <v>2023</v>
      </c>
      <c r="O1" s="1">
        <v>2024</v>
      </c>
      <c r="P1" s="1">
        <v>2025</v>
      </c>
    </row>
    <row r="2" spans="1:16" x14ac:dyDescent="0.25">
      <c r="A2" s="47" t="s">
        <v>23</v>
      </c>
      <c r="B2" s="49"/>
      <c r="C2" s="1">
        <v>2015</v>
      </c>
      <c r="D2" s="49"/>
      <c r="E2" s="9" t="s">
        <v>1</v>
      </c>
      <c r="F2" s="8">
        <f>DATE(F1,1,1)</f>
        <v>42005</v>
      </c>
      <c r="G2" s="8">
        <f t="shared" ref="G2:P2" si="0">DATE(G1,1,1)</f>
        <v>42370</v>
      </c>
      <c r="H2" s="8">
        <f t="shared" si="0"/>
        <v>42736</v>
      </c>
      <c r="I2" s="8">
        <f t="shared" si="0"/>
        <v>43101</v>
      </c>
      <c r="J2" s="8">
        <f t="shared" si="0"/>
        <v>43466</v>
      </c>
      <c r="K2" s="8">
        <f t="shared" si="0"/>
        <v>43831</v>
      </c>
      <c r="L2" s="8">
        <f t="shared" si="0"/>
        <v>44197</v>
      </c>
      <c r="M2" s="8">
        <f t="shared" si="0"/>
        <v>44562</v>
      </c>
      <c r="N2" s="8">
        <f t="shared" si="0"/>
        <v>44927</v>
      </c>
      <c r="O2" s="8">
        <f t="shared" si="0"/>
        <v>45292</v>
      </c>
      <c r="P2" s="8">
        <f t="shared" si="0"/>
        <v>45658</v>
      </c>
    </row>
    <row r="3" spans="1:16" x14ac:dyDescent="0.25">
      <c r="A3" t="s">
        <v>44</v>
      </c>
      <c r="B3" s="49"/>
      <c r="C3" s="1">
        <v>2016</v>
      </c>
      <c r="D3" s="49"/>
      <c r="E3" s="9" t="s">
        <v>2</v>
      </c>
      <c r="F3" s="8">
        <f>ROUND(DATE(F1,4,MOD(234-11*MOD(F1,19),30))/7,0)*7-6</f>
        <v>42099</v>
      </c>
      <c r="G3" s="8">
        <f t="shared" ref="G3:P3" si="1">ROUND(DATE(G1,4,MOD(234-11*MOD(G1,19),30))/7,0)*7-6</f>
        <v>42456</v>
      </c>
      <c r="H3" s="8">
        <f t="shared" si="1"/>
        <v>42841</v>
      </c>
      <c r="I3" s="8">
        <f t="shared" si="1"/>
        <v>43191</v>
      </c>
      <c r="J3" s="8">
        <f t="shared" si="1"/>
        <v>43576</v>
      </c>
      <c r="K3" s="8">
        <f t="shared" si="1"/>
        <v>43933</v>
      </c>
      <c r="L3" s="8">
        <f t="shared" si="1"/>
        <v>44290</v>
      </c>
      <c r="M3" s="8">
        <f t="shared" si="1"/>
        <v>44668</v>
      </c>
      <c r="N3" s="8">
        <f t="shared" si="1"/>
        <v>45025</v>
      </c>
      <c r="O3" s="8">
        <f t="shared" si="1"/>
        <v>45382</v>
      </c>
      <c r="P3" s="8">
        <f t="shared" si="1"/>
        <v>45767</v>
      </c>
    </row>
    <row r="4" spans="1:16" x14ac:dyDescent="0.25">
      <c r="A4" t="s">
        <v>25</v>
      </c>
      <c r="B4" s="49"/>
      <c r="C4" s="1">
        <v>2017</v>
      </c>
      <c r="D4" s="49"/>
      <c r="E4" s="10" t="s">
        <v>3</v>
      </c>
      <c r="F4" s="8">
        <f>F3+1</f>
        <v>42100</v>
      </c>
      <c r="G4" s="8">
        <f t="shared" ref="G4:P4" si="2">G3+1</f>
        <v>42457</v>
      </c>
      <c r="H4" s="8">
        <f t="shared" si="2"/>
        <v>42842</v>
      </c>
      <c r="I4" s="8">
        <f t="shared" si="2"/>
        <v>43192</v>
      </c>
      <c r="J4" s="8">
        <f t="shared" si="2"/>
        <v>43577</v>
      </c>
      <c r="K4" s="8">
        <f t="shared" si="2"/>
        <v>43934</v>
      </c>
      <c r="L4" s="8">
        <f t="shared" si="2"/>
        <v>44291</v>
      </c>
      <c r="M4" s="8">
        <f t="shared" si="2"/>
        <v>44669</v>
      </c>
      <c r="N4" s="8">
        <f t="shared" si="2"/>
        <v>45026</v>
      </c>
      <c r="O4" s="8">
        <f t="shared" si="2"/>
        <v>45383</v>
      </c>
      <c r="P4" s="8">
        <f t="shared" si="2"/>
        <v>45768</v>
      </c>
    </row>
    <row r="5" spans="1:16" x14ac:dyDescent="0.25">
      <c r="A5" t="s">
        <v>26</v>
      </c>
      <c r="B5" s="49"/>
      <c r="C5" s="1">
        <v>2018</v>
      </c>
      <c r="D5" s="49"/>
      <c r="E5" s="10" t="s">
        <v>10</v>
      </c>
      <c r="F5" s="8">
        <f>DATE(F1,5,1)</f>
        <v>42125</v>
      </c>
      <c r="G5" s="8">
        <f t="shared" ref="G5:P5" si="3">DATE(G1,5,1)</f>
        <v>42491</v>
      </c>
      <c r="H5" s="8">
        <f t="shared" si="3"/>
        <v>42856</v>
      </c>
      <c r="I5" s="8">
        <f t="shared" si="3"/>
        <v>43221</v>
      </c>
      <c r="J5" s="8">
        <f t="shared" si="3"/>
        <v>43586</v>
      </c>
      <c r="K5" s="8">
        <f t="shared" si="3"/>
        <v>43952</v>
      </c>
      <c r="L5" s="8">
        <f t="shared" si="3"/>
        <v>44317</v>
      </c>
      <c r="M5" s="8">
        <f t="shared" si="3"/>
        <v>44682</v>
      </c>
      <c r="N5" s="8">
        <f t="shared" si="3"/>
        <v>45047</v>
      </c>
      <c r="O5" s="8">
        <f t="shared" si="3"/>
        <v>45413</v>
      </c>
      <c r="P5" s="8">
        <f t="shared" si="3"/>
        <v>45778</v>
      </c>
    </row>
    <row r="6" spans="1:16" x14ac:dyDescent="0.25">
      <c r="A6" t="s">
        <v>27</v>
      </c>
      <c r="B6" s="49"/>
      <c r="C6" s="1">
        <v>2019</v>
      </c>
      <c r="D6" s="49"/>
      <c r="E6" s="9" t="s">
        <v>9</v>
      </c>
      <c r="F6" s="8">
        <f>DATE(F1,5,8)</f>
        <v>42132</v>
      </c>
      <c r="G6" s="8">
        <f t="shared" ref="G6:P6" si="4">DATE(G1,5,8)</f>
        <v>42498</v>
      </c>
      <c r="H6" s="8">
        <f t="shared" si="4"/>
        <v>42863</v>
      </c>
      <c r="I6" s="8">
        <f t="shared" si="4"/>
        <v>43228</v>
      </c>
      <c r="J6" s="8">
        <f t="shared" si="4"/>
        <v>43593</v>
      </c>
      <c r="K6" s="8">
        <f t="shared" si="4"/>
        <v>43959</v>
      </c>
      <c r="L6" s="8">
        <f t="shared" si="4"/>
        <v>44324</v>
      </c>
      <c r="M6" s="8">
        <f t="shared" si="4"/>
        <v>44689</v>
      </c>
      <c r="N6" s="8">
        <f t="shared" si="4"/>
        <v>45054</v>
      </c>
      <c r="O6" s="8">
        <f t="shared" si="4"/>
        <v>45420</v>
      </c>
      <c r="P6" s="8">
        <f t="shared" si="4"/>
        <v>45785</v>
      </c>
    </row>
    <row r="7" spans="1:16" x14ac:dyDescent="0.25">
      <c r="A7" t="s">
        <v>28</v>
      </c>
      <c r="B7" s="49"/>
      <c r="C7" s="1">
        <v>2020</v>
      </c>
      <c r="D7" s="49"/>
      <c r="E7" s="10" t="s">
        <v>4</v>
      </c>
      <c r="F7" s="8">
        <f>F3+39</f>
        <v>42138</v>
      </c>
      <c r="G7" s="8">
        <f t="shared" ref="G7:P7" si="5">G3+39</f>
        <v>42495</v>
      </c>
      <c r="H7" s="8">
        <f t="shared" si="5"/>
        <v>42880</v>
      </c>
      <c r="I7" s="8">
        <f t="shared" si="5"/>
        <v>43230</v>
      </c>
      <c r="J7" s="8">
        <f t="shared" si="5"/>
        <v>43615</v>
      </c>
      <c r="K7" s="8">
        <f t="shared" si="5"/>
        <v>43972</v>
      </c>
      <c r="L7" s="8">
        <f t="shared" si="5"/>
        <v>44329</v>
      </c>
      <c r="M7" s="8">
        <f t="shared" si="5"/>
        <v>44707</v>
      </c>
      <c r="N7" s="8">
        <f t="shared" si="5"/>
        <v>45064</v>
      </c>
      <c r="O7" s="8">
        <f t="shared" si="5"/>
        <v>45421</v>
      </c>
      <c r="P7" s="8">
        <f t="shared" si="5"/>
        <v>45806</v>
      </c>
    </row>
    <row r="8" spans="1:16" x14ac:dyDescent="0.25">
      <c r="A8" t="s">
        <v>29</v>
      </c>
      <c r="B8" s="49"/>
      <c r="C8" s="1">
        <v>2021</v>
      </c>
      <c r="D8" s="49"/>
      <c r="E8" s="10" t="s">
        <v>5</v>
      </c>
      <c r="F8" s="8">
        <f>F3+49</f>
        <v>42148</v>
      </c>
      <c r="G8" s="8">
        <f t="shared" ref="G8:P8" si="6">G3+49</f>
        <v>42505</v>
      </c>
      <c r="H8" s="8">
        <f t="shared" si="6"/>
        <v>42890</v>
      </c>
      <c r="I8" s="8">
        <f t="shared" si="6"/>
        <v>43240</v>
      </c>
      <c r="J8" s="8">
        <f t="shared" si="6"/>
        <v>43625</v>
      </c>
      <c r="K8" s="8">
        <f t="shared" si="6"/>
        <v>43982</v>
      </c>
      <c r="L8" s="8">
        <f t="shared" si="6"/>
        <v>44339</v>
      </c>
      <c r="M8" s="8">
        <f t="shared" si="6"/>
        <v>44717</v>
      </c>
      <c r="N8" s="8">
        <f t="shared" si="6"/>
        <v>45074</v>
      </c>
      <c r="O8" s="8">
        <f t="shared" si="6"/>
        <v>45431</v>
      </c>
      <c r="P8" s="8">
        <f t="shared" si="6"/>
        <v>45816</v>
      </c>
    </row>
    <row r="9" spans="1:16" x14ac:dyDescent="0.25">
      <c r="A9" t="s">
        <v>45</v>
      </c>
      <c r="B9" s="49"/>
      <c r="C9" s="1">
        <v>2022</v>
      </c>
      <c r="D9" s="49"/>
      <c r="E9" s="10" t="s">
        <v>6</v>
      </c>
      <c r="F9" s="8">
        <f>F3+50</f>
        <v>42149</v>
      </c>
      <c r="G9" s="8">
        <f t="shared" ref="G9:P9" si="7">G3+50</f>
        <v>42506</v>
      </c>
      <c r="H9" s="8">
        <f t="shared" si="7"/>
        <v>42891</v>
      </c>
      <c r="I9" s="8">
        <f t="shared" si="7"/>
        <v>43241</v>
      </c>
      <c r="J9" s="8">
        <f t="shared" si="7"/>
        <v>43626</v>
      </c>
      <c r="K9" s="8">
        <f t="shared" si="7"/>
        <v>43983</v>
      </c>
      <c r="L9" s="8">
        <f t="shared" si="7"/>
        <v>44340</v>
      </c>
      <c r="M9" s="8">
        <f t="shared" si="7"/>
        <v>44718</v>
      </c>
      <c r="N9" s="8">
        <f t="shared" si="7"/>
        <v>45075</v>
      </c>
      <c r="O9" s="8">
        <f t="shared" si="7"/>
        <v>45432</v>
      </c>
      <c r="P9" s="8">
        <f t="shared" si="7"/>
        <v>45817</v>
      </c>
    </row>
    <row r="10" spans="1:16" x14ac:dyDescent="0.25">
      <c r="A10" t="s">
        <v>31</v>
      </c>
      <c r="B10" s="49"/>
      <c r="C10" s="1">
        <v>2023</v>
      </c>
      <c r="D10" s="49"/>
      <c r="E10" s="9">
        <v>42565</v>
      </c>
      <c r="F10" s="8">
        <f>DATE(F1,7,14)</f>
        <v>42199</v>
      </c>
      <c r="G10" s="8">
        <f t="shared" ref="G10:P10" si="8">DATE(G1,7,14)</f>
        <v>42565</v>
      </c>
      <c r="H10" s="8">
        <f t="shared" si="8"/>
        <v>42930</v>
      </c>
      <c r="I10" s="8">
        <f t="shared" si="8"/>
        <v>43295</v>
      </c>
      <c r="J10" s="8">
        <f t="shared" si="8"/>
        <v>43660</v>
      </c>
      <c r="K10" s="8">
        <f t="shared" si="8"/>
        <v>44026</v>
      </c>
      <c r="L10" s="8">
        <f t="shared" si="8"/>
        <v>44391</v>
      </c>
      <c r="M10" s="8">
        <f t="shared" si="8"/>
        <v>44756</v>
      </c>
      <c r="N10" s="8">
        <f t="shared" si="8"/>
        <v>45121</v>
      </c>
      <c r="O10" s="8">
        <f t="shared" si="8"/>
        <v>45487</v>
      </c>
      <c r="P10" s="8">
        <f t="shared" si="8"/>
        <v>45852</v>
      </c>
    </row>
    <row r="11" spans="1:16" x14ac:dyDescent="0.25">
      <c r="A11" t="s">
        <v>32</v>
      </c>
      <c r="B11" s="49"/>
      <c r="C11" s="1">
        <v>2024</v>
      </c>
      <c r="D11" s="49"/>
      <c r="E11" s="9">
        <v>42597</v>
      </c>
      <c r="F11" s="8">
        <f>DATE(F1,8,15)</f>
        <v>42231</v>
      </c>
      <c r="G11" s="8">
        <f t="shared" ref="G11:P11" si="9">DATE(G1,8,15)</f>
        <v>42597</v>
      </c>
      <c r="H11" s="8">
        <f t="shared" si="9"/>
        <v>42962</v>
      </c>
      <c r="I11" s="8">
        <f t="shared" si="9"/>
        <v>43327</v>
      </c>
      <c r="J11" s="8">
        <f t="shared" si="9"/>
        <v>43692</v>
      </c>
      <c r="K11" s="8">
        <f t="shared" si="9"/>
        <v>44058</v>
      </c>
      <c r="L11" s="8">
        <f t="shared" si="9"/>
        <v>44423</v>
      </c>
      <c r="M11" s="8">
        <f t="shared" si="9"/>
        <v>44788</v>
      </c>
      <c r="N11" s="8">
        <f t="shared" si="9"/>
        <v>45153</v>
      </c>
      <c r="O11" s="8">
        <f t="shared" si="9"/>
        <v>45519</v>
      </c>
      <c r="P11" s="8">
        <f t="shared" si="9"/>
        <v>45884</v>
      </c>
    </row>
    <row r="12" spans="1:16" x14ac:dyDescent="0.25">
      <c r="A12" t="s">
        <v>33</v>
      </c>
      <c r="B12" s="49"/>
      <c r="C12" s="1">
        <v>2025</v>
      </c>
      <c r="D12" s="49"/>
      <c r="E12" s="10" t="s">
        <v>7</v>
      </c>
      <c r="F12" s="8">
        <f>DATE(F1,11,1)</f>
        <v>42309</v>
      </c>
      <c r="G12" s="8">
        <f t="shared" ref="G12:P12" si="10">DATE(G1,11,1)</f>
        <v>42675</v>
      </c>
      <c r="H12" s="8">
        <f t="shared" si="10"/>
        <v>43040</v>
      </c>
      <c r="I12" s="8">
        <f t="shared" si="10"/>
        <v>43405</v>
      </c>
      <c r="J12" s="8">
        <f t="shared" si="10"/>
        <v>43770</v>
      </c>
      <c r="K12" s="8">
        <f t="shared" si="10"/>
        <v>44136</v>
      </c>
      <c r="L12" s="8">
        <f t="shared" si="10"/>
        <v>44501</v>
      </c>
      <c r="M12" s="8">
        <f t="shared" si="10"/>
        <v>44866</v>
      </c>
      <c r="N12" s="8">
        <f t="shared" si="10"/>
        <v>45231</v>
      </c>
      <c r="O12" s="8">
        <f t="shared" si="10"/>
        <v>45597</v>
      </c>
      <c r="P12" s="8">
        <f t="shared" si="10"/>
        <v>45962</v>
      </c>
    </row>
    <row r="13" spans="1:16" x14ac:dyDescent="0.25">
      <c r="A13" t="s">
        <v>46</v>
      </c>
      <c r="B13" s="49"/>
      <c r="C13" s="1"/>
      <c r="D13" s="49"/>
      <c r="E13" s="9">
        <v>42685</v>
      </c>
      <c r="F13" s="8">
        <f>DATE(F1,11,11)</f>
        <v>42319</v>
      </c>
      <c r="G13" s="8">
        <f t="shared" ref="G13:P13" si="11">DATE(G1,11,11)</f>
        <v>42685</v>
      </c>
      <c r="H13" s="8">
        <f t="shared" si="11"/>
        <v>43050</v>
      </c>
      <c r="I13" s="8">
        <f t="shared" si="11"/>
        <v>43415</v>
      </c>
      <c r="J13" s="8">
        <f t="shared" si="11"/>
        <v>43780</v>
      </c>
      <c r="K13" s="8">
        <f t="shared" si="11"/>
        <v>44146</v>
      </c>
      <c r="L13" s="8">
        <f t="shared" si="11"/>
        <v>44511</v>
      </c>
      <c r="M13" s="8">
        <f t="shared" si="11"/>
        <v>44876</v>
      </c>
      <c r="N13" s="8">
        <f t="shared" si="11"/>
        <v>45241</v>
      </c>
      <c r="O13" s="8">
        <f t="shared" si="11"/>
        <v>45607</v>
      </c>
      <c r="P13" s="8">
        <f t="shared" si="11"/>
        <v>45972</v>
      </c>
    </row>
    <row r="14" spans="1:16" x14ac:dyDescent="0.25">
      <c r="B14" s="49"/>
      <c r="C14" s="1"/>
      <c r="D14" s="49"/>
      <c r="E14" s="9" t="s">
        <v>8</v>
      </c>
      <c r="F14" s="8">
        <f>DATE(F1,12,25)</f>
        <v>42363</v>
      </c>
      <c r="G14" s="8">
        <f t="shared" ref="G14:P14" si="12">DATE(G1,12,25)</f>
        <v>42729</v>
      </c>
      <c r="H14" s="8">
        <f t="shared" si="12"/>
        <v>43094</v>
      </c>
      <c r="I14" s="8">
        <f t="shared" si="12"/>
        <v>43459</v>
      </c>
      <c r="J14" s="8">
        <f t="shared" si="12"/>
        <v>43824</v>
      </c>
      <c r="K14" s="8">
        <f t="shared" si="12"/>
        <v>44190</v>
      </c>
      <c r="L14" s="8">
        <f t="shared" si="12"/>
        <v>44555</v>
      </c>
      <c r="M14" s="8">
        <f t="shared" si="12"/>
        <v>44920</v>
      </c>
      <c r="N14" s="8">
        <f t="shared" si="12"/>
        <v>45285</v>
      </c>
      <c r="O14" s="8">
        <f t="shared" si="12"/>
        <v>45651</v>
      </c>
      <c r="P14" s="8">
        <f t="shared" si="12"/>
        <v>46016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GC</vt:lpstr>
      <vt:lpstr>Cal</vt:lpstr>
      <vt:lpstr>Totaux</vt:lpstr>
      <vt:lpstr>Param</vt:lpstr>
      <vt:lpstr>Annee</vt:lpstr>
      <vt:lpstr>Feries</vt:lpstr>
      <vt:lpstr>iCal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 </cp:lastModifiedBy>
  <cp:lastPrinted>2016-09-08T13:05:01Z</cp:lastPrinted>
  <dcterms:created xsi:type="dcterms:W3CDTF">2016-09-07T20:10:46Z</dcterms:created>
  <dcterms:modified xsi:type="dcterms:W3CDTF">2016-10-14T09:28:54Z</dcterms:modified>
</cp:coreProperties>
</file>