
<file path=[Content_Types].xml><?xml version="1.0" encoding="utf-8"?>
<Types xmlns="http://schemas.openxmlformats.org/package/2006/content-types">
  <Default Extension="bin" ContentType="application/vnd.ms-office.activeX"/>
  <Default Extension="emf" ContentType="image/x-emf"/>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activeX/activeX2.xml" ContentType="application/vnd.ms-office.activeX+xml"/>
  <Override PartName="/xl/tables/table1.xml" ContentType="application/vnd.openxmlformats-officedocument.spreadsheetml.table+xml"/>
  <Override PartName="/xl/printerSettings/printerSettings2.bin" ContentType="application/vnd.openxmlformats-officedocument.spreadsheetml.printerSettings"/>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printerSettings/printerSettings3.bin" ContentType="application/vnd.openxmlformats-officedocument.spreadsheetml.printerSettings"/>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codeName="{2E6947BB-A706-504E-29CB-9DD9B7763434}"/>
  <workbookPr codeName="ThisWorkbook" defaultThemeVersion="124226"/>
  <mc:AlternateContent xmlns:mc="http://schemas.openxmlformats.org/markup-compatibility/2006">
    <mc:Choice Requires="x15">
      <x15ac:absPath xmlns:x15ac="http://schemas.microsoft.com/office/spreadsheetml/2010/11/ac" url="D:\Documents\_EXC\W\"/>
    </mc:Choice>
  </mc:AlternateContent>
  <xr:revisionPtr revIDLastSave="0" documentId="13_ncr:1_{2F3C4C06-0B21-4DBD-AAA4-C520DF53DAD3}" xr6:coauthVersionLast="45" xr6:coauthVersionMax="45" xr10:uidLastSave="{00000000-0000-0000-0000-000000000000}"/>
  <bookViews>
    <workbookView xWindow="-120" yWindow="-120" windowWidth="24240" windowHeight="13290" xr2:uid="{00000000-000D-0000-FFFF-FFFF00000000}"/>
  </bookViews>
  <sheets>
    <sheet name="Accueil" sheetId="4" r:id="rId1"/>
    <sheet name="jdb" sheetId="1" r:id="rId2"/>
    <sheet name="Param" sheetId="2" state="hidden" r:id="rId3"/>
    <sheet name="mappage" sheetId="3" state="hidden" r:id="rId4"/>
    <sheet name="Visuel" sheetId="5" r:id="rId5"/>
  </sheets>
  <functionGroups builtInGroupCount="19"/>
  <definedNames>
    <definedName name="REP1UN">IF(VLOOKUP(Visuel!E$1,TBD[],7+(ROW()-6)/2,FALSE)&lt;&gt;"",mappage!C1,IF(VLOOKUP(Visuel!E$1,TBD[],15+(ROW()-6)/2,FALSE)&lt;&gt;"",mappage!C9,mappage!C17))</definedName>
    <definedName name="REP2DE">IF(VLOOKUP(Visuel!E$1,TBD[],7+(ROW()-6)/2,FALSE)&lt;&gt;"",mappage!C1048576,IF(VLOOKUP(Visuel!E$1,TBD[],15+(ROW()-6)/2,FALSE)&lt;&gt;"",mappage!C8,mappage!C16))</definedName>
    <definedName name="REP3TR">IF(VLOOKUP(Visuel!E$1,TBD[],7+(ROW()-6)/2,FALSE)&lt;&gt;"",mappage!C1048575,IF(VLOOKUP(Visuel!E$1,TBD[],15+(ROW()-6)/2,FALSE)&lt;&gt;"",mappage!C7,mappage!C15))</definedName>
    <definedName name="REP4QA">IF(VLOOKUP(Visuel!E$1,TBD[],7+(ROW()-6)/2,FALSE)&lt;&gt;"",mappage!C1048574,IF(VLOOKUP(Visuel!E$1,TBD[],15+(ROW()-6)/2,FALSE)&lt;&gt;"",mappage!C6,mappage!C14))</definedName>
    <definedName name="REP5CI">IF(VLOOKUP(Visuel!E$1,TBD[],7+(ROW()-6)/2,FALSE)&lt;&gt;"",mappage!C1048573,IF(VLOOKUP(Visuel!E$1,TBD[],15+(ROW()-6)/2,FALSE)&lt;&gt;"",mappage!C5,mappage!C13))</definedName>
    <definedName name="REP6SI">IF(VLOOKUP(Visuel!E$1,TBD[],7+(ROW()-6)/2,FALSE)&lt;&gt;"",mappage!C1048572,IF(VLOOKUP(Visuel!E$1,TBD[],15+(ROW()-6)/2,FALSE)&lt;&gt;"",mappage!C4,mappage!C12))</definedName>
    <definedName name="REP7SE">IF(VLOOKUP(Visuel!E$1,TBD[],7+(ROW()-6)/2,FALSE)&lt;&gt;"",mappage!C1048571,IF(VLOOKUP(Visuel!E$1,TBD[],15+(ROW()-6)/2,FALSE)&lt;&gt;"",mappage!C3,mappage!C11))</definedName>
    <definedName name="REP8HU">IF(VLOOKUP(Visuel!E$1,TBD[],7+(ROW()-6)/2,FALSE)&lt;&gt;"",mappage!C1048570,IF(VLOOKUP(Visuel!E$1,TBD[],15+(ROW()-6)/2,FALSE)&lt;&gt;"",mappage!C2,mappage!C10))</definedName>
    <definedName name="RepTXT">IF(VLOOKUP(Visuel!D$1,TBD[],6+(ROW()-6)/2,FALSE)&lt;&gt;"",VLOOKUP(Visuel!D$1,TBD[],6+(ROW()-6)/2,FALSE),IF(VLOOKUP(Visuel!D$1,TBD[],14+(ROW()-6)/2,FALSE)&lt;&gt;"",VLOOKUP(Visuel!D$1,TBD[],14+(ROW()-6)/2,FALSE),VLOOKUP(Visuel!D$1,TBD[],22+(ROW()-6)/2,FALSE)))</definedName>
    <definedName name="_xlnm.Print_Area" localSheetId="4">Visuel!$A$1:$C$23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22" i="5" l="1"/>
  <c r="A20" i="5"/>
  <c r="A18" i="5"/>
  <c r="A16" i="5"/>
  <c r="A14" i="5"/>
  <c r="A12" i="5"/>
  <c r="A10" i="5"/>
  <c r="A8" i="5"/>
  <c r="E2" i="5"/>
  <c r="E3" i="5"/>
  <c r="B6" i="5" l="1"/>
  <c r="B9" i="5"/>
  <c r="B11" i="5" l="1"/>
  <c r="B4" i="5" l="1"/>
  <c r="B3" i="5"/>
  <c r="B2" i="5"/>
  <c r="B5" i="5"/>
  <c r="B1" i="5"/>
  <c r="B17" i="5"/>
  <c r="B23" i="5"/>
  <c r="B21" i="5"/>
  <c r="B19" i="5"/>
  <c r="B15" i="5"/>
  <c r="B13" i="5"/>
</calcChain>
</file>

<file path=xl/sharedStrings.xml><?xml version="1.0" encoding="utf-8"?>
<sst xmlns="http://schemas.openxmlformats.org/spreadsheetml/2006/main" count="246" uniqueCount="186">
  <si>
    <t>satisfaction</t>
  </si>
  <si>
    <t>m</t>
  </si>
  <si>
    <t>motivation</t>
  </si>
  <si>
    <t>animation</t>
  </si>
  <si>
    <t>co-animation</t>
  </si>
  <si>
    <t>préparation</t>
  </si>
  <si>
    <t>bilan</t>
  </si>
  <si>
    <t>rendez-vous</t>
  </si>
  <si>
    <t>réunion</t>
  </si>
  <si>
    <t>stand</t>
  </si>
  <si>
    <t>formation</t>
  </si>
  <si>
    <t>unplugged</t>
  </si>
  <si>
    <t>tina et toni</t>
  </si>
  <si>
    <t>gbg</t>
  </si>
  <si>
    <t>pjj</t>
  </si>
  <si>
    <t>mois sans tabac</t>
  </si>
  <si>
    <t>tabado</t>
  </si>
  <si>
    <t>Colonne1</t>
  </si>
  <si>
    <t>chargé de prévention</t>
  </si>
  <si>
    <t>b</t>
  </si>
  <si>
    <t>c</t>
  </si>
  <si>
    <t>d</t>
  </si>
  <si>
    <t>e</t>
  </si>
  <si>
    <t>f</t>
  </si>
  <si>
    <t>g</t>
  </si>
  <si>
    <t>h</t>
  </si>
  <si>
    <t>i</t>
  </si>
  <si>
    <t>j</t>
  </si>
  <si>
    <t>k</t>
  </si>
  <si>
    <t>l</t>
  </si>
  <si>
    <t>n</t>
  </si>
  <si>
    <t>o</t>
  </si>
  <si>
    <t>p</t>
  </si>
  <si>
    <t>q</t>
  </si>
  <si>
    <t>r</t>
  </si>
  <si>
    <t>s</t>
  </si>
  <si>
    <t>Colonne2</t>
  </si>
  <si>
    <t>opco</t>
  </si>
  <si>
    <t>iD</t>
  </si>
  <si>
    <t>t</t>
  </si>
  <si>
    <t>A</t>
  </si>
  <si>
    <t>tb1</t>
  </si>
  <si>
    <t>tb2</t>
  </si>
  <si>
    <t>tb3</t>
  </si>
  <si>
    <t>tb4</t>
  </si>
  <si>
    <t>tb5</t>
  </si>
  <si>
    <t>tb6</t>
  </si>
  <si>
    <t>tb7</t>
  </si>
  <si>
    <t>tb8</t>
  </si>
  <si>
    <t>tb9</t>
  </si>
  <si>
    <t>tb10</t>
  </si>
  <si>
    <t>tb11</t>
  </si>
  <si>
    <t>tb12</t>
  </si>
  <si>
    <t>tb14</t>
  </si>
  <si>
    <t>tb15</t>
  </si>
  <si>
    <t>tb16</t>
  </si>
  <si>
    <t>u</t>
  </si>
  <si>
    <t>Projet</t>
  </si>
  <si>
    <t>Objet</t>
  </si>
  <si>
    <t>Date</t>
  </si>
  <si>
    <t>Emplacement</t>
  </si>
  <si>
    <t>tb13</t>
  </si>
  <si>
    <t>frmSat</t>
  </si>
  <si>
    <t>frmMot</t>
  </si>
  <si>
    <t>https://forum.excel-pratique.com/viewtopic.php?f=2&amp;t=143135</t>
  </si>
  <si>
    <t>ae</t>
  </si>
  <si>
    <t>Module</t>
  </si>
  <si>
    <t>Objectifs de l'intervenant</t>
  </si>
  <si>
    <t>Objectifs spécifiques</t>
  </si>
  <si>
    <t>Outils/schéma abordés/Théories</t>
  </si>
  <si>
    <t>Bibliographie</t>
  </si>
  <si>
    <t>Questions évaluatives</t>
  </si>
  <si>
    <t>Devront retenir</t>
  </si>
  <si>
    <t>Atelier</t>
  </si>
  <si>
    <t>Compétences ciblées</t>
  </si>
  <si>
    <t>Durée2</t>
  </si>
  <si>
    <t>Durée1</t>
  </si>
  <si>
    <t>Questions débrief/réponses attendues</t>
  </si>
  <si>
    <t>Questions accompagnement éducatif</t>
  </si>
  <si>
    <t>Question pratique professionnelle</t>
  </si>
  <si>
    <t>Commentaires</t>
  </si>
  <si>
    <t>Consignes</t>
  </si>
  <si>
    <t>tb17</t>
  </si>
  <si>
    <t>tb18</t>
  </si>
  <si>
    <t>tb19</t>
  </si>
  <si>
    <t>Types</t>
  </si>
  <si>
    <t>Durée</t>
  </si>
  <si>
    <t>Ordre du jour</t>
  </si>
  <si>
    <t>Présents</t>
  </si>
  <si>
    <t>Points importants</t>
  </si>
  <si>
    <t>Synthèse</t>
  </si>
  <si>
    <t>Pour la prochaine fois</t>
  </si>
  <si>
    <t>Commentaires2</t>
  </si>
  <si>
    <t>tb20</t>
  </si>
  <si>
    <t>tb21</t>
  </si>
  <si>
    <t>tb22</t>
  </si>
  <si>
    <t>tb23</t>
  </si>
  <si>
    <t>tb24</t>
  </si>
  <si>
    <t>y</t>
  </si>
  <si>
    <t>z</t>
  </si>
  <si>
    <t>aa</t>
  </si>
  <si>
    <t>ab</t>
  </si>
  <si>
    <t>ac</t>
  </si>
  <si>
    <t>ad</t>
  </si>
  <si>
    <t>af</t>
  </si>
  <si>
    <t>v</t>
  </si>
  <si>
    <t>w</t>
  </si>
  <si>
    <t>x</t>
  </si>
  <si>
    <t>Q. acc.éducatif</t>
  </si>
  <si>
    <t>Q. éva.</t>
  </si>
  <si>
    <t>A retenir</t>
  </si>
  <si>
    <t>Q. Deb./Rep.</t>
  </si>
  <si>
    <t>Comment.</t>
  </si>
  <si>
    <t>Q. Pr. Pro.</t>
  </si>
  <si>
    <t>Durée3</t>
  </si>
  <si>
    <t>Date :</t>
  </si>
  <si>
    <t>Projet :</t>
  </si>
  <si>
    <t>Objet :</t>
  </si>
  <si>
    <t>Resp :</t>
  </si>
  <si>
    <t>Empl.  :</t>
  </si>
  <si>
    <t xml:space="preserve">Cras elementum ultrices diam. Maecenas ligula massa, varius a, semper congue, euismod non, mi. Proin porttitor, orci nec nonummy molestie, enim est eleifend mi, non fermentum diam nisl sit amet erat. Duis semper. Duis arcu massa, scelerisque vitae, consequat in, pretium a, enim. </t>
  </si>
  <si>
    <t>Mauris ac mauris sed pede pellentesque fermentum. Maecenas adipiscing ante non diam sodales hendrerit</t>
  </si>
  <si>
    <t xml:space="preserve"> Pellentesque congue. Ut in risus volutpat libero pharetra tempor. Et quand il n'y en plus on peut encore en commander</t>
  </si>
  <si>
    <t xml:space="preserve">Praesent egestas leo in pede. Praesent blandit odio eu enim. Pellentesque sed dui ut augue blandit sodales. Vestibulum ante ipsum primis in faucibus orci luctus et ultrices posuere cubilia Curae; </t>
  </si>
  <si>
    <t xml:space="preserve">Vestibulum ante ipsum primis in faucibus orci luctus et ultrices posuere cubilia Curae; </t>
  </si>
  <si>
    <t>Nemo enim ipsam voluptatem quia voluptas sit aspernatur aut odit aut fugit, sed quia consequuntur magni dolores eos qui ratione voluptatem sequi nesciunt</t>
  </si>
  <si>
    <t>Neque porro quisquam est, qui dolorem ipsum quia dolor sit amet, consectetur, adipisci velit, sed quia non numquam eius modi tempora incidunt ut labore et dolore magnam aliquam quaerat voluptatem.</t>
  </si>
  <si>
    <t xml:space="preserve">Ut enim ad minima veniam, quis nostrum exercitationem ullam corporis suscipit laboriosam, nisi ut aliquid ex ea commodi consequatur? </t>
  </si>
  <si>
    <t>Varié</t>
  </si>
  <si>
    <t>Nullam ultricies aliquam neque, nec bibendum nibh sollicitudin et. Aenean elementum cursus lorem vitae bibendum</t>
  </si>
  <si>
    <t>Vestibulum ante ipsum primis in faucibus orci luctus et ultrices posuere cubilia curae; Praesent nulla mauris, tempus quis pulvinar ut, auctor at leo</t>
  </si>
  <si>
    <t>Mauris rutrum lacus non quam laoreet luctus. Donec ultricies risus auctor justo dictum luctus. Cras sagittis purus nec fringilla volutpat.</t>
  </si>
  <si>
    <t>Nullam quis lobortis augue. Aenean tempor, lorem et luctus sollicitudin, nisi metus vestibulum nisl, sed malesuada nisl urna id lacus.</t>
  </si>
  <si>
    <t>In ac ullamcorper leo. Nullam quis dolor fermentum, imperdiet nulla ultrices, facilisis leo. Fusce maximus in nibh ut finibus.</t>
  </si>
  <si>
    <t>Mauris ut velit id dolor malesuada ornare ac a nisl.</t>
  </si>
  <si>
    <t>In hac habitasse platea dictumst. Donec luctus, massa a sodales ornare, quam urna luctus diam, id mattis sapien risus vel risus.</t>
  </si>
  <si>
    <t>Fusce sit amet ultricies turpis. Quisque congue ipsum sed fringilla hendrerit. Cras vel nunc dui. Ut rhoncus, risus a faucibus sodales, turpis magna ornare diam, et rhoncus nibh magna et neque.</t>
  </si>
  <si>
    <t>Mauvais</t>
  </si>
  <si>
    <t>en</t>
  </si>
  <si>
    <t>Type</t>
  </si>
  <si>
    <t>brise glace</t>
  </si>
  <si>
    <t>activité</t>
  </si>
  <si>
    <t xml:space="preserve">réunion </t>
  </si>
  <si>
    <t>théorie</t>
  </si>
  <si>
    <t>entretien</t>
  </si>
  <si>
    <t>energizer</t>
  </si>
  <si>
    <t>soirée</t>
  </si>
  <si>
    <t>appel</t>
  </si>
  <si>
    <t>évaluation</t>
  </si>
  <si>
    <t>séance</t>
  </si>
  <si>
    <t>mail</t>
  </si>
  <si>
    <t>présentation</t>
  </si>
  <si>
    <t>introduction</t>
  </si>
  <si>
    <t>découverte</t>
  </si>
  <si>
    <t>accueil</t>
  </si>
  <si>
    <t>bilan de journée</t>
  </si>
  <si>
    <t>FP</t>
  </si>
  <si>
    <t>DE</t>
  </si>
  <si>
    <t>MA</t>
  </si>
  <si>
    <t>DT</t>
  </si>
  <si>
    <t>GA</t>
  </si>
  <si>
    <t>CL</t>
  </si>
  <si>
    <t>Nom</t>
  </si>
  <si>
    <t>Lieu</t>
  </si>
  <si>
    <t>Obj.I</t>
  </si>
  <si>
    <t>Obj.S</t>
  </si>
  <si>
    <t>Out/Sch/Th</t>
  </si>
  <si>
    <t>Biblio</t>
  </si>
  <si>
    <t>Comp</t>
  </si>
  <si>
    <t>Sat</t>
  </si>
  <si>
    <t>Mot</t>
  </si>
  <si>
    <t>cboPro</t>
  </si>
  <si>
    <t>cboObj</t>
  </si>
  <si>
    <t>cboMod</t>
  </si>
  <si>
    <t>cboAte</t>
  </si>
  <si>
    <t>cboTyp</t>
  </si>
  <si>
    <t>Marseille</t>
  </si>
  <si>
    <t>Ici</t>
  </si>
  <si>
    <t>Ailleurs</t>
  </si>
  <si>
    <t>Bidon</t>
  </si>
  <si>
    <t>Col</t>
  </si>
  <si>
    <t>Expérimentation de la recopie incrémentée.</t>
  </si>
  <si>
    <t>App :</t>
  </si>
  <si>
    <t>TH</t>
  </si>
  <si>
    <t>ici</t>
  </si>
  <si>
    <t>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</si>
</sst>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R\00000"/>
  </numFmts>
  <fonts count="7">
    <font>
      <sz val="11"/>
      <color theme="1"/>
      <name val="Calibri"/>
      <family val="2"/>
      <scheme val="minor"/>
    </font>
    <font>
      <u/>
      <sz val="11"/>
      <color theme="10"/>
      <name val="Calibri"/>
      <family val="2"/>
      <scheme val="minor"/>
    </font>
    <font>
      <sz val="8"/>
      <name val="Calibri"/>
      <family val="2"/>
      <scheme val="minor"/>
    </font>
    <font>
      <sz val="11"/>
      <name val="Calibri"/>
      <family val="2"/>
      <scheme val="minor"/>
    </font>
    <font>
      <sz val="11"/>
      <name val="Calibri"/>
      <scheme val="minor"/>
    </font>
    <font>
      <sz val="11"/>
      <color theme="0"/>
      <name val="Calibri"/>
      <family val="2"/>
      <scheme val="minor"/>
    </font>
    <font>
      <b/>
      <sz val="11"/>
      <color theme="1"/>
      <name val="Calibri"/>
      <family val="2"/>
      <scheme val="minor"/>
    </font>
  </fonts>
  <fills count="5">
    <fill>
      <patternFill patternType="none"/>
    </fill>
    <fill>
      <patternFill patternType="gray125"/>
    </fill>
    <fill>
      <patternFill patternType="solid">
        <fgColor rgb="FF996633"/>
        <bgColor indexed="64"/>
      </patternFill>
    </fill>
    <fill>
      <patternFill patternType="solid">
        <fgColor theme="0" tint="-0.14999847407452621"/>
        <bgColor indexed="64"/>
      </patternFill>
    </fill>
    <fill>
      <patternFill patternType="solid">
        <fgColor rgb="FFFF0000"/>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46">
    <xf numFmtId="0" fontId="0" fillId="0" borderId="0" xfId="0"/>
    <xf numFmtId="0" fontId="1" fillId="2" borderId="0" xfId="1" applyFill="1"/>
    <xf numFmtId="0" fontId="0" fillId="2" borderId="0" xfId="0" applyFill="1"/>
    <xf numFmtId="164" fontId="0" fillId="0" borderId="0" xfId="0" applyNumberFormat="1"/>
    <xf numFmtId="0" fontId="0" fillId="0" borderId="0" xfId="0" applyAlignment="1">
      <alignment horizontal="left"/>
    </xf>
    <xf numFmtId="14" fontId="0" fillId="2" borderId="0" xfId="0" applyNumberFormat="1" applyFill="1" applyProtection="1">
      <protection locked="0"/>
    </xf>
    <xf numFmtId="0" fontId="0" fillId="0" borderId="0" xfId="0" applyAlignment="1">
      <alignment horizontal="center"/>
    </xf>
    <xf numFmtId="164" fontId="3" fillId="0" borderId="0" xfId="0" applyNumberFormat="1" applyFont="1" applyFill="1" applyAlignment="1">
      <alignment vertical="center"/>
    </xf>
    <xf numFmtId="0" fontId="3" fillId="0" borderId="0" xfId="0" applyFont="1" applyFill="1" applyAlignment="1">
      <alignment horizontal="left"/>
    </xf>
    <xf numFmtId="1" fontId="3" fillId="0" borderId="0" xfId="0" applyNumberFormat="1" applyFont="1" applyFill="1" applyAlignment="1">
      <alignment horizontal="center"/>
    </xf>
    <xf numFmtId="0" fontId="3" fillId="0" borderId="0" xfId="0" applyFont="1" applyFill="1" applyAlignment="1">
      <alignment horizontal="center"/>
    </xf>
    <xf numFmtId="0" fontId="0" fillId="0" borderId="0" xfId="0" applyFill="1"/>
    <xf numFmtId="0" fontId="0" fillId="0" borderId="0" xfId="0" applyFill="1" applyAlignment="1">
      <alignment horizontal="center"/>
    </xf>
    <xf numFmtId="164" fontId="3" fillId="0" borderId="0" xfId="0" applyNumberFormat="1" applyFont="1" applyFill="1" applyAlignment="1">
      <alignment horizontal="center"/>
    </xf>
    <xf numFmtId="0" fontId="1" fillId="0" borderId="0" xfId="1"/>
    <xf numFmtId="14" fontId="3" fillId="0" borderId="0" xfId="0" applyNumberFormat="1" applyFont="1" applyFill="1" applyAlignment="1">
      <alignment horizontal="right"/>
    </xf>
    <xf numFmtId="14" fontId="0" fillId="0" borderId="0" xfId="0" applyNumberFormat="1" applyFill="1" applyAlignment="1">
      <alignment horizontal="right"/>
    </xf>
    <xf numFmtId="14" fontId="0" fillId="0" borderId="0" xfId="0" applyNumberFormat="1" applyAlignment="1">
      <alignment horizontal="right"/>
    </xf>
    <xf numFmtId="0" fontId="4" fillId="0" borderId="0" xfId="0" applyFont="1" applyFill="1" applyAlignment="1">
      <alignment horizontal="left"/>
    </xf>
    <xf numFmtId="14" fontId="3" fillId="0" borderId="0" xfId="0" applyNumberFormat="1" applyFont="1" applyFill="1" applyAlignment="1">
      <alignment horizontal="center"/>
    </xf>
    <xf numFmtId="0" fontId="0" fillId="0" borderId="0" xfId="0" applyAlignment="1">
      <alignment horizontal="right"/>
    </xf>
    <xf numFmtId="0" fontId="0" fillId="0" borderId="0" xfId="0" applyAlignment="1"/>
    <xf numFmtId="0" fontId="0" fillId="0" borderId="0" xfId="0" applyAlignment="1">
      <alignment vertical="top" wrapText="1"/>
    </xf>
    <xf numFmtId="0" fontId="0" fillId="0" borderId="0" xfId="0" applyAlignment="1">
      <alignment wrapText="1"/>
    </xf>
    <xf numFmtId="14" fontId="0" fillId="0" borderId="0" xfId="0" applyNumberFormat="1" applyAlignment="1">
      <alignment horizontal="left"/>
    </xf>
    <xf numFmtId="0" fontId="5" fillId="0" borderId="0" xfId="0" applyFont="1" applyFill="1" applyBorder="1" applyAlignment="1">
      <alignment horizontal="center"/>
    </xf>
    <xf numFmtId="0" fontId="3" fillId="4" borderId="0" xfId="0" applyFont="1" applyFill="1" applyAlignment="1">
      <alignment horizontal="left"/>
    </xf>
    <xf numFmtId="0" fontId="4" fillId="4" borderId="0" xfId="0" applyFont="1" applyFill="1" applyAlignment="1"/>
    <xf numFmtId="0" fontId="0" fillId="0" borderId="0" xfId="0" applyFill="1" applyAlignment="1"/>
    <xf numFmtId="0" fontId="4" fillId="0" borderId="0" xfId="0" applyFont="1" applyFill="1" applyAlignment="1">
      <alignment horizontal="center"/>
    </xf>
    <xf numFmtId="14" fontId="0" fillId="0" borderId="0" xfId="0" applyNumberFormat="1" applyAlignment="1">
      <alignment horizontal="center"/>
    </xf>
    <xf numFmtId="0" fontId="3" fillId="0" borderId="0" xfId="0" applyFont="1" applyFill="1" applyAlignment="1"/>
    <xf numFmtId="14" fontId="3" fillId="0" borderId="0" xfId="0" applyNumberFormat="1" applyFont="1" applyFill="1" applyAlignment="1"/>
    <xf numFmtId="1" fontId="3" fillId="0" borderId="0" xfId="0" applyNumberFormat="1" applyFont="1" applyFill="1" applyAlignment="1"/>
    <xf numFmtId="1" fontId="0" fillId="0" borderId="0" xfId="0" applyNumberFormat="1" applyFill="1" applyAlignment="1"/>
    <xf numFmtId="14" fontId="0" fillId="0" borderId="0" xfId="0" applyNumberFormat="1" applyFill="1" applyAlignment="1"/>
    <xf numFmtId="1" fontId="0" fillId="0" borderId="0" xfId="0" applyNumberFormat="1" applyAlignment="1"/>
    <xf numFmtId="0" fontId="0" fillId="3" borderId="0" xfId="0" applyFill="1" applyAlignment="1"/>
    <xf numFmtId="0" fontId="0" fillId="3" borderId="0" xfId="0" applyFill="1" applyAlignment="1">
      <alignment vertical="top"/>
    </xf>
    <xf numFmtId="0" fontId="0" fillId="3" borderId="0" xfId="0" applyFill="1" applyAlignment="1">
      <alignment vertical="top" wrapText="1"/>
    </xf>
    <xf numFmtId="0" fontId="6" fillId="0" borderId="0" xfId="0" applyFont="1" applyAlignment="1">
      <alignment horizontal="right"/>
    </xf>
    <xf numFmtId="0" fontId="6" fillId="0" borderId="0" xfId="0" applyFont="1"/>
    <xf numFmtId="0" fontId="6" fillId="3" borderId="0" xfId="0" applyFont="1" applyFill="1"/>
    <xf numFmtId="0" fontId="5" fillId="0" borderId="0" xfId="0" applyFont="1" applyFill="1"/>
    <xf numFmtId="0" fontId="0" fillId="0" borderId="0" xfId="0" applyAlignment="1">
      <alignment horizontal="left" vertical="top" wrapText="1"/>
    </xf>
    <xf numFmtId="0" fontId="0" fillId="0" borderId="0" xfId="0" applyFont="1" applyAlignment="1">
      <alignment horizontal="left" vertical="top" wrapText="1"/>
    </xf>
  </cellXfs>
  <cellStyles count="2">
    <cellStyle name="Lien hypertexte" xfId="1" builtinId="8"/>
    <cellStyle name="Normal" xfId="0" builtinId="0"/>
  </cellStyles>
  <dxfs count="40">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numFmt numFmtId="19" formatCode="dd/mm/yyyy"/>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numFmt numFmtId="1" formatCode="0"/>
      <fill>
        <patternFill patternType="none">
          <fgColor indexed="64"/>
          <bgColor auto="1"/>
        </patternFill>
      </fill>
      <alignment horizontal="general" vertical="bottom" textRotation="0" wrapText="0" indent="0" justifyLastLine="0" shrinkToFit="0" readingOrder="0"/>
    </dxf>
    <dxf>
      <numFmt numFmtId="1" formatCode="0"/>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patternType="none">
          <fgColor indexed="64"/>
          <bgColor auto="1"/>
        </patternFill>
      </fill>
    </dxf>
    <dxf>
      <numFmt numFmtId="19" formatCode="dd/mm/yyyy"/>
      <fill>
        <patternFill patternType="none">
          <fgColor indexed="64"/>
          <bgColor auto="1"/>
        </patternFill>
      </fill>
      <alignment horizontal="right" vertical="bottom"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164" formatCode="\R\00000"/>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dxf>
    <dxf>
      <font>
        <strike val="0"/>
        <outline val="0"/>
        <shadow val="0"/>
        <u val="none"/>
        <vertAlign val="baseline"/>
        <sz val="11"/>
        <color auto="1"/>
        <name val="Calibri"/>
        <scheme val="minor"/>
      </font>
      <fill>
        <patternFill patternType="none">
          <fgColor indexed="64"/>
          <bgColor auto="1"/>
        </patternFill>
      </fill>
      <alignment horizontal="left" vertical="bottom" textRotation="0" wrapText="0" indent="0" justifyLastLine="0" shrinkToFit="0" readingOrder="0"/>
    </dxf>
    <dxf>
      <fill>
        <patternFill>
          <bgColor theme="4" tint="0.59996337778862885"/>
        </patternFill>
      </fill>
    </dxf>
    <dxf>
      <fill>
        <patternFill patternType="solid">
          <bgColor rgb="FFFFFF99"/>
        </patternFill>
      </fill>
    </dxf>
    <dxf>
      <fill>
        <patternFill>
          <bgColor rgb="FF00B0F0"/>
        </patternFill>
      </fill>
    </dxf>
    <dxf>
      <fill>
        <patternFill>
          <bgColor rgb="FFFFFF99"/>
        </patternFill>
      </fill>
    </dxf>
    <dxf>
      <fill>
        <patternFill>
          <bgColor theme="8" tint="0.39994506668294322"/>
        </patternFill>
      </fill>
    </dxf>
    <dxf>
      <font>
        <b/>
        <i val="0"/>
      </font>
      <fill>
        <patternFill>
          <bgColor rgb="FF0070C0"/>
        </patternFill>
      </fill>
      <border>
        <left style="thin">
          <color auto="1"/>
        </left>
        <right style="thin">
          <color auto="1"/>
        </right>
        <top style="thin">
          <color auto="1"/>
        </top>
        <bottom style="thin">
          <color auto="1"/>
        </bottom>
        <vertical style="thin">
          <color auto="1"/>
        </vertical>
      </border>
    </dxf>
  </dxfs>
  <tableStyles count="2" defaultTableStyle="TableStyleMedium2" defaultPivotStyle="PivotStyleLight16">
    <tableStyle name="Style de tableau 1" pivot="0" count="3" xr9:uid="{00000000-0011-0000-FFFF-FFFF00000000}">
      <tableStyleElement type="headerRow" dxfId="39"/>
      <tableStyleElement type="firstRowStripe" dxfId="38"/>
      <tableStyleElement type="secondRowStripe" dxfId="37"/>
    </tableStyle>
    <tableStyle name="Style de tableau 2" pivot="0" count="3" xr9:uid="{00000000-0011-0000-FFFF-FFFF01000000}">
      <tableStyleElement type="headerRow" dxfId="36"/>
      <tableStyleElement type="firstRowStripe" dxfId="35"/>
      <tableStyleElement type="secondRowStripe" dxfId="34"/>
    </tableStyle>
  </tableStyles>
  <colors>
    <mruColors>
      <color rgb="FFFFFFCC"/>
      <color rgb="FFFFFF99"/>
      <color rgb="FF996633"/>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3.xml.rels><?xml version="1.0" encoding="UTF-8" standalone="yes"?>
<Relationships xmlns="http://schemas.openxmlformats.org/package/2006/relationships"><Relationship Id="rId1" Type="http://schemas.openxmlformats.org/officeDocument/2006/relationships/image" Target="../media/image3.jp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200025</xdr:colOff>
          <xdr:row>13</xdr:row>
          <xdr:rowOff>85725</xdr:rowOff>
        </xdr:from>
        <xdr:to>
          <xdr:col>11</xdr:col>
          <xdr:colOff>190500</xdr:colOff>
          <xdr:row>15</xdr:row>
          <xdr:rowOff>19050</xdr:rowOff>
        </xdr:to>
        <xdr:sp macro="" textlink="">
          <xdr:nvSpPr>
            <xdr:cNvPr id="4097" name="cmdSaisie"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314325</xdr:colOff>
          <xdr:row>0</xdr:row>
          <xdr:rowOff>0</xdr:rowOff>
        </xdr:from>
        <xdr:to>
          <xdr:col>3</xdr:col>
          <xdr:colOff>209550</xdr:colOff>
          <xdr:row>0</xdr:row>
          <xdr:rowOff>276225</xdr:rowOff>
        </xdr:to>
        <xdr:sp macro="" textlink="">
          <xdr:nvSpPr>
            <xdr:cNvPr id="5121" name="cmdSaisie" hidden="1">
              <a:extLst>
                <a:ext uri="{63B3BB69-23CF-44E3-9099-C40C66FF867C}">
                  <a14:compatExt spid="_x0000_s5121"/>
                </a:ext>
                <a:ext uri="{FF2B5EF4-FFF2-40B4-BE49-F238E27FC236}">
                  <a16:creationId xmlns:a16="http://schemas.microsoft.com/office/drawing/2014/main" id="{00000000-0008-0000-0100-000001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0</xdr:colOff>
      <xdr:row>0</xdr:row>
      <xdr:rowOff>0</xdr:rowOff>
    </xdr:from>
    <xdr:to>
      <xdr:col>14</xdr:col>
      <xdr:colOff>0</xdr:colOff>
      <xdr:row>0</xdr:row>
      <xdr:rowOff>275167</xdr:rowOff>
    </xdr:to>
    <xdr:sp macro="[0]!Disp1" textlink="">
      <xdr:nvSpPr>
        <xdr:cNvPr id="2" name="ZoneTexte 1">
          <a:extLst>
            <a:ext uri="{FF2B5EF4-FFF2-40B4-BE49-F238E27FC236}">
              <a16:creationId xmlns:a16="http://schemas.microsoft.com/office/drawing/2014/main" id="{00000000-0008-0000-0100-000002000000}"/>
            </a:ext>
          </a:extLst>
        </xdr:cNvPr>
        <xdr:cNvSpPr txBox="1"/>
      </xdr:nvSpPr>
      <xdr:spPr>
        <a:xfrm>
          <a:off x="4677833" y="0"/>
          <a:ext cx="5852584" cy="275167"/>
        </a:xfrm>
        <a:prstGeom prst="rect">
          <a:avLst/>
        </a:prstGeom>
        <a:solidFill>
          <a:schemeClr val="accent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a:t>M O D U L E</a:t>
          </a:r>
        </a:p>
      </xdr:txBody>
    </xdr:sp>
    <xdr:clientData/>
  </xdr:twoCellAnchor>
  <xdr:twoCellAnchor>
    <xdr:from>
      <xdr:col>14</xdr:col>
      <xdr:colOff>0</xdr:colOff>
      <xdr:row>0</xdr:row>
      <xdr:rowOff>0</xdr:rowOff>
    </xdr:from>
    <xdr:to>
      <xdr:col>22</xdr:col>
      <xdr:colOff>0</xdr:colOff>
      <xdr:row>0</xdr:row>
      <xdr:rowOff>275167</xdr:rowOff>
    </xdr:to>
    <xdr:sp macro="[0]!Disp2" textlink="">
      <xdr:nvSpPr>
        <xdr:cNvPr id="4" name="ZoneTexte 3">
          <a:extLst>
            <a:ext uri="{FF2B5EF4-FFF2-40B4-BE49-F238E27FC236}">
              <a16:creationId xmlns:a16="http://schemas.microsoft.com/office/drawing/2014/main" id="{00000000-0008-0000-0100-000004000000}"/>
            </a:ext>
          </a:extLst>
        </xdr:cNvPr>
        <xdr:cNvSpPr txBox="1"/>
      </xdr:nvSpPr>
      <xdr:spPr>
        <a:xfrm>
          <a:off x="12784667" y="0"/>
          <a:ext cx="2381250" cy="275167"/>
        </a:xfrm>
        <a:prstGeom prst="rect">
          <a:avLst/>
        </a:prstGeom>
        <a:solidFill>
          <a:schemeClr val="accent5">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a:t>A T E L I E R S </a:t>
          </a:r>
        </a:p>
      </xdr:txBody>
    </xdr:sp>
    <xdr:clientData/>
  </xdr:twoCellAnchor>
  <xdr:twoCellAnchor>
    <xdr:from>
      <xdr:col>22</xdr:col>
      <xdr:colOff>1</xdr:colOff>
      <xdr:row>0</xdr:row>
      <xdr:rowOff>0</xdr:rowOff>
    </xdr:from>
    <xdr:to>
      <xdr:col>30</xdr:col>
      <xdr:colOff>0</xdr:colOff>
      <xdr:row>0</xdr:row>
      <xdr:rowOff>275167</xdr:rowOff>
    </xdr:to>
    <xdr:sp macro="[0]!Disp3" textlink="">
      <xdr:nvSpPr>
        <xdr:cNvPr id="5" name="ZoneTexte 4">
          <a:extLst>
            <a:ext uri="{FF2B5EF4-FFF2-40B4-BE49-F238E27FC236}">
              <a16:creationId xmlns:a16="http://schemas.microsoft.com/office/drawing/2014/main" id="{00000000-0008-0000-0100-000005000000}"/>
            </a:ext>
          </a:extLst>
        </xdr:cNvPr>
        <xdr:cNvSpPr txBox="1"/>
      </xdr:nvSpPr>
      <xdr:spPr>
        <a:xfrm>
          <a:off x="16869834" y="0"/>
          <a:ext cx="6117166" cy="275167"/>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a:t>E N T R E T I E N S / R</a:t>
          </a:r>
          <a:r>
            <a:rPr lang="fr-FR" sz="1100" baseline="0"/>
            <a:t> E U N I O N S</a:t>
          </a:r>
          <a:endParaRPr lang="fr-FR" sz="1100"/>
        </a:p>
      </xdr:txBody>
    </xdr:sp>
    <xdr:clientData/>
  </xdr:twoCellAnchor>
  <xdr:twoCellAnchor editAs="absolute">
    <xdr:from>
      <xdr:col>6</xdr:col>
      <xdr:colOff>603249</xdr:colOff>
      <xdr:row>10</xdr:row>
      <xdr:rowOff>10585</xdr:rowOff>
    </xdr:from>
    <xdr:to>
      <xdr:col>25</xdr:col>
      <xdr:colOff>10583</xdr:colOff>
      <xdr:row>13</xdr:row>
      <xdr:rowOff>42333</xdr:rowOff>
    </xdr:to>
    <xdr:sp macro="" textlink="">
      <xdr:nvSpPr>
        <xdr:cNvPr id="3" name="ZoneTexte 2">
          <a:extLst>
            <a:ext uri="{FF2B5EF4-FFF2-40B4-BE49-F238E27FC236}">
              <a16:creationId xmlns:a16="http://schemas.microsoft.com/office/drawing/2014/main" id="{00000000-0008-0000-0100-000003000000}"/>
            </a:ext>
          </a:extLst>
        </xdr:cNvPr>
        <xdr:cNvSpPr txBox="1"/>
      </xdr:nvSpPr>
      <xdr:spPr>
        <a:xfrm>
          <a:off x="4698999" y="2264835"/>
          <a:ext cx="5979584" cy="603248"/>
        </a:xfrm>
        <a:prstGeom prst="rect">
          <a:avLst/>
        </a:prstGeom>
        <a:solidFill>
          <a:schemeClr val="accent3">
            <a:lumMod val="7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bg1"/>
              </a:solidFill>
            </a:rPr>
            <a:t>Cliquez sur un en-tête pour élargir et visualiser</a:t>
          </a:r>
          <a:r>
            <a:rPr lang="fr-FR" sz="1600" baseline="0">
              <a:solidFill>
                <a:schemeClr val="bg1"/>
              </a:solidFill>
            </a:rPr>
            <a:t> le groupe de colonnes</a:t>
          </a:r>
        </a:p>
        <a:p>
          <a:r>
            <a:rPr lang="fr-FR" sz="1600" baseline="0">
              <a:solidFill>
                <a:schemeClr val="bg1"/>
              </a:solidFill>
            </a:rPr>
            <a:t>Cliquer colonne 1 pour Afficher le visuel de la ligne</a:t>
          </a:r>
          <a:endParaRPr lang="fr-FR" sz="1600">
            <a:solidFill>
              <a:schemeClr val="bg1"/>
            </a:solidFill>
          </a:endParaRP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3924300</xdr:colOff>
      <xdr:row>0</xdr:row>
      <xdr:rowOff>142875</xdr:rowOff>
    </xdr:from>
    <xdr:to>
      <xdr:col>2</xdr:col>
      <xdr:colOff>4400550</xdr:colOff>
      <xdr:row>3</xdr:row>
      <xdr:rowOff>47625</xdr:rowOff>
    </xdr:to>
    <xdr:pic macro="[0]!ShWImp">
      <xdr:nvPicPr>
        <xdr:cNvPr id="5" name="Image 4">
          <a:extLst>
            <a:ext uri="{FF2B5EF4-FFF2-40B4-BE49-F238E27FC236}">
              <a16:creationId xmlns:a16="http://schemas.microsoft.com/office/drawing/2014/main" id="{00000000-0008-0000-04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562600" y="142875"/>
          <a:ext cx="476250" cy="476250"/>
        </a:xfrm>
        <a:prstGeom prst="rect">
          <a:avLst/>
        </a:prstGeom>
      </xdr:spPr>
    </xdr:pic>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D" displayName="TBD" ref="A1:AF9" totalsRowShown="0" headerRowDxfId="33" dataDxfId="32">
  <autoFilter ref="A1:AF9" xr:uid="{00000000-0009-0000-0100-000001000000}"/>
  <tableColumns count="32">
    <tableColumn id="19" xr3:uid="{00000000-0010-0000-0000-000013000000}" name="iD" dataDxfId="31"/>
    <tableColumn id="20" xr3:uid="{00000000-0010-0000-0000-000014000000}" name="Nom" dataDxfId="30"/>
    <tableColumn id="1" xr3:uid="{00000000-0010-0000-0000-000001000000}" name="Projet" dataDxfId="29"/>
    <tableColumn id="2" xr3:uid="{00000000-0010-0000-0000-000002000000}" name="Objet" dataDxfId="28"/>
    <tableColumn id="3" xr3:uid="{00000000-0010-0000-0000-000003000000}" name="Date" dataDxfId="27"/>
    <tableColumn id="4" xr3:uid="{00000000-0010-0000-0000-000004000000}" name="Lieu" dataDxfId="26"/>
    <tableColumn id="5" xr3:uid="{00000000-0010-0000-0000-000005000000}" name="Module" dataDxfId="25"/>
    <tableColumn id="6" xr3:uid="{00000000-0010-0000-0000-000006000000}" name="Durée1" dataDxfId="24"/>
    <tableColumn id="7" xr3:uid="{00000000-0010-0000-0000-000007000000}" name="Obj.I" dataDxfId="23"/>
    <tableColumn id="8" xr3:uid="{00000000-0010-0000-0000-000008000000}" name="Obj.S" dataDxfId="22"/>
    <tableColumn id="9" xr3:uid="{00000000-0010-0000-0000-000009000000}" name="Out/Sch/Th" dataDxfId="21"/>
    <tableColumn id="10" xr3:uid="{00000000-0010-0000-0000-00000A000000}" name="Biblio" dataDxfId="20"/>
    <tableColumn id="11" xr3:uid="{00000000-0010-0000-0000-00000B000000}" name="Q. éva." dataDxfId="19"/>
    <tableColumn id="12" xr3:uid="{00000000-0010-0000-0000-00000C000000}" name="A retenir" dataDxfId="18"/>
    <tableColumn id="13" xr3:uid="{00000000-0010-0000-0000-00000D000000}" name="Atelier" dataDxfId="17"/>
    <tableColumn id="14" xr3:uid="{00000000-0010-0000-0000-00000E000000}" name="Durée2" dataDxfId="16"/>
    <tableColumn id="15" xr3:uid="{00000000-0010-0000-0000-00000F000000}" name="Comp" dataDxfId="15"/>
    <tableColumn id="16" xr3:uid="{00000000-0010-0000-0000-000010000000}" name="Consignes" dataDxfId="14"/>
    <tableColumn id="26" xr3:uid="{00000000-0010-0000-0000-00001A000000}" name="Q. Deb./Rep." dataDxfId="13"/>
    <tableColumn id="25" xr3:uid="{00000000-0010-0000-0000-000019000000}" name="Q. acc.éducatif" dataDxfId="12"/>
    <tableColumn id="18" xr3:uid="{00000000-0010-0000-0000-000012000000}" name="Q. Pr. Pro." dataDxfId="11"/>
    <tableColumn id="21" xr3:uid="{00000000-0010-0000-0000-000015000000}" name="Comment." dataDxfId="10"/>
    <tableColumn id="23" xr3:uid="{00000000-0010-0000-0000-000017000000}" name="Types" dataDxfId="9"/>
    <tableColumn id="24" xr3:uid="{00000000-0010-0000-0000-000018000000}" name="Durée" dataDxfId="8"/>
    <tableColumn id="27" xr3:uid="{00000000-0010-0000-0000-00001B000000}" name="Ordre du jour" dataDxfId="7"/>
    <tableColumn id="28" xr3:uid="{00000000-0010-0000-0000-00001C000000}" name="Présents" dataDxfId="6"/>
    <tableColumn id="29" xr3:uid="{00000000-0010-0000-0000-00001D000000}" name="Points importants" dataDxfId="5"/>
    <tableColumn id="30" xr3:uid="{00000000-0010-0000-0000-00001E000000}" name="Synthèse" dataDxfId="4"/>
    <tableColumn id="31" xr3:uid="{00000000-0010-0000-0000-00001F000000}" name="Pour la prochaine fois" dataDxfId="3"/>
    <tableColumn id="32" xr3:uid="{00000000-0010-0000-0000-000020000000}" name="Commentaires2" dataDxfId="2"/>
    <tableColumn id="22" xr3:uid="{00000000-0010-0000-0000-000016000000}" name="Sat" dataDxfId="1"/>
    <tableColumn id="17" xr3:uid="{00000000-0010-0000-0000-000011000000}" name="Mot" dataDxfId="0"/>
  </tableColumns>
  <tableStyleInfo name="Style de tableau 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Pro" displayName="TPro" ref="A1:A9" totalsRowShown="0">
  <autoFilter ref="A1:A9" xr:uid="{00000000-0009-0000-0100-000003000000}"/>
  <sortState xmlns:xlrd2="http://schemas.microsoft.com/office/spreadsheetml/2017/richdata2" ref="A2:A9">
    <sortCondition ref="A2:A9"/>
  </sortState>
  <tableColumns count="1">
    <tableColumn id="1" xr3:uid="{00000000-0010-0000-0100-000001000000}" name="Projet"/>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Obj" displayName="TObj" ref="C1:C8" totalsRowShown="0">
  <autoFilter ref="C1:C8" xr:uid="{00000000-0009-0000-0100-000005000000}"/>
  <sortState xmlns:xlrd2="http://schemas.microsoft.com/office/spreadsheetml/2017/richdata2" ref="C2:C8">
    <sortCondition ref="C2:C8"/>
  </sortState>
  <tableColumns count="1">
    <tableColumn id="1" xr3:uid="{00000000-0010-0000-0200-000001000000}" name="Objet"/>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B5691E3-C0CC-4569-9FC3-BFE599BFB7FE}" name="TMod" displayName="TMod" ref="E1:E10" totalsRowShown="0">
  <autoFilter ref="E1:E10" xr:uid="{8723D4DE-B182-430A-89F0-4A68FE266080}"/>
  <sortState xmlns:xlrd2="http://schemas.microsoft.com/office/spreadsheetml/2017/richdata2" ref="E2:E10">
    <sortCondition ref="E3"/>
  </sortState>
  <tableColumns count="1">
    <tableColumn id="1" xr3:uid="{09EA4D77-283E-443E-941A-65E410C00ABB}" name="Module"/>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D682E344-C0FD-4509-8DA1-35047EC93699}" name="TAte" displayName="TAte" ref="G1:G7" totalsRowShown="0">
  <autoFilter ref="G1:G7" xr:uid="{C0BAAB32-4077-4C99-84E1-BBF45DD0C9A8}"/>
  <sortState xmlns:xlrd2="http://schemas.microsoft.com/office/spreadsheetml/2017/richdata2" ref="G2:G7">
    <sortCondition ref="G2"/>
  </sortState>
  <tableColumns count="1">
    <tableColumn id="1" xr3:uid="{79871A76-54C5-441F-A9EA-4751509B52A0}" name="Atelier"/>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B185C03D-1F31-4163-99FB-698BAB781008}" name="Type" displayName="Type" ref="I1:I7" totalsRowShown="0">
  <autoFilter ref="I1:I7" xr:uid="{0C0164D1-73F3-419C-A82C-EDD6D17E566D}"/>
  <sortState xmlns:xlrd2="http://schemas.microsoft.com/office/spreadsheetml/2017/richdata2" ref="I2:I7">
    <sortCondition ref="I2"/>
  </sortState>
  <tableColumns count="1">
    <tableColumn id="1" xr3:uid="{D512EFE2-D2B8-44D2-9FA8-FB7EF23E4810}" name="Type"/>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Tableau2" displayName="Tableau2" ref="C1:E33" totalsRowShown="0">
  <autoFilter ref="C1:E33" xr:uid="{00000000-0009-0000-0100-000002000000}"/>
  <sortState xmlns:xlrd2="http://schemas.microsoft.com/office/spreadsheetml/2017/richdata2" ref="C2:E19">
    <sortCondition ref="E2"/>
  </sortState>
  <tableColumns count="3">
    <tableColumn id="1" xr3:uid="{00000000-0010-0000-0300-000001000000}" name="Colonne1"/>
    <tableColumn id="2" xr3:uid="{00000000-0010-0000-0300-000002000000}" name="Colonne2"/>
    <tableColumn id="3" xr3:uid="{00000000-0010-0000-0300-000003000000}" name="Col"/>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4.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hyperlink" Target="https://forum.excel-pratique.com/viewtopic.php?f=2&amp;t=143135"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WsA"/>
  <dimension ref="I3:J15"/>
  <sheetViews>
    <sheetView showRowColHeaders="0" tabSelected="1" topLeftCell="B1" workbookViewId="0">
      <selection activeCell="J15" sqref="J15"/>
    </sheetView>
  </sheetViews>
  <sheetFormatPr baseColWidth="10" defaultColWidth="11.42578125" defaultRowHeight="15"/>
  <cols>
    <col min="1" max="16384" width="11.42578125" style="2"/>
  </cols>
  <sheetData>
    <row r="3" spans="9:10">
      <c r="I3" s="1"/>
    </row>
    <row r="15" spans="9:10">
      <c r="J15" s="5">
        <v>43993</v>
      </c>
    </row>
  </sheetData>
  <sheetProtection sheet="1" objects="1" scenarios="1" selectLockedCells="1"/>
  <pageMargins left="0.7" right="0.7" top="0.75" bottom="0.75" header="0.3" footer="0.3"/>
  <drawing r:id="rId1"/>
  <legacyDrawing r:id="rId2"/>
  <controls>
    <mc:AlternateContent xmlns:mc="http://schemas.openxmlformats.org/markup-compatibility/2006">
      <mc:Choice Requires="x14">
        <control shapeId="4097" r:id="rId3" name="cmdSaisie">
          <controlPr defaultSize="0" print="0" autoLine="0" r:id="rId4">
            <anchor moveWithCells="1">
              <from>
                <xdr:col>8</xdr:col>
                <xdr:colOff>200025</xdr:colOff>
                <xdr:row>13</xdr:row>
                <xdr:rowOff>85725</xdr:rowOff>
              </from>
              <to>
                <xdr:col>11</xdr:col>
                <xdr:colOff>190500</xdr:colOff>
                <xdr:row>15</xdr:row>
                <xdr:rowOff>19050</xdr:rowOff>
              </to>
            </anchor>
          </controlPr>
        </control>
      </mc:Choice>
      <mc:Fallback>
        <control shapeId="4097" r:id="rId3" name="cmdSaisie"/>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WsB"/>
  <dimension ref="A1:AH18"/>
  <sheetViews>
    <sheetView showGridLines="0" showZeros="0" zoomScale="90" zoomScaleNormal="90" workbookViewId="0">
      <selection activeCell="S20" sqref="S20"/>
    </sheetView>
  </sheetViews>
  <sheetFormatPr baseColWidth="10" defaultRowHeight="15"/>
  <cols>
    <col min="1" max="1" width="7.7109375" style="3" customWidth="1"/>
    <col min="2" max="2" width="5.140625" customWidth="1"/>
    <col min="5" max="5" width="12.85546875" style="17" customWidth="1"/>
    <col min="6" max="6" width="12.85546875" customWidth="1"/>
    <col min="7" max="7" width="11.42578125" customWidth="1"/>
    <col min="8" max="8" width="6.28515625" style="6" customWidth="1"/>
    <col min="9" max="14" width="3.42578125" customWidth="1"/>
    <col min="15" max="15" width="11.28515625" customWidth="1"/>
    <col min="16" max="16" width="6.140625" style="36" customWidth="1"/>
    <col min="17" max="22" width="3.42578125" style="21" customWidth="1"/>
    <col min="23" max="23" width="11.42578125" style="21" customWidth="1"/>
    <col min="24" max="24" width="6.42578125" style="30" customWidth="1"/>
    <col min="25" max="30" width="3.42578125" customWidth="1"/>
    <col min="31" max="32" width="6.7109375" customWidth="1"/>
    <col min="33" max="33" width="14.85546875" style="6" bestFit="1" customWidth="1"/>
    <col min="34" max="34" width="8" style="6" customWidth="1"/>
  </cols>
  <sheetData>
    <row r="1" spans="1:34" s="4" customFormat="1" ht="42.75" customHeight="1">
      <c r="A1" s="13" t="s">
        <v>38</v>
      </c>
      <c r="B1" s="8" t="s">
        <v>162</v>
      </c>
      <c r="C1" s="10" t="s">
        <v>57</v>
      </c>
      <c r="D1" s="10" t="s">
        <v>58</v>
      </c>
      <c r="E1" s="19" t="s">
        <v>59</v>
      </c>
      <c r="F1" s="10" t="s">
        <v>163</v>
      </c>
      <c r="G1" s="26" t="s">
        <v>66</v>
      </c>
      <c r="H1" s="10" t="s">
        <v>76</v>
      </c>
      <c r="I1" s="8" t="s">
        <v>164</v>
      </c>
      <c r="J1" s="8" t="s">
        <v>165</v>
      </c>
      <c r="K1" s="8" t="s">
        <v>166</v>
      </c>
      <c r="L1" s="8" t="s">
        <v>167</v>
      </c>
      <c r="M1" s="8" t="s">
        <v>109</v>
      </c>
      <c r="N1" s="8" t="s">
        <v>110</v>
      </c>
      <c r="O1" s="26" t="s">
        <v>73</v>
      </c>
      <c r="P1" s="33" t="s">
        <v>75</v>
      </c>
      <c r="Q1" s="31" t="s">
        <v>168</v>
      </c>
      <c r="R1" s="31" t="s">
        <v>81</v>
      </c>
      <c r="S1" s="31" t="s">
        <v>111</v>
      </c>
      <c r="T1" s="31" t="s">
        <v>108</v>
      </c>
      <c r="U1" s="31" t="s">
        <v>113</v>
      </c>
      <c r="V1" s="32" t="s">
        <v>112</v>
      </c>
      <c r="W1" s="27" t="s">
        <v>85</v>
      </c>
      <c r="X1" s="29" t="s">
        <v>86</v>
      </c>
      <c r="Y1" s="18" t="s">
        <v>87</v>
      </c>
      <c r="Z1" s="18" t="s">
        <v>88</v>
      </c>
      <c r="AA1" s="18" t="s">
        <v>89</v>
      </c>
      <c r="AB1" s="18" t="s">
        <v>90</v>
      </c>
      <c r="AC1" s="18" t="s">
        <v>91</v>
      </c>
      <c r="AD1" s="18" t="s">
        <v>92</v>
      </c>
      <c r="AE1" s="8" t="s">
        <v>169</v>
      </c>
      <c r="AF1" s="8" t="s">
        <v>170</v>
      </c>
    </row>
    <row r="2" spans="1:34" s="11" customFormat="1">
      <c r="A2" s="7">
        <v>13</v>
      </c>
      <c r="B2" s="8" t="s">
        <v>185</v>
      </c>
      <c r="C2" s="8" t="s">
        <v>10</v>
      </c>
      <c r="D2" s="8" t="s">
        <v>37</v>
      </c>
      <c r="E2" s="16">
        <v>44007</v>
      </c>
      <c r="F2" s="8" t="s">
        <v>184</v>
      </c>
      <c r="G2" s="11" t="s">
        <v>154</v>
      </c>
      <c r="H2" s="10">
        <v>1</v>
      </c>
      <c r="I2" s="8"/>
      <c r="J2" s="8"/>
      <c r="K2" s="8"/>
      <c r="L2" s="8"/>
      <c r="M2" s="8"/>
      <c r="N2" s="8"/>
      <c r="O2" s="8"/>
      <c r="P2" s="33"/>
      <c r="Q2" s="33"/>
      <c r="R2" s="31"/>
      <c r="S2" s="31"/>
      <c r="T2" s="31"/>
      <c r="U2" s="31"/>
      <c r="V2" s="32"/>
      <c r="W2" s="28"/>
      <c r="X2" s="12"/>
      <c r="Y2" s="28"/>
      <c r="Z2" s="28"/>
      <c r="AA2" s="28"/>
      <c r="AB2" s="28"/>
      <c r="AC2" s="28"/>
      <c r="AD2" s="28"/>
      <c r="AE2" s="10">
        <v>4</v>
      </c>
      <c r="AF2" s="10">
        <v>5</v>
      </c>
    </row>
    <row r="3" spans="1:34" s="11" customFormat="1">
      <c r="A3" s="7">
        <v>12</v>
      </c>
      <c r="B3" s="8" t="s">
        <v>183</v>
      </c>
      <c r="C3" s="8" t="s">
        <v>5</v>
      </c>
      <c r="D3" s="8" t="s">
        <v>37</v>
      </c>
      <c r="E3" s="16">
        <v>44007</v>
      </c>
      <c r="F3" s="8" t="s">
        <v>184</v>
      </c>
      <c r="H3" s="10"/>
      <c r="I3" s="8"/>
      <c r="J3" s="8"/>
      <c r="K3" s="8"/>
      <c r="L3" s="8"/>
      <c r="M3" s="8"/>
      <c r="N3" s="8"/>
      <c r="O3" s="8"/>
      <c r="P3" s="33"/>
      <c r="Q3" s="33"/>
      <c r="R3" s="31"/>
      <c r="S3" s="31"/>
      <c r="T3" s="31"/>
      <c r="U3" s="31"/>
      <c r="V3" s="32"/>
      <c r="W3" s="28" t="s">
        <v>6</v>
      </c>
      <c r="X3" s="12">
        <v>1</v>
      </c>
      <c r="Y3" s="28"/>
      <c r="Z3" s="28"/>
      <c r="AA3" s="28"/>
      <c r="AB3" s="28"/>
      <c r="AC3" s="28"/>
      <c r="AD3" s="28"/>
      <c r="AE3" s="10">
        <v>3</v>
      </c>
      <c r="AF3" s="10">
        <v>4</v>
      </c>
    </row>
    <row r="4" spans="1:34" s="11" customFormat="1">
      <c r="A4" s="7">
        <v>11</v>
      </c>
      <c r="B4" s="8" t="s">
        <v>160</v>
      </c>
      <c r="C4" s="8" t="s">
        <v>7</v>
      </c>
      <c r="D4" s="8" t="s">
        <v>12</v>
      </c>
      <c r="E4" s="16">
        <v>44000</v>
      </c>
      <c r="F4" s="8" t="s">
        <v>128</v>
      </c>
      <c r="H4" s="10"/>
      <c r="I4" s="8"/>
      <c r="J4" s="8"/>
      <c r="K4" s="8"/>
      <c r="L4" s="8"/>
      <c r="M4" s="8"/>
      <c r="N4" s="8"/>
      <c r="O4" s="8" t="s">
        <v>9</v>
      </c>
      <c r="P4" s="33">
        <v>25</v>
      </c>
      <c r="Q4" s="33" t="s">
        <v>129</v>
      </c>
      <c r="R4" s="31" t="s">
        <v>130</v>
      </c>
      <c r="S4" s="31" t="s">
        <v>122</v>
      </c>
      <c r="T4" s="31" t="s">
        <v>131</v>
      </c>
      <c r="U4" s="31" t="s">
        <v>132</v>
      </c>
      <c r="V4" s="32" t="s">
        <v>181</v>
      </c>
      <c r="W4" s="28"/>
      <c r="X4" s="12"/>
      <c r="Y4" s="28"/>
      <c r="Z4" s="28"/>
      <c r="AA4" s="28"/>
      <c r="AB4" s="28"/>
      <c r="AC4" s="28"/>
      <c r="AD4" s="28"/>
      <c r="AE4" s="10">
        <v>1</v>
      </c>
      <c r="AF4" s="10">
        <v>2</v>
      </c>
    </row>
    <row r="5" spans="1:34" s="11" customFormat="1">
      <c r="A5" s="7">
        <v>8</v>
      </c>
      <c r="B5" s="8" t="s">
        <v>157</v>
      </c>
      <c r="C5" s="8" t="s">
        <v>6</v>
      </c>
      <c r="D5" s="8" t="s">
        <v>15</v>
      </c>
      <c r="E5" s="15">
        <v>44002</v>
      </c>
      <c r="F5" s="8" t="s">
        <v>176</v>
      </c>
      <c r="G5" s="8"/>
      <c r="H5" s="10"/>
      <c r="I5" s="8"/>
      <c r="J5" s="8"/>
      <c r="K5" s="8"/>
      <c r="L5" s="8"/>
      <c r="M5" s="8"/>
      <c r="N5" s="8"/>
      <c r="O5" s="8" t="s">
        <v>3</v>
      </c>
      <c r="P5" s="33">
        <v>21</v>
      </c>
      <c r="Q5" s="31" t="s">
        <v>125</v>
      </c>
      <c r="R5" s="31" t="s">
        <v>126</v>
      </c>
      <c r="S5" s="31" t="s">
        <v>127</v>
      </c>
      <c r="T5" s="31"/>
      <c r="U5" s="31"/>
      <c r="V5" s="31"/>
      <c r="W5" s="28"/>
      <c r="X5" s="12"/>
      <c r="Y5" s="28"/>
      <c r="Z5" s="28"/>
      <c r="AA5" s="28"/>
      <c r="AB5" s="28"/>
      <c r="AC5" s="28"/>
      <c r="AD5" s="28"/>
      <c r="AE5" s="10"/>
      <c r="AF5" s="10"/>
    </row>
    <row r="6" spans="1:34">
      <c r="A6" s="7">
        <v>7</v>
      </c>
      <c r="B6" s="8" t="s">
        <v>158</v>
      </c>
      <c r="C6" s="8" t="s">
        <v>4</v>
      </c>
      <c r="D6" s="8" t="s">
        <v>37</v>
      </c>
      <c r="E6" s="15">
        <v>44003</v>
      </c>
      <c r="F6" s="8" t="s">
        <v>177</v>
      </c>
      <c r="G6" s="8" t="s">
        <v>140</v>
      </c>
      <c r="H6" s="10">
        <v>10</v>
      </c>
      <c r="I6" s="8" t="s">
        <v>124</v>
      </c>
      <c r="J6" t="s">
        <v>129</v>
      </c>
      <c r="K6" t="s">
        <v>130</v>
      </c>
      <c r="L6" s="8" t="s">
        <v>122</v>
      </c>
      <c r="M6" t="s">
        <v>131</v>
      </c>
      <c r="N6" t="s">
        <v>132</v>
      </c>
      <c r="O6" s="8"/>
      <c r="P6" s="33"/>
      <c r="Q6" s="33"/>
      <c r="R6" s="31"/>
      <c r="S6" s="31"/>
      <c r="T6" s="31"/>
      <c r="U6" s="31"/>
      <c r="V6" s="32"/>
      <c r="W6" s="28"/>
      <c r="X6" s="12"/>
      <c r="Y6" s="28"/>
      <c r="Z6" s="28"/>
      <c r="AA6" s="28"/>
      <c r="AB6" s="28"/>
      <c r="AC6" s="28"/>
      <c r="AD6" s="28"/>
      <c r="AE6" s="10">
        <v>3</v>
      </c>
      <c r="AF6" s="10">
        <v>4</v>
      </c>
      <c r="AG6"/>
      <c r="AH6"/>
    </row>
    <row r="7" spans="1:34">
      <c r="A7" s="7">
        <v>6</v>
      </c>
      <c r="B7" s="11" t="s">
        <v>156</v>
      </c>
      <c r="C7" s="11" t="s">
        <v>10</v>
      </c>
      <c r="D7" s="11" t="s">
        <v>14</v>
      </c>
      <c r="E7" s="16">
        <v>43998</v>
      </c>
      <c r="F7" s="11" t="s">
        <v>178</v>
      </c>
      <c r="G7" s="11" t="s">
        <v>153</v>
      </c>
      <c r="H7" s="10">
        <v>8</v>
      </c>
      <c r="I7" s="8" t="s">
        <v>120</v>
      </c>
      <c r="J7" s="8" t="s">
        <v>123</v>
      </c>
      <c r="K7" t="s">
        <v>133</v>
      </c>
      <c r="L7" t="s">
        <v>134</v>
      </c>
      <c r="M7" t="s">
        <v>135</v>
      </c>
      <c r="N7" t="s">
        <v>136</v>
      </c>
      <c r="O7" s="11"/>
      <c r="P7" s="34"/>
      <c r="Q7" s="34"/>
      <c r="R7" s="28"/>
      <c r="S7" s="28"/>
      <c r="T7" s="28"/>
      <c r="U7" s="28"/>
      <c r="V7" s="35"/>
      <c r="W7" s="28"/>
      <c r="X7" s="12"/>
      <c r="Y7" s="28"/>
      <c r="Z7" s="28"/>
      <c r="AA7" s="28"/>
      <c r="AB7" s="28"/>
      <c r="AC7" s="28"/>
      <c r="AD7" s="28"/>
      <c r="AE7" s="12">
        <v>1</v>
      </c>
      <c r="AF7" s="12">
        <v>3</v>
      </c>
      <c r="AG7"/>
      <c r="AH7"/>
    </row>
    <row r="8" spans="1:34">
      <c r="A8" s="7">
        <v>5</v>
      </c>
      <c r="B8" s="11" t="s">
        <v>159</v>
      </c>
      <c r="C8" s="11" t="s">
        <v>5</v>
      </c>
      <c r="D8" s="11" t="s">
        <v>16</v>
      </c>
      <c r="E8" s="16">
        <v>43999</v>
      </c>
      <c r="F8" s="11" t="s">
        <v>179</v>
      </c>
      <c r="M8" s="11"/>
      <c r="N8" s="11"/>
      <c r="O8" s="11"/>
      <c r="P8" s="34"/>
      <c r="Q8" s="34"/>
      <c r="R8" s="28"/>
      <c r="S8" s="28"/>
      <c r="T8" s="28"/>
      <c r="U8" s="28"/>
      <c r="V8" s="35"/>
      <c r="W8" s="28" t="s">
        <v>7</v>
      </c>
      <c r="X8" s="9">
        <v>21</v>
      </c>
      <c r="Y8" s="31" t="s">
        <v>125</v>
      </c>
      <c r="Z8" s="31" t="s">
        <v>126</v>
      </c>
      <c r="AA8" s="31" t="s">
        <v>127</v>
      </c>
      <c r="AB8" s="31"/>
      <c r="AC8" s="31"/>
      <c r="AD8" s="31"/>
      <c r="AE8" s="12"/>
      <c r="AF8" s="12"/>
      <c r="AG8"/>
      <c r="AH8"/>
    </row>
    <row r="9" spans="1:34">
      <c r="A9" s="7">
        <v>1</v>
      </c>
      <c r="B9" s="8" t="s">
        <v>161</v>
      </c>
      <c r="C9" s="8" t="s">
        <v>8</v>
      </c>
      <c r="D9" s="8" t="s">
        <v>11</v>
      </c>
      <c r="E9" s="16">
        <v>44001</v>
      </c>
      <c r="F9" s="8" t="s">
        <v>137</v>
      </c>
      <c r="G9" t="s">
        <v>152</v>
      </c>
      <c r="H9" s="10">
        <v>11</v>
      </c>
      <c r="I9" s="8" t="s">
        <v>120</v>
      </c>
      <c r="J9" s="8"/>
      <c r="K9" s="8"/>
      <c r="L9" s="8" t="s">
        <v>121</v>
      </c>
      <c r="M9" s="8"/>
      <c r="N9" s="8"/>
      <c r="O9" s="8"/>
      <c r="P9" s="33"/>
      <c r="Q9" s="33"/>
      <c r="R9" s="31"/>
      <c r="S9" s="31"/>
      <c r="T9" s="31"/>
      <c r="U9" s="31"/>
      <c r="V9" s="32"/>
      <c r="W9" s="28" t="s">
        <v>6</v>
      </c>
      <c r="X9" s="12">
        <v>36</v>
      </c>
      <c r="Y9" s="28"/>
      <c r="Z9" s="28"/>
      <c r="AA9" s="28"/>
      <c r="AB9" s="28"/>
      <c r="AC9" s="28"/>
      <c r="AD9" s="28"/>
      <c r="AE9" s="10">
        <v>2</v>
      </c>
      <c r="AF9" s="10">
        <v>4</v>
      </c>
    </row>
    <row r="15" spans="1:34">
      <c r="E15"/>
    </row>
    <row r="16" spans="1:34">
      <c r="E16"/>
    </row>
    <row r="17" spans="5:5">
      <c r="E17"/>
    </row>
    <row r="18" spans="5:5">
      <c r="E18"/>
    </row>
  </sheetData>
  <sortState xmlns:xlrd2="http://schemas.microsoft.com/office/spreadsheetml/2017/richdata2" ref="A2:AF9">
    <sortCondition descending="1" ref="A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5121" r:id="rId4" name="cmdSaisie">
          <controlPr defaultSize="0" autoLine="0" r:id="rId5">
            <anchor moveWithCells="1">
              <from>
                <xdr:col>0</xdr:col>
                <xdr:colOff>314325</xdr:colOff>
                <xdr:row>0</xdr:row>
                <xdr:rowOff>0</xdr:rowOff>
              </from>
              <to>
                <xdr:col>3</xdr:col>
                <xdr:colOff>209550</xdr:colOff>
                <xdr:row>0</xdr:row>
                <xdr:rowOff>276225</xdr:rowOff>
              </to>
            </anchor>
          </controlPr>
        </control>
      </mc:Choice>
      <mc:Fallback>
        <control shapeId="5121" r:id="rId4" name="cmdSaisie"/>
      </mc:Fallback>
    </mc:AlternateContent>
  </controls>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WsP"/>
  <dimension ref="A1:I10"/>
  <sheetViews>
    <sheetView showGridLines="0" workbookViewId="0">
      <selection activeCell="A5" sqref="A5"/>
    </sheetView>
  </sheetViews>
  <sheetFormatPr baseColWidth="10" defaultRowHeight="15"/>
  <cols>
    <col min="2" max="2" width="3" customWidth="1"/>
    <col min="4" max="4" width="3" customWidth="1"/>
    <col min="6" max="6" width="3" customWidth="1"/>
    <col min="8" max="8" width="3.140625" customWidth="1"/>
  </cols>
  <sheetData>
    <row r="1" spans="1:9">
      <c r="A1" t="s">
        <v>57</v>
      </c>
      <c r="C1" t="s">
        <v>58</v>
      </c>
      <c r="E1" t="s">
        <v>66</v>
      </c>
      <c r="G1" t="s">
        <v>73</v>
      </c>
      <c r="I1" t="s">
        <v>139</v>
      </c>
    </row>
    <row r="2" spans="1:9">
      <c r="A2" t="s">
        <v>3</v>
      </c>
      <c r="C2" t="s">
        <v>13</v>
      </c>
      <c r="E2" t="s">
        <v>154</v>
      </c>
      <c r="G2" t="s">
        <v>141</v>
      </c>
      <c r="I2" t="s">
        <v>147</v>
      </c>
    </row>
    <row r="3" spans="1:9">
      <c r="A3" t="s">
        <v>6</v>
      </c>
      <c r="C3" t="s">
        <v>15</v>
      </c>
      <c r="E3" t="s">
        <v>155</v>
      </c>
      <c r="G3" t="s">
        <v>3</v>
      </c>
      <c r="I3" t="s">
        <v>6</v>
      </c>
    </row>
    <row r="4" spans="1:9">
      <c r="A4" t="s">
        <v>4</v>
      </c>
      <c r="C4" t="s">
        <v>37</v>
      </c>
      <c r="E4" t="s">
        <v>140</v>
      </c>
      <c r="G4" t="s">
        <v>4</v>
      </c>
      <c r="I4" t="s">
        <v>144</v>
      </c>
    </row>
    <row r="5" spans="1:9">
      <c r="A5" t="s">
        <v>10</v>
      </c>
      <c r="C5" t="s">
        <v>14</v>
      </c>
      <c r="E5" t="s">
        <v>153</v>
      </c>
      <c r="G5" t="s">
        <v>149</v>
      </c>
      <c r="I5" t="s">
        <v>150</v>
      </c>
    </row>
    <row r="6" spans="1:9">
      <c r="A6" t="s">
        <v>5</v>
      </c>
      <c r="C6" t="s">
        <v>16</v>
      </c>
      <c r="E6" t="s">
        <v>145</v>
      </c>
      <c r="G6" t="s">
        <v>146</v>
      </c>
      <c r="I6" t="s">
        <v>7</v>
      </c>
    </row>
    <row r="7" spans="1:9">
      <c r="A7" t="s">
        <v>7</v>
      </c>
      <c r="C7" t="s">
        <v>12</v>
      </c>
      <c r="E7" t="s">
        <v>148</v>
      </c>
      <c r="G7" t="s">
        <v>9</v>
      </c>
      <c r="I7" t="s">
        <v>142</v>
      </c>
    </row>
    <row r="8" spans="1:9">
      <c r="A8" t="s">
        <v>8</v>
      </c>
      <c r="C8" t="s">
        <v>11</v>
      </c>
      <c r="E8" t="s">
        <v>152</v>
      </c>
    </row>
    <row r="9" spans="1:9">
      <c r="A9" t="s">
        <v>9</v>
      </c>
      <c r="E9" t="s">
        <v>151</v>
      </c>
    </row>
    <row r="10" spans="1:9">
      <c r="E10" t="s">
        <v>143</v>
      </c>
    </row>
  </sheetData>
  <pageMargins left="0.7" right="0.7" top="0.75" bottom="0.75" header="0.3" footer="0.3"/>
  <pageSetup paperSize="9" orientation="portrait" verticalDpi="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WsT"/>
  <dimension ref="B1:G33"/>
  <sheetViews>
    <sheetView workbookViewId="0">
      <selection activeCell="G3" sqref="G3"/>
    </sheetView>
  </sheetViews>
  <sheetFormatPr baseColWidth="10" defaultRowHeight="15"/>
  <cols>
    <col min="3" max="3" width="33.28515625" bestFit="1" customWidth="1"/>
    <col min="5" max="5" width="4" customWidth="1"/>
  </cols>
  <sheetData>
    <row r="1" spans="2:7">
      <c r="B1" t="s">
        <v>138</v>
      </c>
      <c r="C1" t="s">
        <v>17</v>
      </c>
      <c r="D1" t="s">
        <v>36</v>
      </c>
      <c r="E1" t="s">
        <v>180</v>
      </c>
    </row>
    <row r="2" spans="2:7">
      <c r="C2" t="s">
        <v>38</v>
      </c>
      <c r="E2" t="s">
        <v>40</v>
      </c>
    </row>
    <row r="3" spans="2:7">
      <c r="C3" t="s">
        <v>18</v>
      </c>
      <c r="D3" t="s">
        <v>41</v>
      </c>
      <c r="E3" t="s">
        <v>19</v>
      </c>
      <c r="G3" s="14" t="s">
        <v>64</v>
      </c>
    </row>
    <row r="4" spans="2:7">
      <c r="C4" t="s">
        <v>57</v>
      </c>
      <c r="D4" t="s">
        <v>171</v>
      </c>
      <c r="E4" t="s">
        <v>20</v>
      </c>
    </row>
    <row r="5" spans="2:7">
      <c r="C5" t="s">
        <v>58</v>
      </c>
      <c r="D5" t="s">
        <v>172</v>
      </c>
      <c r="E5" t="s">
        <v>21</v>
      </c>
    </row>
    <row r="6" spans="2:7">
      <c r="C6" t="s">
        <v>59</v>
      </c>
      <c r="D6" t="s">
        <v>42</v>
      </c>
      <c r="E6" t="s">
        <v>22</v>
      </c>
    </row>
    <row r="7" spans="2:7">
      <c r="C7" t="s">
        <v>60</v>
      </c>
      <c r="D7" t="s">
        <v>43</v>
      </c>
      <c r="E7" t="s">
        <v>23</v>
      </c>
    </row>
    <row r="8" spans="2:7">
      <c r="C8" t="s">
        <v>66</v>
      </c>
      <c r="D8" t="s">
        <v>173</v>
      </c>
      <c r="E8" t="s">
        <v>24</v>
      </c>
    </row>
    <row r="9" spans="2:7">
      <c r="C9" t="s">
        <v>76</v>
      </c>
      <c r="D9" t="s">
        <v>44</v>
      </c>
      <c r="E9" t="s">
        <v>25</v>
      </c>
    </row>
    <row r="10" spans="2:7">
      <c r="C10" t="s">
        <v>67</v>
      </c>
      <c r="D10" t="s">
        <v>45</v>
      </c>
      <c r="E10" t="s">
        <v>26</v>
      </c>
    </row>
    <row r="11" spans="2:7">
      <c r="C11" t="s">
        <v>68</v>
      </c>
      <c r="D11" t="s">
        <v>46</v>
      </c>
      <c r="E11" t="s">
        <v>27</v>
      </c>
    </row>
    <row r="12" spans="2:7">
      <c r="C12" t="s">
        <v>69</v>
      </c>
      <c r="D12" t="s">
        <v>47</v>
      </c>
      <c r="E12" t="s">
        <v>28</v>
      </c>
    </row>
    <row r="13" spans="2:7">
      <c r="C13" t="s">
        <v>70</v>
      </c>
      <c r="D13" t="s">
        <v>48</v>
      </c>
      <c r="E13" t="s">
        <v>29</v>
      </c>
    </row>
    <row r="14" spans="2:7">
      <c r="C14" t="s">
        <v>71</v>
      </c>
      <c r="D14" t="s">
        <v>49</v>
      </c>
      <c r="E14" t="s">
        <v>1</v>
      </c>
    </row>
    <row r="15" spans="2:7">
      <c r="C15" t="s">
        <v>72</v>
      </c>
      <c r="D15" t="s">
        <v>50</v>
      </c>
      <c r="E15" t="s">
        <v>30</v>
      </c>
    </row>
    <row r="16" spans="2:7">
      <c r="C16" t="s">
        <v>73</v>
      </c>
      <c r="D16" t="s">
        <v>174</v>
      </c>
      <c r="E16" t="s">
        <v>31</v>
      </c>
    </row>
    <row r="17" spans="3:5">
      <c r="C17" t="s">
        <v>75</v>
      </c>
      <c r="D17" t="s">
        <v>51</v>
      </c>
      <c r="E17" t="s">
        <v>32</v>
      </c>
    </row>
    <row r="18" spans="3:5">
      <c r="C18" t="s">
        <v>74</v>
      </c>
      <c r="D18" t="s">
        <v>52</v>
      </c>
      <c r="E18" t="s">
        <v>33</v>
      </c>
    </row>
    <row r="19" spans="3:5">
      <c r="C19" t="s">
        <v>81</v>
      </c>
      <c r="D19" t="s">
        <v>61</v>
      </c>
      <c r="E19" t="s">
        <v>34</v>
      </c>
    </row>
    <row r="20" spans="3:5">
      <c r="C20" t="s">
        <v>77</v>
      </c>
      <c r="D20" t="s">
        <v>53</v>
      </c>
      <c r="E20" t="s">
        <v>35</v>
      </c>
    </row>
    <row r="21" spans="3:5">
      <c r="C21" t="s">
        <v>78</v>
      </c>
      <c r="D21" t="s">
        <v>54</v>
      </c>
      <c r="E21" t="s">
        <v>39</v>
      </c>
    </row>
    <row r="22" spans="3:5">
      <c r="C22" t="s">
        <v>79</v>
      </c>
      <c r="D22" t="s">
        <v>55</v>
      </c>
      <c r="E22" t="s">
        <v>56</v>
      </c>
    </row>
    <row r="23" spans="3:5">
      <c r="C23" t="s">
        <v>80</v>
      </c>
      <c r="D23" t="s">
        <v>82</v>
      </c>
      <c r="E23" t="s">
        <v>105</v>
      </c>
    </row>
    <row r="24" spans="3:5">
      <c r="C24" t="s">
        <v>85</v>
      </c>
      <c r="D24" t="s">
        <v>175</v>
      </c>
      <c r="E24" t="s">
        <v>106</v>
      </c>
    </row>
    <row r="25" spans="3:5">
      <c r="C25" t="s">
        <v>114</v>
      </c>
      <c r="D25" t="s">
        <v>83</v>
      </c>
      <c r="E25" t="s">
        <v>107</v>
      </c>
    </row>
    <row r="26" spans="3:5">
      <c r="C26" t="s">
        <v>87</v>
      </c>
      <c r="D26" t="s">
        <v>84</v>
      </c>
      <c r="E26" t="s">
        <v>98</v>
      </c>
    </row>
    <row r="27" spans="3:5">
      <c r="C27" t="s">
        <v>88</v>
      </c>
      <c r="D27" t="s">
        <v>93</v>
      </c>
      <c r="E27" t="s">
        <v>99</v>
      </c>
    </row>
    <row r="28" spans="3:5">
      <c r="C28" t="s">
        <v>89</v>
      </c>
      <c r="D28" t="s">
        <v>94</v>
      </c>
      <c r="E28" t="s">
        <v>100</v>
      </c>
    </row>
    <row r="29" spans="3:5">
      <c r="C29" t="s">
        <v>90</v>
      </c>
      <c r="D29" t="s">
        <v>95</v>
      </c>
      <c r="E29" t="s">
        <v>101</v>
      </c>
    </row>
    <row r="30" spans="3:5">
      <c r="C30" t="s">
        <v>91</v>
      </c>
      <c r="D30" t="s">
        <v>96</v>
      </c>
      <c r="E30" t="s">
        <v>102</v>
      </c>
    </row>
    <row r="31" spans="3:5">
      <c r="C31" t="s">
        <v>92</v>
      </c>
      <c r="D31" t="s">
        <v>97</v>
      </c>
      <c r="E31" t="s">
        <v>103</v>
      </c>
    </row>
    <row r="32" spans="3:5">
      <c r="C32" t="s">
        <v>0</v>
      </c>
      <c r="D32" t="s">
        <v>62</v>
      </c>
      <c r="E32" t="s">
        <v>65</v>
      </c>
    </row>
    <row r="33" spans="3:5">
      <c r="C33" t="s">
        <v>2</v>
      </c>
      <c r="D33" t="s">
        <v>63</v>
      </c>
      <c r="E33" t="s">
        <v>104</v>
      </c>
    </row>
  </sheetData>
  <phoneticPr fontId="2" type="noConversion"/>
  <hyperlinks>
    <hyperlink ref="G3" r:id="rId1" xr:uid="{00000000-0004-0000-0300-000000000000}"/>
  </hyperlinks>
  <pageMargins left="0.7" right="0.7" top="0.75" bottom="0.75" header="0.3" footer="0.3"/>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F91E1F-5D9C-43BD-810E-3D9058B6B55F}">
  <sheetPr codeName="WsF">
    <pageSetUpPr fitToPage="1"/>
  </sheetPr>
  <dimension ref="A1:E23"/>
  <sheetViews>
    <sheetView showZeros="0" zoomScaleNormal="100" workbookViewId="0">
      <selection activeCell="F16" sqref="F16"/>
    </sheetView>
  </sheetViews>
  <sheetFormatPr baseColWidth="10" defaultRowHeight="15"/>
  <cols>
    <col min="1" max="1" width="9" style="41" customWidth="1"/>
    <col min="2" max="2" width="15.5703125" customWidth="1"/>
    <col min="3" max="3" width="72.28515625" customWidth="1"/>
    <col min="4" max="4" width="11.42578125" customWidth="1"/>
  </cols>
  <sheetData>
    <row r="1" spans="1:5">
      <c r="A1" s="40" t="s">
        <v>115</v>
      </c>
      <c r="B1" s="24">
        <f>VLOOKUP(E$1,TBD[],5,FALSE)</f>
        <v>44007</v>
      </c>
      <c r="C1" s="24"/>
      <c r="D1" s="20"/>
      <c r="E1" s="25">
        <v>13</v>
      </c>
    </row>
    <row r="2" spans="1:5">
      <c r="A2" s="40" t="s">
        <v>116</v>
      </c>
      <c r="B2" s="24" t="str">
        <f>VLOOKUP(E$1,TBD[],3,FALSE)</f>
        <v>formation</v>
      </c>
      <c r="C2" s="24"/>
      <c r="D2" s="21"/>
      <c r="E2" s="43">
        <f>VLOOKUP(E$1,TBD[],31,FALSE)</f>
        <v>4</v>
      </c>
    </row>
    <row r="3" spans="1:5">
      <c r="A3" s="40" t="s">
        <v>117</v>
      </c>
      <c r="B3" s="24" t="str">
        <f>VLOOKUP(E$1,TBD[],4,FALSE)</f>
        <v>opco</v>
      </c>
      <c r="C3" s="24"/>
      <c r="D3" s="21"/>
      <c r="E3" s="43">
        <f>VLOOKUP(E$1,TBD[],32,FALSE )</f>
        <v>5</v>
      </c>
    </row>
    <row r="4" spans="1:5">
      <c r="A4" s="40" t="s">
        <v>119</v>
      </c>
      <c r="B4" s="24" t="str">
        <f>VLOOKUP(E$1,TBD[],6,FALSE)</f>
        <v>ici</v>
      </c>
      <c r="C4" s="24"/>
      <c r="D4" s="21"/>
    </row>
    <row r="5" spans="1:5">
      <c r="A5" s="40" t="s">
        <v>118</v>
      </c>
      <c r="B5" s="24" t="str">
        <f>VLOOKUP(E$1,TBD[],2,FALSE)</f>
        <v>RG</v>
      </c>
      <c r="D5" s="21"/>
    </row>
    <row r="6" spans="1:5">
      <c r="A6" s="40" t="s">
        <v>182</v>
      </c>
      <c r="B6" s="24" t="str">
        <f xml:space="preserve"> E2 &amp; "-" &amp;E3</f>
        <v>4-5</v>
      </c>
      <c r="C6" s="21"/>
      <c r="D6" s="21"/>
    </row>
    <row r="7" spans="1:5">
      <c r="A7" s="40"/>
      <c r="B7" s="24"/>
      <c r="C7" s="21"/>
      <c r="D7" s="21"/>
    </row>
    <row r="8" spans="1:5">
      <c r="A8" s="42" t="str">
        <f>REP1UN</f>
        <v>Module</v>
      </c>
      <c r="B8" s="37"/>
      <c r="C8" s="37"/>
      <c r="D8" s="21"/>
    </row>
    <row r="9" spans="1:5">
      <c r="B9" s="45" t="str">
        <f>RepTXT</f>
        <v>accueil</v>
      </c>
      <c r="C9" s="45"/>
      <c r="D9" s="21"/>
    </row>
    <row r="10" spans="1:5">
      <c r="A10" s="42" t="str">
        <f>REP2DE</f>
        <v>Durée3</v>
      </c>
      <c r="B10" s="38"/>
      <c r="C10" s="38"/>
      <c r="D10" s="21"/>
    </row>
    <row r="11" spans="1:5">
      <c r="B11" s="45">
        <f>RepTXT</f>
        <v>1</v>
      </c>
      <c r="C11" s="45"/>
      <c r="D11" s="21"/>
    </row>
    <row r="12" spans="1:5">
      <c r="A12" s="42" t="str">
        <f>REP3TR</f>
        <v>Ordre du jour</v>
      </c>
      <c r="B12" s="38"/>
      <c r="C12" s="38"/>
      <c r="D12" s="21"/>
    </row>
    <row r="13" spans="1:5" ht="45" customHeight="1">
      <c r="B13" s="44">
        <f>RepTXT</f>
        <v>0</v>
      </c>
      <c r="C13" s="44"/>
      <c r="D13" s="22"/>
    </row>
    <row r="14" spans="1:5">
      <c r="A14" s="42" t="str">
        <f>REP4QA</f>
        <v>Présents</v>
      </c>
      <c r="B14" s="38"/>
      <c r="C14" s="38"/>
      <c r="D14" s="21"/>
    </row>
    <row r="15" spans="1:5" ht="45" customHeight="1">
      <c r="B15" s="44">
        <f>RepTXT</f>
        <v>0</v>
      </c>
      <c r="C15" s="44"/>
      <c r="D15" s="23"/>
    </row>
    <row r="16" spans="1:5">
      <c r="A16" s="42" t="str">
        <f>REP5CI</f>
        <v>Points importants</v>
      </c>
      <c r="B16" s="39"/>
      <c r="C16" s="39"/>
      <c r="D16" s="21"/>
    </row>
    <row r="17" spans="1:4" ht="45" customHeight="1">
      <c r="B17" s="44">
        <f>RepTXT</f>
        <v>0</v>
      </c>
      <c r="C17" s="44"/>
      <c r="D17" s="23"/>
    </row>
    <row r="18" spans="1:4">
      <c r="A18" s="42" t="str">
        <f>REP6SI</f>
        <v>Synthèse</v>
      </c>
      <c r="B18" s="38"/>
      <c r="C18" s="38"/>
      <c r="D18" s="21"/>
    </row>
    <row r="19" spans="1:4" ht="45" customHeight="1">
      <c r="B19" s="44">
        <f>RepTXT</f>
        <v>0</v>
      </c>
      <c r="C19" s="44"/>
      <c r="D19" s="23"/>
    </row>
    <row r="20" spans="1:4">
      <c r="A20" s="42" t="str">
        <f>REP7SE</f>
        <v>Pour la prochaine fois</v>
      </c>
      <c r="B20" s="38"/>
      <c r="C20" s="38"/>
      <c r="D20" s="21"/>
    </row>
    <row r="21" spans="1:4" ht="45" customHeight="1">
      <c r="B21" s="44">
        <f>RepTXT</f>
        <v>0</v>
      </c>
      <c r="C21" s="44"/>
      <c r="D21" s="23"/>
    </row>
    <row r="22" spans="1:4">
      <c r="A22" s="42" t="str">
        <f>REP8HU</f>
        <v>Commentaires2</v>
      </c>
      <c r="B22" s="38"/>
      <c r="C22" s="38"/>
      <c r="D22" s="21"/>
    </row>
    <row r="23" spans="1:4" ht="45" customHeight="1">
      <c r="B23" s="44">
        <f>RepTXT</f>
        <v>0</v>
      </c>
      <c r="C23" s="44"/>
      <c r="D23" s="23"/>
    </row>
  </sheetData>
  <mergeCells count="8">
    <mergeCell ref="B19:C19"/>
    <mergeCell ref="B21:C21"/>
    <mergeCell ref="B23:C23"/>
    <mergeCell ref="B9:C9"/>
    <mergeCell ref="B11:C11"/>
    <mergeCell ref="B13:C13"/>
    <mergeCell ref="B15:C15"/>
    <mergeCell ref="B17:C17"/>
  </mergeCells>
  <printOptions horizontalCentered="1"/>
  <pageMargins left="0.39370078740157483" right="0.39370078740157483" top="0.78740157480314965" bottom="0.59055118110236227" header="0" footer="0"/>
  <pageSetup paperSize="9" scale="98" fitToHeight="0"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Accueil</vt:lpstr>
      <vt:lpstr>jdb</vt:lpstr>
      <vt:lpstr>Param</vt:lpstr>
      <vt:lpstr>mappage</vt:lpstr>
      <vt:lpstr>Visuel</vt:lpstr>
      <vt:lpstr>Visuel!Zone_d_impression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Roger</cp:lastModifiedBy>
  <cp:lastPrinted>2020-06-23T15:35:35Z</cp:lastPrinted>
  <dcterms:created xsi:type="dcterms:W3CDTF">2020-06-13T13:04:25Z</dcterms:created>
  <dcterms:modified xsi:type="dcterms:W3CDTF">2020-06-26T19:19:13Z</dcterms:modified>
</cp:coreProperties>
</file>