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-15" yWindow="4830" windowWidth="23025" windowHeight="4860" tabRatio="550" activeTab="8"/>
  </bookViews>
  <sheets>
    <sheet name="2004-2006" sheetId="14" r:id="rId1"/>
    <sheet name="2006-2007" sheetId="3" r:id="rId2"/>
    <sheet name="2007-2008" sheetId="1" r:id="rId3"/>
    <sheet name="2008-2009" sheetId="2" r:id="rId4"/>
    <sheet name="2009-2010" sheetId="5" r:id="rId5"/>
    <sheet name="2010-2011" sheetId="6" r:id="rId6"/>
    <sheet name="2011-2012" sheetId="7" r:id="rId7"/>
    <sheet name="2012-2013" sheetId="8" r:id="rId8"/>
    <sheet name="2013-2014" sheetId="12" r:id="rId9"/>
    <sheet name="2014-2015" sheetId="13" r:id="rId10"/>
    <sheet name="2015-2016" sheetId="15" r:id="rId11"/>
    <sheet name="Total" sheetId="4" r:id="rId12"/>
  </sheets>
  <definedNames>
    <definedName name="_xlnm._FilterDatabase" localSheetId="0" hidden="1">'2004-2006'!$A$2:$N$2</definedName>
    <definedName name="_xlnm._FilterDatabase" localSheetId="1" hidden="1">'2006-2007'!$A$2:$N$58</definedName>
    <definedName name="_xlnm._FilterDatabase" localSheetId="2" hidden="1">'2007-2008'!$A$2:$P$2</definedName>
    <definedName name="_xlnm._FilterDatabase" localSheetId="3" hidden="1">'2008-2009'!$A$2:$Q$2</definedName>
    <definedName name="_xlnm._FilterDatabase" localSheetId="4" hidden="1">'2009-2010'!$A$2:$Q$2</definedName>
    <definedName name="_xlnm._FilterDatabase" localSheetId="5" hidden="1">'2010-2011'!$A$2:$P$2</definedName>
    <definedName name="_xlnm._FilterDatabase" localSheetId="6" hidden="1">'2011-2012'!$A$2:$R$2</definedName>
    <definedName name="_xlnm._FilterDatabase" localSheetId="7" hidden="1">'2012-2013'!$A$2:$R$58</definedName>
    <definedName name="_xlnm._FilterDatabase" localSheetId="8" hidden="1">'2013-2014'!$A$2:$R$66</definedName>
    <definedName name="Activité">#REF!</definedName>
  </definedNames>
  <calcPr calcId="145621"/>
  <customWorkbookViews>
    <customWorkbookView name="Adresses" guid="{383230AB-0D5E-4CBB-9782-F256E3AF83A1}" maximized="1" windowWidth="1916" windowHeight="887" activeSheetId="7"/>
    <customWorkbookView name="Vue globale" guid="{C8E12C0E-74D9-4313-A2C3-87F25970D486}" maximized="1" windowWidth="1916" windowHeight="887" activeSheetId="7"/>
  </customWorkbookViews>
</workbook>
</file>

<file path=xl/calcChain.xml><?xml version="1.0" encoding="utf-8"?>
<calcChain xmlns="http://schemas.openxmlformats.org/spreadsheetml/2006/main">
  <c r="Z314" i="4" l="1"/>
  <c r="AG314" i="4" s="1"/>
  <c r="Z313" i="4"/>
  <c r="AG313" i="4" s="1"/>
  <c r="Z312" i="4"/>
  <c r="AG312" i="4" s="1"/>
  <c r="Z311" i="4"/>
  <c r="AG311" i="4" s="1"/>
  <c r="Z310" i="4"/>
  <c r="AG310" i="4" s="1"/>
  <c r="AG309" i="4"/>
  <c r="Z309" i="4"/>
  <c r="Z308" i="4"/>
  <c r="AG308" i="4" s="1"/>
  <c r="AG307" i="4"/>
  <c r="Z307" i="4"/>
  <c r="X307" i="4"/>
  <c r="U307" i="4"/>
  <c r="AG306" i="4"/>
  <c r="Z306" i="4"/>
  <c r="X306" i="4"/>
  <c r="U306" i="4"/>
  <c r="Z305" i="4"/>
  <c r="X305" i="4"/>
  <c r="W305" i="4"/>
  <c r="U305" i="4"/>
  <c r="AG305" i="4" s="1"/>
  <c r="Z304" i="4"/>
  <c r="X304" i="4"/>
  <c r="W304" i="4"/>
  <c r="U304" i="4"/>
  <c r="AG304" i="4" s="1"/>
  <c r="Z303" i="4"/>
  <c r="X303" i="4"/>
  <c r="W303" i="4"/>
  <c r="U303" i="4"/>
  <c r="T303" i="4"/>
  <c r="Z302" i="4"/>
  <c r="X302" i="4"/>
  <c r="W302" i="4"/>
  <c r="U302" i="4"/>
  <c r="T302" i="4"/>
  <c r="AG302" i="4" s="1"/>
  <c r="Z301" i="4"/>
  <c r="X301" i="4"/>
  <c r="W301" i="4"/>
  <c r="U301" i="4"/>
  <c r="T301" i="4"/>
  <c r="AG301" i="4" s="1"/>
  <c r="Z300" i="4"/>
  <c r="X300" i="4"/>
  <c r="W300" i="4"/>
  <c r="U300" i="4"/>
  <c r="T300" i="4"/>
  <c r="AG300" i="4" s="1"/>
  <c r="Z299" i="4"/>
  <c r="X299" i="4"/>
  <c r="W299" i="4"/>
  <c r="V299" i="4"/>
  <c r="U299" i="4"/>
  <c r="T299" i="4"/>
  <c r="AG299" i="4" s="1"/>
  <c r="Z298" i="4"/>
  <c r="Y298" i="4"/>
  <c r="X298" i="4"/>
  <c r="W298" i="4"/>
  <c r="V298" i="4"/>
  <c r="U298" i="4"/>
  <c r="T298" i="4"/>
  <c r="AG298" i="4" s="1"/>
  <c r="Z297" i="4"/>
  <c r="Y297" i="4"/>
  <c r="X297" i="4"/>
  <c r="W297" i="4"/>
  <c r="V297" i="4"/>
  <c r="U297" i="4"/>
  <c r="T297" i="4"/>
  <c r="AG297" i="4" s="1"/>
  <c r="Z296" i="4"/>
  <c r="Y296" i="4"/>
  <c r="X296" i="4"/>
  <c r="W296" i="4"/>
  <c r="V296" i="4"/>
  <c r="U296" i="4"/>
  <c r="T296" i="4"/>
  <c r="AG296" i="4" s="1"/>
  <c r="Z295" i="4"/>
  <c r="Y295" i="4"/>
  <c r="X295" i="4"/>
  <c r="W295" i="4"/>
  <c r="V295" i="4"/>
  <c r="U295" i="4"/>
  <c r="T295" i="4"/>
  <c r="AG295" i="4" s="1"/>
  <c r="Z294" i="4"/>
  <c r="Y294" i="4"/>
  <c r="X294" i="4"/>
  <c r="W294" i="4"/>
  <c r="V294" i="4"/>
  <c r="U294" i="4"/>
  <c r="T294" i="4"/>
  <c r="AG294" i="4" s="1"/>
  <c r="Z293" i="4"/>
  <c r="Y293" i="4"/>
  <c r="X293" i="4"/>
  <c r="W293" i="4"/>
  <c r="V293" i="4"/>
  <c r="U293" i="4"/>
  <c r="T293" i="4"/>
  <c r="AG293" i="4" s="1"/>
  <c r="Z292" i="4"/>
  <c r="Y292" i="4"/>
  <c r="X292" i="4"/>
  <c r="W292" i="4"/>
  <c r="V292" i="4"/>
  <c r="U292" i="4"/>
  <c r="T292" i="4"/>
  <c r="AG292" i="4" s="1"/>
  <c r="Z291" i="4"/>
  <c r="Y291" i="4"/>
  <c r="X291" i="4"/>
  <c r="W291" i="4"/>
  <c r="V291" i="4"/>
  <c r="U291" i="4"/>
  <c r="T291" i="4"/>
  <c r="AG291" i="4" s="1"/>
  <c r="Z290" i="4"/>
  <c r="Y290" i="4"/>
  <c r="X290" i="4"/>
  <c r="W290" i="4"/>
  <c r="V290" i="4"/>
  <c r="U290" i="4"/>
  <c r="T290" i="4"/>
  <c r="AG290" i="4" s="1"/>
  <c r="Z289" i="4"/>
  <c r="Y289" i="4"/>
  <c r="X289" i="4"/>
  <c r="W289" i="4"/>
  <c r="V289" i="4"/>
  <c r="U289" i="4"/>
  <c r="T289" i="4"/>
  <c r="AG289" i="4" s="1"/>
  <c r="Z288" i="4"/>
  <c r="Y288" i="4"/>
  <c r="X288" i="4"/>
  <c r="W288" i="4"/>
  <c r="V288" i="4"/>
  <c r="U288" i="4"/>
  <c r="T288" i="4"/>
  <c r="AG288" i="4" s="1"/>
  <c r="Z287" i="4"/>
  <c r="Y287" i="4"/>
  <c r="X287" i="4"/>
  <c r="W287" i="4"/>
  <c r="V287" i="4"/>
  <c r="U287" i="4"/>
  <c r="T287" i="4"/>
  <c r="AG287" i="4" s="1"/>
  <c r="AB286" i="4"/>
  <c r="AA286" i="4"/>
  <c r="Z286" i="4"/>
  <c r="Y286" i="4"/>
  <c r="X286" i="4"/>
  <c r="W286" i="4"/>
  <c r="V286" i="4"/>
  <c r="U286" i="4"/>
  <c r="T286" i="4"/>
  <c r="S286" i="4"/>
  <c r="R286" i="4"/>
  <c r="AG286" i="4" s="1"/>
  <c r="AB285" i="4"/>
  <c r="AA285" i="4"/>
  <c r="Z285" i="4"/>
  <c r="Y285" i="4"/>
  <c r="X285" i="4"/>
  <c r="W285" i="4"/>
  <c r="V285" i="4"/>
  <c r="U285" i="4"/>
  <c r="T285" i="4"/>
  <c r="S285" i="4"/>
  <c r="R285" i="4"/>
  <c r="AG285" i="4" s="1"/>
  <c r="AB284" i="4"/>
  <c r="AA284" i="4"/>
  <c r="Z284" i="4"/>
  <c r="Y284" i="4"/>
  <c r="X284" i="4"/>
  <c r="W284" i="4"/>
  <c r="V284" i="4"/>
  <c r="U284" i="4"/>
  <c r="T284" i="4"/>
  <c r="S284" i="4"/>
  <c r="R284" i="4"/>
  <c r="AG284" i="4" s="1"/>
  <c r="AB283" i="4"/>
  <c r="AA283" i="4"/>
  <c r="Z283" i="4"/>
  <c r="Y283" i="4"/>
  <c r="X283" i="4"/>
  <c r="W283" i="4"/>
  <c r="V283" i="4"/>
  <c r="U283" i="4"/>
  <c r="T283" i="4"/>
  <c r="S283" i="4"/>
  <c r="R283" i="4"/>
  <c r="AG283" i="4" s="1"/>
  <c r="AB282" i="4"/>
  <c r="AA282" i="4"/>
  <c r="Z282" i="4"/>
  <c r="Y282" i="4"/>
  <c r="X282" i="4"/>
  <c r="W282" i="4"/>
  <c r="V282" i="4"/>
  <c r="U282" i="4"/>
  <c r="T282" i="4"/>
  <c r="S282" i="4"/>
  <c r="R282" i="4"/>
  <c r="AG282" i="4" s="1"/>
  <c r="AB281" i="4"/>
  <c r="AA281" i="4"/>
  <c r="Z281" i="4"/>
  <c r="Y281" i="4"/>
  <c r="X281" i="4"/>
  <c r="W281" i="4"/>
  <c r="V281" i="4"/>
  <c r="U281" i="4"/>
  <c r="T281" i="4"/>
  <c r="S281" i="4"/>
  <c r="R281" i="4"/>
  <c r="AG281" i="4" s="1"/>
  <c r="Z280" i="4"/>
  <c r="Y280" i="4"/>
  <c r="X280" i="4"/>
  <c r="W280" i="4"/>
  <c r="V280" i="4"/>
  <c r="U280" i="4"/>
  <c r="T280" i="4"/>
  <c r="S280" i="4"/>
  <c r="AG280" i="4" s="1"/>
  <c r="R280" i="4"/>
  <c r="AB279" i="4"/>
  <c r="AA279" i="4"/>
  <c r="Z279" i="4"/>
  <c r="Y279" i="4"/>
  <c r="X279" i="4"/>
  <c r="W279" i="4"/>
  <c r="V279" i="4"/>
  <c r="U279" i="4"/>
  <c r="T279" i="4"/>
  <c r="S279" i="4"/>
  <c r="R279" i="4"/>
  <c r="AB278" i="4"/>
  <c r="AA278" i="4"/>
  <c r="Z278" i="4"/>
  <c r="Y278" i="4"/>
  <c r="X278" i="4"/>
  <c r="W278" i="4"/>
  <c r="V278" i="4"/>
  <c r="U278" i="4"/>
  <c r="T278" i="4"/>
  <c r="S278" i="4"/>
  <c r="R278" i="4"/>
  <c r="AB277" i="4"/>
  <c r="AA277" i="4"/>
  <c r="Z277" i="4"/>
  <c r="Y277" i="4"/>
  <c r="X277" i="4"/>
  <c r="W277" i="4"/>
  <c r="V277" i="4"/>
  <c r="U277" i="4"/>
  <c r="T277" i="4"/>
  <c r="S277" i="4"/>
  <c r="R277" i="4"/>
  <c r="AG277" i="4" s="1"/>
  <c r="AB276" i="4"/>
  <c r="AA276" i="4"/>
  <c r="Z276" i="4"/>
  <c r="Y276" i="4"/>
  <c r="X276" i="4"/>
  <c r="W276" i="4"/>
  <c r="V276" i="4"/>
  <c r="U276" i="4"/>
  <c r="T276" i="4"/>
  <c r="S276" i="4"/>
  <c r="R276" i="4"/>
  <c r="Z275" i="4"/>
  <c r="Y275" i="4"/>
  <c r="X275" i="4"/>
  <c r="W275" i="4"/>
  <c r="V275" i="4"/>
  <c r="U275" i="4"/>
  <c r="T275" i="4"/>
  <c r="S275" i="4"/>
  <c r="R275" i="4"/>
  <c r="AG275" i="4" s="1"/>
  <c r="AB274" i="4"/>
  <c r="AA274" i="4"/>
  <c r="Z274" i="4"/>
  <c r="Y274" i="4"/>
  <c r="X274" i="4"/>
  <c r="W274" i="4"/>
  <c r="V274" i="4"/>
  <c r="U274" i="4"/>
  <c r="T274" i="4"/>
  <c r="S274" i="4"/>
  <c r="R274" i="4"/>
  <c r="AG274" i="4" s="1"/>
  <c r="AG273" i="4"/>
  <c r="Y273" i="4"/>
  <c r="X273" i="4"/>
  <c r="AB272" i="4"/>
  <c r="AA272" i="4"/>
  <c r="Z272" i="4"/>
  <c r="Y272" i="4"/>
  <c r="X272" i="4"/>
  <c r="W272" i="4"/>
  <c r="V272" i="4"/>
  <c r="U272" i="4"/>
  <c r="AG272" i="4" s="1"/>
  <c r="T272" i="4"/>
  <c r="S272" i="4"/>
  <c r="R272" i="4"/>
  <c r="AB271" i="4"/>
  <c r="AA271" i="4"/>
  <c r="Z271" i="4"/>
  <c r="Y271" i="4"/>
  <c r="X271" i="4"/>
  <c r="W271" i="4"/>
  <c r="V271" i="4"/>
  <c r="U271" i="4"/>
  <c r="AG271" i="4" s="1"/>
  <c r="T271" i="4"/>
  <c r="S271" i="4"/>
  <c r="R271" i="4"/>
  <c r="AB270" i="4"/>
  <c r="AA270" i="4"/>
  <c r="Z270" i="4"/>
  <c r="Y270" i="4"/>
  <c r="X270" i="4"/>
  <c r="W270" i="4"/>
  <c r="V270" i="4"/>
  <c r="U270" i="4"/>
  <c r="AG270" i="4" s="1"/>
  <c r="T270" i="4"/>
  <c r="S270" i="4"/>
  <c r="R270" i="4"/>
  <c r="AB269" i="4"/>
  <c r="AA269" i="4"/>
  <c r="Z269" i="4"/>
  <c r="Y269" i="4"/>
  <c r="X269" i="4"/>
  <c r="W269" i="4"/>
  <c r="V269" i="4"/>
  <c r="U269" i="4"/>
  <c r="AG269" i="4" s="1"/>
  <c r="T269" i="4"/>
  <c r="S269" i="4"/>
  <c r="R269" i="4"/>
  <c r="Z268" i="4"/>
  <c r="Y268" i="4"/>
  <c r="X268" i="4"/>
  <c r="W268" i="4"/>
  <c r="V268" i="4"/>
  <c r="U268" i="4"/>
  <c r="T268" i="4"/>
  <c r="S268" i="4"/>
  <c r="AG268" i="4" s="1"/>
  <c r="R268" i="4"/>
  <c r="AB267" i="4"/>
  <c r="AA267" i="4"/>
  <c r="Z267" i="4"/>
  <c r="Y267" i="4"/>
  <c r="X267" i="4"/>
  <c r="W267" i="4"/>
  <c r="V267" i="4"/>
  <c r="U267" i="4"/>
  <c r="T267" i="4"/>
  <c r="S267" i="4"/>
  <c r="R267" i="4"/>
  <c r="AG267" i="4" s="1"/>
  <c r="AB266" i="4"/>
  <c r="AA266" i="4"/>
  <c r="Z266" i="4"/>
  <c r="Y266" i="4"/>
  <c r="X266" i="4"/>
  <c r="W266" i="4"/>
  <c r="V266" i="4"/>
  <c r="U266" i="4"/>
  <c r="T266" i="4"/>
  <c r="S266" i="4"/>
  <c r="R266" i="4"/>
  <c r="AB265" i="4"/>
  <c r="AA265" i="4"/>
  <c r="Z265" i="4"/>
  <c r="Y265" i="4"/>
  <c r="X265" i="4"/>
  <c r="W265" i="4"/>
  <c r="V265" i="4"/>
  <c r="U265" i="4"/>
  <c r="T265" i="4"/>
  <c r="S265" i="4"/>
  <c r="R265" i="4"/>
  <c r="AB264" i="4"/>
  <c r="AA264" i="4"/>
  <c r="Z264" i="4"/>
  <c r="Y264" i="4"/>
  <c r="X264" i="4"/>
  <c r="W264" i="4"/>
  <c r="V264" i="4"/>
  <c r="U264" i="4"/>
  <c r="T264" i="4"/>
  <c r="S264" i="4"/>
  <c r="R264" i="4"/>
  <c r="AB263" i="4"/>
  <c r="AA263" i="4"/>
  <c r="Z263" i="4"/>
  <c r="Y263" i="4"/>
  <c r="X263" i="4"/>
  <c r="W263" i="4"/>
  <c r="V263" i="4"/>
  <c r="U263" i="4"/>
  <c r="T263" i="4"/>
  <c r="S263" i="4"/>
  <c r="R263" i="4"/>
  <c r="AG263" i="4" s="1"/>
  <c r="AB262" i="4"/>
  <c r="AA262" i="4"/>
  <c r="Z262" i="4"/>
  <c r="Y262" i="4"/>
  <c r="X262" i="4"/>
  <c r="W262" i="4"/>
  <c r="V262" i="4"/>
  <c r="U262" i="4"/>
  <c r="T262" i="4"/>
  <c r="S262" i="4"/>
  <c r="R262" i="4"/>
  <c r="AB261" i="4"/>
  <c r="AA261" i="4"/>
  <c r="Z261" i="4"/>
  <c r="Y261" i="4"/>
  <c r="X261" i="4"/>
  <c r="W261" i="4"/>
  <c r="V261" i="4"/>
  <c r="U261" i="4"/>
  <c r="T261" i="4"/>
  <c r="S261" i="4"/>
  <c r="R261" i="4"/>
  <c r="AB260" i="4"/>
  <c r="AA260" i="4"/>
  <c r="Z260" i="4"/>
  <c r="Y260" i="4"/>
  <c r="X260" i="4"/>
  <c r="W260" i="4"/>
  <c r="V260" i="4"/>
  <c r="U260" i="4"/>
  <c r="T260" i="4"/>
  <c r="S260" i="4"/>
  <c r="R260" i="4"/>
  <c r="Z259" i="4"/>
  <c r="Y259" i="4"/>
  <c r="X259" i="4"/>
  <c r="W259" i="4"/>
  <c r="V259" i="4"/>
  <c r="U259" i="4"/>
  <c r="T259" i="4"/>
  <c r="S259" i="4"/>
  <c r="R259" i="4"/>
  <c r="AB258" i="4"/>
  <c r="AA258" i="4"/>
  <c r="Z258" i="4"/>
  <c r="Y258" i="4"/>
  <c r="X258" i="4"/>
  <c r="W258" i="4"/>
  <c r="V258" i="4"/>
  <c r="U258" i="4"/>
  <c r="T258" i="4"/>
  <c r="AG258" i="4" s="1"/>
  <c r="S258" i="4"/>
  <c r="R258" i="4"/>
  <c r="AB257" i="4"/>
  <c r="AA257" i="4"/>
  <c r="Z257" i="4"/>
  <c r="Y257" i="4"/>
  <c r="X257" i="4"/>
  <c r="W257" i="4"/>
  <c r="V257" i="4"/>
  <c r="U257" i="4"/>
  <c r="T257" i="4"/>
  <c r="AG257" i="4" s="1"/>
  <c r="S257" i="4"/>
  <c r="R257" i="4"/>
  <c r="AB256" i="4"/>
  <c r="AA256" i="4"/>
  <c r="Z256" i="4"/>
  <c r="Y256" i="4"/>
  <c r="X256" i="4"/>
  <c r="W256" i="4"/>
  <c r="V256" i="4"/>
  <c r="U256" i="4"/>
  <c r="T256" i="4"/>
  <c r="AG256" i="4" s="1"/>
  <c r="S256" i="4"/>
  <c r="R256" i="4"/>
  <c r="AB255" i="4"/>
  <c r="AA255" i="4"/>
  <c r="Z255" i="4"/>
  <c r="Y255" i="4"/>
  <c r="X255" i="4"/>
  <c r="W255" i="4"/>
  <c r="V255" i="4"/>
  <c r="U255" i="4"/>
  <c r="T255" i="4"/>
  <c r="AG255" i="4" s="1"/>
  <c r="S255" i="4"/>
  <c r="R255" i="4"/>
  <c r="AB254" i="4"/>
  <c r="AA254" i="4"/>
  <c r="Z254" i="4"/>
  <c r="Y254" i="4"/>
  <c r="X254" i="4"/>
  <c r="W254" i="4"/>
  <c r="V254" i="4"/>
  <c r="U254" i="4"/>
  <c r="T254" i="4"/>
  <c r="AG254" i="4" s="1"/>
  <c r="S254" i="4"/>
  <c r="R254" i="4"/>
  <c r="AB253" i="4"/>
  <c r="AA253" i="4"/>
  <c r="Z253" i="4"/>
  <c r="Y253" i="4"/>
  <c r="X253" i="4"/>
  <c r="W253" i="4"/>
  <c r="V253" i="4"/>
  <c r="U253" i="4"/>
  <c r="T253" i="4"/>
  <c r="AG253" i="4" s="1"/>
  <c r="S253" i="4"/>
  <c r="R253" i="4"/>
  <c r="AB252" i="4"/>
  <c r="AA252" i="4"/>
  <c r="Z252" i="4"/>
  <c r="Y252" i="4"/>
  <c r="X252" i="4"/>
  <c r="W252" i="4"/>
  <c r="V252" i="4"/>
  <c r="U252" i="4"/>
  <c r="T252" i="4"/>
  <c r="AG252" i="4" s="1"/>
  <c r="S252" i="4"/>
  <c r="R252" i="4"/>
  <c r="AB251" i="4"/>
  <c r="AA251" i="4"/>
  <c r="Z251" i="4"/>
  <c r="Y251" i="4"/>
  <c r="X251" i="4"/>
  <c r="W251" i="4"/>
  <c r="V251" i="4"/>
  <c r="U251" i="4"/>
  <c r="T251" i="4"/>
  <c r="AG251" i="4" s="1"/>
  <c r="S251" i="4"/>
  <c r="R251" i="4"/>
  <c r="AB250" i="4"/>
  <c r="AA250" i="4"/>
  <c r="Z250" i="4"/>
  <c r="Y250" i="4"/>
  <c r="X250" i="4"/>
  <c r="W250" i="4"/>
  <c r="V250" i="4"/>
  <c r="U250" i="4"/>
  <c r="T250" i="4"/>
  <c r="AG250" i="4" s="1"/>
  <c r="S250" i="4"/>
  <c r="R250" i="4"/>
  <c r="AB249" i="4"/>
  <c r="AA249" i="4"/>
  <c r="Z249" i="4"/>
  <c r="Y249" i="4"/>
  <c r="X249" i="4"/>
  <c r="W249" i="4"/>
  <c r="V249" i="4"/>
  <c r="U249" i="4"/>
  <c r="T249" i="4"/>
  <c r="AG249" i="4" s="1"/>
  <c r="S249" i="4"/>
  <c r="R249" i="4"/>
  <c r="AB248" i="4"/>
  <c r="AA248" i="4"/>
  <c r="Z248" i="4"/>
  <c r="Y248" i="4"/>
  <c r="X248" i="4"/>
  <c r="W248" i="4"/>
  <c r="V248" i="4"/>
  <c r="U248" i="4"/>
  <c r="T248" i="4"/>
  <c r="AG248" i="4" s="1"/>
  <c r="S248" i="4"/>
  <c r="R248" i="4"/>
  <c r="AB247" i="4"/>
  <c r="AA247" i="4"/>
  <c r="Z247" i="4"/>
  <c r="Y247" i="4"/>
  <c r="X247" i="4"/>
  <c r="W247" i="4"/>
  <c r="V247" i="4"/>
  <c r="U247" i="4"/>
  <c r="T247" i="4"/>
  <c r="AG247" i="4" s="1"/>
  <c r="S247" i="4"/>
  <c r="R247" i="4"/>
  <c r="AB246" i="4"/>
  <c r="AA246" i="4"/>
  <c r="Z246" i="4"/>
  <c r="Y246" i="4"/>
  <c r="X246" i="4"/>
  <c r="W246" i="4"/>
  <c r="V246" i="4"/>
  <c r="U246" i="4"/>
  <c r="T246" i="4"/>
  <c r="AG246" i="4" s="1"/>
  <c r="S246" i="4"/>
  <c r="R246" i="4"/>
  <c r="AB245" i="4"/>
  <c r="AA245" i="4"/>
  <c r="Z245" i="4"/>
  <c r="Y245" i="4"/>
  <c r="X245" i="4"/>
  <c r="W245" i="4"/>
  <c r="V245" i="4"/>
  <c r="U245" i="4"/>
  <c r="T245" i="4"/>
  <c r="AG245" i="4" s="1"/>
  <c r="S245" i="4"/>
  <c r="R245" i="4"/>
  <c r="Z244" i="4"/>
  <c r="Y244" i="4"/>
  <c r="X244" i="4"/>
  <c r="W244" i="4"/>
  <c r="V244" i="4"/>
  <c r="U244" i="4"/>
  <c r="T244" i="4"/>
  <c r="S244" i="4"/>
  <c r="R244" i="4"/>
  <c r="AG244" i="4" s="1"/>
  <c r="AB243" i="4"/>
  <c r="AA243" i="4"/>
  <c r="Z243" i="4"/>
  <c r="Y243" i="4"/>
  <c r="X243" i="4"/>
  <c r="W243" i="4"/>
  <c r="V243" i="4"/>
  <c r="U243" i="4"/>
  <c r="T243" i="4"/>
  <c r="S243" i="4"/>
  <c r="R243" i="4"/>
  <c r="AG243" i="4" s="1"/>
  <c r="AB242" i="4"/>
  <c r="AA242" i="4"/>
  <c r="Z242" i="4"/>
  <c r="Y242" i="4"/>
  <c r="X242" i="4"/>
  <c r="W242" i="4"/>
  <c r="V242" i="4"/>
  <c r="U242" i="4"/>
  <c r="T242" i="4"/>
  <c r="S242" i="4"/>
  <c r="R242" i="4"/>
  <c r="AB241" i="4"/>
  <c r="AA241" i="4"/>
  <c r="Z241" i="4"/>
  <c r="Y241" i="4"/>
  <c r="X241" i="4"/>
  <c r="W241" i="4"/>
  <c r="V241" i="4"/>
  <c r="U241" i="4"/>
  <c r="T241" i="4"/>
  <c r="S241" i="4"/>
  <c r="R241" i="4"/>
  <c r="AB240" i="4"/>
  <c r="AA240" i="4"/>
  <c r="Z240" i="4"/>
  <c r="Y240" i="4"/>
  <c r="X240" i="4"/>
  <c r="W240" i="4"/>
  <c r="V240" i="4"/>
  <c r="U240" i="4"/>
  <c r="T240" i="4"/>
  <c r="S240" i="4"/>
  <c r="R240" i="4"/>
  <c r="AG240" i="4" s="1"/>
  <c r="AB239" i="4"/>
  <c r="AA239" i="4"/>
  <c r="Z239" i="4"/>
  <c r="Y239" i="4"/>
  <c r="X239" i="4"/>
  <c r="W239" i="4"/>
  <c r="V239" i="4"/>
  <c r="U239" i="4"/>
  <c r="T239" i="4"/>
  <c r="S239" i="4"/>
  <c r="R239" i="4"/>
  <c r="AG239" i="4" s="1"/>
  <c r="Z238" i="4"/>
  <c r="Y238" i="4"/>
  <c r="X238" i="4"/>
  <c r="W238" i="4"/>
  <c r="V238" i="4"/>
  <c r="U238" i="4"/>
  <c r="T238" i="4"/>
  <c r="S238" i="4"/>
  <c r="R238" i="4"/>
  <c r="AG238" i="4" s="1"/>
  <c r="Z237" i="4"/>
  <c r="Y237" i="4"/>
  <c r="X237" i="4"/>
  <c r="W237" i="4"/>
  <c r="V237" i="4"/>
  <c r="U237" i="4"/>
  <c r="T237" i="4"/>
  <c r="S237" i="4"/>
  <c r="AG237" i="4" s="1"/>
  <c r="R237" i="4"/>
  <c r="AB236" i="4"/>
  <c r="AA236" i="4"/>
  <c r="Z236" i="4"/>
  <c r="Y236" i="4"/>
  <c r="X236" i="4"/>
  <c r="W236" i="4"/>
  <c r="V236" i="4"/>
  <c r="U236" i="4"/>
  <c r="T236" i="4"/>
  <c r="S236" i="4"/>
  <c r="R236" i="4"/>
  <c r="AB235" i="4"/>
  <c r="AA235" i="4"/>
  <c r="Z235" i="4"/>
  <c r="Y235" i="4"/>
  <c r="X235" i="4"/>
  <c r="W235" i="4"/>
  <c r="V235" i="4"/>
  <c r="U235" i="4"/>
  <c r="T235" i="4"/>
  <c r="S235" i="4"/>
  <c r="R235" i="4"/>
  <c r="AG235" i="4" s="1"/>
  <c r="AB234" i="4"/>
  <c r="AA234" i="4"/>
  <c r="Z234" i="4"/>
  <c r="Y234" i="4"/>
  <c r="X234" i="4"/>
  <c r="W234" i="4"/>
  <c r="V234" i="4"/>
  <c r="U234" i="4"/>
  <c r="T234" i="4"/>
  <c r="S234" i="4"/>
  <c r="R234" i="4"/>
  <c r="AG234" i="4" s="1"/>
  <c r="AB233" i="4"/>
  <c r="AA233" i="4"/>
  <c r="Z233" i="4"/>
  <c r="Y233" i="4"/>
  <c r="X233" i="4"/>
  <c r="W233" i="4"/>
  <c r="V233" i="4"/>
  <c r="U233" i="4"/>
  <c r="T233" i="4"/>
  <c r="S233" i="4"/>
  <c r="R233" i="4"/>
  <c r="AB232" i="4"/>
  <c r="AA232" i="4"/>
  <c r="Z232" i="4"/>
  <c r="Y232" i="4"/>
  <c r="X232" i="4"/>
  <c r="W232" i="4"/>
  <c r="V232" i="4"/>
  <c r="U232" i="4"/>
  <c r="T232" i="4"/>
  <c r="S232" i="4"/>
  <c r="R232" i="4"/>
  <c r="AB231" i="4"/>
  <c r="AA231" i="4"/>
  <c r="Z231" i="4"/>
  <c r="Y231" i="4"/>
  <c r="X231" i="4"/>
  <c r="W231" i="4"/>
  <c r="V231" i="4"/>
  <c r="U231" i="4"/>
  <c r="T231" i="4"/>
  <c r="S231" i="4"/>
  <c r="R231" i="4"/>
  <c r="AG231" i="4" s="1"/>
  <c r="AB230" i="4"/>
  <c r="AA230" i="4"/>
  <c r="Z230" i="4"/>
  <c r="Y230" i="4"/>
  <c r="X230" i="4"/>
  <c r="W230" i="4"/>
  <c r="V230" i="4"/>
  <c r="U230" i="4"/>
  <c r="T230" i="4"/>
  <c r="S230" i="4"/>
  <c r="R230" i="4"/>
  <c r="AG230" i="4" s="1"/>
  <c r="AB229" i="4"/>
  <c r="AA229" i="4"/>
  <c r="Z229" i="4"/>
  <c r="Y229" i="4"/>
  <c r="X229" i="4"/>
  <c r="W229" i="4"/>
  <c r="V229" i="4"/>
  <c r="U229" i="4"/>
  <c r="T229" i="4"/>
  <c r="S229" i="4"/>
  <c r="R229" i="4"/>
  <c r="AB228" i="4"/>
  <c r="AA228" i="4"/>
  <c r="Z228" i="4"/>
  <c r="Y228" i="4"/>
  <c r="X228" i="4"/>
  <c r="W228" i="4"/>
  <c r="V228" i="4"/>
  <c r="U228" i="4"/>
  <c r="T228" i="4"/>
  <c r="S228" i="4"/>
  <c r="R228" i="4"/>
  <c r="AB227" i="4"/>
  <c r="AA227" i="4"/>
  <c r="Z227" i="4"/>
  <c r="Y227" i="4"/>
  <c r="X227" i="4"/>
  <c r="W227" i="4"/>
  <c r="V227" i="4"/>
  <c r="U227" i="4"/>
  <c r="T227" i="4"/>
  <c r="S227" i="4"/>
  <c r="R227" i="4"/>
  <c r="AG227" i="4" s="1"/>
  <c r="AB226" i="4"/>
  <c r="AA226" i="4"/>
  <c r="Z226" i="4"/>
  <c r="Y226" i="4"/>
  <c r="X226" i="4"/>
  <c r="W226" i="4"/>
  <c r="V226" i="4"/>
  <c r="U226" i="4"/>
  <c r="T226" i="4"/>
  <c r="S226" i="4"/>
  <c r="R226" i="4"/>
  <c r="AG226" i="4" s="1"/>
  <c r="AB225" i="4"/>
  <c r="AA225" i="4"/>
  <c r="Z225" i="4"/>
  <c r="Y225" i="4"/>
  <c r="X225" i="4"/>
  <c r="W225" i="4"/>
  <c r="V225" i="4"/>
  <c r="U225" i="4"/>
  <c r="T225" i="4"/>
  <c r="S225" i="4"/>
  <c r="R225" i="4"/>
  <c r="AB224" i="4"/>
  <c r="AA224" i="4"/>
  <c r="Z224" i="4"/>
  <c r="Y224" i="4"/>
  <c r="X224" i="4"/>
  <c r="W224" i="4"/>
  <c r="V224" i="4"/>
  <c r="U224" i="4"/>
  <c r="T224" i="4"/>
  <c r="S224" i="4"/>
  <c r="R224" i="4"/>
  <c r="AB223" i="4"/>
  <c r="AA223" i="4"/>
  <c r="Z223" i="4"/>
  <c r="Y223" i="4"/>
  <c r="X223" i="4"/>
  <c r="W223" i="4"/>
  <c r="V223" i="4"/>
  <c r="U223" i="4"/>
  <c r="T223" i="4"/>
  <c r="S223" i="4"/>
  <c r="R223" i="4"/>
  <c r="AG223" i="4" s="1"/>
  <c r="AB222" i="4"/>
  <c r="AA222" i="4"/>
  <c r="Z222" i="4"/>
  <c r="Y222" i="4"/>
  <c r="X222" i="4"/>
  <c r="W222" i="4"/>
  <c r="V222" i="4"/>
  <c r="U222" i="4"/>
  <c r="T222" i="4"/>
  <c r="S222" i="4"/>
  <c r="R222" i="4"/>
  <c r="AG222" i="4" s="1"/>
  <c r="AB221" i="4"/>
  <c r="AA221" i="4"/>
  <c r="Z221" i="4"/>
  <c r="Y221" i="4"/>
  <c r="X221" i="4"/>
  <c r="W221" i="4"/>
  <c r="V221" i="4"/>
  <c r="U221" i="4"/>
  <c r="T221" i="4"/>
  <c r="S221" i="4"/>
  <c r="R221" i="4"/>
  <c r="AB220" i="4"/>
  <c r="AA220" i="4"/>
  <c r="Z220" i="4"/>
  <c r="Y220" i="4"/>
  <c r="X220" i="4"/>
  <c r="W220" i="4"/>
  <c r="V220" i="4"/>
  <c r="U220" i="4"/>
  <c r="T220" i="4"/>
  <c r="S220" i="4"/>
  <c r="R220" i="4"/>
  <c r="AB219" i="4"/>
  <c r="AA219" i="4"/>
  <c r="Z219" i="4"/>
  <c r="Y219" i="4"/>
  <c r="X219" i="4"/>
  <c r="W219" i="4"/>
  <c r="V219" i="4"/>
  <c r="U219" i="4"/>
  <c r="T219" i="4"/>
  <c r="S219" i="4"/>
  <c r="R219" i="4"/>
  <c r="AG219" i="4" s="1"/>
  <c r="AB218" i="4"/>
  <c r="AA218" i="4"/>
  <c r="Z218" i="4"/>
  <c r="Y218" i="4"/>
  <c r="X218" i="4"/>
  <c r="W218" i="4"/>
  <c r="V218" i="4"/>
  <c r="U218" i="4"/>
  <c r="T218" i="4"/>
  <c r="S218" i="4"/>
  <c r="R218" i="4"/>
  <c r="AG218" i="4" s="1"/>
  <c r="AB217" i="4"/>
  <c r="AA217" i="4"/>
  <c r="Z217" i="4"/>
  <c r="Y217" i="4"/>
  <c r="X217" i="4"/>
  <c r="W217" i="4"/>
  <c r="V217" i="4"/>
  <c r="U217" i="4"/>
  <c r="T217" i="4"/>
  <c r="S217" i="4"/>
  <c r="R217" i="4"/>
  <c r="Z216" i="4"/>
  <c r="Y216" i="4"/>
  <c r="X216" i="4"/>
  <c r="W216" i="4"/>
  <c r="V216" i="4"/>
  <c r="U216" i="4"/>
  <c r="T216" i="4"/>
  <c r="S216" i="4"/>
  <c r="R216" i="4"/>
  <c r="AB215" i="4"/>
  <c r="AA215" i="4"/>
  <c r="Z215" i="4"/>
  <c r="Y215" i="4"/>
  <c r="X215" i="4"/>
  <c r="W215" i="4"/>
  <c r="V215" i="4"/>
  <c r="U215" i="4"/>
  <c r="AG215" i="4" s="1"/>
  <c r="T215" i="4"/>
  <c r="S215" i="4"/>
  <c r="R215" i="4"/>
  <c r="AB214" i="4"/>
  <c r="AA214" i="4"/>
  <c r="Z214" i="4"/>
  <c r="Y214" i="4"/>
  <c r="X214" i="4"/>
  <c r="W214" i="4"/>
  <c r="V214" i="4"/>
  <c r="U214" i="4"/>
  <c r="AG214" i="4" s="1"/>
  <c r="T214" i="4"/>
  <c r="S214" i="4"/>
  <c r="R214" i="4"/>
  <c r="AB213" i="4"/>
  <c r="AA213" i="4"/>
  <c r="Z213" i="4"/>
  <c r="Y213" i="4"/>
  <c r="X213" i="4"/>
  <c r="W213" i="4"/>
  <c r="V213" i="4"/>
  <c r="U213" i="4"/>
  <c r="AG213" i="4" s="1"/>
  <c r="T213" i="4"/>
  <c r="S213" i="4"/>
  <c r="R213" i="4"/>
  <c r="AB212" i="4"/>
  <c r="AA212" i="4"/>
  <c r="Z212" i="4"/>
  <c r="Y212" i="4"/>
  <c r="X212" i="4"/>
  <c r="W212" i="4"/>
  <c r="V212" i="4"/>
  <c r="U212" i="4"/>
  <c r="AG212" i="4" s="1"/>
  <c r="T212" i="4"/>
  <c r="S212" i="4"/>
  <c r="R212" i="4"/>
  <c r="AB211" i="4"/>
  <c r="AA211" i="4"/>
  <c r="Z211" i="4"/>
  <c r="Y211" i="4"/>
  <c r="X211" i="4"/>
  <c r="W211" i="4"/>
  <c r="V211" i="4"/>
  <c r="U211" i="4"/>
  <c r="AG211" i="4" s="1"/>
  <c r="T211" i="4"/>
  <c r="S211" i="4"/>
  <c r="R211" i="4"/>
  <c r="AB210" i="4"/>
  <c r="AA210" i="4"/>
  <c r="Z210" i="4"/>
  <c r="Y210" i="4"/>
  <c r="X210" i="4"/>
  <c r="W210" i="4"/>
  <c r="V210" i="4"/>
  <c r="U210" i="4"/>
  <c r="AG210" i="4" s="1"/>
  <c r="T210" i="4"/>
  <c r="S210" i="4"/>
  <c r="R210" i="4"/>
  <c r="AB209" i="4"/>
  <c r="AA209" i="4"/>
  <c r="Z209" i="4"/>
  <c r="Y209" i="4"/>
  <c r="X209" i="4"/>
  <c r="W209" i="4"/>
  <c r="V209" i="4"/>
  <c r="U209" i="4"/>
  <c r="AG209" i="4" s="1"/>
  <c r="T209" i="4"/>
  <c r="S209" i="4"/>
  <c r="R209" i="4"/>
  <c r="AB208" i="4"/>
  <c r="AA208" i="4"/>
  <c r="Z208" i="4"/>
  <c r="Y208" i="4"/>
  <c r="X208" i="4"/>
  <c r="W208" i="4"/>
  <c r="V208" i="4"/>
  <c r="U208" i="4"/>
  <c r="AG208" i="4" s="1"/>
  <c r="T208" i="4"/>
  <c r="S208" i="4"/>
  <c r="R208" i="4"/>
  <c r="AB207" i="4"/>
  <c r="AA207" i="4"/>
  <c r="Z207" i="4"/>
  <c r="Y207" i="4"/>
  <c r="X207" i="4"/>
  <c r="W207" i="4"/>
  <c r="V207" i="4"/>
  <c r="U207" i="4"/>
  <c r="AG207" i="4" s="1"/>
  <c r="T207" i="4"/>
  <c r="S207" i="4"/>
  <c r="R207" i="4"/>
  <c r="AB206" i="4"/>
  <c r="AA206" i="4"/>
  <c r="Z206" i="4"/>
  <c r="Y206" i="4"/>
  <c r="X206" i="4"/>
  <c r="W206" i="4"/>
  <c r="V206" i="4"/>
  <c r="U206" i="4"/>
  <c r="AG206" i="4" s="1"/>
  <c r="T206" i="4"/>
  <c r="S206" i="4"/>
  <c r="R206" i="4"/>
  <c r="AB205" i="4"/>
  <c r="AA205" i="4"/>
  <c r="Z205" i="4"/>
  <c r="Y205" i="4"/>
  <c r="X205" i="4"/>
  <c r="W205" i="4"/>
  <c r="V205" i="4"/>
  <c r="U205" i="4"/>
  <c r="AG205" i="4" s="1"/>
  <c r="T205" i="4"/>
  <c r="S205" i="4"/>
  <c r="R205" i="4"/>
  <c r="AB204" i="4"/>
  <c r="AA204" i="4"/>
  <c r="Z204" i="4"/>
  <c r="Y204" i="4"/>
  <c r="X204" i="4"/>
  <c r="W204" i="4"/>
  <c r="V204" i="4"/>
  <c r="U204" i="4"/>
  <c r="AG204" i="4" s="1"/>
  <c r="T204" i="4"/>
  <c r="S204" i="4"/>
  <c r="R204" i="4"/>
  <c r="AB203" i="4"/>
  <c r="AA203" i="4"/>
  <c r="Z203" i="4"/>
  <c r="Y203" i="4"/>
  <c r="X203" i="4"/>
  <c r="W203" i="4"/>
  <c r="V203" i="4"/>
  <c r="U203" i="4"/>
  <c r="AG203" i="4" s="1"/>
  <c r="T203" i="4"/>
  <c r="S203" i="4"/>
  <c r="R203" i="4"/>
  <c r="AB202" i="4"/>
  <c r="AA202" i="4"/>
  <c r="Z202" i="4"/>
  <c r="Y202" i="4"/>
  <c r="X202" i="4"/>
  <c r="W202" i="4"/>
  <c r="V202" i="4"/>
  <c r="U202" i="4"/>
  <c r="AG202" i="4" s="1"/>
  <c r="T202" i="4"/>
  <c r="S202" i="4"/>
  <c r="R202" i="4"/>
  <c r="Z201" i="4"/>
  <c r="Y201" i="4"/>
  <c r="X201" i="4"/>
  <c r="W201" i="4"/>
  <c r="V201" i="4"/>
  <c r="U201" i="4"/>
  <c r="T201" i="4"/>
  <c r="S201" i="4"/>
  <c r="AG201" i="4" s="1"/>
  <c r="R201" i="4"/>
  <c r="AB200" i="4"/>
  <c r="AA200" i="4"/>
  <c r="Z200" i="4"/>
  <c r="Y200" i="4"/>
  <c r="X200" i="4"/>
  <c r="W200" i="4"/>
  <c r="V200" i="4"/>
  <c r="U200" i="4"/>
  <c r="T200" i="4"/>
  <c r="S200" i="4"/>
  <c r="R200" i="4"/>
  <c r="AG200" i="4" s="1"/>
  <c r="AB199" i="4"/>
  <c r="AA199" i="4"/>
  <c r="Z199" i="4"/>
  <c r="Y199" i="4"/>
  <c r="X199" i="4"/>
  <c r="W199" i="4"/>
  <c r="V199" i="4"/>
  <c r="U199" i="4"/>
  <c r="T199" i="4"/>
  <c r="S199" i="4"/>
  <c r="R199" i="4"/>
  <c r="AG199" i="4" s="1"/>
  <c r="AB198" i="4"/>
  <c r="AA198" i="4"/>
  <c r="Z198" i="4"/>
  <c r="Y198" i="4"/>
  <c r="X198" i="4"/>
  <c r="W198" i="4"/>
  <c r="V198" i="4"/>
  <c r="U198" i="4"/>
  <c r="T198" i="4"/>
  <c r="S198" i="4"/>
  <c r="R198" i="4"/>
  <c r="AB197" i="4"/>
  <c r="AA197" i="4"/>
  <c r="Z197" i="4"/>
  <c r="Y197" i="4"/>
  <c r="X197" i="4"/>
  <c r="W197" i="4"/>
  <c r="V197" i="4"/>
  <c r="U197" i="4"/>
  <c r="T197" i="4"/>
  <c r="S197" i="4"/>
  <c r="R197" i="4"/>
  <c r="AB196" i="4"/>
  <c r="AA196" i="4"/>
  <c r="Z196" i="4"/>
  <c r="Y196" i="4"/>
  <c r="X196" i="4"/>
  <c r="W196" i="4"/>
  <c r="V196" i="4"/>
  <c r="U196" i="4"/>
  <c r="T196" i="4"/>
  <c r="S196" i="4"/>
  <c r="R196" i="4"/>
  <c r="AG196" i="4" s="1"/>
  <c r="AB195" i="4"/>
  <c r="AA195" i="4"/>
  <c r="Z195" i="4"/>
  <c r="Y195" i="4"/>
  <c r="X195" i="4"/>
  <c r="W195" i="4"/>
  <c r="V195" i="4"/>
  <c r="U195" i="4"/>
  <c r="T195" i="4"/>
  <c r="S195" i="4"/>
  <c r="R195" i="4"/>
  <c r="AG195" i="4" s="1"/>
  <c r="AB194" i="4"/>
  <c r="AA194" i="4"/>
  <c r="Z194" i="4"/>
  <c r="Y194" i="4"/>
  <c r="X194" i="4"/>
  <c r="W194" i="4"/>
  <c r="V194" i="4"/>
  <c r="U194" i="4"/>
  <c r="T194" i="4"/>
  <c r="S194" i="4"/>
  <c r="R194" i="4"/>
  <c r="AB193" i="4"/>
  <c r="AA193" i="4"/>
  <c r="Z193" i="4"/>
  <c r="Y193" i="4"/>
  <c r="X193" i="4"/>
  <c r="W193" i="4"/>
  <c r="V193" i="4"/>
  <c r="U193" i="4"/>
  <c r="T193" i="4"/>
  <c r="S193" i="4"/>
  <c r="R193" i="4"/>
  <c r="AB192" i="4"/>
  <c r="AA192" i="4"/>
  <c r="Z192" i="4"/>
  <c r="Y192" i="4"/>
  <c r="X192" i="4"/>
  <c r="W192" i="4"/>
  <c r="V192" i="4"/>
  <c r="U192" i="4"/>
  <c r="T192" i="4"/>
  <c r="S192" i="4"/>
  <c r="R192" i="4"/>
  <c r="AG192" i="4" s="1"/>
  <c r="AB191" i="4"/>
  <c r="AA191" i="4"/>
  <c r="Z191" i="4"/>
  <c r="Y191" i="4"/>
  <c r="X191" i="4"/>
  <c r="W191" i="4"/>
  <c r="V191" i="4"/>
  <c r="U191" i="4"/>
  <c r="T191" i="4"/>
  <c r="S191" i="4"/>
  <c r="R191" i="4"/>
  <c r="AG191" i="4" s="1"/>
  <c r="AB190" i="4"/>
  <c r="AA190" i="4"/>
  <c r="Z190" i="4"/>
  <c r="Y190" i="4"/>
  <c r="X190" i="4"/>
  <c r="W190" i="4"/>
  <c r="V190" i="4"/>
  <c r="U190" i="4"/>
  <c r="T190" i="4"/>
  <c r="S190" i="4"/>
  <c r="R190" i="4"/>
  <c r="AB189" i="4"/>
  <c r="AA189" i="4"/>
  <c r="Z189" i="4"/>
  <c r="Y189" i="4"/>
  <c r="X189" i="4"/>
  <c r="W189" i="4"/>
  <c r="V189" i="4"/>
  <c r="U189" i="4"/>
  <c r="T189" i="4"/>
  <c r="S189" i="4"/>
  <c r="R189" i="4"/>
  <c r="AB188" i="4"/>
  <c r="AA188" i="4"/>
  <c r="Z188" i="4"/>
  <c r="Y188" i="4"/>
  <c r="X188" i="4"/>
  <c r="W188" i="4"/>
  <c r="V188" i="4"/>
  <c r="U188" i="4"/>
  <c r="T188" i="4"/>
  <c r="S188" i="4"/>
  <c r="R188" i="4"/>
  <c r="AG188" i="4" s="1"/>
  <c r="AB187" i="4"/>
  <c r="AA187" i="4"/>
  <c r="Z187" i="4"/>
  <c r="Y187" i="4"/>
  <c r="X187" i="4"/>
  <c r="W187" i="4"/>
  <c r="V187" i="4"/>
  <c r="U187" i="4"/>
  <c r="T187" i="4"/>
  <c r="S187" i="4"/>
  <c r="R187" i="4"/>
  <c r="AG187" i="4" s="1"/>
  <c r="AB186" i="4"/>
  <c r="AA186" i="4"/>
  <c r="Z186" i="4"/>
  <c r="Y186" i="4"/>
  <c r="X186" i="4"/>
  <c r="W186" i="4"/>
  <c r="V186" i="4"/>
  <c r="U186" i="4"/>
  <c r="T186" i="4"/>
  <c r="S186" i="4"/>
  <c r="R186" i="4"/>
  <c r="Z185" i="4"/>
  <c r="Y185" i="4"/>
  <c r="X185" i="4"/>
  <c r="W185" i="4"/>
  <c r="V185" i="4"/>
  <c r="U185" i="4"/>
  <c r="T185" i="4"/>
  <c r="S185" i="4"/>
  <c r="R185" i="4"/>
  <c r="AB184" i="4"/>
  <c r="AA184" i="4"/>
  <c r="Z184" i="4"/>
  <c r="Y184" i="4"/>
  <c r="X184" i="4"/>
  <c r="W184" i="4"/>
  <c r="V184" i="4"/>
  <c r="U184" i="4"/>
  <c r="AG184" i="4" s="1"/>
  <c r="T184" i="4"/>
  <c r="S184" i="4"/>
  <c r="R184" i="4"/>
  <c r="AB183" i="4"/>
  <c r="AA183" i="4"/>
  <c r="Z183" i="4"/>
  <c r="Y183" i="4"/>
  <c r="X183" i="4"/>
  <c r="W183" i="4"/>
  <c r="V183" i="4"/>
  <c r="U183" i="4"/>
  <c r="AG183" i="4" s="1"/>
  <c r="T183" i="4"/>
  <c r="S183" i="4"/>
  <c r="R183" i="4"/>
  <c r="AB182" i="4"/>
  <c r="AA182" i="4"/>
  <c r="Z182" i="4"/>
  <c r="Y182" i="4"/>
  <c r="X182" i="4"/>
  <c r="W182" i="4"/>
  <c r="V182" i="4"/>
  <c r="U182" i="4"/>
  <c r="AG182" i="4" s="1"/>
  <c r="T182" i="4"/>
  <c r="S182" i="4"/>
  <c r="R182" i="4"/>
  <c r="AB181" i="4"/>
  <c r="AA181" i="4"/>
  <c r="Z181" i="4"/>
  <c r="Y181" i="4"/>
  <c r="X181" i="4"/>
  <c r="W181" i="4"/>
  <c r="V181" i="4"/>
  <c r="U181" i="4"/>
  <c r="AG181" i="4" s="1"/>
  <c r="T181" i="4"/>
  <c r="S181" i="4"/>
  <c r="R181" i="4"/>
  <c r="AB180" i="4"/>
  <c r="AA180" i="4"/>
  <c r="Z180" i="4"/>
  <c r="Y180" i="4"/>
  <c r="X180" i="4"/>
  <c r="W180" i="4"/>
  <c r="V180" i="4"/>
  <c r="U180" i="4"/>
  <c r="AG180" i="4" s="1"/>
  <c r="T180" i="4"/>
  <c r="S180" i="4"/>
  <c r="R180" i="4"/>
  <c r="Z179" i="4"/>
  <c r="Y179" i="4"/>
  <c r="X179" i="4"/>
  <c r="W179" i="4"/>
  <c r="V179" i="4"/>
  <c r="U179" i="4"/>
  <c r="T179" i="4"/>
  <c r="S179" i="4"/>
  <c r="AG179" i="4" s="1"/>
  <c r="R179" i="4"/>
  <c r="Z178" i="4"/>
  <c r="Y178" i="4"/>
  <c r="X178" i="4"/>
  <c r="W178" i="4"/>
  <c r="V178" i="4"/>
  <c r="U178" i="4"/>
  <c r="T178" i="4"/>
  <c r="S178" i="4"/>
  <c r="R178" i="4"/>
  <c r="AB177" i="4"/>
  <c r="AA177" i="4"/>
  <c r="Z177" i="4"/>
  <c r="Y177" i="4"/>
  <c r="X177" i="4"/>
  <c r="W177" i="4"/>
  <c r="V177" i="4"/>
  <c r="U177" i="4"/>
  <c r="T177" i="4"/>
  <c r="AG177" i="4" s="1"/>
  <c r="S177" i="4"/>
  <c r="R177" i="4"/>
  <c r="AB176" i="4"/>
  <c r="AA176" i="4"/>
  <c r="Z176" i="4"/>
  <c r="Y176" i="4"/>
  <c r="X176" i="4"/>
  <c r="W176" i="4"/>
  <c r="V176" i="4"/>
  <c r="U176" i="4"/>
  <c r="T176" i="4"/>
  <c r="AG176" i="4" s="1"/>
  <c r="S176" i="4"/>
  <c r="R176" i="4"/>
  <c r="AB175" i="4"/>
  <c r="AA175" i="4"/>
  <c r="Z175" i="4"/>
  <c r="Y175" i="4"/>
  <c r="X175" i="4"/>
  <c r="W175" i="4"/>
  <c r="V175" i="4"/>
  <c r="U175" i="4"/>
  <c r="T175" i="4"/>
  <c r="AG175" i="4" s="1"/>
  <c r="S175" i="4"/>
  <c r="R175" i="4"/>
  <c r="AB174" i="4"/>
  <c r="AA174" i="4"/>
  <c r="Z174" i="4"/>
  <c r="Y174" i="4"/>
  <c r="X174" i="4"/>
  <c r="W174" i="4"/>
  <c r="V174" i="4"/>
  <c r="U174" i="4"/>
  <c r="T174" i="4"/>
  <c r="AG174" i="4" s="1"/>
  <c r="S174" i="4"/>
  <c r="R174" i="4"/>
  <c r="AB173" i="4"/>
  <c r="AA173" i="4"/>
  <c r="Z173" i="4"/>
  <c r="Y173" i="4"/>
  <c r="X173" i="4"/>
  <c r="W173" i="4"/>
  <c r="V173" i="4"/>
  <c r="U173" i="4"/>
  <c r="T173" i="4"/>
  <c r="AG173" i="4" s="1"/>
  <c r="S173" i="4"/>
  <c r="R173" i="4"/>
  <c r="AB172" i="4"/>
  <c r="AA172" i="4"/>
  <c r="Z172" i="4"/>
  <c r="Y172" i="4"/>
  <c r="X172" i="4"/>
  <c r="W172" i="4"/>
  <c r="V172" i="4"/>
  <c r="U172" i="4"/>
  <c r="T172" i="4"/>
  <c r="AG172" i="4" s="1"/>
  <c r="S172" i="4"/>
  <c r="R172" i="4"/>
  <c r="AB171" i="4"/>
  <c r="AA171" i="4"/>
  <c r="Z171" i="4"/>
  <c r="Y171" i="4"/>
  <c r="X171" i="4"/>
  <c r="W171" i="4"/>
  <c r="V171" i="4"/>
  <c r="U171" i="4"/>
  <c r="T171" i="4"/>
  <c r="AG171" i="4" s="1"/>
  <c r="S171" i="4"/>
  <c r="R171" i="4"/>
  <c r="AB170" i="4"/>
  <c r="AA170" i="4"/>
  <c r="Z170" i="4"/>
  <c r="Y170" i="4"/>
  <c r="X170" i="4"/>
  <c r="W170" i="4"/>
  <c r="V170" i="4"/>
  <c r="U170" i="4"/>
  <c r="T170" i="4"/>
  <c r="AG170" i="4" s="1"/>
  <c r="S170" i="4"/>
  <c r="R170" i="4"/>
  <c r="AB169" i="4"/>
  <c r="AA169" i="4"/>
  <c r="Z169" i="4"/>
  <c r="Y169" i="4"/>
  <c r="X169" i="4"/>
  <c r="W169" i="4"/>
  <c r="V169" i="4"/>
  <c r="U169" i="4"/>
  <c r="T169" i="4"/>
  <c r="AG169" i="4" s="1"/>
  <c r="S169" i="4"/>
  <c r="R169" i="4"/>
  <c r="AB168" i="4"/>
  <c r="AA168" i="4"/>
  <c r="Z168" i="4"/>
  <c r="Y168" i="4"/>
  <c r="X168" i="4"/>
  <c r="W168" i="4"/>
  <c r="V168" i="4"/>
  <c r="U168" i="4"/>
  <c r="T168" i="4"/>
  <c r="AG168" i="4" s="1"/>
  <c r="S168" i="4"/>
  <c r="R168" i="4"/>
  <c r="Z167" i="4"/>
  <c r="Y167" i="4"/>
  <c r="X167" i="4"/>
  <c r="W167" i="4"/>
  <c r="V167" i="4"/>
  <c r="U167" i="4"/>
  <c r="T167" i="4"/>
  <c r="S167" i="4"/>
  <c r="R167" i="4"/>
  <c r="AG167" i="4" s="1"/>
  <c r="AB166" i="4"/>
  <c r="AA166" i="4"/>
  <c r="Z166" i="4"/>
  <c r="Y166" i="4"/>
  <c r="X166" i="4"/>
  <c r="W166" i="4"/>
  <c r="V166" i="4"/>
  <c r="U166" i="4"/>
  <c r="T166" i="4"/>
  <c r="S166" i="4"/>
  <c r="R166" i="4"/>
  <c r="AG166" i="4" s="1"/>
  <c r="AB165" i="4"/>
  <c r="AA165" i="4"/>
  <c r="Z165" i="4"/>
  <c r="Y165" i="4"/>
  <c r="X165" i="4"/>
  <c r="W165" i="4"/>
  <c r="V165" i="4"/>
  <c r="U165" i="4"/>
  <c r="T165" i="4"/>
  <c r="S165" i="4"/>
  <c r="R165" i="4"/>
  <c r="AB164" i="4"/>
  <c r="AA164" i="4"/>
  <c r="Z164" i="4"/>
  <c r="Y164" i="4"/>
  <c r="X164" i="4"/>
  <c r="W164" i="4"/>
  <c r="V164" i="4"/>
  <c r="U164" i="4"/>
  <c r="T164" i="4"/>
  <c r="S164" i="4"/>
  <c r="R164" i="4"/>
  <c r="AB163" i="4"/>
  <c r="AA163" i="4"/>
  <c r="Z163" i="4"/>
  <c r="Y163" i="4"/>
  <c r="X163" i="4"/>
  <c r="W163" i="4"/>
  <c r="V163" i="4"/>
  <c r="U163" i="4"/>
  <c r="T163" i="4"/>
  <c r="S163" i="4"/>
  <c r="R163" i="4"/>
  <c r="AG163" i="4" s="1"/>
  <c r="Z162" i="4"/>
  <c r="Y162" i="4"/>
  <c r="X162" i="4"/>
  <c r="W162" i="4"/>
  <c r="V162" i="4"/>
  <c r="U162" i="4"/>
  <c r="T162" i="4"/>
  <c r="S162" i="4"/>
  <c r="R162" i="4"/>
  <c r="AG162" i="4" s="1"/>
  <c r="AB161" i="4"/>
  <c r="AA161" i="4"/>
  <c r="Z161" i="4"/>
  <c r="Y161" i="4"/>
  <c r="X161" i="4"/>
  <c r="W161" i="4"/>
  <c r="V161" i="4"/>
  <c r="U161" i="4"/>
  <c r="T161" i="4"/>
  <c r="S161" i="4"/>
  <c r="R161" i="4"/>
  <c r="AG161" i="4" s="1"/>
  <c r="AB160" i="4"/>
  <c r="AA160" i="4"/>
  <c r="Z160" i="4"/>
  <c r="Y160" i="4"/>
  <c r="X160" i="4"/>
  <c r="W160" i="4"/>
  <c r="V160" i="4"/>
  <c r="U160" i="4"/>
  <c r="T160" i="4"/>
  <c r="S160" i="4"/>
  <c r="R160" i="4"/>
  <c r="AG160" i="4" s="1"/>
  <c r="Z159" i="4"/>
  <c r="Y159" i="4"/>
  <c r="X159" i="4"/>
  <c r="W159" i="4"/>
  <c r="V159" i="4"/>
  <c r="U159" i="4"/>
  <c r="T159" i="4"/>
  <c r="S159" i="4"/>
  <c r="R159" i="4"/>
  <c r="AG159" i="4" s="1"/>
  <c r="AB158" i="4"/>
  <c r="AA158" i="4"/>
  <c r="Z158" i="4"/>
  <c r="Y158" i="4"/>
  <c r="X158" i="4"/>
  <c r="W158" i="4"/>
  <c r="V158" i="4"/>
  <c r="U158" i="4"/>
  <c r="T158" i="4"/>
  <c r="S158" i="4"/>
  <c r="R158" i="4"/>
  <c r="AB157" i="4"/>
  <c r="AA157" i="4"/>
  <c r="Z157" i="4"/>
  <c r="Y157" i="4"/>
  <c r="X157" i="4"/>
  <c r="W157" i="4"/>
  <c r="V157" i="4"/>
  <c r="U157" i="4"/>
  <c r="T157" i="4"/>
  <c r="S157" i="4"/>
  <c r="R157" i="4"/>
  <c r="AB156" i="4"/>
  <c r="AA156" i="4"/>
  <c r="Z156" i="4"/>
  <c r="Y156" i="4"/>
  <c r="X156" i="4"/>
  <c r="W156" i="4"/>
  <c r="V156" i="4"/>
  <c r="U156" i="4"/>
  <c r="T156" i="4"/>
  <c r="S156" i="4"/>
  <c r="R156" i="4"/>
  <c r="AG156" i="4" s="1"/>
  <c r="AB155" i="4"/>
  <c r="AA155" i="4"/>
  <c r="Z155" i="4"/>
  <c r="Y155" i="4"/>
  <c r="X155" i="4"/>
  <c r="W155" i="4"/>
  <c r="V155" i="4"/>
  <c r="U155" i="4"/>
  <c r="T155" i="4"/>
  <c r="S155" i="4"/>
  <c r="R155" i="4"/>
  <c r="AB154" i="4"/>
  <c r="AA154" i="4"/>
  <c r="Z154" i="4"/>
  <c r="Y154" i="4"/>
  <c r="X154" i="4"/>
  <c r="W154" i="4"/>
  <c r="V154" i="4"/>
  <c r="U154" i="4"/>
  <c r="T154" i="4"/>
  <c r="S154" i="4"/>
  <c r="R154" i="4"/>
  <c r="AB153" i="4"/>
  <c r="AA153" i="4"/>
  <c r="Z153" i="4"/>
  <c r="Y153" i="4"/>
  <c r="X153" i="4"/>
  <c r="W153" i="4"/>
  <c r="V153" i="4"/>
  <c r="U153" i="4"/>
  <c r="T153" i="4"/>
  <c r="S153" i="4"/>
  <c r="R153" i="4"/>
  <c r="AB152" i="4"/>
  <c r="AA152" i="4"/>
  <c r="Z152" i="4"/>
  <c r="Y152" i="4"/>
  <c r="X152" i="4"/>
  <c r="W152" i="4"/>
  <c r="V152" i="4"/>
  <c r="U152" i="4"/>
  <c r="T152" i="4"/>
  <c r="S152" i="4"/>
  <c r="R152" i="4"/>
  <c r="AG152" i="4" s="1"/>
  <c r="AB151" i="4"/>
  <c r="AA151" i="4"/>
  <c r="Z151" i="4"/>
  <c r="Y151" i="4"/>
  <c r="X151" i="4"/>
  <c r="W151" i="4"/>
  <c r="V151" i="4"/>
  <c r="U151" i="4"/>
  <c r="T151" i="4"/>
  <c r="S151" i="4"/>
  <c r="R151" i="4"/>
  <c r="AB150" i="4"/>
  <c r="AA150" i="4"/>
  <c r="Z150" i="4"/>
  <c r="Y150" i="4"/>
  <c r="X150" i="4"/>
  <c r="W150" i="4"/>
  <c r="V150" i="4"/>
  <c r="U150" i="4"/>
  <c r="T150" i="4"/>
  <c r="S150" i="4"/>
  <c r="R150" i="4"/>
  <c r="AB149" i="4"/>
  <c r="AA149" i="4"/>
  <c r="Z149" i="4"/>
  <c r="Y149" i="4"/>
  <c r="X149" i="4"/>
  <c r="W149" i="4"/>
  <c r="V149" i="4"/>
  <c r="U149" i="4"/>
  <c r="T149" i="4"/>
  <c r="S149" i="4"/>
  <c r="R149" i="4"/>
  <c r="AB148" i="4"/>
  <c r="AA148" i="4"/>
  <c r="Z148" i="4"/>
  <c r="Y148" i="4"/>
  <c r="X148" i="4"/>
  <c r="W148" i="4"/>
  <c r="V148" i="4"/>
  <c r="U148" i="4"/>
  <c r="T148" i="4"/>
  <c r="S148" i="4"/>
  <c r="R148" i="4"/>
  <c r="AG148" i="4" s="1"/>
  <c r="AB147" i="4"/>
  <c r="AA147" i="4"/>
  <c r="Z147" i="4"/>
  <c r="Y147" i="4"/>
  <c r="X147" i="4"/>
  <c r="W147" i="4"/>
  <c r="V147" i="4"/>
  <c r="U147" i="4"/>
  <c r="T147" i="4"/>
  <c r="S147" i="4"/>
  <c r="R147" i="4"/>
  <c r="AB146" i="4"/>
  <c r="AA146" i="4"/>
  <c r="Z146" i="4"/>
  <c r="Y146" i="4"/>
  <c r="X146" i="4"/>
  <c r="W146" i="4"/>
  <c r="V146" i="4"/>
  <c r="U146" i="4"/>
  <c r="T146" i="4"/>
  <c r="S146" i="4"/>
  <c r="R146" i="4"/>
  <c r="AB145" i="4"/>
  <c r="AA145" i="4"/>
  <c r="Z145" i="4"/>
  <c r="Y145" i="4"/>
  <c r="X145" i="4"/>
  <c r="W145" i="4"/>
  <c r="V145" i="4"/>
  <c r="U145" i="4"/>
  <c r="T145" i="4"/>
  <c r="S145" i="4"/>
  <c r="R145" i="4"/>
  <c r="AB144" i="4"/>
  <c r="AA144" i="4"/>
  <c r="Z144" i="4"/>
  <c r="Y144" i="4"/>
  <c r="X144" i="4"/>
  <c r="W144" i="4"/>
  <c r="V144" i="4"/>
  <c r="U144" i="4"/>
  <c r="T144" i="4"/>
  <c r="S144" i="4"/>
  <c r="R144" i="4"/>
  <c r="AG144" i="4" s="1"/>
  <c r="AB143" i="4"/>
  <c r="AA143" i="4"/>
  <c r="Z143" i="4"/>
  <c r="Y143" i="4"/>
  <c r="X143" i="4"/>
  <c r="W143" i="4"/>
  <c r="V143" i="4"/>
  <c r="U143" i="4"/>
  <c r="T143" i="4"/>
  <c r="S143" i="4"/>
  <c r="R143" i="4"/>
  <c r="AB142" i="4"/>
  <c r="AA142" i="4"/>
  <c r="Z142" i="4"/>
  <c r="Y142" i="4"/>
  <c r="X142" i="4"/>
  <c r="W142" i="4"/>
  <c r="V142" i="4"/>
  <c r="U142" i="4"/>
  <c r="T142" i="4"/>
  <c r="S142" i="4"/>
  <c r="R142" i="4"/>
  <c r="AB141" i="4"/>
  <c r="AA141" i="4"/>
  <c r="Z141" i="4"/>
  <c r="Y141" i="4"/>
  <c r="X141" i="4"/>
  <c r="W141" i="4"/>
  <c r="V141" i="4"/>
  <c r="U141" i="4"/>
  <c r="T141" i="4"/>
  <c r="S141" i="4"/>
  <c r="R141" i="4"/>
  <c r="AB140" i="4"/>
  <c r="AA140" i="4"/>
  <c r="Z140" i="4"/>
  <c r="Y140" i="4"/>
  <c r="X140" i="4"/>
  <c r="W140" i="4"/>
  <c r="V140" i="4"/>
  <c r="U140" i="4"/>
  <c r="T140" i="4"/>
  <c r="S140" i="4"/>
  <c r="R140" i="4"/>
  <c r="AG140" i="4" s="1"/>
  <c r="AB139" i="4"/>
  <c r="AA139" i="4"/>
  <c r="Z139" i="4"/>
  <c r="Y139" i="4"/>
  <c r="X139" i="4"/>
  <c r="W139" i="4"/>
  <c r="V139" i="4"/>
  <c r="U139" i="4"/>
  <c r="T139" i="4"/>
  <c r="S139" i="4"/>
  <c r="R139" i="4"/>
  <c r="AB138" i="4"/>
  <c r="AA138" i="4"/>
  <c r="Z138" i="4"/>
  <c r="Y138" i="4"/>
  <c r="X138" i="4"/>
  <c r="W138" i="4"/>
  <c r="V138" i="4"/>
  <c r="U138" i="4"/>
  <c r="AG138" i="4" s="1"/>
  <c r="T138" i="4"/>
  <c r="S138" i="4"/>
  <c r="R138" i="4"/>
  <c r="AB137" i="4"/>
  <c r="AA137" i="4"/>
  <c r="Z137" i="4"/>
  <c r="Y137" i="4"/>
  <c r="X137" i="4"/>
  <c r="W137" i="4"/>
  <c r="V137" i="4"/>
  <c r="U137" i="4"/>
  <c r="AG137" i="4" s="1"/>
  <c r="T137" i="4"/>
  <c r="S137" i="4"/>
  <c r="R137" i="4"/>
  <c r="AB136" i="4"/>
  <c r="AA136" i="4"/>
  <c r="Z136" i="4"/>
  <c r="Y136" i="4"/>
  <c r="X136" i="4"/>
  <c r="W136" i="4"/>
  <c r="V136" i="4"/>
  <c r="U136" i="4"/>
  <c r="AG136" i="4" s="1"/>
  <c r="T136" i="4"/>
  <c r="S136" i="4"/>
  <c r="R136" i="4"/>
  <c r="AB135" i="4"/>
  <c r="AA135" i="4"/>
  <c r="Z135" i="4"/>
  <c r="Y135" i="4"/>
  <c r="X135" i="4"/>
  <c r="W135" i="4"/>
  <c r="V135" i="4"/>
  <c r="U135" i="4"/>
  <c r="AG135" i="4" s="1"/>
  <c r="T135" i="4"/>
  <c r="S135" i="4"/>
  <c r="R135" i="4"/>
  <c r="Z134" i="4"/>
  <c r="Y134" i="4"/>
  <c r="X134" i="4"/>
  <c r="W134" i="4"/>
  <c r="V134" i="4"/>
  <c r="U134" i="4"/>
  <c r="T134" i="4"/>
  <c r="S134" i="4"/>
  <c r="AG134" i="4" s="1"/>
  <c r="R134" i="4"/>
  <c r="AB133" i="4"/>
  <c r="AA133" i="4"/>
  <c r="Z133" i="4"/>
  <c r="Y133" i="4"/>
  <c r="X133" i="4"/>
  <c r="W133" i="4"/>
  <c r="V133" i="4"/>
  <c r="U133" i="4"/>
  <c r="T133" i="4"/>
  <c r="S133" i="4"/>
  <c r="R133" i="4"/>
  <c r="AG133" i="4" s="1"/>
  <c r="Z132" i="4"/>
  <c r="Y132" i="4"/>
  <c r="X132" i="4"/>
  <c r="W132" i="4"/>
  <c r="V132" i="4"/>
  <c r="U132" i="4"/>
  <c r="T132" i="4"/>
  <c r="S132" i="4"/>
  <c r="R132" i="4"/>
  <c r="AG132" i="4" s="1"/>
  <c r="AB131" i="4"/>
  <c r="AA131" i="4"/>
  <c r="Z131" i="4"/>
  <c r="Y131" i="4"/>
  <c r="X131" i="4"/>
  <c r="W131" i="4"/>
  <c r="V131" i="4"/>
  <c r="U131" i="4"/>
  <c r="AG131" i="4" s="1"/>
  <c r="T131" i="4"/>
  <c r="S131" i="4"/>
  <c r="R131" i="4"/>
  <c r="Z130" i="4"/>
  <c r="Y130" i="4"/>
  <c r="X130" i="4"/>
  <c r="W130" i="4"/>
  <c r="V130" i="4"/>
  <c r="U130" i="4"/>
  <c r="T130" i="4"/>
  <c r="S130" i="4"/>
  <c r="AG130" i="4" s="1"/>
  <c r="R130" i="4"/>
  <c r="AB129" i="4"/>
  <c r="AA129" i="4"/>
  <c r="Z129" i="4"/>
  <c r="Y129" i="4"/>
  <c r="X129" i="4"/>
  <c r="W129" i="4"/>
  <c r="V129" i="4"/>
  <c r="U129" i="4"/>
  <c r="T129" i="4"/>
  <c r="S129" i="4"/>
  <c r="R129" i="4"/>
  <c r="AG129" i="4" s="1"/>
  <c r="AB128" i="4"/>
  <c r="AA128" i="4"/>
  <c r="Z128" i="4"/>
  <c r="Y128" i="4"/>
  <c r="X128" i="4"/>
  <c r="W128" i="4"/>
  <c r="V128" i="4"/>
  <c r="U128" i="4"/>
  <c r="T128" i="4"/>
  <c r="S128" i="4"/>
  <c r="R128" i="4"/>
  <c r="AG128" i="4" s="1"/>
  <c r="AB127" i="4"/>
  <c r="AA127" i="4"/>
  <c r="Z127" i="4"/>
  <c r="Y127" i="4"/>
  <c r="X127" i="4"/>
  <c r="W127" i="4"/>
  <c r="V127" i="4"/>
  <c r="U127" i="4"/>
  <c r="T127" i="4"/>
  <c r="S127" i="4"/>
  <c r="R127" i="4"/>
  <c r="AG127" i="4" s="1"/>
  <c r="AB126" i="4"/>
  <c r="AA126" i="4"/>
  <c r="Z126" i="4"/>
  <c r="Y126" i="4"/>
  <c r="X126" i="4"/>
  <c r="W126" i="4"/>
  <c r="V126" i="4"/>
  <c r="U126" i="4"/>
  <c r="T126" i="4"/>
  <c r="S126" i="4"/>
  <c r="R126" i="4"/>
  <c r="AG126" i="4" s="1"/>
  <c r="AB125" i="4"/>
  <c r="AA125" i="4"/>
  <c r="Z125" i="4"/>
  <c r="Y125" i="4"/>
  <c r="X125" i="4"/>
  <c r="W125" i="4"/>
  <c r="V125" i="4"/>
  <c r="U125" i="4"/>
  <c r="T125" i="4"/>
  <c r="S125" i="4"/>
  <c r="R125" i="4"/>
  <c r="AG125" i="4" s="1"/>
  <c r="AB124" i="4"/>
  <c r="AA124" i="4"/>
  <c r="Z124" i="4"/>
  <c r="Y124" i="4"/>
  <c r="X124" i="4"/>
  <c r="W124" i="4"/>
  <c r="V124" i="4"/>
  <c r="U124" i="4"/>
  <c r="T124" i="4"/>
  <c r="S124" i="4"/>
  <c r="R124" i="4"/>
  <c r="AG124" i="4" s="1"/>
  <c r="AB123" i="4"/>
  <c r="AA123" i="4"/>
  <c r="Z123" i="4"/>
  <c r="Y123" i="4"/>
  <c r="X123" i="4"/>
  <c r="W123" i="4"/>
  <c r="V123" i="4"/>
  <c r="U123" i="4"/>
  <c r="T123" i="4"/>
  <c r="S123" i="4"/>
  <c r="R123" i="4"/>
  <c r="AG123" i="4" s="1"/>
  <c r="AB122" i="4"/>
  <c r="AA122" i="4"/>
  <c r="Z122" i="4"/>
  <c r="Y122" i="4"/>
  <c r="X122" i="4"/>
  <c r="W122" i="4"/>
  <c r="V122" i="4"/>
  <c r="U122" i="4"/>
  <c r="T122" i="4"/>
  <c r="S122" i="4"/>
  <c r="R122" i="4"/>
  <c r="AG122" i="4" s="1"/>
  <c r="AB121" i="4"/>
  <c r="AA121" i="4"/>
  <c r="Z121" i="4"/>
  <c r="Y121" i="4"/>
  <c r="X121" i="4"/>
  <c r="W121" i="4"/>
  <c r="V121" i="4"/>
  <c r="U121" i="4"/>
  <c r="T121" i="4"/>
  <c r="S121" i="4"/>
  <c r="R121" i="4"/>
  <c r="AG121" i="4" s="1"/>
  <c r="AB120" i="4"/>
  <c r="AA120" i="4"/>
  <c r="Z120" i="4"/>
  <c r="Y120" i="4"/>
  <c r="X120" i="4"/>
  <c r="W120" i="4"/>
  <c r="V120" i="4"/>
  <c r="U120" i="4"/>
  <c r="T120" i="4"/>
  <c r="S120" i="4"/>
  <c r="R120" i="4"/>
  <c r="AG120" i="4" s="1"/>
  <c r="AB119" i="4"/>
  <c r="AA119" i="4"/>
  <c r="Z119" i="4"/>
  <c r="Y119" i="4"/>
  <c r="X119" i="4"/>
  <c r="W119" i="4"/>
  <c r="V119" i="4"/>
  <c r="U119" i="4"/>
  <c r="T119" i="4"/>
  <c r="S119" i="4"/>
  <c r="R119" i="4"/>
  <c r="AG119" i="4" s="1"/>
  <c r="AB118" i="4"/>
  <c r="AA118" i="4"/>
  <c r="Z118" i="4"/>
  <c r="Y118" i="4"/>
  <c r="X118" i="4"/>
  <c r="W118" i="4"/>
  <c r="V118" i="4"/>
  <c r="U118" i="4"/>
  <c r="T118" i="4"/>
  <c r="S118" i="4"/>
  <c r="R118" i="4"/>
  <c r="AG118" i="4" s="1"/>
  <c r="AB117" i="4"/>
  <c r="AA117" i="4"/>
  <c r="Z117" i="4"/>
  <c r="Y117" i="4"/>
  <c r="X117" i="4"/>
  <c r="W117" i="4"/>
  <c r="V117" i="4"/>
  <c r="U117" i="4"/>
  <c r="T117" i="4"/>
  <c r="S117" i="4"/>
  <c r="R117" i="4"/>
  <c r="AG117" i="4" s="1"/>
  <c r="AB116" i="4"/>
  <c r="AA116" i="4"/>
  <c r="Z116" i="4"/>
  <c r="Y116" i="4"/>
  <c r="X116" i="4"/>
  <c r="W116" i="4"/>
  <c r="V116" i="4"/>
  <c r="U116" i="4"/>
  <c r="T116" i="4"/>
  <c r="S116" i="4"/>
  <c r="R116" i="4"/>
  <c r="AG116" i="4" s="1"/>
  <c r="AB115" i="4"/>
  <c r="AA115" i="4"/>
  <c r="Z115" i="4"/>
  <c r="Y115" i="4"/>
  <c r="X115" i="4"/>
  <c r="W115" i="4"/>
  <c r="V115" i="4"/>
  <c r="U115" i="4"/>
  <c r="T115" i="4"/>
  <c r="S115" i="4"/>
  <c r="R115" i="4"/>
  <c r="AG115" i="4" s="1"/>
  <c r="AB114" i="4"/>
  <c r="AA114" i="4"/>
  <c r="Z114" i="4"/>
  <c r="Y114" i="4"/>
  <c r="X114" i="4"/>
  <c r="W114" i="4"/>
  <c r="V114" i="4"/>
  <c r="U114" i="4"/>
  <c r="T114" i="4"/>
  <c r="S114" i="4"/>
  <c r="R114" i="4"/>
  <c r="AG114" i="4" s="1"/>
  <c r="AB113" i="4"/>
  <c r="AA113" i="4"/>
  <c r="Z113" i="4"/>
  <c r="Y113" i="4"/>
  <c r="X113" i="4"/>
  <c r="W113" i="4"/>
  <c r="V113" i="4"/>
  <c r="U113" i="4"/>
  <c r="T113" i="4"/>
  <c r="S113" i="4"/>
  <c r="R113" i="4"/>
  <c r="AG113" i="4" s="1"/>
  <c r="AB112" i="4"/>
  <c r="AA112" i="4"/>
  <c r="Z112" i="4"/>
  <c r="Y112" i="4"/>
  <c r="X112" i="4"/>
  <c r="W112" i="4"/>
  <c r="V112" i="4"/>
  <c r="U112" i="4"/>
  <c r="T112" i="4"/>
  <c r="S112" i="4"/>
  <c r="R112" i="4"/>
  <c r="AG112" i="4" s="1"/>
  <c r="AB111" i="4"/>
  <c r="AA111" i="4"/>
  <c r="Z111" i="4"/>
  <c r="Y111" i="4"/>
  <c r="X111" i="4"/>
  <c r="W111" i="4"/>
  <c r="V111" i="4"/>
  <c r="U111" i="4"/>
  <c r="T111" i="4"/>
  <c r="S111" i="4"/>
  <c r="R111" i="4"/>
  <c r="AG111" i="4" s="1"/>
  <c r="AB110" i="4"/>
  <c r="AA110" i="4"/>
  <c r="Z110" i="4"/>
  <c r="Y110" i="4"/>
  <c r="X110" i="4"/>
  <c r="W110" i="4"/>
  <c r="V110" i="4"/>
  <c r="U110" i="4"/>
  <c r="T110" i="4"/>
  <c r="S110" i="4"/>
  <c r="R110" i="4"/>
  <c r="AG110" i="4" s="1"/>
  <c r="AB109" i="4"/>
  <c r="AA109" i="4"/>
  <c r="Z109" i="4"/>
  <c r="Y109" i="4"/>
  <c r="X109" i="4"/>
  <c r="W109" i="4"/>
  <c r="V109" i="4"/>
  <c r="U109" i="4"/>
  <c r="T109" i="4"/>
  <c r="S109" i="4"/>
  <c r="R109" i="4"/>
  <c r="AG109" i="4" s="1"/>
  <c r="AB108" i="4"/>
  <c r="AA108" i="4"/>
  <c r="Z108" i="4"/>
  <c r="Y108" i="4"/>
  <c r="X108" i="4"/>
  <c r="W108" i="4"/>
  <c r="V108" i="4"/>
  <c r="U108" i="4"/>
  <c r="T108" i="4"/>
  <c r="S108" i="4"/>
  <c r="R108" i="4"/>
  <c r="AG108" i="4" s="1"/>
  <c r="AB107" i="4"/>
  <c r="AA107" i="4"/>
  <c r="Z107" i="4"/>
  <c r="Y107" i="4"/>
  <c r="X107" i="4"/>
  <c r="W107" i="4"/>
  <c r="V107" i="4"/>
  <c r="U107" i="4"/>
  <c r="T107" i="4"/>
  <c r="S107" i="4"/>
  <c r="R107" i="4"/>
  <c r="AG107" i="4" s="1"/>
  <c r="AB106" i="4"/>
  <c r="AA106" i="4"/>
  <c r="Z106" i="4"/>
  <c r="Y106" i="4"/>
  <c r="X106" i="4"/>
  <c r="W106" i="4"/>
  <c r="V106" i="4"/>
  <c r="U106" i="4"/>
  <c r="T106" i="4"/>
  <c r="S106" i="4"/>
  <c r="R106" i="4"/>
  <c r="AG106" i="4" s="1"/>
  <c r="AB105" i="4"/>
  <c r="AA105" i="4"/>
  <c r="Z105" i="4"/>
  <c r="Y105" i="4"/>
  <c r="X105" i="4"/>
  <c r="W105" i="4"/>
  <c r="V105" i="4"/>
  <c r="U105" i="4"/>
  <c r="T105" i="4"/>
  <c r="S105" i="4"/>
  <c r="R105" i="4"/>
  <c r="AG105" i="4" s="1"/>
  <c r="AB104" i="4"/>
  <c r="AA104" i="4"/>
  <c r="Z104" i="4"/>
  <c r="Y104" i="4"/>
  <c r="X104" i="4"/>
  <c r="W104" i="4"/>
  <c r="V104" i="4"/>
  <c r="U104" i="4"/>
  <c r="T104" i="4"/>
  <c r="S104" i="4"/>
  <c r="R104" i="4"/>
  <c r="AG104" i="4" s="1"/>
  <c r="AB103" i="4"/>
  <c r="AA103" i="4"/>
  <c r="Z103" i="4"/>
  <c r="Y103" i="4"/>
  <c r="X103" i="4"/>
  <c r="W103" i="4"/>
  <c r="V103" i="4"/>
  <c r="U103" i="4"/>
  <c r="T103" i="4"/>
  <c r="S103" i="4"/>
  <c r="R103" i="4"/>
  <c r="AG103" i="4" s="1"/>
  <c r="AB102" i="4"/>
  <c r="AA102" i="4"/>
  <c r="Z102" i="4"/>
  <c r="Y102" i="4"/>
  <c r="X102" i="4"/>
  <c r="W102" i="4"/>
  <c r="V102" i="4"/>
  <c r="U102" i="4"/>
  <c r="T102" i="4"/>
  <c r="S102" i="4"/>
  <c r="R102" i="4"/>
  <c r="AG102" i="4" s="1"/>
  <c r="AB101" i="4"/>
  <c r="AA101" i="4"/>
  <c r="Z101" i="4"/>
  <c r="Y101" i="4"/>
  <c r="X101" i="4"/>
  <c r="W101" i="4"/>
  <c r="V101" i="4"/>
  <c r="U101" i="4"/>
  <c r="T101" i="4"/>
  <c r="S101" i="4"/>
  <c r="R101" i="4"/>
  <c r="AG101" i="4" s="1"/>
  <c r="AB100" i="4"/>
  <c r="AA100" i="4"/>
  <c r="Z100" i="4"/>
  <c r="Y100" i="4"/>
  <c r="X100" i="4"/>
  <c r="W100" i="4"/>
  <c r="V100" i="4"/>
  <c r="U100" i="4"/>
  <c r="T100" i="4"/>
  <c r="S100" i="4"/>
  <c r="R100" i="4"/>
  <c r="AG100" i="4" s="1"/>
  <c r="AB99" i="4"/>
  <c r="AA99" i="4"/>
  <c r="Z99" i="4"/>
  <c r="Y99" i="4"/>
  <c r="X99" i="4"/>
  <c r="W99" i="4"/>
  <c r="V99" i="4"/>
  <c r="U99" i="4"/>
  <c r="T99" i="4"/>
  <c r="S99" i="4"/>
  <c r="R99" i="4"/>
  <c r="AG99" i="4" s="1"/>
  <c r="AB98" i="4"/>
  <c r="AA98" i="4"/>
  <c r="Z98" i="4"/>
  <c r="Y98" i="4"/>
  <c r="X98" i="4"/>
  <c r="W98" i="4"/>
  <c r="V98" i="4"/>
  <c r="U98" i="4"/>
  <c r="T98" i="4"/>
  <c r="S98" i="4"/>
  <c r="R98" i="4"/>
  <c r="AG98" i="4" s="1"/>
  <c r="AB97" i="4"/>
  <c r="AA97" i="4"/>
  <c r="Z97" i="4"/>
  <c r="Y97" i="4"/>
  <c r="X97" i="4"/>
  <c r="W97" i="4"/>
  <c r="V97" i="4"/>
  <c r="U97" i="4"/>
  <c r="T97" i="4"/>
  <c r="S97" i="4"/>
  <c r="R97" i="4"/>
  <c r="AG97" i="4" s="1"/>
  <c r="AB96" i="4"/>
  <c r="AA96" i="4"/>
  <c r="Z96" i="4"/>
  <c r="Y96" i="4"/>
  <c r="X96" i="4"/>
  <c r="W96" i="4"/>
  <c r="V96" i="4"/>
  <c r="U96" i="4"/>
  <c r="T96" i="4"/>
  <c r="S96" i="4"/>
  <c r="R96" i="4"/>
  <c r="AG96" i="4" s="1"/>
  <c r="Z95" i="4"/>
  <c r="Y95" i="4"/>
  <c r="X95" i="4"/>
  <c r="W95" i="4"/>
  <c r="V95" i="4"/>
  <c r="U95" i="4"/>
  <c r="T95" i="4"/>
  <c r="S95" i="4"/>
  <c r="R95" i="4"/>
  <c r="AG95" i="4" s="1"/>
  <c r="AB94" i="4"/>
  <c r="AA94" i="4"/>
  <c r="Z94" i="4"/>
  <c r="Y94" i="4"/>
  <c r="X94" i="4"/>
  <c r="W94" i="4"/>
  <c r="V94" i="4"/>
  <c r="U94" i="4"/>
  <c r="AG94" i="4" s="1"/>
  <c r="T94" i="4"/>
  <c r="S94" i="4"/>
  <c r="R94" i="4"/>
  <c r="AB93" i="4"/>
  <c r="AA93" i="4"/>
  <c r="Z93" i="4"/>
  <c r="Y93" i="4"/>
  <c r="X93" i="4"/>
  <c r="W93" i="4"/>
  <c r="V93" i="4"/>
  <c r="U93" i="4"/>
  <c r="AG93" i="4" s="1"/>
  <c r="T93" i="4"/>
  <c r="S93" i="4"/>
  <c r="R93" i="4"/>
  <c r="AB92" i="4"/>
  <c r="AA92" i="4"/>
  <c r="Z92" i="4"/>
  <c r="Y92" i="4"/>
  <c r="X92" i="4"/>
  <c r="W92" i="4"/>
  <c r="V92" i="4"/>
  <c r="U92" i="4"/>
  <c r="AG92" i="4" s="1"/>
  <c r="T92" i="4"/>
  <c r="S92" i="4"/>
  <c r="R92" i="4"/>
  <c r="AB91" i="4"/>
  <c r="AA91" i="4"/>
  <c r="Z91" i="4"/>
  <c r="Y91" i="4"/>
  <c r="X91" i="4"/>
  <c r="W91" i="4"/>
  <c r="V91" i="4"/>
  <c r="U91" i="4"/>
  <c r="AG91" i="4" s="1"/>
  <c r="T91" i="4"/>
  <c r="S91" i="4"/>
  <c r="R91" i="4"/>
  <c r="AB90" i="4"/>
  <c r="AA90" i="4"/>
  <c r="Z90" i="4"/>
  <c r="Y90" i="4"/>
  <c r="X90" i="4"/>
  <c r="W90" i="4"/>
  <c r="V90" i="4"/>
  <c r="U90" i="4"/>
  <c r="AG90" i="4" s="1"/>
  <c r="T90" i="4"/>
  <c r="S90" i="4"/>
  <c r="R90" i="4"/>
  <c r="AB89" i="4"/>
  <c r="AA89" i="4"/>
  <c r="Z89" i="4"/>
  <c r="Y89" i="4"/>
  <c r="X89" i="4"/>
  <c r="W89" i="4"/>
  <c r="V89" i="4"/>
  <c r="U89" i="4"/>
  <c r="AG89" i="4" s="1"/>
  <c r="T89" i="4"/>
  <c r="S89" i="4"/>
  <c r="R89" i="4"/>
  <c r="AB88" i="4"/>
  <c r="AA88" i="4"/>
  <c r="Z88" i="4"/>
  <c r="Y88" i="4"/>
  <c r="X88" i="4"/>
  <c r="W88" i="4"/>
  <c r="V88" i="4"/>
  <c r="U88" i="4"/>
  <c r="AG88" i="4" s="1"/>
  <c r="T88" i="4"/>
  <c r="S88" i="4"/>
  <c r="R88" i="4"/>
  <c r="AB87" i="4"/>
  <c r="AA87" i="4"/>
  <c r="Z87" i="4"/>
  <c r="Y87" i="4"/>
  <c r="X87" i="4"/>
  <c r="W87" i="4"/>
  <c r="V87" i="4"/>
  <c r="U87" i="4"/>
  <c r="AG87" i="4" s="1"/>
  <c r="T87" i="4"/>
  <c r="S87" i="4"/>
  <c r="R87" i="4"/>
  <c r="AB86" i="4"/>
  <c r="AA86" i="4"/>
  <c r="Z86" i="4"/>
  <c r="Y86" i="4"/>
  <c r="X86" i="4"/>
  <c r="W86" i="4"/>
  <c r="V86" i="4"/>
  <c r="U86" i="4"/>
  <c r="AG86" i="4" s="1"/>
  <c r="T86" i="4"/>
  <c r="S86" i="4"/>
  <c r="R86" i="4"/>
  <c r="AB85" i="4"/>
  <c r="AA85" i="4"/>
  <c r="Z85" i="4"/>
  <c r="Y85" i="4"/>
  <c r="X85" i="4"/>
  <c r="W85" i="4"/>
  <c r="V85" i="4"/>
  <c r="U85" i="4"/>
  <c r="AG85" i="4" s="1"/>
  <c r="T85" i="4"/>
  <c r="S85" i="4"/>
  <c r="R85" i="4"/>
  <c r="AB84" i="4"/>
  <c r="AA84" i="4"/>
  <c r="Z84" i="4"/>
  <c r="Y84" i="4"/>
  <c r="X84" i="4"/>
  <c r="W84" i="4"/>
  <c r="V84" i="4"/>
  <c r="U84" i="4"/>
  <c r="AG84" i="4" s="1"/>
  <c r="T84" i="4"/>
  <c r="S84" i="4"/>
  <c r="R84" i="4"/>
  <c r="AB83" i="4"/>
  <c r="AA83" i="4"/>
  <c r="Z83" i="4"/>
  <c r="Y83" i="4"/>
  <c r="X83" i="4"/>
  <c r="W83" i="4"/>
  <c r="V83" i="4"/>
  <c r="U83" i="4"/>
  <c r="AG83" i="4" s="1"/>
  <c r="T83" i="4"/>
  <c r="S83" i="4"/>
  <c r="R83" i="4"/>
  <c r="AB82" i="4"/>
  <c r="AA82" i="4"/>
  <c r="Z82" i="4"/>
  <c r="Y82" i="4"/>
  <c r="X82" i="4"/>
  <c r="W82" i="4"/>
  <c r="V82" i="4"/>
  <c r="U82" i="4"/>
  <c r="AG82" i="4" s="1"/>
  <c r="T82" i="4"/>
  <c r="S82" i="4"/>
  <c r="R82" i="4"/>
  <c r="AB81" i="4"/>
  <c r="AA81" i="4"/>
  <c r="Z81" i="4"/>
  <c r="Y81" i="4"/>
  <c r="X81" i="4"/>
  <c r="W81" i="4"/>
  <c r="V81" i="4"/>
  <c r="U81" i="4"/>
  <c r="AG81" i="4" s="1"/>
  <c r="T81" i="4"/>
  <c r="S81" i="4"/>
  <c r="R81" i="4"/>
  <c r="AB80" i="4"/>
  <c r="AA80" i="4"/>
  <c r="Z80" i="4"/>
  <c r="Y80" i="4"/>
  <c r="X80" i="4"/>
  <c r="W80" i="4"/>
  <c r="V80" i="4"/>
  <c r="U80" i="4"/>
  <c r="AG80" i="4" s="1"/>
  <c r="T80" i="4"/>
  <c r="S80" i="4"/>
  <c r="R80" i="4"/>
  <c r="Z79" i="4"/>
  <c r="Y79" i="4"/>
  <c r="X79" i="4"/>
  <c r="W79" i="4"/>
  <c r="V79" i="4"/>
  <c r="U79" i="4"/>
  <c r="T79" i="4"/>
  <c r="S79" i="4"/>
  <c r="AG79" i="4" s="1"/>
  <c r="R79" i="4"/>
  <c r="AB78" i="4"/>
  <c r="AA78" i="4"/>
  <c r="Z78" i="4"/>
  <c r="Y78" i="4"/>
  <c r="X78" i="4"/>
  <c r="W78" i="4"/>
  <c r="V78" i="4"/>
  <c r="U78" i="4"/>
  <c r="T78" i="4"/>
  <c r="S78" i="4"/>
  <c r="R78" i="4"/>
  <c r="AB77" i="4"/>
  <c r="AA77" i="4"/>
  <c r="Z77" i="4"/>
  <c r="Y77" i="4"/>
  <c r="X77" i="4"/>
  <c r="W77" i="4"/>
  <c r="V77" i="4"/>
  <c r="U77" i="4"/>
  <c r="T77" i="4"/>
  <c r="S77" i="4"/>
  <c r="R77" i="4"/>
  <c r="AG77" i="4" s="1"/>
  <c r="AB76" i="4"/>
  <c r="AA76" i="4"/>
  <c r="Z76" i="4"/>
  <c r="Y76" i="4"/>
  <c r="X76" i="4"/>
  <c r="W76" i="4"/>
  <c r="V76" i="4"/>
  <c r="U76" i="4"/>
  <c r="T76" i="4"/>
  <c r="S76" i="4"/>
  <c r="R76" i="4"/>
  <c r="AB75" i="4"/>
  <c r="AA75" i="4"/>
  <c r="Z75" i="4"/>
  <c r="Y75" i="4"/>
  <c r="X75" i="4"/>
  <c r="W75" i="4"/>
  <c r="V75" i="4"/>
  <c r="U75" i="4"/>
  <c r="T75" i="4"/>
  <c r="S75" i="4"/>
  <c r="R75" i="4"/>
  <c r="AG75" i="4" s="1"/>
  <c r="AB74" i="4"/>
  <c r="AA74" i="4"/>
  <c r="Z74" i="4"/>
  <c r="Y74" i="4"/>
  <c r="X74" i="4"/>
  <c r="W74" i="4"/>
  <c r="V74" i="4"/>
  <c r="U74" i="4"/>
  <c r="T74" i="4"/>
  <c r="S74" i="4"/>
  <c r="R74" i="4"/>
  <c r="AB73" i="4"/>
  <c r="AA73" i="4"/>
  <c r="Z73" i="4"/>
  <c r="Y73" i="4"/>
  <c r="X73" i="4"/>
  <c r="W73" i="4"/>
  <c r="V73" i="4"/>
  <c r="U73" i="4"/>
  <c r="T73" i="4"/>
  <c r="S73" i="4"/>
  <c r="R73" i="4"/>
  <c r="AG73" i="4" s="1"/>
  <c r="AB72" i="4"/>
  <c r="AA72" i="4"/>
  <c r="Z72" i="4"/>
  <c r="Y72" i="4"/>
  <c r="X72" i="4"/>
  <c r="W72" i="4"/>
  <c r="V72" i="4"/>
  <c r="U72" i="4"/>
  <c r="T72" i="4"/>
  <c r="S72" i="4"/>
  <c r="R72" i="4"/>
  <c r="Z71" i="4"/>
  <c r="Y71" i="4"/>
  <c r="X71" i="4"/>
  <c r="W71" i="4"/>
  <c r="V71" i="4"/>
  <c r="U71" i="4"/>
  <c r="T71" i="4"/>
  <c r="S71" i="4"/>
  <c r="R71" i="4"/>
  <c r="AG71" i="4" s="1"/>
  <c r="AB70" i="4"/>
  <c r="AA70" i="4"/>
  <c r="Z70" i="4"/>
  <c r="Y70" i="4"/>
  <c r="X70" i="4"/>
  <c r="W70" i="4"/>
  <c r="V70" i="4"/>
  <c r="U70" i="4"/>
  <c r="AG70" i="4" s="1"/>
  <c r="T70" i="4"/>
  <c r="S70" i="4"/>
  <c r="R70" i="4"/>
  <c r="AB69" i="4"/>
  <c r="AA69" i="4"/>
  <c r="Z69" i="4"/>
  <c r="Y69" i="4"/>
  <c r="X69" i="4"/>
  <c r="W69" i="4"/>
  <c r="V69" i="4"/>
  <c r="U69" i="4"/>
  <c r="AG69" i="4" s="1"/>
  <c r="T69" i="4"/>
  <c r="S69" i="4"/>
  <c r="R69" i="4"/>
  <c r="AB68" i="4"/>
  <c r="AA68" i="4"/>
  <c r="Z68" i="4"/>
  <c r="Y68" i="4"/>
  <c r="X68" i="4"/>
  <c r="W68" i="4"/>
  <c r="V68" i="4"/>
  <c r="U68" i="4"/>
  <c r="AG68" i="4" s="1"/>
  <c r="T68" i="4"/>
  <c r="S68" i="4"/>
  <c r="R68" i="4"/>
  <c r="AB67" i="4"/>
  <c r="AA67" i="4"/>
  <c r="Z67" i="4"/>
  <c r="Y67" i="4"/>
  <c r="X67" i="4"/>
  <c r="W67" i="4"/>
  <c r="V67" i="4"/>
  <c r="U67" i="4"/>
  <c r="AG67" i="4" s="1"/>
  <c r="T67" i="4"/>
  <c r="S67" i="4"/>
  <c r="R67" i="4"/>
  <c r="AB66" i="4"/>
  <c r="AA66" i="4"/>
  <c r="Z66" i="4"/>
  <c r="Y66" i="4"/>
  <c r="X66" i="4"/>
  <c r="W66" i="4"/>
  <c r="V66" i="4"/>
  <c r="U66" i="4"/>
  <c r="AG66" i="4" s="1"/>
  <c r="T66" i="4"/>
  <c r="S66" i="4"/>
  <c r="R66" i="4"/>
  <c r="Z65" i="4"/>
  <c r="Y65" i="4"/>
  <c r="X65" i="4"/>
  <c r="W65" i="4"/>
  <c r="V65" i="4"/>
  <c r="U65" i="4"/>
  <c r="T65" i="4"/>
  <c r="S65" i="4"/>
  <c r="AG65" i="4" s="1"/>
  <c r="R65" i="4"/>
  <c r="AB64" i="4"/>
  <c r="AA64" i="4"/>
  <c r="Z64" i="4"/>
  <c r="Y64" i="4"/>
  <c r="X64" i="4"/>
  <c r="W64" i="4"/>
  <c r="V64" i="4"/>
  <c r="U64" i="4"/>
  <c r="T64" i="4"/>
  <c r="S64" i="4"/>
  <c r="R64" i="4"/>
  <c r="AB63" i="4"/>
  <c r="AA63" i="4"/>
  <c r="Z63" i="4"/>
  <c r="Y63" i="4"/>
  <c r="X63" i="4"/>
  <c r="W63" i="4"/>
  <c r="V63" i="4"/>
  <c r="U63" i="4"/>
  <c r="T63" i="4"/>
  <c r="S63" i="4"/>
  <c r="R63" i="4"/>
  <c r="AG63" i="4" s="1"/>
  <c r="AB62" i="4"/>
  <c r="AA62" i="4"/>
  <c r="Z62" i="4"/>
  <c r="Y62" i="4"/>
  <c r="X62" i="4"/>
  <c r="W62" i="4"/>
  <c r="V62" i="4"/>
  <c r="U62" i="4"/>
  <c r="T62" i="4"/>
  <c r="S62" i="4"/>
  <c r="R62" i="4"/>
  <c r="AB61" i="4"/>
  <c r="AA61" i="4"/>
  <c r="Z61" i="4"/>
  <c r="Y61" i="4"/>
  <c r="X61" i="4"/>
  <c r="W61" i="4"/>
  <c r="V61" i="4"/>
  <c r="U61" i="4"/>
  <c r="T61" i="4"/>
  <c r="S61" i="4"/>
  <c r="R61" i="4"/>
  <c r="AG61" i="4" s="1"/>
  <c r="AB60" i="4"/>
  <c r="AA60" i="4"/>
  <c r="Z60" i="4"/>
  <c r="Y60" i="4"/>
  <c r="X60" i="4"/>
  <c r="W60" i="4"/>
  <c r="V60" i="4"/>
  <c r="U60" i="4"/>
  <c r="T60" i="4"/>
  <c r="S60" i="4"/>
  <c r="R60" i="4"/>
  <c r="AB59" i="4"/>
  <c r="AA59" i="4"/>
  <c r="Z59" i="4"/>
  <c r="Y59" i="4"/>
  <c r="X59" i="4"/>
  <c r="W59" i="4"/>
  <c r="V59" i="4"/>
  <c r="U59" i="4"/>
  <c r="T59" i="4"/>
  <c r="S59" i="4"/>
  <c r="R59" i="4"/>
  <c r="AG59" i="4" s="1"/>
  <c r="AB58" i="4"/>
  <c r="AA58" i="4"/>
  <c r="Z58" i="4"/>
  <c r="Y58" i="4"/>
  <c r="X58" i="4"/>
  <c r="W58" i="4"/>
  <c r="V58" i="4"/>
  <c r="U58" i="4"/>
  <c r="T58" i="4"/>
  <c r="S58" i="4"/>
  <c r="R58" i="4"/>
  <c r="AB57" i="4"/>
  <c r="AA57" i="4"/>
  <c r="Z57" i="4"/>
  <c r="Y57" i="4"/>
  <c r="X57" i="4"/>
  <c r="W57" i="4"/>
  <c r="V57" i="4"/>
  <c r="U57" i="4"/>
  <c r="T57" i="4"/>
  <c r="S57" i="4"/>
  <c r="R57" i="4"/>
  <c r="AG57" i="4" s="1"/>
  <c r="AB56" i="4"/>
  <c r="AA56" i="4"/>
  <c r="Z56" i="4"/>
  <c r="Y56" i="4"/>
  <c r="X56" i="4"/>
  <c r="W56" i="4"/>
  <c r="V56" i="4"/>
  <c r="U56" i="4"/>
  <c r="T56" i="4"/>
  <c r="S56" i="4"/>
  <c r="R56" i="4"/>
  <c r="AB55" i="4"/>
  <c r="AA55" i="4"/>
  <c r="Z55" i="4"/>
  <c r="Y55" i="4"/>
  <c r="X55" i="4"/>
  <c r="W55" i="4"/>
  <c r="V55" i="4"/>
  <c r="U55" i="4"/>
  <c r="T55" i="4"/>
  <c r="S55" i="4"/>
  <c r="R55" i="4"/>
  <c r="AG55" i="4" s="1"/>
  <c r="AB54" i="4"/>
  <c r="AA54" i="4"/>
  <c r="Z54" i="4"/>
  <c r="Y54" i="4"/>
  <c r="X54" i="4"/>
  <c r="W54" i="4"/>
  <c r="V54" i="4"/>
  <c r="U54" i="4"/>
  <c r="T54" i="4"/>
  <c r="S54" i="4"/>
  <c r="R54" i="4"/>
  <c r="AB53" i="4"/>
  <c r="AA53" i="4"/>
  <c r="Z53" i="4"/>
  <c r="Y53" i="4"/>
  <c r="X53" i="4"/>
  <c r="W53" i="4"/>
  <c r="V53" i="4"/>
  <c r="U53" i="4"/>
  <c r="T53" i="4"/>
  <c r="S53" i="4"/>
  <c r="R53" i="4"/>
  <c r="AG53" i="4" s="1"/>
  <c r="AB52" i="4"/>
  <c r="AA52" i="4"/>
  <c r="Z52" i="4"/>
  <c r="Y52" i="4"/>
  <c r="X52" i="4"/>
  <c r="W52" i="4"/>
  <c r="V52" i="4"/>
  <c r="U52" i="4"/>
  <c r="T52" i="4"/>
  <c r="S52" i="4"/>
  <c r="R52" i="4"/>
  <c r="AB51" i="4"/>
  <c r="AA51" i="4"/>
  <c r="Z51" i="4"/>
  <c r="Y51" i="4"/>
  <c r="X51" i="4"/>
  <c r="W51" i="4"/>
  <c r="V51" i="4"/>
  <c r="U51" i="4"/>
  <c r="T51" i="4"/>
  <c r="S51" i="4"/>
  <c r="R51" i="4"/>
  <c r="AG51" i="4" s="1"/>
  <c r="AB50" i="4"/>
  <c r="AA50" i="4"/>
  <c r="Z50" i="4"/>
  <c r="Y50" i="4"/>
  <c r="X50" i="4"/>
  <c r="W50" i="4"/>
  <c r="V50" i="4"/>
  <c r="U50" i="4"/>
  <c r="T50" i="4"/>
  <c r="S50" i="4"/>
  <c r="R50" i="4"/>
  <c r="AB49" i="4"/>
  <c r="AA49" i="4"/>
  <c r="Z49" i="4"/>
  <c r="Y49" i="4"/>
  <c r="X49" i="4"/>
  <c r="W49" i="4"/>
  <c r="V49" i="4"/>
  <c r="U49" i="4"/>
  <c r="T49" i="4"/>
  <c r="S49" i="4"/>
  <c r="R49" i="4"/>
  <c r="AG49" i="4" s="1"/>
  <c r="AB48" i="4"/>
  <c r="AA48" i="4"/>
  <c r="Z48" i="4"/>
  <c r="Y48" i="4"/>
  <c r="X48" i="4"/>
  <c r="W48" i="4"/>
  <c r="V48" i="4"/>
  <c r="U48" i="4"/>
  <c r="T48" i="4"/>
  <c r="S48" i="4"/>
  <c r="R48" i="4"/>
  <c r="AB47" i="4"/>
  <c r="AA47" i="4"/>
  <c r="Z47" i="4"/>
  <c r="Y47" i="4"/>
  <c r="X47" i="4"/>
  <c r="W47" i="4"/>
  <c r="V47" i="4"/>
  <c r="U47" i="4"/>
  <c r="T47" i="4"/>
  <c r="S47" i="4"/>
  <c r="R47" i="4"/>
  <c r="AG47" i="4" s="1"/>
  <c r="AB46" i="4"/>
  <c r="AA46" i="4"/>
  <c r="Z46" i="4"/>
  <c r="Y46" i="4"/>
  <c r="X46" i="4"/>
  <c r="W46" i="4"/>
  <c r="V46" i="4"/>
  <c r="U46" i="4"/>
  <c r="T46" i="4"/>
  <c r="S46" i="4"/>
  <c r="R46" i="4"/>
  <c r="AB45" i="4"/>
  <c r="AA45" i="4"/>
  <c r="Z45" i="4"/>
  <c r="Y45" i="4"/>
  <c r="X45" i="4"/>
  <c r="W45" i="4"/>
  <c r="V45" i="4"/>
  <c r="U45" i="4"/>
  <c r="T45" i="4"/>
  <c r="S45" i="4"/>
  <c r="R45" i="4"/>
  <c r="AG45" i="4" s="1"/>
  <c r="AB44" i="4"/>
  <c r="AA44" i="4"/>
  <c r="Z44" i="4"/>
  <c r="Y44" i="4"/>
  <c r="X44" i="4"/>
  <c r="W44" i="4"/>
  <c r="V44" i="4"/>
  <c r="U44" i="4"/>
  <c r="T44" i="4"/>
  <c r="S44" i="4"/>
  <c r="R44" i="4"/>
  <c r="AB43" i="4"/>
  <c r="AA43" i="4"/>
  <c r="Z43" i="4"/>
  <c r="Y43" i="4"/>
  <c r="X43" i="4"/>
  <c r="W43" i="4"/>
  <c r="V43" i="4"/>
  <c r="U43" i="4"/>
  <c r="T43" i="4"/>
  <c r="S43" i="4"/>
  <c r="R43" i="4"/>
  <c r="AG43" i="4" s="1"/>
  <c r="AB42" i="4"/>
  <c r="AA42" i="4"/>
  <c r="Z42" i="4"/>
  <c r="Y42" i="4"/>
  <c r="X42" i="4"/>
  <c r="W42" i="4"/>
  <c r="V42" i="4"/>
  <c r="U42" i="4"/>
  <c r="T42" i="4"/>
  <c r="S42" i="4"/>
  <c r="R42" i="4"/>
  <c r="AB41" i="4"/>
  <c r="AA41" i="4"/>
  <c r="Z41" i="4"/>
  <c r="Y41" i="4"/>
  <c r="X41" i="4"/>
  <c r="W41" i="4"/>
  <c r="V41" i="4"/>
  <c r="U41" i="4"/>
  <c r="T41" i="4"/>
  <c r="S41" i="4"/>
  <c r="R41" i="4"/>
  <c r="AG41" i="4" s="1"/>
  <c r="AB40" i="4"/>
  <c r="AA40" i="4"/>
  <c r="Z40" i="4"/>
  <c r="Y40" i="4"/>
  <c r="X40" i="4"/>
  <c r="W40" i="4"/>
  <c r="V40" i="4"/>
  <c r="U40" i="4"/>
  <c r="T40" i="4"/>
  <c r="S40" i="4"/>
  <c r="R40" i="4"/>
  <c r="AB39" i="4"/>
  <c r="AA39" i="4"/>
  <c r="Z39" i="4"/>
  <c r="Y39" i="4"/>
  <c r="X39" i="4"/>
  <c r="W39" i="4"/>
  <c r="V39" i="4"/>
  <c r="U39" i="4"/>
  <c r="T39" i="4"/>
  <c r="S39" i="4"/>
  <c r="R39" i="4"/>
  <c r="AG39" i="4" s="1"/>
  <c r="Z38" i="4"/>
  <c r="Y38" i="4"/>
  <c r="X38" i="4"/>
  <c r="W38" i="4"/>
  <c r="V38" i="4"/>
  <c r="U38" i="4"/>
  <c r="T38" i="4"/>
  <c r="S38" i="4"/>
  <c r="R38" i="4"/>
  <c r="AB37" i="4"/>
  <c r="AA37" i="4"/>
  <c r="Z37" i="4"/>
  <c r="Y37" i="4"/>
  <c r="X37" i="4"/>
  <c r="W37" i="4"/>
  <c r="V37" i="4"/>
  <c r="U37" i="4"/>
  <c r="AG37" i="4" s="1"/>
  <c r="T37" i="4"/>
  <c r="S37" i="4"/>
  <c r="R37" i="4"/>
  <c r="Z36" i="4"/>
  <c r="Y36" i="4"/>
  <c r="X36" i="4"/>
  <c r="W36" i="4"/>
  <c r="V36" i="4"/>
  <c r="U36" i="4"/>
  <c r="T36" i="4"/>
  <c r="S36" i="4"/>
  <c r="AG36" i="4" s="1"/>
  <c r="R36" i="4"/>
  <c r="AB35" i="4"/>
  <c r="AA35" i="4"/>
  <c r="Z35" i="4"/>
  <c r="Y35" i="4"/>
  <c r="X35" i="4"/>
  <c r="W35" i="4"/>
  <c r="V35" i="4"/>
  <c r="U35" i="4"/>
  <c r="T35" i="4"/>
  <c r="S35" i="4"/>
  <c r="R35" i="4"/>
  <c r="AG35" i="4" s="1"/>
  <c r="AB34" i="4"/>
  <c r="AA34" i="4"/>
  <c r="Z34" i="4"/>
  <c r="Y34" i="4"/>
  <c r="X34" i="4"/>
  <c r="W34" i="4"/>
  <c r="V34" i="4"/>
  <c r="U34" i="4"/>
  <c r="T34" i="4"/>
  <c r="S34" i="4"/>
  <c r="R34" i="4"/>
  <c r="AB33" i="4"/>
  <c r="AA33" i="4"/>
  <c r="Z33" i="4"/>
  <c r="Y33" i="4"/>
  <c r="X33" i="4"/>
  <c r="W33" i="4"/>
  <c r="V33" i="4"/>
  <c r="U33" i="4"/>
  <c r="T33" i="4"/>
  <c r="S33" i="4"/>
  <c r="R33" i="4"/>
  <c r="AG33" i="4" s="1"/>
  <c r="AB32" i="4"/>
  <c r="AA32" i="4"/>
  <c r="Z32" i="4"/>
  <c r="Y32" i="4"/>
  <c r="X32" i="4"/>
  <c r="W32" i="4"/>
  <c r="V32" i="4"/>
  <c r="U32" i="4"/>
  <c r="T32" i="4"/>
  <c r="S32" i="4"/>
  <c r="R32" i="4"/>
  <c r="AB31" i="4"/>
  <c r="AA31" i="4"/>
  <c r="Z31" i="4"/>
  <c r="Y31" i="4"/>
  <c r="X31" i="4"/>
  <c r="W31" i="4"/>
  <c r="V31" i="4"/>
  <c r="U31" i="4"/>
  <c r="T31" i="4"/>
  <c r="S31" i="4"/>
  <c r="R31" i="4"/>
  <c r="AG31" i="4" s="1"/>
  <c r="AB30" i="4"/>
  <c r="AA30" i="4"/>
  <c r="Z30" i="4"/>
  <c r="Y30" i="4"/>
  <c r="X30" i="4"/>
  <c r="W30" i="4"/>
  <c r="V30" i="4"/>
  <c r="U30" i="4"/>
  <c r="T30" i="4"/>
  <c r="S30" i="4"/>
  <c r="R30" i="4"/>
  <c r="AB29" i="4"/>
  <c r="AA29" i="4"/>
  <c r="Z29" i="4"/>
  <c r="Y29" i="4"/>
  <c r="X29" i="4"/>
  <c r="W29" i="4"/>
  <c r="V29" i="4"/>
  <c r="U29" i="4"/>
  <c r="T29" i="4"/>
  <c r="S29" i="4"/>
  <c r="R29" i="4"/>
  <c r="AG29" i="4" s="1"/>
  <c r="AB28" i="4"/>
  <c r="AA28" i="4"/>
  <c r="Z28" i="4"/>
  <c r="Y28" i="4"/>
  <c r="X28" i="4"/>
  <c r="W28" i="4"/>
  <c r="V28" i="4"/>
  <c r="U28" i="4"/>
  <c r="T28" i="4"/>
  <c r="S28" i="4"/>
  <c r="R28" i="4"/>
  <c r="Z27" i="4"/>
  <c r="Y27" i="4"/>
  <c r="X27" i="4"/>
  <c r="W27" i="4"/>
  <c r="V27" i="4"/>
  <c r="U27" i="4"/>
  <c r="T27" i="4"/>
  <c r="S27" i="4"/>
  <c r="R27" i="4"/>
  <c r="AG27" i="4" s="1"/>
  <c r="AB26" i="4"/>
  <c r="AA26" i="4"/>
  <c r="Z26" i="4"/>
  <c r="Y26" i="4"/>
  <c r="X26" i="4"/>
  <c r="W26" i="4"/>
  <c r="V26" i="4"/>
  <c r="U26" i="4"/>
  <c r="T26" i="4"/>
  <c r="AG26" i="4" s="1"/>
  <c r="S26" i="4"/>
  <c r="R26" i="4"/>
  <c r="AB25" i="4"/>
  <c r="AA25" i="4"/>
  <c r="Z25" i="4"/>
  <c r="Y25" i="4"/>
  <c r="X25" i="4"/>
  <c r="W25" i="4"/>
  <c r="V25" i="4"/>
  <c r="U25" i="4"/>
  <c r="T25" i="4"/>
  <c r="AG25" i="4" s="1"/>
  <c r="S25" i="4"/>
  <c r="R25" i="4"/>
  <c r="Z24" i="4"/>
  <c r="Y24" i="4"/>
  <c r="X24" i="4"/>
  <c r="W24" i="4"/>
  <c r="V24" i="4"/>
  <c r="U24" i="4"/>
  <c r="T24" i="4"/>
  <c r="S24" i="4"/>
  <c r="R24" i="4"/>
  <c r="AG24" i="4" s="1"/>
  <c r="AB23" i="4"/>
  <c r="AA23" i="4"/>
  <c r="Z23" i="4"/>
  <c r="Y23" i="4"/>
  <c r="X23" i="4"/>
  <c r="W23" i="4"/>
  <c r="V23" i="4"/>
  <c r="U23" i="4"/>
  <c r="T23" i="4"/>
  <c r="S23" i="4"/>
  <c r="R23" i="4"/>
  <c r="AB22" i="4"/>
  <c r="AA22" i="4"/>
  <c r="Z22" i="4"/>
  <c r="Y22" i="4"/>
  <c r="X22" i="4"/>
  <c r="W22" i="4"/>
  <c r="V22" i="4"/>
  <c r="U22" i="4"/>
  <c r="T22" i="4"/>
  <c r="S22" i="4"/>
  <c r="R22" i="4"/>
  <c r="AG22" i="4" s="1"/>
  <c r="AB21" i="4"/>
  <c r="AA21" i="4"/>
  <c r="Z21" i="4"/>
  <c r="Y21" i="4"/>
  <c r="X21" i="4"/>
  <c r="W21" i="4"/>
  <c r="V21" i="4"/>
  <c r="U21" i="4"/>
  <c r="T21" i="4"/>
  <c r="S21" i="4"/>
  <c r="R21" i="4"/>
  <c r="AB20" i="4"/>
  <c r="AA20" i="4"/>
  <c r="Z20" i="4"/>
  <c r="Y20" i="4"/>
  <c r="X20" i="4"/>
  <c r="W20" i="4"/>
  <c r="V20" i="4"/>
  <c r="U20" i="4"/>
  <c r="T20" i="4"/>
  <c r="S20" i="4"/>
  <c r="R20" i="4"/>
  <c r="AG20" i="4" s="1"/>
  <c r="AB19" i="4"/>
  <c r="AA19" i="4"/>
  <c r="Z19" i="4"/>
  <c r="Y19" i="4"/>
  <c r="X19" i="4"/>
  <c r="W19" i="4"/>
  <c r="V19" i="4"/>
  <c r="U19" i="4"/>
  <c r="T19" i="4"/>
  <c r="S19" i="4"/>
  <c r="R19" i="4"/>
  <c r="Z18" i="4"/>
  <c r="Y18" i="4"/>
  <c r="X18" i="4"/>
  <c r="W18" i="4"/>
  <c r="V18" i="4"/>
  <c r="U18" i="4"/>
  <c r="T18" i="4"/>
  <c r="S18" i="4"/>
  <c r="R18" i="4"/>
  <c r="AB17" i="4"/>
  <c r="AA17" i="4"/>
  <c r="Z17" i="4"/>
  <c r="Y17" i="4"/>
  <c r="X17" i="4"/>
  <c r="W17" i="4"/>
  <c r="V17" i="4"/>
  <c r="U17" i="4"/>
  <c r="T17" i="4"/>
  <c r="AG17" i="4" s="1"/>
  <c r="S17" i="4"/>
  <c r="R17" i="4"/>
  <c r="AB16" i="4"/>
  <c r="AA16" i="4"/>
  <c r="Z16" i="4"/>
  <c r="Y16" i="4"/>
  <c r="X16" i="4"/>
  <c r="W16" i="4"/>
  <c r="V16" i="4"/>
  <c r="U16" i="4"/>
  <c r="T16" i="4"/>
  <c r="AG16" i="4" s="1"/>
  <c r="S16" i="4"/>
  <c r="R16" i="4"/>
  <c r="AB15" i="4"/>
  <c r="AA15" i="4"/>
  <c r="Z15" i="4"/>
  <c r="Y15" i="4"/>
  <c r="X15" i="4"/>
  <c r="W15" i="4"/>
  <c r="V15" i="4"/>
  <c r="U15" i="4"/>
  <c r="T15" i="4"/>
  <c r="AG15" i="4" s="1"/>
  <c r="S15" i="4"/>
  <c r="R15" i="4"/>
  <c r="AB14" i="4"/>
  <c r="AA14" i="4"/>
  <c r="Z14" i="4"/>
  <c r="Y14" i="4"/>
  <c r="X14" i="4"/>
  <c r="W14" i="4"/>
  <c r="V14" i="4"/>
  <c r="U14" i="4"/>
  <c r="T14" i="4"/>
  <c r="AG14" i="4" s="1"/>
  <c r="S14" i="4"/>
  <c r="R14" i="4"/>
  <c r="Z13" i="4"/>
  <c r="Y13" i="4"/>
  <c r="X13" i="4"/>
  <c r="W13" i="4"/>
  <c r="V13" i="4"/>
  <c r="U13" i="4"/>
  <c r="T13" i="4"/>
  <c r="S13" i="4"/>
  <c r="R13" i="4"/>
  <c r="AG13" i="4" s="1"/>
  <c r="AB12" i="4"/>
  <c r="AA12" i="4"/>
  <c r="Z12" i="4"/>
  <c r="Y12" i="4"/>
  <c r="X12" i="4"/>
  <c r="W12" i="4"/>
  <c r="V12" i="4"/>
  <c r="U12" i="4"/>
  <c r="T12" i="4"/>
  <c r="S12" i="4"/>
  <c r="R12" i="4"/>
  <c r="AB11" i="4"/>
  <c r="AA11" i="4"/>
  <c r="Z11" i="4"/>
  <c r="Y11" i="4"/>
  <c r="X11" i="4"/>
  <c r="W11" i="4"/>
  <c r="V11" i="4"/>
  <c r="U11" i="4"/>
  <c r="T11" i="4"/>
  <c r="S11" i="4"/>
  <c r="R11" i="4"/>
  <c r="AG11" i="4" s="1"/>
  <c r="AB10" i="4"/>
  <c r="AA10" i="4"/>
  <c r="Z10" i="4"/>
  <c r="Y10" i="4"/>
  <c r="X10" i="4"/>
  <c r="W10" i="4"/>
  <c r="V10" i="4"/>
  <c r="U10" i="4"/>
  <c r="T10" i="4"/>
  <c r="S10" i="4"/>
  <c r="R10" i="4"/>
  <c r="AB9" i="4"/>
  <c r="AA9" i="4"/>
  <c r="Z9" i="4"/>
  <c r="Y9" i="4"/>
  <c r="X9" i="4"/>
  <c r="W9" i="4"/>
  <c r="V9" i="4"/>
  <c r="U9" i="4"/>
  <c r="T9" i="4"/>
  <c r="S9" i="4"/>
  <c r="R9" i="4"/>
  <c r="AG9" i="4" s="1"/>
  <c r="AB8" i="4"/>
  <c r="AA8" i="4"/>
  <c r="Z8" i="4"/>
  <c r="Y8" i="4"/>
  <c r="X8" i="4"/>
  <c r="W8" i="4"/>
  <c r="V8" i="4"/>
  <c r="U8" i="4"/>
  <c r="T8" i="4"/>
  <c r="S8" i="4"/>
  <c r="R8" i="4"/>
  <c r="AB7" i="4"/>
  <c r="AA7" i="4"/>
  <c r="Z7" i="4"/>
  <c r="Y7" i="4"/>
  <c r="X7" i="4"/>
  <c r="W7" i="4"/>
  <c r="V7" i="4"/>
  <c r="U7" i="4"/>
  <c r="T7" i="4"/>
  <c r="S7" i="4"/>
  <c r="R7" i="4"/>
  <c r="AG7" i="4" s="1"/>
  <c r="Z6" i="4"/>
  <c r="Y6" i="4"/>
  <c r="X6" i="4"/>
  <c r="W6" i="4"/>
  <c r="V6" i="4"/>
  <c r="U6" i="4"/>
  <c r="T6" i="4"/>
  <c r="S6" i="4"/>
  <c r="AG6" i="4" s="1"/>
  <c r="R6" i="4"/>
  <c r="AB5" i="4"/>
  <c r="AA5" i="4"/>
  <c r="Z5" i="4"/>
  <c r="Y5" i="4"/>
  <c r="X5" i="4"/>
  <c r="W5" i="4"/>
  <c r="V5" i="4"/>
  <c r="U5" i="4"/>
  <c r="T5" i="4"/>
  <c r="S5" i="4"/>
  <c r="AG5" i="4" s="1"/>
  <c r="R5" i="4"/>
  <c r="AB4" i="4"/>
  <c r="AA4" i="4"/>
  <c r="Z4" i="4"/>
  <c r="Y4" i="4"/>
  <c r="X4" i="4"/>
  <c r="W4" i="4"/>
  <c r="V4" i="4"/>
  <c r="U4" i="4"/>
  <c r="T4" i="4"/>
  <c r="S4" i="4"/>
  <c r="AG4" i="4" s="1"/>
  <c r="R4" i="4"/>
  <c r="AG18" i="4" l="1"/>
  <c r="AG10" i="4"/>
  <c r="AG19" i="4"/>
  <c r="AG23" i="4"/>
  <c r="AG30" i="4"/>
  <c r="AG34" i="4"/>
  <c r="AG38" i="4"/>
  <c r="AG40" i="4"/>
  <c r="AG44" i="4"/>
  <c r="AG48" i="4"/>
  <c r="AG52" i="4"/>
  <c r="AG56" i="4"/>
  <c r="AG60" i="4"/>
  <c r="AG64" i="4"/>
  <c r="AG74" i="4"/>
  <c r="AG78" i="4"/>
  <c r="AG8" i="4"/>
  <c r="AG12" i="4"/>
  <c r="AG21" i="4"/>
  <c r="AG28" i="4"/>
  <c r="AG32" i="4"/>
  <c r="AG42" i="4"/>
  <c r="AG46" i="4"/>
  <c r="AG50" i="4"/>
  <c r="AG54" i="4"/>
  <c r="AG58" i="4"/>
  <c r="AG62" i="4"/>
  <c r="AG72" i="4"/>
  <c r="AG76" i="4"/>
  <c r="AG141" i="4"/>
  <c r="AG145" i="4"/>
  <c r="AG149" i="4"/>
  <c r="AG153" i="4"/>
  <c r="AG157" i="4"/>
  <c r="AG164" i="4"/>
  <c r="AG189" i="4"/>
  <c r="AG193" i="4"/>
  <c r="AG197" i="4"/>
  <c r="AG220" i="4"/>
  <c r="AG224" i="4"/>
  <c r="AG228" i="4"/>
  <c r="AG232" i="4"/>
  <c r="AG236" i="4"/>
  <c r="AG241" i="4"/>
  <c r="AG259" i="4"/>
  <c r="AG260" i="4"/>
  <c r="AG264" i="4"/>
  <c r="AG278" i="4"/>
  <c r="AG139" i="4"/>
  <c r="AG143" i="4"/>
  <c r="AG147" i="4"/>
  <c r="AG151" i="4"/>
  <c r="AG155" i="4"/>
  <c r="AG185" i="4"/>
  <c r="AG216" i="4"/>
  <c r="AG262" i="4"/>
  <c r="AG266" i="4"/>
  <c r="AG276" i="4"/>
  <c r="AG142" i="4"/>
  <c r="AG146" i="4"/>
  <c r="AG150" i="4"/>
  <c r="AG154" i="4"/>
  <c r="AG158" i="4"/>
  <c r="AG165" i="4"/>
  <c r="AG178" i="4"/>
  <c r="AG186" i="4"/>
  <c r="AG190" i="4"/>
  <c r="AG194" i="4"/>
  <c r="AG198" i="4"/>
  <c r="AG217" i="4"/>
  <c r="AG221" i="4"/>
  <c r="AG225" i="4"/>
  <c r="AG229" i="4"/>
  <c r="AG233" i="4"/>
  <c r="AG242" i="4"/>
  <c r="AG261" i="4"/>
  <c r="AG265" i="4"/>
  <c r="AG279" i="4"/>
  <c r="AG303" i="4"/>
  <c r="M286" i="4"/>
  <c r="L287" i="4"/>
  <c r="M287" i="4" s="1"/>
  <c r="O64" i="12" l="1"/>
  <c r="O65" i="12"/>
  <c r="N64" i="12"/>
  <c r="N65" i="12"/>
  <c r="M64" i="12"/>
  <c r="M65" i="12"/>
  <c r="L64" i="12"/>
  <c r="L65" i="12"/>
  <c r="L18" i="12"/>
  <c r="M18" i="12"/>
  <c r="N18" i="12"/>
  <c r="O18" i="12"/>
  <c r="L30" i="12"/>
  <c r="M30" i="12"/>
  <c r="N30" i="12"/>
  <c r="O30" i="12"/>
  <c r="L23" i="12"/>
  <c r="M23" i="12"/>
  <c r="N23" i="12"/>
  <c r="O23" i="12"/>
  <c r="L26" i="12"/>
  <c r="M26" i="12"/>
  <c r="N26" i="12"/>
  <c r="O26" i="12"/>
  <c r="L56" i="12"/>
  <c r="M56" i="12"/>
  <c r="N56" i="12"/>
  <c r="O56" i="12"/>
  <c r="I5" i="4" l="1"/>
  <c r="J5" i="4"/>
  <c r="K5" i="4"/>
  <c r="M5" i="4"/>
  <c r="L23" i="4"/>
  <c r="M23" i="4" s="1"/>
  <c r="L26" i="4"/>
  <c r="L62" i="4"/>
  <c r="J62" i="4" s="1"/>
  <c r="L68" i="4"/>
  <c r="L76" i="4"/>
  <c r="L92" i="4"/>
  <c r="L128" i="4"/>
  <c r="L130" i="4"/>
  <c r="M130" i="4" s="1"/>
  <c r="L155" i="4"/>
  <c r="K155" i="4" s="1"/>
  <c r="L158" i="4"/>
  <c r="M158" i="4" s="1"/>
  <c r="L174" i="4"/>
  <c r="M174" i="4" s="1"/>
  <c r="L175" i="4"/>
  <c r="J175" i="4" s="1"/>
  <c r="L211" i="4"/>
  <c r="K211" i="4" s="1"/>
  <c r="L232" i="4"/>
  <c r="L238" i="4"/>
  <c r="L262" i="4"/>
  <c r="K262" i="4" s="1"/>
  <c r="L268" i="4"/>
  <c r="L280" i="4"/>
  <c r="L284" i="4"/>
  <c r="L285" i="4"/>
  <c r="O14" i="12"/>
  <c r="N14" i="12"/>
  <c r="M14" i="12"/>
  <c r="L14" i="12"/>
  <c r="L13" i="12"/>
  <c r="M13" i="12"/>
  <c r="N13" i="12"/>
  <c r="O13" i="12"/>
  <c r="L31" i="12"/>
  <c r="M31" i="12"/>
  <c r="N31" i="12"/>
  <c r="O31" i="12"/>
  <c r="L47" i="12"/>
  <c r="M47" i="12"/>
  <c r="N47" i="12"/>
  <c r="O47" i="12"/>
  <c r="L67" i="12"/>
  <c r="M67" i="12"/>
  <c r="N67" i="12"/>
  <c r="O67" i="12"/>
  <c r="L8" i="12"/>
  <c r="M8" i="12"/>
  <c r="N8" i="12"/>
  <c r="O8" i="12"/>
  <c r="M163" i="4"/>
  <c r="K13" i="4"/>
  <c r="J163" i="4"/>
  <c r="K163" i="4"/>
  <c r="I163" i="4"/>
  <c r="L37" i="12"/>
  <c r="M37" i="12"/>
  <c r="N37" i="12"/>
  <c r="O37" i="12"/>
  <c r="J26" i="4" l="1"/>
  <c r="K26" i="4"/>
  <c r="L283" i="4"/>
  <c r="L279" i="4"/>
  <c r="I26" i="4"/>
  <c r="L281" i="4"/>
  <c r="I281" i="4" s="1"/>
  <c r="L253" i="4"/>
  <c r="J253" i="4" s="1"/>
  <c r="L181" i="4"/>
  <c r="K181" i="4" s="1"/>
  <c r="I62" i="4"/>
  <c r="L282" i="4"/>
  <c r="M282" i="4" s="1"/>
  <c r="K62" i="4"/>
  <c r="J128" i="4"/>
  <c r="K128" i="4"/>
  <c r="I128" i="4"/>
  <c r="M128" i="4"/>
  <c r="I92" i="4"/>
  <c r="K92" i="4"/>
  <c r="M92" i="4"/>
  <c r="J92" i="4"/>
  <c r="M76" i="4"/>
  <c r="J76" i="4"/>
  <c r="J68" i="4"/>
  <c r="K68" i="4"/>
  <c r="J23" i="4"/>
  <c r="K130" i="4"/>
  <c r="M62" i="4"/>
  <c r="J13" i="4"/>
  <c r="M26" i="4"/>
  <c r="I76" i="4"/>
  <c r="I23" i="4"/>
  <c r="J130" i="4"/>
  <c r="I130" i="4"/>
  <c r="I68" i="4"/>
  <c r="I13" i="4"/>
  <c r="K76" i="4"/>
  <c r="K23" i="4"/>
  <c r="M68" i="4"/>
  <c r="M13" i="4"/>
  <c r="K158" i="4"/>
  <c r="M268" i="4"/>
  <c r="K268" i="4"/>
  <c r="I262" i="4"/>
  <c r="K285" i="4"/>
  <c r="J285" i="4"/>
  <c r="I174" i="4"/>
  <c r="I158" i="4"/>
  <c r="M284" i="4"/>
  <c r="J284" i="4"/>
  <c r="I284" i="4"/>
  <c r="I285" i="4"/>
  <c r="J268" i="4"/>
  <c r="M238" i="4"/>
  <c r="I238" i="4"/>
  <c r="J211" i="4"/>
  <c r="I211" i="4"/>
  <c r="M280" i="4"/>
  <c r="K280" i="4"/>
  <c r="I280" i="4"/>
  <c r="J280" i="4"/>
  <c r="M232" i="4"/>
  <c r="I232" i="4"/>
  <c r="I268" i="4"/>
  <c r="J232" i="4"/>
  <c r="I175" i="4"/>
  <c r="I155" i="4"/>
  <c r="J262" i="4"/>
  <c r="M285" i="4"/>
  <c r="M181" i="4"/>
  <c r="K284" i="4"/>
  <c r="K232" i="4"/>
  <c r="K175" i="4"/>
  <c r="J238" i="4"/>
  <c r="J174" i="4"/>
  <c r="J158" i="4"/>
  <c r="K238" i="4"/>
  <c r="K174" i="4"/>
  <c r="M211" i="4"/>
  <c r="M175" i="4"/>
  <c r="M155" i="4"/>
  <c r="M262" i="4"/>
  <c r="J155" i="4"/>
  <c r="L51" i="12"/>
  <c r="M51" i="12"/>
  <c r="N51" i="12"/>
  <c r="O51" i="12"/>
  <c r="J181" i="4" l="1"/>
  <c r="I181" i="4"/>
  <c r="I282" i="4"/>
  <c r="K282" i="4"/>
  <c r="J282" i="4"/>
  <c r="K281" i="4"/>
  <c r="J281" i="4"/>
  <c r="J279" i="4"/>
  <c r="K279" i="4"/>
  <c r="M279" i="4"/>
  <c r="I279" i="4"/>
  <c r="M253" i="4"/>
  <c r="K253" i="4"/>
  <c r="K283" i="4"/>
  <c r="J283" i="4"/>
  <c r="I283" i="4"/>
  <c r="M283" i="4"/>
  <c r="J287" i="4"/>
  <c r="K287" i="4"/>
  <c r="I287" i="4"/>
  <c r="M281" i="4"/>
  <c r="I253" i="4"/>
  <c r="L15" i="12"/>
  <c r="M15" i="12"/>
  <c r="N15" i="12"/>
  <c r="O15" i="12"/>
  <c r="L69" i="4" l="1"/>
  <c r="L28" i="12"/>
  <c r="M28" i="12"/>
  <c r="N28" i="12"/>
  <c r="O28" i="12"/>
  <c r="O22" i="12"/>
  <c r="N22" i="12"/>
  <c r="M22" i="12"/>
  <c r="L22" i="12"/>
  <c r="K69" i="4" l="1"/>
  <c r="M69" i="4"/>
  <c r="I69" i="4"/>
  <c r="J69" i="4"/>
  <c r="L48" i="12" l="1"/>
  <c r="L57" i="12"/>
  <c r="L63" i="12"/>
  <c r="L32" i="12"/>
  <c r="L60" i="12"/>
  <c r="L66" i="12"/>
  <c r="L21" i="12"/>
  <c r="L16" i="12"/>
  <c r="L53" i="12"/>
  <c r="L10" i="12"/>
  <c r="L17" i="12"/>
  <c r="L44" i="12"/>
  <c r="L43" i="12"/>
  <c r="L52" i="12"/>
  <c r="L39" i="12"/>
  <c r="L45" i="12"/>
  <c r="L12" i="12"/>
  <c r="L49" i="12"/>
  <c r="L20" i="12"/>
  <c r="L9" i="12"/>
  <c r="L41" i="12"/>
  <c r="L42" i="12"/>
  <c r="L19" i="12"/>
  <c r="L55" i="12"/>
  <c r="L11" i="12"/>
  <c r="L29" i="12"/>
  <c r="L6" i="12"/>
  <c r="L50" i="12"/>
  <c r="L35" i="12"/>
  <c r="L24" i="12"/>
  <c r="L46" i="12"/>
  <c r="L62" i="12"/>
  <c r="L58" i="12"/>
  <c r="L4" i="12"/>
  <c r="L5" i="12"/>
  <c r="L25" i="12"/>
  <c r="L38" i="12"/>
  <c r="L54" i="12"/>
  <c r="L40" i="12"/>
  <c r="L61" i="12"/>
  <c r="L33" i="12"/>
  <c r="L59" i="12"/>
  <c r="M60" i="12" l="1"/>
  <c r="N60" i="12"/>
  <c r="O60" i="12"/>
  <c r="O4" i="13" l="1"/>
  <c r="O36" i="12" l="1"/>
  <c r="O48" i="12"/>
  <c r="O57" i="12"/>
  <c r="O63" i="12"/>
  <c r="O32" i="12"/>
  <c r="O66" i="12"/>
  <c r="O21" i="12"/>
  <c r="O16" i="12"/>
  <c r="O53" i="12"/>
  <c r="O10" i="12"/>
  <c r="O17" i="12"/>
  <c r="O44" i="12"/>
  <c r="O43" i="12"/>
  <c r="O52" i="12"/>
  <c r="O39" i="12"/>
  <c r="O45" i="12"/>
  <c r="O12" i="12"/>
  <c r="O49" i="12"/>
  <c r="O20" i="12"/>
  <c r="O9" i="12"/>
  <c r="O41" i="12"/>
  <c r="O42" i="12"/>
  <c r="O19" i="12"/>
  <c r="O55" i="12"/>
  <c r="O11" i="12"/>
  <c r="O29" i="12"/>
  <c r="O6" i="12"/>
  <c r="O50" i="12"/>
  <c r="O35" i="12"/>
  <c r="O24" i="12"/>
  <c r="O46" i="12"/>
  <c r="O62" i="12"/>
  <c r="O58" i="12"/>
  <c r="O4" i="12"/>
  <c r="O5" i="12"/>
  <c r="O25" i="12"/>
  <c r="O38" i="12"/>
  <c r="O54" i="12"/>
  <c r="O40" i="12"/>
  <c r="O61" i="12"/>
  <c r="O33" i="12"/>
  <c r="O59" i="12"/>
  <c r="N36" i="12"/>
  <c r="N48" i="12"/>
  <c r="N57" i="12"/>
  <c r="N63" i="12"/>
  <c r="N32" i="12"/>
  <c r="N66" i="12"/>
  <c r="N21" i="12"/>
  <c r="N16" i="12"/>
  <c r="N53" i="12"/>
  <c r="N10" i="12"/>
  <c r="N17" i="12"/>
  <c r="N44" i="12"/>
  <c r="N43" i="12"/>
  <c r="N52" i="12"/>
  <c r="N39" i="12"/>
  <c r="N45" i="12"/>
  <c r="N12" i="12"/>
  <c r="N49" i="12"/>
  <c r="N20" i="12"/>
  <c r="N9" i="12"/>
  <c r="N41" i="12"/>
  <c r="N42" i="12"/>
  <c r="N19" i="12"/>
  <c r="N55" i="12"/>
  <c r="N11" i="12"/>
  <c r="N29" i="12"/>
  <c r="N6" i="12"/>
  <c r="N50" i="12"/>
  <c r="N35" i="12"/>
  <c r="N24" i="12"/>
  <c r="N46" i="12"/>
  <c r="N62" i="12"/>
  <c r="N58" i="12"/>
  <c r="N4" i="12"/>
  <c r="N5" i="12"/>
  <c r="N25" i="12"/>
  <c r="N38" i="12"/>
  <c r="N54" i="12"/>
  <c r="N40" i="12"/>
  <c r="N61" i="12"/>
  <c r="N33" i="12"/>
  <c r="N59" i="12"/>
  <c r="M36" i="12"/>
  <c r="M48" i="12"/>
  <c r="M57" i="12"/>
  <c r="M63" i="12"/>
  <c r="M32" i="12"/>
  <c r="M66" i="12"/>
  <c r="M21" i="12"/>
  <c r="M16" i="12"/>
  <c r="M53" i="12"/>
  <c r="M10" i="12"/>
  <c r="M17" i="12"/>
  <c r="M44" i="12"/>
  <c r="M43" i="12"/>
  <c r="M52" i="12"/>
  <c r="M39" i="12"/>
  <c r="M45" i="12"/>
  <c r="M12" i="12"/>
  <c r="M49" i="12"/>
  <c r="M20" i="12"/>
  <c r="M9" i="12"/>
  <c r="M41" i="12"/>
  <c r="M42" i="12"/>
  <c r="M19" i="12"/>
  <c r="M55" i="12"/>
  <c r="M11" i="12"/>
  <c r="M29" i="12"/>
  <c r="M6" i="12"/>
  <c r="M50" i="12"/>
  <c r="M35" i="12"/>
  <c r="M24" i="12"/>
  <c r="M46" i="12"/>
  <c r="M62" i="12"/>
  <c r="M58" i="12"/>
  <c r="M4" i="12"/>
  <c r="M5" i="12"/>
  <c r="M25" i="12"/>
  <c r="M38" i="12"/>
  <c r="M54" i="12"/>
  <c r="M40" i="12"/>
  <c r="M61" i="12"/>
  <c r="M33" i="12"/>
  <c r="M59" i="12"/>
  <c r="L27" i="12"/>
  <c r="L34" i="12"/>
  <c r="L36" i="12"/>
  <c r="L7" i="12"/>
  <c r="L4" i="13" l="1"/>
  <c r="M4" i="13"/>
  <c r="N4" i="13"/>
  <c r="K4" i="8" l="1"/>
  <c r="K4" i="14" l="1"/>
  <c r="L4" i="14"/>
  <c r="M4" i="14"/>
  <c r="K5" i="14"/>
  <c r="L5" i="14"/>
  <c r="M5" i="14"/>
  <c r="M62" i="14"/>
  <c r="L62" i="14"/>
  <c r="K62" i="14"/>
  <c r="K48" i="14"/>
  <c r="L48" i="14"/>
  <c r="M48" i="14"/>
  <c r="K37" i="14"/>
  <c r="L37" i="14"/>
  <c r="M37" i="14"/>
  <c r="K26" i="14"/>
  <c r="L26" i="14"/>
  <c r="M26" i="14"/>
  <c r="K23" i="14"/>
  <c r="L23" i="14"/>
  <c r="M23" i="14"/>
  <c r="N34" i="12" l="1"/>
  <c r="M34" i="12"/>
  <c r="N27" i="12"/>
  <c r="M27" i="12"/>
  <c r="N7" i="12"/>
  <c r="M7" i="12"/>
  <c r="M7" i="15"/>
  <c r="L7" i="15"/>
  <c r="K7" i="15"/>
  <c r="M6" i="15"/>
  <c r="L6" i="15"/>
  <c r="K6" i="15"/>
  <c r="M5" i="15"/>
  <c r="L5" i="15"/>
  <c r="K5" i="15"/>
  <c r="N7" i="13"/>
  <c r="M7" i="13"/>
  <c r="L7" i="13"/>
  <c r="N6" i="13"/>
  <c r="M6" i="13"/>
  <c r="L6" i="13"/>
  <c r="N5" i="13"/>
  <c r="M5" i="13"/>
  <c r="L5" i="13"/>
  <c r="R58" i="15"/>
  <c r="R57" i="15"/>
  <c r="R56" i="15"/>
  <c r="R55" i="15"/>
  <c r="R54" i="15"/>
  <c r="R53" i="15"/>
  <c r="R52" i="15"/>
  <c r="R51" i="15"/>
  <c r="R50" i="15"/>
  <c r="R49" i="15"/>
  <c r="R48" i="15"/>
  <c r="R47" i="15"/>
  <c r="R46" i="15"/>
  <c r="R45" i="15"/>
  <c r="R44" i="15"/>
  <c r="R43" i="15"/>
  <c r="R42" i="15"/>
  <c r="R41" i="15"/>
  <c r="R40" i="15"/>
  <c r="R39" i="15"/>
  <c r="R38" i="15"/>
  <c r="R37" i="15"/>
  <c r="R36" i="15"/>
  <c r="R35" i="15"/>
  <c r="R34" i="15"/>
  <c r="R33" i="15"/>
  <c r="R32" i="15"/>
  <c r="R31" i="15"/>
  <c r="R30" i="15"/>
  <c r="R29" i="15"/>
  <c r="R28" i="15"/>
  <c r="R27" i="15"/>
  <c r="R26" i="15"/>
  <c r="R25" i="15"/>
  <c r="R24" i="15"/>
  <c r="R23" i="15"/>
  <c r="R22" i="15"/>
  <c r="R21" i="15"/>
  <c r="R20" i="15"/>
  <c r="R19" i="15"/>
  <c r="R18" i="15"/>
  <c r="R17" i="15"/>
  <c r="R16" i="15"/>
  <c r="R15" i="15"/>
  <c r="R14" i="15"/>
  <c r="R13" i="15"/>
  <c r="R12" i="15"/>
  <c r="R11" i="15"/>
  <c r="R10" i="15"/>
  <c r="R9" i="15"/>
  <c r="R8" i="15"/>
  <c r="R7" i="15"/>
  <c r="R6" i="15"/>
  <c r="R5" i="15"/>
  <c r="O58" i="13"/>
  <c r="O57" i="13"/>
  <c r="O56" i="13"/>
  <c r="O55" i="13"/>
  <c r="O54" i="13"/>
  <c r="O53" i="13"/>
  <c r="O52" i="13"/>
  <c r="O51" i="13"/>
  <c r="O50" i="13"/>
  <c r="O49" i="13"/>
  <c r="O48" i="13"/>
  <c r="O47" i="13"/>
  <c r="O46" i="13"/>
  <c r="O45" i="13"/>
  <c r="O44" i="13"/>
  <c r="O43" i="13"/>
  <c r="O42" i="13"/>
  <c r="O41" i="13"/>
  <c r="O40" i="13"/>
  <c r="O39" i="13"/>
  <c r="O38" i="13"/>
  <c r="O37" i="13"/>
  <c r="O36" i="13"/>
  <c r="O35" i="13"/>
  <c r="O34" i="13"/>
  <c r="O33" i="13"/>
  <c r="O32" i="13"/>
  <c r="O31" i="13"/>
  <c r="O30" i="13"/>
  <c r="O29" i="13"/>
  <c r="O28" i="13"/>
  <c r="O27" i="13"/>
  <c r="O26" i="13"/>
  <c r="O25" i="13"/>
  <c r="O24" i="13"/>
  <c r="O23" i="13"/>
  <c r="O22" i="13"/>
  <c r="O21" i="13"/>
  <c r="O20" i="13"/>
  <c r="O19" i="13"/>
  <c r="O18" i="13"/>
  <c r="O17" i="13"/>
  <c r="O16" i="13"/>
  <c r="O15" i="13"/>
  <c r="O14" i="13"/>
  <c r="O13" i="13"/>
  <c r="O12" i="13"/>
  <c r="O11" i="13"/>
  <c r="O10" i="13"/>
  <c r="O9" i="13"/>
  <c r="O8" i="13"/>
  <c r="O7" i="13"/>
  <c r="O6" i="13"/>
  <c r="O5" i="13"/>
  <c r="K79" i="14" l="1"/>
  <c r="L79" i="14"/>
  <c r="M79" i="14"/>
  <c r="M77" i="14"/>
  <c r="L77" i="14"/>
  <c r="K77" i="14"/>
  <c r="M76" i="14"/>
  <c r="L76" i="14"/>
  <c r="K76" i="14"/>
  <c r="K74" i="14"/>
  <c r="L74" i="14"/>
  <c r="M74" i="14"/>
  <c r="M75" i="14"/>
  <c r="L75" i="14"/>
  <c r="K75" i="14"/>
  <c r="K73" i="14"/>
  <c r="L73" i="14"/>
  <c r="M73" i="14"/>
  <c r="M72" i="14"/>
  <c r="L72" i="14"/>
  <c r="K72" i="14"/>
  <c r="K53" i="3"/>
  <c r="L53" i="3"/>
  <c r="M53" i="3"/>
  <c r="M71" i="14"/>
  <c r="L71" i="14"/>
  <c r="K71" i="14"/>
  <c r="M70" i="14"/>
  <c r="L70" i="14"/>
  <c r="K70" i="14"/>
  <c r="M69" i="14"/>
  <c r="L69" i="14"/>
  <c r="K69" i="14"/>
  <c r="M68" i="14"/>
  <c r="L68" i="14"/>
  <c r="K68" i="14"/>
  <c r="M67" i="14"/>
  <c r="L67" i="14"/>
  <c r="K67" i="14"/>
  <c r="K54" i="3"/>
  <c r="L54" i="3"/>
  <c r="M54" i="3"/>
  <c r="K55" i="3"/>
  <c r="L55" i="3"/>
  <c r="M55" i="3"/>
  <c r="K56" i="3"/>
  <c r="L56" i="3"/>
  <c r="M56" i="3"/>
  <c r="K57" i="3"/>
  <c r="L57" i="3"/>
  <c r="M57" i="3"/>
  <c r="K58" i="3"/>
  <c r="L58" i="3"/>
  <c r="M58" i="3"/>
  <c r="K66" i="14"/>
  <c r="L66" i="14"/>
  <c r="M66" i="14"/>
  <c r="M65" i="14"/>
  <c r="L65" i="14"/>
  <c r="K65" i="14"/>
  <c r="M64" i="14"/>
  <c r="L64" i="14"/>
  <c r="K64" i="14"/>
  <c r="M63" i="14"/>
  <c r="L63" i="14"/>
  <c r="K63" i="14"/>
  <c r="K54" i="14"/>
  <c r="L54" i="14"/>
  <c r="M54" i="14"/>
  <c r="K55" i="14"/>
  <c r="L55" i="14"/>
  <c r="M55" i="14"/>
  <c r="K56" i="14"/>
  <c r="L56" i="14"/>
  <c r="M56" i="14"/>
  <c r="K57" i="14"/>
  <c r="L57" i="14"/>
  <c r="M57" i="14"/>
  <c r="K58" i="14"/>
  <c r="L58" i="14"/>
  <c r="M58" i="14"/>
  <c r="K59" i="14"/>
  <c r="L59" i="14"/>
  <c r="M59" i="14"/>
  <c r="K60" i="14"/>
  <c r="L60" i="14"/>
  <c r="M60" i="14"/>
  <c r="K61" i="14"/>
  <c r="L61" i="14"/>
  <c r="M61" i="14"/>
  <c r="K78" i="14"/>
  <c r="L78" i="14"/>
  <c r="M78" i="14"/>
  <c r="K40" i="14"/>
  <c r="L40" i="14"/>
  <c r="M40" i="14"/>
  <c r="K41" i="14"/>
  <c r="L41" i="14"/>
  <c r="M41" i="14"/>
  <c r="K42" i="14"/>
  <c r="L42" i="14"/>
  <c r="M42" i="14"/>
  <c r="K43" i="14"/>
  <c r="L43" i="14"/>
  <c r="M43" i="14"/>
  <c r="K39" i="14"/>
  <c r="L39" i="14"/>
  <c r="M39" i="14"/>
  <c r="K45" i="14"/>
  <c r="L45" i="14"/>
  <c r="M45" i="14"/>
  <c r="K46" i="14"/>
  <c r="L46" i="14"/>
  <c r="M46" i="14"/>
  <c r="K50" i="14"/>
  <c r="L50" i="14"/>
  <c r="M50" i="14"/>
  <c r="K51" i="14"/>
  <c r="L51" i="14"/>
  <c r="M51" i="14"/>
  <c r="K52" i="14"/>
  <c r="L52" i="14"/>
  <c r="M52" i="14"/>
  <c r="K53" i="14"/>
  <c r="L53" i="14"/>
  <c r="M53" i="14"/>
  <c r="M44" i="14"/>
  <c r="L44" i="14"/>
  <c r="K44" i="14"/>
  <c r="K18" i="3"/>
  <c r="L18" i="3"/>
  <c r="M18" i="3"/>
  <c r="K19" i="3"/>
  <c r="L19" i="3"/>
  <c r="M19" i="3"/>
  <c r="K20" i="3"/>
  <c r="L20" i="3"/>
  <c r="M20" i="3"/>
  <c r="K21" i="3"/>
  <c r="L21" i="3"/>
  <c r="M21" i="3"/>
  <c r="K22" i="3"/>
  <c r="L22" i="3"/>
  <c r="M22" i="3"/>
  <c r="K23" i="3"/>
  <c r="L23" i="3"/>
  <c r="M23" i="3"/>
  <c r="K24" i="3"/>
  <c r="L24" i="3"/>
  <c r="M24" i="3"/>
  <c r="K25" i="3"/>
  <c r="L25" i="3"/>
  <c r="M25" i="3"/>
  <c r="M35" i="14"/>
  <c r="L35" i="14"/>
  <c r="K35" i="14"/>
  <c r="M32" i="14"/>
  <c r="L32" i="14"/>
  <c r="K32" i="14"/>
  <c r="M14" i="3"/>
  <c r="L14" i="3"/>
  <c r="K14" i="3"/>
  <c r="M10" i="3"/>
  <c r="L10" i="3"/>
  <c r="K10" i="3"/>
  <c r="M14" i="14"/>
  <c r="L14" i="14"/>
  <c r="K14" i="14"/>
  <c r="M49" i="14" l="1"/>
  <c r="L49" i="14"/>
  <c r="K49" i="14"/>
  <c r="M47" i="14"/>
  <c r="L47" i="14"/>
  <c r="K47" i="14"/>
  <c r="M38" i="14"/>
  <c r="L38" i="14"/>
  <c r="K38" i="14"/>
  <c r="M36" i="14"/>
  <c r="L36" i="14"/>
  <c r="K36" i="14"/>
  <c r="M34" i="14"/>
  <c r="L34" i="14"/>
  <c r="K34" i="14"/>
  <c r="M33" i="14"/>
  <c r="L33" i="14"/>
  <c r="K33" i="14"/>
  <c r="M31" i="14"/>
  <c r="L31" i="14"/>
  <c r="K31" i="14"/>
  <c r="M30" i="14"/>
  <c r="L30" i="14"/>
  <c r="K30" i="14"/>
  <c r="M29" i="14"/>
  <c r="L29" i="14"/>
  <c r="K29" i="14"/>
  <c r="M28" i="14"/>
  <c r="L28" i="14"/>
  <c r="K28" i="14"/>
  <c r="M27" i="14" l="1"/>
  <c r="L27" i="14"/>
  <c r="K27" i="14"/>
  <c r="M25" i="14"/>
  <c r="L25" i="14"/>
  <c r="K25" i="14"/>
  <c r="M24" i="14"/>
  <c r="L24" i="14"/>
  <c r="K24" i="14"/>
  <c r="M15" i="14"/>
  <c r="L15" i="14"/>
  <c r="K15" i="14"/>
  <c r="M22" i="14"/>
  <c r="L22" i="14"/>
  <c r="K22" i="14"/>
  <c r="M21" i="14"/>
  <c r="L21" i="14"/>
  <c r="K21" i="14"/>
  <c r="M20" i="14"/>
  <c r="L20" i="14"/>
  <c r="K20" i="14"/>
  <c r="M19" i="14"/>
  <c r="L19" i="14"/>
  <c r="K19" i="14"/>
  <c r="M18" i="14"/>
  <c r="L18" i="14"/>
  <c r="K18" i="14"/>
  <c r="M17" i="14"/>
  <c r="L17" i="14"/>
  <c r="K17" i="14"/>
  <c r="M16" i="14"/>
  <c r="L16" i="14"/>
  <c r="K16" i="14"/>
  <c r="M13" i="14"/>
  <c r="L13" i="14"/>
  <c r="K13" i="14"/>
  <c r="M12" i="14"/>
  <c r="L12" i="14"/>
  <c r="K12" i="14"/>
  <c r="M11" i="14"/>
  <c r="L11" i="14"/>
  <c r="K11" i="14"/>
  <c r="M10" i="14"/>
  <c r="L10" i="14"/>
  <c r="K10" i="14"/>
  <c r="M9" i="14"/>
  <c r="L9" i="14"/>
  <c r="K9" i="14"/>
  <c r="L156" i="4"/>
  <c r="L164" i="4"/>
  <c r="L165" i="4"/>
  <c r="L176" i="4"/>
  <c r="L178" i="4"/>
  <c r="L199" i="4"/>
  <c r="L201" i="4"/>
  <c r="L202" i="4"/>
  <c r="L204" i="4"/>
  <c r="L216" i="4"/>
  <c r="L217" i="4"/>
  <c r="L218" i="4"/>
  <c r="L219" i="4"/>
  <c r="L228" i="4"/>
  <c r="L229" i="4"/>
  <c r="L230" i="4"/>
  <c r="L231" i="4"/>
  <c r="L239" i="4"/>
  <c r="L244" i="4"/>
  <c r="L247" i="4"/>
  <c r="L248" i="4"/>
  <c r="L251" i="4"/>
  <c r="L254" i="4"/>
  <c r="L257" i="4"/>
  <c r="L258" i="4"/>
  <c r="L265" i="4"/>
  <c r="L266" i="4"/>
  <c r="L269" i="4"/>
  <c r="L271" i="4"/>
  <c r="L274" i="4"/>
  <c r="L278" i="4"/>
  <c r="M8" i="14"/>
  <c r="L8" i="14"/>
  <c r="K8" i="14"/>
  <c r="M7" i="14"/>
  <c r="L7" i="14"/>
  <c r="K7" i="14"/>
  <c r="M6" i="14"/>
  <c r="L6" i="14"/>
  <c r="K6" i="14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K51" i="3"/>
  <c r="L51" i="3"/>
  <c r="M51" i="3"/>
  <c r="K52" i="3"/>
  <c r="L52" i="3"/>
  <c r="M52" i="3"/>
  <c r="L275" i="4" l="1"/>
  <c r="I271" i="4"/>
  <c r="J271" i="4"/>
  <c r="K271" i="4"/>
  <c r="M271" i="4"/>
  <c r="M266" i="4"/>
  <c r="I266" i="4"/>
  <c r="K266" i="4"/>
  <c r="J266" i="4"/>
  <c r="L261" i="4"/>
  <c r="I257" i="4"/>
  <c r="M257" i="4"/>
  <c r="J257" i="4"/>
  <c r="K257" i="4"/>
  <c r="L252" i="4"/>
  <c r="K248" i="4"/>
  <c r="M248" i="4"/>
  <c r="I248" i="4"/>
  <c r="J248" i="4"/>
  <c r="M244" i="4"/>
  <c r="J244" i="4"/>
  <c r="I244" i="4"/>
  <c r="K244" i="4"/>
  <c r="L240" i="4"/>
  <c r="L235" i="4"/>
  <c r="I230" i="4"/>
  <c r="K230" i="4"/>
  <c r="J230" i="4"/>
  <c r="M230" i="4"/>
  <c r="L226" i="4"/>
  <c r="L222" i="4"/>
  <c r="M218" i="4"/>
  <c r="I218" i="4"/>
  <c r="J218" i="4"/>
  <c r="K218" i="4"/>
  <c r="L214" i="4"/>
  <c r="L209" i="4"/>
  <c r="L205" i="4"/>
  <c r="J201" i="4"/>
  <c r="I201" i="4"/>
  <c r="M201" i="4"/>
  <c r="K201" i="4"/>
  <c r="L197" i="4"/>
  <c r="L193" i="4"/>
  <c r="L189" i="4"/>
  <c r="L185" i="4"/>
  <c r="L180" i="4"/>
  <c r="M176" i="4"/>
  <c r="K176" i="4"/>
  <c r="J176" i="4"/>
  <c r="I176" i="4"/>
  <c r="M156" i="4"/>
  <c r="I156" i="4"/>
  <c r="J156" i="4"/>
  <c r="K156" i="4"/>
  <c r="I278" i="4"/>
  <c r="J278" i="4"/>
  <c r="K278" i="4"/>
  <c r="M278" i="4"/>
  <c r="I274" i="4"/>
  <c r="M274" i="4"/>
  <c r="K274" i="4"/>
  <c r="J274" i="4"/>
  <c r="L270" i="4"/>
  <c r="I265" i="4"/>
  <c r="J265" i="4"/>
  <c r="K265" i="4"/>
  <c r="M265" i="4"/>
  <c r="L260" i="4"/>
  <c r="L256" i="4"/>
  <c r="K251" i="4"/>
  <c r="I251" i="4"/>
  <c r="M251" i="4"/>
  <c r="J251" i="4"/>
  <c r="J247" i="4"/>
  <c r="I247" i="4"/>
  <c r="K247" i="4"/>
  <c r="M247" i="4"/>
  <c r="L243" i="4"/>
  <c r="J239" i="4"/>
  <c r="K239" i="4"/>
  <c r="I239" i="4"/>
  <c r="M239" i="4"/>
  <c r="L234" i="4"/>
  <c r="I229" i="4"/>
  <c r="J229" i="4"/>
  <c r="M229" i="4"/>
  <c r="K229" i="4"/>
  <c r="L225" i="4"/>
  <c r="L221" i="4"/>
  <c r="J217" i="4"/>
  <c r="I217" i="4"/>
  <c r="M217" i="4"/>
  <c r="K217" i="4"/>
  <c r="L213" i="4"/>
  <c r="L208" i="4"/>
  <c r="J204" i="4"/>
  <c r="I204" i="4"/>
  <c r="M204" i="4"/>
  <c r="K204" i="4"/>
  <c r="L200" i="4"/>
  <c r="L196" i="4"/>
  <c r="L192" i="4"/>
  <c r="L188" i="4"/>
  <c r="L184" i="4"/>
  <c r="L179" i="4"/>
  <c r="K165" i="4"/>
  <c r="I165" i="4"/>
  <c r="J165" i="4"/>
  <c r="M165" i="4"/>
  <c r="L277" i="4"/>
  <c r="L273" i="4"/>
  <c r="J269" i="4"/>
  <c r="I269" i="4"/>
  <c r="K269" i="4"/>
  <c r="M269" i="4"/>
  <c r="L264" i="4"/>
  <c r="L259" i="4"/>
  <c r="L255" i="4"/>
  <c r="L250" i="4"/>
  <c r="L246" i="4"/>
  <c r="L242" i="4"/>
  <c r="L237" i="4"/>
  <c r="L233" i="4"/>
  <c r="K228" i="4"/>
  <c r="M228" i="4"/>
  <c r="J228" i="4"/>
  <c r="I228" i="4"/>
  <c r="L224" i="4"/>
  <c r="L220" i="4"/>
  <c r="J216" i="4"/>
  <c r="M216" i="4"/>
  <c r="I216" i="4"/>
  <c r="K216" i="4"/>
  <c r="L212" i="4"/>
  <c r="L207" i="4"/>
  <c r="L203" i="4"/>
  <c r="J199" i="4"/>
  <c r="I199" i="4"/>
  <c r="K199" i="4"/>
  <c r="M199" i="4"/>
  <c r="L195" i="4"/>
  <c r="L191" i="4"/>
  <c r="L187" i="4"/>
  <c r="L183" i="4"/>
  <c r="M178" i="4"/>
  <c r="I178" i="4"/>
  <c r="J178" i="4"/>
  <c r="K178" i="4"/>
  <c r="K164" i="4"/>
  <c r="M164" i="4"/>
  <c r="J164" i="4"/>
  <c r="I164" i="4"/>
  <c r="L276" i="4"/>
  <c r="L272" i="4"/>
  <c r="L267" i="4"/>
  <c r="L263" i="4"/>
  <c r="I258" i="4"/>
  <c r="M258" i="4"/>
  <c r="J258" i="4"/>
  <c r="K258" i="4"/>
  <c r="K254" i="4"/>
  <c r="J254" i="4"/>
  <c r="M254" i="4"/>
  <c r="I254" i="4"/>
  <c r="L249" i="4"/>
  <c r="L245" i="4"/>
  <c r="L241" i="4"/>
  <c r="L236" i="4"/>
  <c r="J231" i="4"/>
  <c r="K231" i="4"/>
  <c r="I231" i="4"/>
  <c r="M231" i="4"/>
  <c r="L227" i="4"/>
  <c r="L223" i="4"/>
  <c r="K219" i="4"/>
  <c r="M219" i="4"/>
  <c r="I219" i="4"/>
  <c r="J219" i="4"/>
  <c r="L215" i="4"/>
  <c r="L210" i="4"/>
  <c r="L206" i="4"/>
  <c r="M202" i="4"/>
  <c r="K202" i="4"/>
  <c r="I202" i="4"/>
  <c r="J202" i="4"/>
  <c r="L198" i="4"/>
  <c r="L194" i="4"/>
  <c r="L190" i="4"/>
  <c r="L186" i="4"/>
  <c r="L182" i="4"/>
  <c r="M22" i="2"/>
  <c r="L22" i="2"/>
  <c r="M23" i="2"/>
  <c r="L23" i="2"/>
  <c r="L166" i="4"/>
  <c r="L152" i="4"/>
  <c r="L121" i="4"/>
  <c r="L161" i="4" l="1"/>
  <c r="L171" i="4"/>
  <c r="L167" i="4"/>
  <c r="J167" i="4" s="1"/>
  <c r="L173" i="4"/>
  <c r="L169" i="4"/>
  <c r="I169" i="4" s="1"/>
  <c r="L160" i="4"/>
  <c r="K160" i="4" s="1"/>
  <c r="L154" i="4"/>
  <c r="J154" i="4" s="1"/>
  <c r="L170" i="4"/>
  <c r="K170" i="4" s="1"/>
  <c r="L177" i="4"/>
  <c r="K177" i="4" s="1"/>
  <c r="L162" i="4"/>
  <c r="J162" i="4" s="1"/>
  <c r="L157" i="4"/>
  <c r="I157" i="4" s="1"/>
  <c r="L172" i="4"/>
  <c r="K172" i="4" s="1"/>
  <c r="L168" i="4"/>
  <c r="J168" i="4" s="1"/>
  <c r="L159" i="4"/>
  <c r="K159" i="4" s="1"/>
  <c r="L153" i="4"/>
  <c r="J153" i="4" s="1"/>
  <c r="M152" i="4"/>
  <c r="J152" i="4"/>
  <c r="I152" i="4"/>
  <c r="K152" i="4"/>
  <c r="K166" i="4"/>
  <c r="I166" i="4"/>
  <c r="M166" i="4"/>
  <c r="J166" i="4"/>
  <c r="K171" i="4"/>
  <c r="I171" i="4"/>
  <c r="M171" i="4"/>
  <c r="J171" i="4"/>
  <c r="L113" i="4"/>
  <c r="I113" i="4" s="1"/>
  <c r="L144" i="4"/>
  <c r="J144" i="4" s="1"/>
  <c r="M186" i="4"/>
  <c r="I186" i="4"/>
  <c r="J186" i="4"/>
  <c r="K186" i="4"/>
  <c r="M206" i="4"/>
  <c r="K206" i="4"/>
  <c r="I206" i="4"/>
  <c r="J206" i="4"/>
  <c r="K227" i="4"/>
  <c r="I227" i="4"/>
  <c r="J227" i="4"/>
  <c r="M227" i="4"/>
  <c r="I249" i="4"/>
  <c r="M249" i="4"/>
  <c r="J249" i="4"/>
  <c r="K249" i="4"/>
  <c r="M276" i="4"/>
  <c r="I276" i="4"/>
  <c r="J276" i="4"/>
  <c r="K276" i="4"/>
  <c r="J191" i="4"/>
  <c r="K191" i="4"/>
  <c r="I191" i="4"/>
  <c r="M191" i="4"/>
  <c r="M212" i="4"/>
  <c r="I212" i="4"/>
  <c r="K212" i="4"/>
  <c r="J212" i="4"/>
  <c r="I237" i="4"/>
  <c r="J237" i="4"/>
  <c r="K237" i="4"/>
  <c r="M237" i="4"/>
  <c r="M255" i="4"/>
  <c r="I255" i="4"/>
  <c r="K255" i="4"/>
  <c r="J255" i="4"/>
  <c r="I277" i="4"/>
  <c r="K277" i="4"/>
  <c r="M277" i="4"/>
  <c r="J277" i="4"/>
  <c r="M184" i="4"/>
  <c r="J184" i="4"/>
  <c r="K184" i="4"/>
  <c r="I184" i="4"/>
  <c r="M200" i="4"/>
  <c r="J200" i="4"/>
  <c r="I200" i="4"/>
  <c r="K200" i="4"/>
  <c r="I225" i="4"/>
  <c r="J225" i="4"/>
  <c r="M225" i="4"/>
  <c r="K225" i="4"/>
  <c r="M260" i="4"/>
  <c r="K260" i="4"/>
  <c r="J260" i="4"/>
  <c r="I260" i="4"/>
  <c r="K193" i="4"/>
  <c r="M193" i="4"/>
  <c r="J193" i="4"/>
  <c r="I193" i="4"/>
  <c r="K214" i="4"/>
  <c r="J214" i="4"/>
  <c r="I214" i="4"/>
  <c r="M214" i="4"/>
  <c r="M240" i="4"/>
  <c r="K240" i="4"/>
  <c r="I240" i="4"/>
  <c r="J240" i="4"/>
  <c r="L137" i="4"/>
  <c r="M137" i="4" s="1"/>
  <c r="I190" i="4"/>
  <c r="J190" i="4"/>
  <c r="M190" i="4"/>
  <c r="K190" i="4"/>
  <c r="K210" i="4"/>
  <c r="M210" i="4"/>
  <c r="I210" i="4"/>
  <c r="J210" i="4"/>
  <c r="K236" i="4"/>
  <c r="M236" i="4"/>
  <c r="I236" i="4"/>
  <c r="J236" i="4"/>
  <c r="J263" i="4"/>
  <c r="I263" i="4"/>
  <c r="K263" i="4"/>
  <c r="M263" i="4"/>
  <c r="J195" i="4"/>
  <c r="I195" i="4"/>
  <c r="K195" i="4"/>
  <c r="M195" i="4"/>
  <c r="M220" i="4"/>
  <c r="I220" i="4"/>
  <c r="J220" i="4"/>
  <c r="K220" i="4"/>
  <c r="M242" i="4"/>
  <c r="K242" i="4"/>
  <c r="J242" i="4"/>
  <c r="I242" i="4"/>
  <c r="I259" i="4"/>
  <c r="K259" i="4"/>
  <c r="M259" i="4"/>
  <c r="J259" i="4"/>
  <c r="M188" i="4"/>
  <c r="K188" i="4"/>
  <c r="I188" i="4"/>
  <c r="J188" i="4"/>
  <c r="M208" i="4"/>
  <c r="J208" i="4"/>
  <c r="I208" i="4"/>
  <c r="K208" i="4"/>
  <c r="I234" i="4"/>
  <c r="M234" i="4"/>
  <c r="K234" i="4"/>
  <c r="J234" i="4"/>
  <c r="M270" i="4"/>
  <c r="I270" i="4"/>
  <c r="K270" i="4"/>
  <c r="J270" i="4"/>
  <c r="M180" i="4"/>
  <c r="J180" i="4"/>
  <c r="I180" i="4"/>
  <c r="K180" i="4"/>
  <c r="J197" i="4"/>
  <c r="K197" i="4"/>
  <c r="M197" i="4"/>
  <c r="I197" i="4"/>
  <c r="M222" i="4"/>
  <c r="K222" i="4"/>
  <c r="I222" i="4"/>
  <c r="J222" i="4"/>
  <c r="M252" i="4"/>
  <c r="J252" i="4"/>
  <c r="I252" i="4"/>
  <c r="K252" i="4"/>
  <c r="L142" i="4"/>
  <c r="I142" i="4" s="1"/>
  <c r="M194" i="4"/>
  <c r="I194" i="4"/>
  <c r="J194" i="4"/>
  <c r="K194" i="4"/>
  <c r="J215" i="4"/>
  <c r="K215" i="4"/>
  <c r="I215" i="4"/>
  <c r="M215" i="4"/>
  <c r="I241" i="4"/>
  <c r="J241" i="4"/>
  <c r="K241" i="4"/>
  <c r="M241" i="4"/>
  <c r="K267" i="4"/>
  <c r="M267" i="4"/>
  <c r="I267" i="4"/>
  <c r="J267" i="4"/>
  <c r="J183" i="4"/>
  <c r="K183" i="4"/>
  <c r="I183" i="4"/>
  <c r="M183" i="4"/>
  <c r="K203" i="4"/>
  <c r="M203" i="4"/>
  <c r="I203" i="4"/>
  <c r="J203" i="4"/>
  <c r="M224" i="4"/>
  <c r="I224" i="4"/>
  <c r="J224" i="4"/>
  <c r="K224" i="4"/>
  <c r="K246" i="4"/>
  <c r="I246" i="4"/>
  <c r="J246" i="4"/>
  <c r="M246" i="4"/>
  <c r="J264" i="4"/>
  <c r="M264" i="4"/>
  <c r="K264" i="4"/>
  <c r="I264" i="4"/>
  <c r="I192" i="4"/>
  <c r="M192" i="4"/>
  <c r="J192" i="4"/>
  <c r="K192" i="4"/>
  <c r="K213" i="4"/>
  <c r="J213" i="4"/>
  <c r="I213" i="4"/>
  <c r="M213" i="4"/>
  <c r="I243" i="4"/>
  <c r="K243" i="4"/>
  <c r="J243" i="4"/>
  <c r="M243" i="4"/>
  <c r="K185" i="4"/>
  <c r="I185" i="4"/>
  <c r="J185" i="4"/>
  <c r="M185" i="4"/>
  <c r="K205" i="4"/>
  <c r="I205" i="4"/>
  <c r="M205" i="4"/>
  <c r="J205" i="4"/>
  <c r="M226" i="4"/>
  <c r="I226" i="4"/>
  <c r="J226" i="4"/>
  <c r="K226" i="4"/>
  <c r="J261" i="4"/>
  <c r="M261" i="4"/>
  <c r="K261" i="4"/>
  <c r="I261" i="4"/>
  <c r="L143" i="4"/>
  <c r="M143" i="4" s="1"/>
  <c r="K182" i="4"/>
  <c r="I182" i="4"/>
  <c r="J182" i="4"/>
  <c r="M182" i="4"/>
  <c r="K198" i="4"/>
  <c r="I198" i="4"/>
  <c r="M198" i="4"/>
  <c r="J198" i="4"/>
  <c r="J223" i="4"/>
  <c r="M223" i="4"/>
  <c r="I223" i="4"/>
  <c r="K223" i="4"/>
  <c r="I245" i="4"/>
  <c r="K245" i="4"/>
  <c r="J245" i="4"/>
  <c r="M245" i="4"/>
  <c r="M272" i="4"/>
  <c r="K272" i="4"/>
  <c r="I272" i="4"/>
  <c r="J272" i="4"/>
  <c r="K187" i="4"/>
  <c r="M187" i="4"/>
  <c r="J187" i="4"/>
  <c r="I187" i="4"/>
  <c r="J207" i="4"/>
  <c r="K207" i="4"/>
  <c r="M207" i="4"/>
  <c r="I207" i="4"/>
  <c r="I233" i="4"/>
  <c r="J233" i="4"/>
  <c r="K233" i="4"/>
  <c r="M233" i="4"/>
  <c r="M250" i="4"/>
  <c r="J250" i="4"/>
  <c r="K250" i="4"/>
  <c r="I250" i="4"/>
  <c r="I273" i="4"/>
  <c r="J273" i="4"/>
  <c r="M273" i="4"/>
  <c r="K273" i="4"/>
  <c r="J179" i="4"/>
  <c r="K179" i="4"/>
  <c r="I179" i="4"/>
  <c r="M179" i="4"/>
  <c r="M196" i="4"/>
  <c r="K196" i="4"/>
  <c r="J196" i="4"/>
  <c r="I196" i="4"/>
  <c r="I221" i="4"/>
  <c r="K221" i="4"/>
  <c r="M221" i="4"/>
  <c r="J221" i="4"/>
  <c r="I256" i="4"/>
  <c r="J256" i="4"/>
  <c r="K256" i="4"/>
  <c r="M256" i="4"/>
  <c r="K189" i="4"/>
  <c r="I189" i="4"/>
  <c r="M189" i="4"/>
  <c r="J189" i="4"/>
  <c r="K209" i="4"/>
  <c r="J209" i="4"/>
  <c r="I209" i="4"/>
  <c r="M209" i="4"/>
  <c r="K235" i="4"/>
  <c r="I235" i="4"/>
  <c r="M235" i="4"/>
  <c r="J235" i="4"/>
  <c r="I275" i="4"/>
  <c r="K275" i="4"/>
  <c r="J275" i="4"/>
  <c r="M275" i="4"/>
  <c r="K121" i="4"/>
  <c r="M121" i="4"/>
  <c r="I121" i="4"/>
  <c r="J121" i="4"/>
  <c r="M113" i="4"/>
  <c r="J113" i="4"/>
  <c r="M144" i="4"/>
  <c r="K137" i="4"/>
  <c r="I137" i="4"/>
  <c r="M142" i="4"/>
  <c r="L127" i="4"/>
  <c r="L149" i="4"/>
  <c r="L136" i="4"/>
  <c r="L120" i="4"/>
  <c r="L119" i="4"/>
  <c r="L118" i="4"/>
  <c r="L116" i="4"/>
  <c r="L114" i="4"/>
  <c r="L112" i="4"/>
  <c r="L132" i="4"/>
  <c r="L131" i="4"/>
  <c r="L129" i="4"/>
  <c r="L126" i="4"/>
  <c r="L125" i="4"/>
  <c r="L124" i="4"/>
  <c r="L123" i="4"/>
  <c r="L151" i="4"/>
  <c r="L148" i="4"/>
  <c r="L146" i="4"/>
  <c r="L140" i="4"/>
  <c r="L139" i="4"/>
  <c r="L138" i="4"/>
  <c r="L135" i="4"/>
  <c r="L134" i="4"/>
  <c r="L115" i="4"/>
  <c r="L133" i="4"/>
  <c r="L150" i="4"/>
  <c r="L141" i="4"/>
  <c r="L117" i="4"/>
  <c r="L122" i="4"/>
  <c r="L147" i="4"/>
  <c r="L145" i="4"/>
  <c r="M25" i="2"/>
  <c r="L25" i="2"/>
  <c r="K25" i="2"/>
  <c r="M16" i="3"/>
  <c r="L16" i="3"/>
  <c r="K16" i="3"/>
  <c r="J159" i="4" l="1"/>
  <c r="J137" i="4"/>
  <c r="K113" i="4"/>
  <c r="M167" i="4"/>
  <c r="J142" i="4"/>
  <c r="K144" i="4"/>
  <c r="I167" i="4"/>
  <c r="K142" i="4"/>
  <c r="I144" i="4"/>
  <c r="K167" i="4"/>
  <c r="J173" i="4"/>
  <c r="K173" i="4"/>
  <c r="K161" i="4"/>
  <c r="I161" i="4"/>
  <c r="M161" i="4"/>
  <c r="J161" i="4"/>
  <c r="I154" i="4"/>
  <c r="M159" i="4"/>
  <c r="I162" i="4"/>
  <c r="K162" i="4"/>
  <c r="J157" i="4"/>
  <c r="M154" i="4"/>
  <c r="M157" i="4"/>
  <c r="M162" i="4"/>
  <c r="K154" i="4"/>
  <c r="J160" i="4"/>
  <c r="K157" i="4"/>
  <c r="I159" i="4"/>
  <c r="J177" i="4"/>
  <c r="J170" i="4"/>
  <c r="I160" i="4"/>
  <c r="J172" i="4"/>
  <c r="M170" i="4"/>
  <c r="M172" i="4"/>
  <c r="I172" i="4"/>
  <c r="I170" i="4"/>
  <c r="M160" i="4"/>
  <c r="I173" i="4"/>
  <c r="M177" i="4"/>
  <c r="M173" i="4"/>
  <c r="I177" i="4"/>
  <c r="K168" i="4"/>
  <c r="J169" i="4"/>
  <c r="M168" i="4"/>
  <c r="M169" i="4"/>
  <c r="I168" i="4"/>
  <c r="K169" i="4"/>
  <c r="M153" i="4"/>
  <c r="I143" i="4"/>
  <c r="J143" i="4"/>
  <c r="I153" i="4"/>
  <c r="K153" i="4"/>
  <c r="K143" i="4"/>
  <c r="J115" i="4"/>
  <c r="M115" i="4"/>
  <c r="K115" i="4"/>
  <c r="I115" i="4"/>
  <c r="K145" i="4"/>
  <c r="M145" i="4"/>
  <c r="I145" i="4"/>
  <c r="J145" i="4"/>
  <c r="K141" i="4"/>
  <c r="M141" i="4"/>
  <c r="J141" i="4"/>
  <c r="I141" i="4"/>
  <c r="K134" i="4"/>
  <c r="M134" i="4"/>
  <c r="J134" i="4"/>
  <c r="I134" i="4"/>
  <c r="M140" i="4"/>
  <c r="J140" i="4"/>
  <c r="K140" i="4"/>
  <c r="I140" i="4"/>
  <c r="K123" i="4"/>
  <c r="M123" i="4"/>
  <c r="I123" i="4"/>
  <c r="J123" i="4"/>
  <c r="K129" i="4"/>
  <c r="M129" i="4"/>
  <c r="I129" i="4"/>
  <c r="J129" i="4"/>
  <c r="M114" i="4"/>
  <c r="J114" i="4"/>
  <c r="I114" i="4"/>
  <c r="K114" i="4"/>
  <c r="M120" i="4"/>
  <c r="J120" i="4"/>
  <c r="K120" i="4"/>
  <c r="I120" i="4"/>
  <c r="K150" i="4"/>
  <c r="M150" i="4"/>
  <c r="J150" i="4"/>
  <c r="I150" i="4"/>
  <c r="J135" i="4"/>
  <c r="M135" i="4"/>
  <c r="K135" i="4"/>
  <c r="I135" i="4"/>
  <c r="M146" i="4"/>
  <c r="J146" i="4"/>
  <c r="K146" i="4"/>
  <c r="I146" i="4"/>
  <c r="M124" i="4"/>
  <c r="K124" i="4"/>
  <c r="J124" i="4"/>
  <c r="I124" i="4"/>
  <c r="J131" i="4"/>
  <c r="M131" i="4"/>
  <c r="K131" i="4"/>
  <c r="I131" i="4"/>
  <c r="M116" i="4"/>
  <c r="K116" i="4"/>
  <c r="I116" i="4"/>
  <c r="J116" i="4"/>
  <c r="M136" i="4"/>
  <c r="K136" i="4"/>
  <c r="J136" i="4"/>
  <c r="I136" i="4"/>
  <c r="K122" i="4"/>
  <c r="M122" i="4"/>
  <c r="I122" i="4"/>
  <c r="J122" i="4"/>
  <c r="K133" i="4"/>
  <c r="M133" i="4"/>
  <c r="I133" i="4"/>
  <c r="J133" i="4"/>
  <c r="M138" i="4"/>
  <c r="K138" i="4"/>
  <c r="I138" i="4"/>
  <c r="J138" i="4"/>
  <c r="M148" i="4"/>
  <c r="K148" i="4"/>
  <c r="J148" i="4"/>
  <c r="I148" i="4"/>
  <c r="K125" i="4"/>
  <c r="M125" i="4"/>
  <c r="J125" i="4"/>
  <c r="I125" i="4"/>
  <c r="M132" i="4"/>
  <c r="I132" i="4"/>
  <c r="K132" i="4"/>
  <c r="J132" i="4"/>
  <c r="K118" i="4"/>
  <c r="M118" i="4"/>
  <c r="I118" i="4"/>
  <c r="J118" i="4"/>
  <c r="K149" i="4"/>
  <c r="M149" i="4"/>
  <c r="J149" i="4"/>
  <c r="I149" i="4"/>
  <c r="J147" i="4"/>
  <c r="M147" i="4"/>
  <c r="K147" i="4"/>
  <c r="I147" i="4"/>
  <c r="K117" i="4"/>
  <c r="M117" i="4"/>
  <c r="I117" i="4"/>
  <c r="J117" i="4"/>
  <c r="K139" i="4"/>
  <c r="M139" i="4"/>
  <c r="I139" i="4"/>
  <c r="J139" i="4"/>
  <c r="J151" i="4"/>
  <c r="M151" i="4"/>
  <c r="K151" i="4"/>
  <c r="I151" i="4"/>
  <c r="M126" i="4"/>
  <c r="J126" i="4"/>
  <c r="I126" i="4"/>
  <c r="K126" i="4"/>
  <c r="M112" i="4"/>
  <c r="I112" i="4"/>
  <c r="K112" i="4"/>
  <c r="J112" i="4"/>
  <c r="J119" i="4"/>
  <c r="M119" i="4"/>
  <c r="K119" i="4"/>
  <c r="I119" i="4"/>
  <c r="J127" i="4"/>
  <c r="M127" i="4"/>
  <c r="I127" i="4"/>
  <c r="K127" i="4"/>
  <c r="K4" i="3"/>
  <c r="L4" i="3"/>
  <c r="M4" i="3"/>
  <c r="K5" i="3"/>
  <c r="L5" i="3"/>
  <c r="M5" i="3"/>
  <c r="K6" i="3"/>
  <c r="L6" i="3"/>
  <c r="M6" i="3"/>
  <c r="K7" i="3"/>
  <c r="L7" i="3"/>
  <c r="M7" i="3"/>
  <c r="K8" i="3"/>
  <c r="L8" i="3"/>
  <c r="M8" i="3"/>
  <c r="K9" i="3"/>
  <c r="L9" i="3"/>
  <c r="M9" i="3"/>
  <c r="K11" i="3"/>
  <c r="L11" i="3"/>
  <c r="M11" i="3"/>
  <c r="K12" i="3"/>
  <c r="L12" i="3"/>
  <c r="M12" i="3"/>
  <c r="K13" i="3"/>
  <c r="L13" i="3"/>
  <c r="M13" i="3"/>
  <c r="K17" i="3"/>
  <c r="L17" i="3"/>
  <c r="M17" i="3"/>
  <c r="K26" i="3"/>
  <c r="L26" i="3"/>
  <c r="M26" i="3"/>
  <c r="K27" i="3"/>
  <c r="L27" i="3"/>
  <c r="M27" i="3"/>
  <c r="K28" i="3"/>
  <c r="L28" i="3"/>
  <c r="M28" i="3"/>
  <c r="K29" i="3"/>
  <c r="L29" i="3"/>
  <c r="M29" i="3"/>
  <c r="K30" i="3"/>
  <c r="L30" i="3"/>
  <c r="M30" i="3"/>
  <c r="K31" i="3"/>
  <c r="L31" i="3"/>
  <c r="M31" i="3"/>
  <c r="K32" i="3"/>
  <c r="L32" i="3"/>
  <c r="M32" i="3"/>
  <c r="K33" i="3"/>
  <c r="L33" i="3"/>
  <c r="M33" i="3"/>
  <c r="K34" i="3"/>
  <c r="L34" i="3"/>
  <c r="M34" i="3"/>
  <c r="K36" i="3"/>
  <c r="L36" i="3"/>
  <c r="M36" i="3"/>
  <c r="K37" i="3"/>
  <c r="L37" i="3"/>
  <c r="M37" i="3"/>
  <c r="K38" i="3"/>
  <c r="L38" i="3"/>
  <c r="M38" i="3"/>
  <c r="K39" i="3"/>
  <c r="L39" i="3"/>
  <c r="M39" i="3"/>
  <c r="K40" i="3"/>
  <c r="L40" i="3"/>
  <c r="M40" i="3"/>
  <c r="K42" i="3"/>
  <c r="L42" i="3"/>
  <c r="M42" i="3"/>
  <c r="K43" i="3"/>
  <c r="L43" i="3"/>
  <c r="M43" i="3"/>
  <c r="K45" i="3"/>
  <c r="L45" i="3"/>
  <c r="M45" i="3"/>
  <c r="K46" i="3"/>
  <c r="L46" i="3"/>
  <c r="M46" i="3"/>
  <c r="K47" i="3"/>
  <c r="L47" i="3"/>
  <c r="M47" i="3"/>
  <c r="K48" i="3"/>
  <c r="L48" i="3"/>
  <c r="M48" i="3"/>
  <c r="K49" i="3"/>
  <c r="L49" i="3"/>
  <c r="M49" i="3"/>
  <c r="K50" i="3"/>
  <c r="L50" i="3"/>
  <c r="M50" i="3"/>
  <c r="L79" i="4" l="1"/>
  <c r="L71" i="4"/>
  <c r="L110" i="4"/>
  <c r="M110" i="4" s="1"/>
  <c r="L106" i="4"/>
  <c r="L88" i="4"/>
  <c r="L104" i="4"/>
  <c r="L111" i="4"/>
  <c r="L82" i="4"/>
  <c r="L99" i="4"/>
  <c r="L100" i="4"/>
  <c r="L83" i="4"/>
  <c r="L80" i="4"/>
  <c r="L109" i="4"/>
  <c r="L81" i="4"/>
  <c r="L78" i="4"/>
  <c r="L98" i="4"/>
  <c r="L97" i="4"/>
  <c r="L77" i="4"/>
  <c r="L74" i="4"/>
  <c r="L72" i="4"/>
  <c r="L90" i="4"/>
  <c r="L89" i="4"/>
  <c r="L87" i="4"/>
  <c r="L86" i="4"/>
  <c r="L85" i="4"/>
  <c r="L107" i="4"/>
  <c r="L105" i="4"/>
  <c r="L103" i="4"/>
  <c r="L75" i="4"/>
  <c r="L84" i="4"/>
  <c r="L108" i="4"/>
  <c r="L102" i="4"/>
  <c r="L101" i="4"/>
  <c r="L66" i="4"/>
  <c r="L8" i="4"/>
  <c r="L14" i="4"/>
  <c r="K62" i="6"/>
  <c r="L62" i="6"/>
  <c r="M62" i="6"/>
  <c r="K63" i="6"/>
  <c r="L63" i="6"/>
  <c r="M63" i="6"/>
  <c r="K64" i="6"/>
  <c r="L64" i="6"/>
  <c r="M64" i="6"/>
  <c r="K65" i="6"/>
  <c r="L65" i="6"/>
  <c r="M65" i="6"/>
  <c r="K66" i="6"/>
  <c r="L66" i="6"/>
  <c r="M66" i="6"/>
  <c r="K35" i="6"/>
  <c r="L35" i="6"/>
  <c r="M35" i="6"/>
  <c r="K36" i="6"/>
  <c r="L36" i="6"/>
  <c r="M36" i="6"/>
  <c r="K37" i="6"/>
  <c r="L37" i="6"/>
  <c r="M37" i="6"/>
  <c r="K38" i="6"/>
  <c r="L38" i="6"/>
  <c r="M38" i="6"/>
  <c r="K39" i="6"/>
  <c r="L39" i="6"/>
  <c r="M39" i="6"/>
  <c r="K41" i="6"/>
  <c r="L41" i="6"/>
  <c r="M41" i="6"/>
  <c r="K42" i="6"/>
  <c r="L42" i="6"/>
  <c r="M42" i="6"/>
  <c r="K43" i="6"/>
  <c r="L43" i="6"/>
  <c r="M43" i="6"/>
  <c r="K44" i="6"/>
  <c r="L44" i="6"/>
  <c r="M44" i="6"/>
  <c r="K45" i="6"/>
  <c r="L45" i="6"/>
  <c r="M45" i="6"/>
  <c r="K46" i="6"/>
  <c r="L46" i="6"/>
  <c r="M46" i="6"/>
  <c r="K47" i="6"/>
  <c r="L47" i="6"/>
  <c r="M47" i="6"/>
  <c r="K48" i="6"/>
  <c r="L48" i="6"/>
  <c r="M48" i="6"/>
  <c r="K49" i="6"/>
  <c r="L49" i="6"/>
  <c r="M49" i="6"/>
  <c r="K50" i="6"/>
  <c r="L50" i="6"/>
  <c r="M50" i="6"/>
  <c r="K51" i="6"/>
  <c r="L51" i="6"/>
  <c r="M51" i="6"/>
  <c r="K52" i="6"/>
  <c r="L52" i="6"/>
  <c r="M52" i="6"/>
  <c r="K53" i="6"/>
  <c r="L53" i="6"/>
  <c r="M53" i="6"/>
  <c r="K54" i="6"/>
  <c r="L54" i="6"/>
  <c r="M54" i="6"/>
  <c r="K55" i="6"/>
  <c r="L55" i="6"/>
  <c r="M55" i="6"/>
  <c r="K56" i="6"/>
  <c r="L56" i="6"/>
  <c r="M56" i="6"/>
  <c r="K57" i="6"/>
  <c r="L57" i="6"/>
  <c r="M57" i="6"/>
  <c r="K58" i="6"/>
  <c r="L58" i="6"/>
  <c r="M58" i="6"/>
  <c r="K59" i="6"/>
  <c r="L59" i="6"/>
  <c r="M59" i="6"/>
  <c r="K60" i="6"/>
  <c r="L60" i="6"/>
  <c r="M60" i="6"/>
  <c r="K61" i="6"/>
  <c r="L61" i="6"/>
  <c r="M61" i="6"/>
  <c r="K5" i="6"/>
  <c r="L5" i="6"/>
  <c r="M5" i="6"/>
  <c r="K6" i="6"/>
  <c r="L6" i="6"/>
  <c r="M6" i="6"/>
  <c r="K7" i="6"/>
  <c r="L7" i="6"/>
  <c r="M7" i="6"/>
  <c r="K8" i="6"/>
  <c r="L8" i="6"/>
  <c r="M8" i="6"/>
  <c r="K9" i="6"/>
  <c r="L9" i="6"/>
  <c r="M9" i="6"/>
  <c r="K10" i="6"/>
  <c r="L10" i="6"/>
  <c r="M10" i="6"/>
  <c r="K11" i="6"/>
  <c r="L11" i="6"/>
  <c r="M11" i="6"/>
  <c r="K12" i="6"/>
  <c r="L12" i="6"/>
  <c r="M12" i="6"/>
  <c r="K13" i="6"/>
  <c r="L13" i="6"/>
  <c r="M13" i="6"/>
  <c r="K14" i="6"/>
  <c r="L14" i="6"/>
  <c r="M14" i="6"/>
  <c r="K15" i="6"/>
  <c r="L15" i="6"/>
  <c r="M15" i="6"/>
  <c r="K16" i="6"/>
  <c r="L16" i="6"/>
  <c r="M16" i="6"/>
  <c r="K17" i="6"/>
  <c r="L17" i="6"/>
  <c r="M17" i="6"/>
  <c r="K18" i="6"/>
  <c r="L18" i="6"/>
  <c r="M18" i="6"/>
  <c r="K19" i="6"/>
  <c r="L19" i="6"/>
  <c r="M19" i="6"/>
  <c r="K20" i="6"/>
  <c r="L20" i="6"/>
  <c r="M20" i="6"/>
  <c r="K21" i="6"/>
  <c r="L21" i="6"/>
  <c r="M21" i="6"/>
  <c r="K22" i="6"/>
  <c r="L22" i="6"/>
  <c r="M22" i="6"/>
  <c r="K23" i="6"/>
  <c r="L23" i="6"/>
  <c r="M23" i="6"/>
  <c r="K24" i="6"/>
  <c r="L24" i="6"/>
  <c r="M24" i="6"/>
  <c r="K25" i="6"/>
  <c r="L25" i="6"/>
  <c r="M25" i="6"/>
  <c r="K26" i="6"/>
  <c r="L26" i="6"/>
  <c r="M26" i="6"/>
  <c r="K27" i="6"/>
  <c r="L27" i="6"/>
  <c r="M27" i="6"/>
  <c r="K28" i="6"/>
  <c r="L28" i="6"/>
  <c r="M28" i="6"/>
  <c r="K29" i="6"/>
  <c r="L29" i="6"/>
  <c r="M29" i="6"/>
  <c r="K30" i="6"/>
  <c r="L30" i="6"/>
  <c r="M30" i="6"/>
  <c r="K31" i="6"/>
  <c r="L31" i="6"/>
  <c r="M31" i="6"/>
  <c r="K32" i="6"/>
  <c r="L32" i="6"/>
  <c r="M32" i="6"/>
  <c r="K33" i="6"/>
  <c r="L33" i="6"/>
  <c r="M33" i="6"/>
  <c r="K34" i="6"/>
  <c r="L34" i="6"/>
  <c r="M34" i="6"/>
  <c r="M4" i="6"/>
  <c r="L4" i="6"/>
  <c r="K4" i="6"/>
  <c r="K54" i="5"/>
  <c r="L54" i="5"/>
  <c r="M54" i="5"/>
  <c r="K55" i="5"/>
  <c r="L55" i="5"/>
  <c r="M55" i="5"/>
  <c r="K56" i="5"/>
  <c r="L56" i="5"/>
  <c r="M56" i="5"/>
  <c r="K57" i="5"/>
  <c r="L57" i="5"/>
  <c r="M57" i="5"/>
  <c r="K58" i="5"/>
  <c r="L58" i="5"/>
  <c r="M58" i="5"/>
  <c r="K59" i="5"/>
  <c r="L59" i="5"/>
  <c r="M59" i="5"/>
  <c r="K60" i="5"/>
  <c r="L60" i="5"/>
  <c r="M60" i="5"/>
  <c r="K61" i="5"/>
  <c r="L61" i="5"/>
  <c r="M61" i="5"/>
  <c r="K62" i="5"/>
  <c r="L62" i="5"/>
  <c r="M62" i="5"/>
  <c r="K35" i="5"/>
  <c r="L35" i="5"/>
  <c r="M35" i="5"/>
  <c r="K36" i="5"/>
  <c r="L36" i="5"/>
  <c r="M36" i="5"/>
  <c r="K37" i="5"/>
  <c r="L37" i="5"/>
  <c r="M37" i="5"/>
  <c r="K38" i="5"/>
  <c r="L38" i="5"/>
  <c r="M38" i="5"/>
  <c r="K39" i="5"/>
  <c r="L39" i="5"/>
  <c r="M39" i="5"/>
  <c r="K40" i="5"/>
  <c r="L40" i="5"/>
  <c r="M40" i="5"/>
  <c r="K41" i="5"/>
  <c r="L41" i="5"/>
  <c r="M41" i="5"/>
  <c r="K42" i="5"/>
  <c r="L42" i="5"/>
  <c r="M42" i="5"/>
  <c r="K43" i="5"/>
  <c r="L43" i="5"/>
  <c r="M43" i="5"/>
  <c r="K44" i="5"/>
  <c r="L44" i="5"/>
  <c r="M44" i="5"/>
  <c r="K45" i="5"/>
  <c r="L45" i="5"/>
  <c r="M45" i="5"/>
  <c r="K46" i="5"/>
  <c r="L46" i="5"/>
  <c r="M46" i="5"/>
  <c r="K47" i="5"/>
  <c r="L47" i="5"/>
  <c r="M47" i="5"/>
  <c r="K48" i="5"/>
  <c r="L48" i="5"/>
  <c r="M48" i="5"/>
  <c r="K49" i="5"/>
  <c r="L49" i="5"/>
  <c r="M49" i="5"/>
  <c r="K50" i="5"/>
  <c r="L50" i="5"/>
  <c r="M50" i="5"/>
  <c r="K51" i="5"/>
  <c r="L51" i="5"/>
  <c r="M51" i="5"/>
  <c r="K52" i="5"/>
  <c r="L52" i="5"/>
  <c r="M52" i="5"/>
  <c r="K53" i="5"/>
  <c r="L53" i="5"/>
  <c r="M53" i="5"/>
  <c r="M34" i="5"/>
  <c r="L34" i="5"/>
  <c r="K34" i="5"/>
  <c r="M33" i="5"/>
  <c r="L33" i="5"/>
  <c r="K33" i="5"/>
  <c r="M32" i="5"/>
  <c r="L32" i="5"/>
  <c r="K32" i="5"/>
  <c r="M31" i="5"/>
  <c r="L31" i="5"/>
  <c r="K31" i="5"/>
  <c r="M30" i="5"/>
  <c r="L30" i="5"/>
  <c r="K30" i="5"/>
  <c r="M29" i="5"/>
  <c r="L29" i="5"/>
  <c r="K29" i="5"/>
  <c r="M28" i="5"/>
  <c r="L28" i="5"/>
  <c r="K28" i="5"/>
  <c r="M27" i="5"/>
  <c r="L27" i="5"/>
  <c r="K27" i="5"/>
  <c r="M26" i="5"/>
  <c r="L26" i="5"/>
  <c r="K26" i="5"/>
  <c r="M25" i="5"/>
  <c r="L25" i="5"/>
  <c r="K25" i="5"/>
  <c r="M24" i="5"/>
  <c r="L24" i="5"/>
  <c r="K24" i="5"/>
  <c r="M23" i="5"/>
  <c r="L23" i="5"/>
  <c r="K23" i="5"/>
  <c r="M22" i="5"/>
  <c r="L22" i="5"/>
  <c r="K22" i="5"/>
  <c r="M21" i="5"/>
  <c r="L21" i="5"/>
  <c r="K21" i="5"/>
  <c r="M20" i="5"/>
  <c r="L20" i="5"/>
  <c r="K20" i="5"/>
  <c r="M19" i="5"/>
  <c r="L19" i="5"/>
  <c r="K19" i="5"/>
  <c r="M18" i="5"/>
  <c r="L18" i="5"/>
  <c r="K18" i="5"/>
  <c r="M17" i="5"/>
  <c r="L17" i="5"/>
  <c r="K17" i="5"/>
  <c r="M16" i="5"/>
  <c r="L16" i="5"/>
  <c r="K16" i="5"/>
  <c r="M15" i="5"/>
  <c r="L15" i="5"/>
  <c r="K15" i="5"/>
  <c r="M14" i="5"/>
  <c r="L14" i="5"/>
  <c r="K14" i="5"/>
  <c r="M13" i="5"/>
  <c r="L13" i="5"/>
  <c r="K13" i="5"/>
  <c r="M12" i="5"/>
  <c r="L12" i="5"/>
  <c r="K12" i="5"/>
  <c r="M11" i="5"/>
  <c r="L11" i="5"/>
  <c r="K11" i="5"/>
  <c r="M10" i="5"/>
  <c r="L10" i="5"/>
  <c r="K10" i="5"/>
  <c r="M9" i="5"/>
  <c r="L9" i="5"/>
  <c r="K9" i="5"/>
  <c r="M8" i="5"/>
  <c r="L8" i="5"/>
  <c r="K8" i="5"/>
  <c r="M7" i="5"/>
  <c r="L7" i="5"/>
  <c r="K7" i="5"/>
  <c r="M6" i="5"/>
  <c r="L6" i="5"/>
  <c r="K6" i="5"/>
  <c r="M5" i="5"/>
  <c r="L5" i="5"/>
  <c r="K5" i="5"/>
  <c r="M4" i="5"/>
  <c r="L4" i="5"/>
  <c r="K4" i="5"/>
  <c r="K47" i="2"/>
  <c r="L47" i="2"/>
  <c r="M47" i="2"/>
  <c r="K48" i="2"/>
  <c r="L48" i="2"/>
  <c r="M48" i="2"/>
  <c r="K49" i="2"/>
  <c r="L49" i="2"/>
  <c r="M49" i="2"/>
  <c r="K50" i="2"/>
  <c r="L50" i="2"/>
  <c r="M50" i="2"/>
  <c r="K51" i="2"/>
  <c r="L51" i="2"/>
  <c r="M51" i="2"/>
  <c r="K52" i="2"/>
  <c r="L52" i="2"/>
  <c r="M52" i="2"/>
  <c r="K53" i="2"/>
  <c r="L53" i="2"/>
  <c r="M53" i="2"/>
  <c r="K54" i="2"/>
  <c r="L54" i="2"/>
  <c r="M54" i="2"/>
  <c r="K55" i="2"/>
  <c r="L55" i="2"/>
  <c r="M55" i="2"/>
  <c r="K56" i="2"/>
  <c r="L56" i="2"/>
  <c r="M56" i="2"/>
  <c r="K57" i="2"/>
  <c r="L57" i="2"/>
  <c r="M57" i="2"/>
  <c r="K58" i="2"/>
  <c r="L58" i="2"/>
  <c r="M58" i="2"/>
  <c r="K59" i="2"/>
  <c r="L59" i="2"/>
  <c r="M59" i="2"/>
  <c r="K60" i="2"/>
  <c r="L60" i="2"/>
  <c r="M60" i="2"/>
  <c r="K61" i="2"/>
  <c r="L61" i="2"/>
  <c r="M61" i="2"/>
  <c r="K62" i="2"/>
  <c r="L62" i="2"/>
  <c r="M62" i="2"/>
  <c r="K63" i="2"/>
  <c r="L63" i="2"/>
  <c r="M63" i="2"/>
  <c r="K64" i="2"/>
  <c r="L64" i="2"/>
  <c r="M64" i="2"/>
  <c r="K46" i="2"/>
  <c r="L46" i="2"/>
  <c r="M46" i="2"/>
  <c r="K27" i="2"/>
  <c r="L27" i="2"/>
  <c r="M27" i="2"/>
  <c r="K28" i="2"/>
  <c r="L28" i="2"/>
  <c r="M28" i="2"/>
  <c r="K29" i="2"/>
  <c r="L29" i="2"/>
  <c r="M29" i="2"/>
  <c r="K30" i="2"/>
  <c r="L30" i="2"/>
  <c r="M30" i="2"/>
  <c r="K31" i="2"/>
  <c r="L31" i="2"/>
  <c r="M31" i="2"/>
  <c r="K32" i="2"/>
  <c r="L32" i="2"/>
  <c r="M32" i="2"/>
  <c r="K33" i="2"/>
  <c r="L33" i="2"/>
  <c r="M33" i="2"/>
  <c r="K34" i="2"/>
  <c r="L34" i="2"/>
  <c r="M34" i="2"/>
  <c r="K35" i="2"/>
  <c r="L35" i="2"/>
  <c r="M35" i="2"/>
  <c r="K36" i="2"/>
  <c r="L36" i="2"/>
  <c r="M36" i="2"/>
  <c r="K37" i="2"/>
  <c r="L37" i="2"/>
  <c r="M37" i="2"/>
  <c r="K38" i="2"/>
  <c r="L38" i="2"/>
  <c r="M38" i="2"/>
  <c r="K39" i="2"/>
  <c r="L39" i="2"/>
  <c r="M39" i="2"/>
  <c r="K40" i="2"/>
  <c r="L40" i="2"/>
  <c r="M40" i="2"/>
  <c r="K41" i="2"/>
  <c r="L41" i="2"/>
  <c r="M41" i="2"/>
  <c r="K42" i="2"/>
  <c r="L42" i="2"/>
  <c r="M42" i="2"/>
  <c r="K43" i="2"/>
  <c r="L43" i="2"/>
  <c r="M43" i="2"/>
  <c r="K44" i="2"/>
  <c r="L44" i="2"/>
  <c r="M44" i="2"/>
  <c r="K45" i="2"/>
  <c r="L45" i="2"/>
  <c r="M45" i="2"/>
  <c r="K26" i="2"/>
  <c r="L26" i="2"/>
  <c r="M26" i="2"/>
  <c r="M24" i="2"/>
  <c r="L24" i="2"/>
  <c r="K24" i="2"/>
  <c r="K22" i="2"/>
  <c r="K23" i="2"/>
  <c r="M21" i="2"/>
  <c r="L21" i="2"/>
  <c r="K21" i="2"/>
  <c r="M20" i="2"/>
  <c r="L20" i="2"/>
  <c r="K20" i="2"/>
  <c r="M19" i="2"/>
  <c r="L19" i="2"/>
  <c r="K19" i="2"/>
  <c r="M18" i="2"/>
  <c r="L18" i="2"/>
  <c r="K18" i="2"/>
  <c r="M17" i="2"/>
  <c r="L17" i="2"/>
  <c r="K17" i="2"/>
  <c r="M16" i="2"/>
  <c r="L16" i="2"/>
  <c r="K16" i="2"/>
  <c r="M15" i="2"/>
  <c r="L15" i="2"/>
  <c r="K15" i="2"/>
  <c r="M14" i="2"/>
  <c r="L14" i="2"/>
  <c r="K14" i="2"/>
  <c r="M13" i="2"/>
  <c r="L13" i="2"/>
  <c r="K13" i="2"/>
  <c r="M12" i="2"/>
  <c r="L12" i="2"/>
  <c r="K12" i="2"/>
  <c r="M11" i="2"/>
  <c r="L11" i="2"/>
  <c r="K11" i="2"/>
  <c r="M10" i="2"/>
  <c r="L10" i="2"/>
  <c r="K10" i="2"/>
  <c r="M9" i="2"/>
  <c r="L9" i="2"/>
  <c r="K9" i="2"/>
  <c r="M8" i="2"/>
  <c r="L8" i="2"/>
  <c r="K8" i="2"/>
  <c r="M7" i="2"/>
  <c r="L7" i="2"/>
  <c r="K7" i="2"/>
  <c r="M6" i="2"/>
  <c r="L6" i="2"/>
  <c r="K6" i="2"/>
  <c r="M5" i="2"/>
  <c r="L5" i="2"/>
  <c r="K5" i="2"/>
  <c r="M4" i="2"/>
  <c r="L4" i="2"/>
  <c r="K4" i="2"/>
  <c r="K49" i="1"/>
  <c r="L49" i="1"/>
  <c r="M49" i="1"/>
  <c r="K37" i="1"/>
  <c r="L37" i="1"/>
  <c r="M37" i="1"/>
  <c r="K38" i="1"/>
  <c r="L38" i="1"/>
  <c r="M38" i="1"/>
  <c r="K39" i="1"/>
  <c r="L39" i="1"/>
  <c r="M39" i="1"/>
  <c r="K44" i="1"/>
  <c r="L44" i="1"/>
  <c r="M44" i="1"/>
  <c r="K45" i="1"/>
  <c r="L45" i="1"/>
  <c r="M45" i="1"/>
  <c r="K46" i="1"/>
  <c r="L46" i="1"/>
  <c r="M46" i="1"/>
  <c r="K47" i="1"/>
  <c r="L47" i="1"/>
  <c r="M47" i="1"/>
  <c r="K48" i="1"/>
  <c r="L48" i="1"/>
  <c r="M48" i="1"/>
  <c r="K19" i="1"/>
  <c r="L19" i="1"/>
  <c r="M19" i="1"/>
  <c r="K20" i="1"/>
  <c r="L20" i="1"/>
  <c r="M20" i="1"/>
  <c r="K21" i="1"/>
  <c r="L21" i="1"/>
  <c r="M21" i="1"/>
  <c r="K22" i="1"/>
  <c r="L22" i="1"/>
  <c r="M22" i="1"/>
  <c r="K23" i="1"/>
  <c r="L23" i="1"/>
  <c r="M23" i="1"/>
  <c r="K24" i="1"/>
  <c r="L24" i="1"/>
  <c r="M24" i="1"/>
  <c r="K25" i="1"/>
  <c r="L25" i="1"/>
  <c r="M25" i="1"/>
  <c r="K26" i="1"/>
  <c r="L26" i="1"/>
  <c r="M26" i="1"/>
  <c r="K27" i="1"/>
  <c r="L27" i="1"/>
  <c r="M27" i="1"/>
  <c r="K28" i="1"/>
  <c r="L28" i="1"/>
  <c r="M28" i="1"/>
  <c r="K29" i="1"/>
  <c r="L29" i="1"/>
  <c r="M29" i="1"/>
  <c r="K30" i="1"/>
  <c r="L30" i="1"/>
  <c r="M30" i="1"/>
  <c r="K31" i="1"/>
  <c r="L31" i="1"/>
  <c r="M31" i="1"/>
  <c r="K32" i="1"/>
  <c r="L32" i="1"/>
  <c r="M32" i="1"/>
  <c r="K33" i="1"/>
  <c r="L33" i="1"/>
  <c r="M33" i="1"/>
  <c r="K34" i="1"/>
  <c r="L34" i="1"/>
  <c r="M34" i="1"/>
  <c r="K35" i="1"/>
  <c r="L35" i="1"/>
  <c r="M35" i="1"/>
  <c r="K36" i="1"/>
  <c r="L36" i="1"/>
  <c r="M36" i="1"/>
  <c r="K5" i="1"/>
  <c r="L5" i="1"/>
  <c r="M5" i="1"/>
  <c r="K6" i="1"/>
  <c r="L6" i="1"/>
  <c r="M6" i="1"/>
  <c r="K7" i="1"/>
  <c r="L7" i="1"/>
  <c r="M7" i="1"/>
  <c r="K8" i="1"/>
  <c r="L8" i="1"/>
  <c r="M8" i="1"/>
  <c r="K9" i="1"/>
  <c r="L9" i="1"/>
  <c r="M9" i="1"/>
  <c r="K10" i="1"/>
  <c r="L10" i="1"/>
  <c r="M10" i="1"/>
  <c r="K11" i="1"/>
  <c r="L11" i="1"/>
  <c r="M11" i="1"/>
  <c r="K12" i="1"/>
  <c r="L12" i="1"/>
  <c r="M12" i="1"/>
  <c r="K13" i="1"/>
  <c r="L13" i="1"/>
  <c r="M13" i="1"/>
  <c r="K15" i="1"/>
  <c r="L15" i="1"/>
  <c r="M15" i="1"/>
  <c r="K16" i="1"/>
  <c r="L16" i="1"/>
  <c r="M16" i="1"/>
  <c r="K18" i="1"/>
  <c r="L18" i="1"/>
  <c r="M18" i="1"/>
  <c r="M4" i="1"/>
  <c r="L4" i="1"/>
  <c r="K4" i="1"/>
  <c r="L18" i="4" l="1"/>
  <c r="L33" i="4"/>
  <c r="I110" i="4"/>
  <c r="K110" i="4"/>
  <c r="M79" i="4"/>
  <c r="K79" i="4"/>
  <c r="I79" i="4"/>
  <c r="J79" i="4"/>
  <c r="J110" i="4"/>
  <c r="K66" i="4"/>
  <c r="J66" i="4"/>
  <c r="I66" i="4"/>
  <c r="M66" i="4"/>
  <c r="L21" i="4"/>
  <c r="L32" i="4"/>
  <c r="L46" i="4"/>
  <c r="L44" i="4"/>
  <c r="M44" i="4" s="1"/>
  <c r="L61" i="4"/>
  <c r="K61" i="4" s="1"/>
  <c r="M84" i="4"/>
  <c r="K84" i="4"/>
  <c r="I84" i="4"/>
  <c r="J84" i="4"/>
  <c r="K105" i="4"/>
  <c r="M105" i="4"/>
  <c r="I105" i="4"/>
  <c r="J105" i="4"/>
  <c r="K85" i="4"/>
  <c r="M85" i="4"/>
  <c r="I85" i="4"/>
  <c r="J85" i="4"/>
  <c r="K89" i="4"/>
  <c r="M89" i="4"/>
  <c r="I89" i="4"/>
  <c r="J89" i="4"/>
  <c r="M74" i="4"/>
  <c r="I74" i="4"/>
  <c r="K74" i="4"/>
  <c r="J74" i="4"/>
  <c r="M78" i="4"/>
  <c r="K78" i="4"/>
  <c r="J78" i="4"/>
  <c r="I78" i="4"/>
  <c r="J83" i="4"/>
  <c r="M83" i="4"/>
  <c r="K83" i="4"/>
  <c r="I83" i="4"/>
  <c r="K101" i="4"/>
  <c r="M101" i="4"/>
  <c r="I101" i="4"/>
  <c r="J101" i="4"/>
  <c r="K75" i="4"/>
  <c r="M75" i="4"/>
  <c r="I75" i="4"/>
  <c r="J75" i="4"/>
  <c r="M106" i="4"/>
  <c r="K106" i="4"/>
  <c r="J106" i="4"/>
  <c r="I106" i="4"/>
  <c r="K86" i="4"/>
  <c r="M86" i="4"/>
  <c r="J86" i="4"/>
  <c r="I86" i="4"/>
  <c r="K90" i="4"/>
  <c r="M90" i="4"/>
  <c r="I90" i="4"/>
  <c r="J90" i="4"/>
  <c r="K77" i="4"/>
  <c r="M77" i="4"/>
  <c r="J77" i="4"/>
  <c r="I77" i="4"/>
  <c r="K81" i="4"/>
  <c r="M81" i="4"/>
  <c r="I81" i="4"/>
  <c r="J81" i="4"/>
  <c r="M100" i="4"/>
  <c r="J100" i="4"/>
  <c r="I100" i="4"/>
  <c r="K100" i="4"/>
  <c r="J14" i="4"/>
  <c r="M14" i="4"/>
  <c r="K14" i="4"/>
  <c r="I14" i="4"/>
  <c r="M8" i="4"/>
  <c r="K8" i="4"/>
  <c r="J8" i="4"/>
  <c r="I8" i="4"/>
  <c r="K102" i="4"/>
  <c r="M102" i="4"/>
  <c r="I102" i="4"/>
  <c r="J102" i="4"/>
  <c r="J103" i="4"/>
  <c r="M103" i="4"/>
  <c r="K103" i="4"/>
  <c r="I103" i="4"/>
  <c r="K107" i="4"/>
  <c r="M107" i="4"/>
  <c r="I107" i="4"/>
  <c r="J107" i="4"/>
  <c r="J87" i="4"/>
  <c r="M87" i="4"/>
  <c r="K87" i="4"/>
  <c r="I87" i="4"/>
  <c r="J71" i="4"/>
  <c r="M71" i="4"/>
  <c r="K71" i="4"/>
  <c r="I71" i="4"/>
  <c r="K97" i="4"/>
  <c r="M97" i="4"/>
  <c r="I97" i="4"/>
  <c r="J97" i="4"/>
  <c r="K109" i="4"/>
  <c r="M109" i="4"/>
  <c r="J109" i="4"/>
  <c r="I109" i="4"/>
  <c r="J99" i="4"/>
  <c r="M99" i="4"/>
  <c r="K99" i="4"/>
  <c r="I99" i="4"/>
  <c r="M108" i="4"/>
  <c r="K108" i="4"/>
  <c r="J108" i="4"/>
  <c r="I108" i="4"/>
  <c r="M104" i="4"/>
  <c r="K104" i="4"/>
  <c r="J104" i="4"/>
  <c r="I104" i="4"/>
  <c r="J111" i="4"/>
  <c r="M111" i="4"/>
  <c r="K111" i="4"/>
  <c r="I111" i="4"/>
  <c r="M88" i="4"/>
  <c r="J88" i="4"/>
  <c r="K88" i="4"/>
  <c r="I88" i="4"/>
  <c r="M72" i="4"/>
  <c r="K72" i="4"/>
  <c r="J72" i="4"/>
  <c r="I72" i="4"/>
  <c r="M98" i="4"/>
  <c r="K98" i="4"/>
  <c r="J98" i="4"/>
  <c r="I98" i="4"/>
  <c r="M80" i="4"/>
  <c r="K80" i="4"/>
  <c r="J80" i="4"/>
  <c r="I80" i="4"/>
  <c r="M82" i="4"/>
  <c r="J82" i="4"/>
  <c r="K82" i="4"/>
  <c r="I82" i="4"/>
  <c r="L70" i="4"/>
  <c r="L10" i="4"/>
  <c r="L56" i="4"/>
  <c r="L57" i="4"/>
  <c r="L67" i="4"/>
  <c r="L11" i="4"/>
  <c r="L55" i="4"/>
  <c r="L48" i="4"/>
  <c r="L47" i="4"/>
  <c r="L41" i="4"/>
  <c r="L19" i="4"/>
  <c r="L4" i="4"/>
  <c r="L43" i="4"/>
  <c r="L39" i="4"/>
  <c r="L35" i="4"/>
  <c r="L28" i="4"/>
  <c r="L25" i="4"/>
  <c r="L20" i="4"/>
  <c r="L6" i="4"/>
  <c r="L58" i="4"/>
  <c r="L54" i="4"/>
  <c r="L53" i="4"/>
  <c r="L52" i="4"/>
  <c r="L51" i="4"/>
  <c r="L31" i="4"/>
  <c r="L40" i="4"/>
  <c r="L38" i="4"/>
  <c r="L36" i="4"/>
  <c r="L17" i="4"/>
  <c r="L15" i="4"/>
  <c r="L12" i="4"/>
  <c r="L9" i="4"/>
  <c r="L7" i="4"/>
  <c r="L65" i="4"/>
  <c r="L64" i="4"/>
  <c r="L60" i="4"/>
  <c r="L59" i="4"/>
  <c r="L42" i="4"/>
  <c r="L34" i="4"/>
  <c r="L29" i="4"/>
  <c r="L27" i="4"/>
  <c r="L24" i="4"/>
  <c r="L63" i="4"/>
  <c r="L30" i="4"/>
  <c r="L45" i="4"/>
  <c r="L37" i="4"/>
  <c r="L22" i="4"/>
  <c r="L16" i="4"/>
  <c r="L50" i="4"/>
  <c r="L49" i="4"/>
  <c r="I44" i="4" l="1"/>
  <c r="J44" i="4"/>
  <c r="J61" i="4"/>
  <c r="I61" i="4"/>
  <c r="M61" i="4"/>
  <c r="K44" i="4"/>
  <c r="M36" i="4"/>
  <c r="I36" i="4"/>
  <c r="K36" i="4"/>
  <c r="J36" i="4"/>
  <c r="J20" i="4"/>
  <c r="M20" i="4"/>
  <c r="K20" i="4"/>
  <c r="I20" i="4"/>
  <c r="J63" i="4"/>
  <c r="M63" i="4"/>
  <c r="I63" i="4"/>
  <c r="K63" i="4"/>
  <c r="M31" i="4"/>
  <c r="K31" i="4"/>
  <c r="I31" i="4"/>
  <c r="J31" i="4"/>
  <c r="J54" i="4"/>
  <c r="M54" i="4"/>
  <c r="I54" i="4"/>
  <c r="K54" i="4"/>
  <c r="M35" i="4"/>
  <c r="J35" i="4"/>
  <c r="I35" i="4"/>
  <c r="K35" i="4"/>
  <c r="K37" i="4"/>
  <c r="M37" i="4"/>
  <c r="I37" i="4"/>
  <c r="J37" i="4"/>
  <c r="J42" i="4"/>
  <c r="M42" i="4"/>
  <c r="I42" i="4"/>
  <c r="K42" i="4"/>
  <c r="J38" i="4"/>
  <c r="M38" i="4"/>
  <c r="I38" i="4"/>
  <c r="K38" i="4"/>
  <c r="M51" i="4"/>
  <c r="K51" i="4"/>
  <c r="J51" i="4"/>
  <c r="I51" i="4"/>
  <c r="J58" i="4"/>
  <c r="K58" i="4"/>
  <c r="M58" i="4"/>
  <c r="I58" i="4"/>
  <c r="K25" i="4"/>
  <c r="M25" i="4"/>
  <c r="I25" i="4"/>
  <c r="J25" i="4"/>
  <c r="M39" i="4"/>
  <c r="K39" i="4"/>
  <c r="J39" i="4"/>
  <c r="I39" i="4"/>
  <c r="M19" i="4"/>
  <c r="K19" i="4"/>
  <c r="J19" i="4"/>
  <c r="I19" i="4"/>
  <c r="M55" i="4"/>
  <c r="J55" i="4"/>
  <c r="I55" i="4"/>
  <c r="K55" i="4"/>
  <c r="M56" i="4"/>
  <c r="K56" i="4"/>
  <c r="J56" i="4"/>
  <c r="I56" i="4"/>
  <c r="J34" i="4"/>
  <c r="M34" i="4"/>
  <c r="K34" i="4"/>
  <c r="I34" i="4"/>
  <c r="M64" i="4"/>
  <c r="K64" i="4"/>
  <c r="J64" i="4"/>
  <c r="I64" i="4"/>
  <c r="K57" i="4"/>
  <c r="M57" i="4"/>
  <c r="I57" i="4"/>
  <c r="J57" i="4"/>
  <c r="K24" i="4"/>
  <c r="M24" i="4"/>
  <c r="J24" i="4"/>
  <c r="I24" i="4"/>
  <c r="M15" i="4"/>
  <c r="J15" i="4"/>
  <c r="K15" i="4"/>
  <c r="I15" i="4"/>
  <c r="K45" i="4"/>
  <c r="M45" i="4"/>
  <c r="I45" i="4"/>
  <c r="J45" i="4"/>
  <c r="K27" i="4"/>
  <c r="M27" i="4"/>
  <c r="I27" i="4"/>
  <c r="J27" i="4"/>
  <c r="M7" i="4"/>
  <c r="K7" i="4"/>
  <c r="J7" i="4"/>
  <c r="I7" i="4"/>
  <c r="K17" i="4"/>
  <c r="M17" i="4"/>
  <c r="I17" i="4"/>
  <c r="J17" i="4"/>
  <c r="M40" i="4"/>
  <c r="J40" i="4"/>
  <c r="K40" i="4"/>
  <c r="I40" i="4"/>
  <c r="M52" i="4"/>
  <c r="J52" i="4"/>
  <c r="K52" i="4"/>
  <c r="I52" i="4"/>
  <c r="J6" i="4"/>
  <c r="M6" i="4"/>
  <c r="I6" i="4"/>
  <c r="K6" i="4"/>
  <c r="M28" i="4"/>
  <c r="J28" i="4"/>
  <c r="K28" i="4"/>
  <c r="I28" i="4"/>
  <c r="K43" i="4"/>
  <c r="M43" i="4"/>
  <c r="I43" i="4"/>
  <c r="J43" i="4"/>
  <c r="K41" i="4"/>
  <c r="M41" i="4"/>
  <c r="J41" i="4"/>
  <c r="I41" i="4"/>
  <c r="K11" i="4"/>
  <c r="M11" i="4"/>
  <c r="I11" i="4"/>
  <c r="J11" i="4"/>
  <c r="J10" i="4"/>
  <c r="M10" i="4"/>
  <c r="K10" i="4"/>
  <c r="I10" i="4"/>
  <c r="J22" i="4"/>
  <c r="M22" i="4"/>
  <c r="I22" i="4"/>
  <c r="K22" i="4"/>
  <c r="K12" i="4"/>
  <c r="M12" i="4"/>
  <c r="I12" i="4"/>
  <c r="J12" i="4"/>
  <c r="M48" i="4"/>
  <c r="J48" i="4"/>
  <c r="K48" i="4"/>
  <c r="I48" i="4"/>
  <c r="K49" i="4"/>
  <c r="M49" i="4"/>
  <c r="I49" i="4"/>
  <c r="J49" i="4"/>
  <c r="K65" i="4"/>
  <c r="M65" i="4"/>
  <c r="I65" i="4"/>
  <c r="J65" i="4"/>
  <c r="J50" i="4"/>
  <c r="M50" i="4"/>
  <c r="K50" i="4"/>
  <c r="I50" i="4"/>
  <c r="K59" i="4"/>
  <c r="M59" i="4"/>
  <c r="I59" i="4"/>
  <c r="J59" i="4"/>
  <c r="M16" i="4"/>
  <c r="K16" i="4"/>
  <c r="J16" i="4"/>
  <c r="I16" i="4"/>
  <c r="J30" i="4"/>
  <c r="M30" i="4"/>
  <c r="K30" i="4"/>
  <c r="I30" i="4"/>
  <c r="K29" i="4"/>
  <c r="M29" i="4"/>
  <c r="J29" i="4"/>
  <c r="I29" i="4"/>
  <c r="M60" i="4"/>
  <c r="J60" i="4"/>
  <c r="K60" i="4"/>
  <c r="I60" i="4"/>
  <c r="K9" i="4"/>
  <c r="M9" i="4"/>
  <c r="J9" i="4"/>
  <c r="I9" i="4"/>
  <c r="K21" i="4"/>
  <c r="M21" i="4"/>
  <c r="I21" i="4"/>
  <c r="J21" i="4"/>
  <c r="J46" i="4"/>
  <c r="M46" i="4"/>
  <c r="K46" i="4"/>
  <c r="I46" i="4"/>
  <c r="K53" i="4"/>
  <c r="M53" i="4"/>
  <c r="I53" i="4"/>
  <c r="J53" i="4"/>
  <c r="J18" i="4"/>
  <c r="K18" i="4"/>
  <c r="M18" i="4"/>
  <c r="I18" i="4"/>
  <c r="K33" i="4"/>
  <c r="M33" i="4"/>
  <c r="J33" i="4"/>
  <c r="I33" i="4"/>
  <c r="M32" i="4"/>
  <c r="K32" i="4"/>
  <c r="I32" i="4"/>
  <c r="J32" i="4"/>
  <c r="M47" i="4"/>
  <c r="J47" i="4"/>
  <c r="K47" i="4"/>
  <c r="I47" i="4"/>
  <c r="J67" i="4"/>
  <c r="M67" i="4"/>
  <c r="K67" i="4"/>
  <c r="I67" i="4"/>
  <c r="K70" i="4"/>
  <c r="M70" i="4"/>
  <c r="J70" i="4"/>
  <c r="I70" i="4"/>
  <c r="K4" i="4"/>
  <c r="I4" i="4"/>
  <c r="J4" i="4"/>
  <c r="K5" i="8"/>
  <c r="M4" i="4"/>
  <c r="R79" i="7"/>
  <c r="R78" i="7"/>
  <c r="R77" i="7"/>
  <c r="R76" i="7"/>
  <c r="R75" i="7"/>
  <c r="R74" i="7"/>
  <c r="R73" i="7"/>
  <c r="R72" i="7"/>
  <c r="R71" i="7"/>
  <c r="R70" i="7"/>
  <c r="R69" i="7"/>
  <c r="R68" i="7"/>
  <c r="R67" i="7"/>
  <c r="R66" i="7"/>
  <c r="R65" i="7"/>
  <c r="R64" i="7"/>
  <c r="R63" i="7"/>
  <c r="R62" i="7"/>
  <c r="R61" i="7"/>
  <c r="R60" i="7"/>
  <c r="R59" i="7"/>
  <c r="R58" i="7"/>
  <c r="R57" i="7"/>
  <c r="R56" i="7"/>
  <c r="R55" i="7"/>
  <c r="R54" i="7"/>
  <c r="R53" i="7"/>
  <c r="R52" i="7"/>
  <c r="R51" i="7"/>
  <c r="R50" i="7"/>
  <c r="R49" i="7"/>
  <c r="R48" i="7"/>
  <c r="R47" i="7"/>
  <c r="R46" i="7"/>
  <c r="R45" i="7"/>
  <c r="R44" i="7"/>
  <c r="R43" i="7"/>
  <c r="R42" i="7"/>
  <c r="R41" i="7"/>
  <c r="R40" i="7"/>
  <c r="R39" i="7"/>
  <c r="R38" i="7"/>
  <c r="R37" i="7"/>
  <c r="R36" i="7"/>
  <c r="R35" i="7"/>
  <c r="R34" i="7"/>
  <c r="R33" i="7"/>
  <c r="R32" i="7"/>
  <c r="R31" i="7"/>
  <c r="R30" i="7"/>
  <c r="R29" i="7"/>
  <c r="R28" i="7"/>
  <c r="R27" i="7"/>
  <c r="R26" i="7"/>
  <c r="R25" i="7"/>
  <c r="R24" i="7"/>
  <c r="R23" i="7"/>
  <c r="R22" i="7"/>
  <c r="R21" i="7"/>
  <c r="R20" i="7"/>
  <c r="R19" i="7"/>
  <c r="R18" i="7"/>
  <c r="R17" i="7"/>
  <c r="R16" i="7"/>
  <c r="R15" i="7"/>
  <c r="R14" i="7"/>
  <c r="R13" i="7"/>
  <c r="R12" i="7"/>
  <c r="R11" i="7"/>
  <c r="R10" i="7"/>
  <c r="R9" i="7"/>
  <c r="R8" i="7"/>
  <c r="R7" i="7"/>
  <c r="R6" i="7"/>
  <c r="R5" i="7"/>
  <c r="R4" i="7"/>
  <c r="K53" i="7"/>
  <c r="L53" i="7"/>
  <c r="M53" i="7"/>
  <c r="K54" i="7"/>
  <c r="L54" i="7"/>
  <c r="M54" i="7"/>
  <c r="K55" i="7"/>
  <c r="L55" i="7"/>
  <c r="M55" i="7"/>
  <c r="K56" i="7"/>
  <c r="L56" i="7"/>
  <c r="M56" i="7"/>
  <c r="K57" i="7"/>
  <c r="L57" i="7"/>
  <c r="M57" i="7"/>
  <c r="K58" i="7"/>
  <c r="L58" i="7"/>
  <c r="M58" i="7"/>
  <c r="K59" i="7"/>
  <c r="L59" i="7"/>
  <c r="M59" i="7"/>
  <c r="K60" i="7"/>
  <c r="L60" i="7"/>
  <c r="M60" i="7"/>
  <c r="K61" i="7"/>
  <c r="L61" i="7"/>
  <c r="M61" i="7"/>
  <c r="K62" i="7"/>
  <c r="L62" i="7"/>
  <c r="M62" i="7"/>
  <c r="K63" i="7"/>
  <c r="L63" i="7"/>
  <c r="M63" i="7"/>
  <c r="K64" i="7"/>
  <c r="L64" i="7"/>
  <c r="M64" i="7"/>
  <c r="K65" i="7"/>
  <c r="L65" i="7"/>
  <c r="M65" i="7"/>
  <c r="K66" i="7"/>
  <c r="L66" i="7"/>
  <c r="M66" i="7"/>
  <c r="K67" i="7"/>
  <c r="L67" i="7"/>
  <c r="M67" i="7"/>
  <c r="K68" i="7"/>
  <c r="L68" i="7"/>
  <c r="M68" i="7"/>
  <c r="K69" i="7"/>
  <c r="L69" i="7"/>
  <c r="M69" i="7"/>
  <c r="K70" i="7"/>
  <c r="L70" i="7"/>
  <c r="M70" i="7"/>
  <c r="K71" i="7"/>
  <c r="L71" i="7"/>
  <c r="M71" i="7"/>
  <c r="K72" i="7"/>
  <c r="L72" i="7"/>
  <c r="M72" i="7"/>
  <c r="K73" i="7"/>
  <c r="L73" i="7"/>
  <c r="M73" i="7"/>
  <c r="K74" i="7"/>
  <c r="L74" i="7"/>
  <c r="M74" i="7"/>
  <c r="K75" i="7"/>
  <c r="L75" i="7"/>
  <c r="M75" i="7"/>
  <c r="K76" i="7"/>
  <c r="L76" i="7"/>
  <c r="M76" i="7"/>
  <c r="K77" i="7"/>
  <c r="L77" i="7"/>
  <c r="M77" i="7"/>
  <c r="K78" i="7"/>
  <c r="L78" i="7"/>
  <c r="M78" i="7"/>
  <c r="K79" i="7"/>
  <c r="L79" i="7"/>
  <c r="M79" i="7"/>
  <c r="M52" i="7"/>
  <c r="L52" i="7"/>
  <c r="K52" i="7"/>
  <c r="M51" i="7"/>
  <c r="L51" i="7"/>
  <c r="K51" i="7"/>
  <c r="M50" i="7"/>
  <c r="L50" i="7"/>
  <c r="K50" i="7"/>
  <c r="M49" i="7"/>
  <c r="L49" i="7"/>
  <c r="K49" i="7"/>
  <c r="M48" i="7"/>
  <c r="L48" i="7"/>
  <c r="K48" i="7"/>
  <c r="M47" i="7"/>
  <c r="L47" i="7"/>
  <c r="K47" i="7"/>
  <c r="M46" i="7"/>
  <c r="L46" i="7"/>
  <c r="K46" i="7"/>
  <c r="M45" i="7"/>
  <c r="L45" i="7"/>
  <c r="K45" i="7"/>
  <c r="M44" i="7"/>
  <c r="L44" i="7"/>
  <c r="K44" i="7"/>
  <c r="M43" i="7"/>
  <c r="L43" i="7"/>
  <c r="K43" i="7"/>
  <c r="M42" i="7"/>
  <c r="L42" i="7"/>
  <c r="K42" i="7"/>
  <c r="M41" i="7"/>
  <c r="L41" i="7"/>
  <c r="K41" i="7"/>
  <c r="M40" i="7"/>
  <c r="L40" i="7"/>
  <c r="K40" i="7"/>
  <c r="M39" i="7"/>
  <c r="L39" i="7"/>
  <c r="K39" i="7"/>
  <c r="M38" i="7"/>
  <c r="L38" i="7"/>
  <c r="K38" i="7"/>
  <c r="M37" i="7"/>
  <c r="L37" i="7"/>
  <c r="K37" i="7"/>
  <c r="M36" i="7"/>
  <c r="L36" i="7"/>
  <c r="K36" i="7"/>
  <c r="M35" i="7"/>
  <c r="L35" i="7"/>
  <c r="K35" i="7"/>
  <c r="M34" i="7"/>
  <c r="L34" i="7"/>
  <c r="K34" i="7"/>
  <c r="M33" i="7"/>
  <c r="L33" i="7"/>
  <c r="K33" i="7"/>
  <c r="M32" i="7"/>
  <c r="L32" i="7"/>
  <c r="K32" i="7"/>
  <c r="M31" i="7"/>
  <c r="L31" i="7"/>
  <c r="K31" i="7"/>
  <c r="M30" i="7"/>
  <c r="L30" i="7"/>
  <c r="K30" i="7"/>
  <c r="M29" i="7"/>
  <c r="L29" i="7"/>
  <c r="K29" i="7"/>
  <c r="M28" i="7"/>
  <c r="L28" i="7"/>
  <c r="K28" i="7"/>
  <c r="M27" i="7"/>
  <c r="L27" i="7"/>
  <c r="K27" i="7"/>
  <c r="M26" i="7"/>
  <c r="L26" i="7"/>
  <c r="K26" i="7"/>
  <c r="M25" i="7"/>
  <c r="L25" i="7"/>
  <c r="K25" i="7"/>
  <c r="M24" i="7"/>
  <c r="L24" i="7"/>
  <c r="K24" i="7"/>
  <c r="M23" i="7"/>
  <c r="L23" i="7"/>
  <c r="K23" i="7"/>
  <c r="M22" i="7"/>
  <c r="L22" i="7"/>
  <c r="K22" i="7"/>
  <c r="M21" i="7"/>
  <c r="L21" i="7"/>
  <c r="K21" i="7"/>
  <c r="M20" i="7"/>
  <c r="L20" i="7"/>
  <c r="K20" i="7"/>
  <c r="M19" i="7"/>
  <c r="L19" i="7"/>
  <c r="K19" i="7"/>
  <c r="M18" i="7"/>
  <c r="L18" i="7"/>
  <c r="K18" i="7"/>
  <c r="M17" i="7"/>
  <c r="L17" i="7"/>
  <c r="K17" i="7"/>
  <c r="M16" i="7"/>
  <c r="L16" i="7"/>
  <c r="K16" i="7"/>
  <c r="M15" i="7"/>
  <c r="L15" i="7"/>
  <c r="K15" i="7"/>
  <c r="M14" i="7"/>
  <c r="L14" i="7"/>
  <c r="K14" i="7"/>
  <c r="M13" i="7"/>
  <c r="L13" i="7"/>
  <c r="K13" i="7"/>
  <c r="M12" i="7"/>
  <c r="L12" i="7"/>
  <c r="K12" i="7"/>
  <c r="M11" i="7"/>
  <c r="L11" i="7"/>
  <c r="K11" i="7"/>
  <c r="M10" i="7"/>
  <c r="L10" i="7"/>
  <c r="K10" i="7"/>
  <c r="M9" i="7"/>
  <c r="L9" i="7"/>
  <c r="K9" i="7"/>
  <c r="M8" i="7"/>
  <c r="L8" i="7"/>
  <c r="K8" i="7"/>
  <c r="M7" i="7"/>
  <c r="L7" i="7"/>
  <c r="K7" i="7"/>
  <c r="M6" i="7"/>
  <c r="L6" i="7"/>
  <c r="K6" i="7"/>
  <c r="M5" i="7"/>
  <c r="L5" i="7"/>
  <c r="K5" i="7"/>
  <c r="M4" i="7"/>
  <c r="L4" i="7"/>
  <c r="K4" i="7"/>
  <c r="K46" i="8" l="1"/>
  <c r="K47" i="8"/>
  <c r="K48" i="8"/>
  <c r="K49" i="8"/>
  <c r="K50" i="8"/>
  <c r="K51" i="8"/>
  <c r="K52" i="8"/>
  <c r="K53" i="8"/>
  <c r="K54" i="8"/>
  <c r="K55" i="8"/>
  <c r="K56" i="8"/>
  <c r="K57" i="8"/>
  <c r="K58" i="8"/>
  <c r="K45" i="8"/>
  <c r="K44" i="8"/>
  <c r="K43" i="8"/>
  <c r="K42" i="8"/>
  <c r="K41" i="8"/>
  <c r="K40" i="8"/>
  <c r="K39" i="8"/>
  <c r="K38" i="8"/>
  <c r="K37" i="8"/>
  <c r="K36" i="8"/>
  <c r="K35" i="8"/>
  <c r="K34" i="8"/>
  <c r="K33" i="8"/>
  <c r="K32" i="8"/>
  <c r="K31" i="8"/>
  <c r="K30" i="8"/>
  <c r="K29" i="8"/>
  <c r="K28" i="8"/>
  <c r="K19" i="8"/>
  <c r="K20" i="8"/>
  <c r="K21" i="8"/>
  <c r="K22" i="8"/>
  <c r="K23" i="8"/>
  <c r="K24" i="8"/>
  <c r="K25" i="8"/>
  <c r="K26" i="8"/>
  <c r="K27" i="8"/>
  <c r="K18" i="8"/>
  <c r="K17" i="8"/>
  <c r="K16" i="8"/>
  <c r="K15" i="8"/>
  <c r="K14" i="8"/>
  <c r="K13" i="8"/>
  <c r="K12" i="8"/>
  <c r="K11" i="8"/>
  <c r="K10" i="8"/>
  <c r="K9" i="8"/>
  <c r="K8" i="8"/>
  <c r="K7" i="8"/>
  <c r="K6" i="8"/>
  <c r="L28" i="8" l="1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19" i="8"/>
  <c r="L20" i="8"/>
  <c r="L21" i="8"/>
  <c r="L22" i="8"/>
  <c r="L23" i="8"/>
  <c r="L24" i="8"/>
  <c r="L25" i="8"/>
  <c r="L26" i="8"/>
  <c r="L27" i="8"/>
  <c r="L18" i="8"/>
  <c r="L17" i="8"/>
  <c r="L16" i="8"/>
  <c r="L15" i="8"/>
  <c r="L14" i="8"/>
  <c r="L13" i="8"/>
  <c r="L12" i="8"/>
  <c r="L11" i="8"/>
  <c r="L10" i="8"/>
  <c r="L9" i="8"/>
  <c r="L8" i="8"/>
  <c r="L7" i="8"/>
  <c r="L6" i="8"/>
  <c r="L5" i="8"/>
  <c r="M58" i="8"/>
  <c r="M57" i="8"/>
  <c r="M56" i="8"/>
  <c r="M55" i="8"/>
  <c r="M54" i="8"/>
  <c r="M53" i="8"/>
  <c r="M52" i="8"/>
  <c r="M51" i="8"/>
  <c r="M50" i="8"/>
  <c r="M49" i="8"/>
  <c r="M48" i="8"/>
  <c r="M47" i="8"/>
  <c r="M46" i="8"/>
  <c r="M45" i="8"/>
  <c r="M44" i="8"/>
  <c r="M43" i="8"/>
  <c r="M36" i="8"/>
  <c r="M42" i="8"/>
  <c r="M41" i="8"/>
  <c r="M40" i="8"/>
  <c r="M39" i="8"/>
  <c r="M38" i="8"/>
  <c r="M37" i="8"/>
  <c r="M35" i="8"/>
  <c r="M34" i="8"/>
  <c r="M33" i="8"/>
  <c r="M32" i="8"/>
  <c r="M31" i="8"/>
  <c r="M30" i="8"/>
  <c r="M29" i="8"/>
  <c r="M28" i="8"/>
  <c r="M27" i="8"/>
  <c r="M26" i="8"/>
  <c r="M25" i="8"/>
  <c r="M24" i="8"/>
  <c r="M23" i="8"/>
  <c r="M22" i="8"/>
  <c r="M21" i="8"/>
  <c r="M20" i="8"/>
  <c r="M19" i="8"/>
  <c r="M18" i="8"/>
  <c r="M17" i="8"/>
  <c r="M16" i="8"/>
  <c r="M15" i="8"/>
  <c r="M14" i="8"/>
  <c r="M13" i="8"/>
  <c r="M12" i="8"/>
  <c r="M11" i="8"/>
  <c r="M10" i="8"/>
  <c r="M9" i="8"/>
  <c r="M8" i="8"/>
  <c r="M7" i="8"/>
  <c r="M6" i="8"/>
  <c r="M5" i="8"/>
  <c r="M4" i="8"/>
  <c r="R13" i="8"/>
  <c r="R12" i="8"/>
  <c r="R4" i="8"/>
  <c r="O34" i="12"/>
  <c r="O27" i="12"/>
  <c r="O7" i="12"/>
  <c r="R5" i="8"/>
  <c r="R6" i="8"/>
  <c r="R7" i="8"/>
  <c r="R8" i="8"/>
  <c r="R9" i="8"/>
  <c r="R10" i="8"/>
  <c r="R11" i="8"/>
  <c r="R14" i="8"/>
  <c r="R15" i="8"/>
  <c r="R16" i="8"/>
  <c r="R17" i="8"/>
  <c r="R18" i="8"/>
  <c r="R19" i="8"/>
  <c r="R20" i="8"/>
  <c r="R21" i="8"/>
  <c r="R22" i="8"/>
  <c r="R23" i="8"/>
  <c r="R24" i="8"/>
  <c r="R25" i="8"/>
  <c r="R26" i="8"/>
  <c r="R27" i="8"/>
  <c r="R28" i="8"/>
  <c r="R29" i="8"/>
  <c r="R30" i="8"/>
  <c r="R31" i="8"/>
  <c r="R32" i="8"/>
  <c r="R33" i="8"/>
  <c r="R34" i="8"/>
  <c r="R35" i="8"/>
  <c r="R36" i="8"/>
  <c r="R37" i="8"/>
  <c r="R38" i="8"/>
  <c r="R39" i="8"/>
  <c r="R40" i="8"/>
  <c r="R41" i="8"/>
  <c r="R42" i="8"/>
  <c r="R43" i="8"/>
  <c r="R44" i="8"/>
  <c r="R45" i="8"/>
  <c r="R46" i="8"/>
  <c r="R47" i="8"/>
  <c r="R48" i="8"/>
  <c r="R49" i="8"/>
  <c r="R50" i="8"/>
  <c r="R51" i="8"/>
  <c r="R52" i="8"/>
  <c r="R53" i="8"/>
  <c r="R54" i="8"/>
  <c r="R55" i="8"/>
  <c r="R56" i="8"/>
  <c r="R57" i="8"/>
  <c r="R58" i="8"/>
  <c r="L91" i="4" l="1"/>
  <c r="K91" i="4" l="1"/>
  <c r="M91" i="4"/>
  <c r="I91" i="4"/>
  <c r="J91" i="4"/>
  <c r="L73" i="4"/>
  <c r="K73" i="4" l="1"/>
  <c r="M73" i="4"/>
  <c r="I73" i="4"/>
  <c r="J73" i="4"/>
  <c r="L93" i="4"/>
  <c r="L94" i="4"/>
  <c r="L95" i="4"/>
  <c r="L96" i="4"/>
  <c r="M96" i="4" l="1"/>
  <c r="K96" i="4"/>
  <c r="I96" i="4"/>
  <c r="J96" i="4"/>
  <c r="J95" i="4"/>
  <c r="M95" i="4"/>
  <c r="I95" i="4"/>
  <c r="K95" i="4"/>
  <c r="M94" i="4"/>
  <c r="I94" i="4"/>
  <c r="K94" i="4"/>
  <c r="J94" i="4"/>
  <c r="K93" i="4"/>
  <c r="M93" i="4"/>
  <c r="P22" i="4" s="1"/>
  <c r="J93" i="4"/>
  <c r="I93" i="4"/>
  <c r="P14" i="4"/>
  <c r="P7" i="4"/>
  <c r="K4" i="15"/>
  <c r="R4" i="15"/>
  <c r="M4" i="15"/>
  <c r="L4" i="15"/>
  <c r="P42" i="4" l="1"/>
  <c r="P9" i="4"/>
  <c r="P20" i="4"/>
  <c r="P11" i="4"/>
  <c r="P25" i="4"/>
  <c r="P16" i="4"/>
  <c r="P72" i="4"/>
  <c r="P36" i="4"/>
  <c r="P32" i="4"/>
  <c r="P69" i="4"/>
  <c r="P44" i="4"/>
  <c r="P54" i="4"/>
  <c r="P81" i="4"/>
  <c r="P34" i="4"/>
  <c r="P48" i="4"/>
  <c r="P18" i="4"/>
  <c r="P28" i="4"/>
  <c r="P40" i="4"/>
  <c r="P50" i="4"/>
  <c r="P30" i="4"/>
  <c r="P38" i="4"/>
  <c r="P46" i="4"/>
  <c r="P63" i="4"/>
  <c r="P78" i="4"/>
  <c r="P58" i="4"/>
  <c r="P67" i="4"/>
  <c r="P77" i="4"/>
  <c r="P85" i="4"/>
  <c r="P52" i="4"/>
  <c r="P60" i="4"/>
  <c r="P70" i="4"/>
  <c r="P79" i="4"/>
  <c r="P89" i="4"/>
  <c r="P56" i="4"/>
  <c r="P65" i="4"/>
  <c r="P74" i="4"/>
  <c r="P83" i="4"/>
  <c r="P86" i="4"/>
  <c r="P80" i="4"/>
  <c r="P87" i="4"/>
  <c r="P84" i="4"/>
  <c r="P10" i="4"/>
  <c r="P82" i="4"/>
  <c r="P6" i="4"/>
  <c r="P8" i="4"/>
  <c r="P88" i="4"/>
  <c r="P21" i="4"/>
  <c r="P90" i="4"/>
  <c r="P12" i="4"/>
  <c r="P15" i="4"/>
  <c r="P45" i="4"/>
  <c r="P17" i="4"/>
  <c r="P19" i="4"/>
  <c r="P29" i="4"/>
  <c r="P37" i="4"/>
  <c r="P55" i="4"/>
  <c r="P24" i="4"/>
  <c r="P33" i="4"/>
  <c r="P41" i="4"/>
  <c r="P49" i="4"/>
  <c r="P27" i="4"/>
  <c r="P35" i="4"/>
  <c r="P43" i="4"/>
  <c r="P51" i="4"/>
  <c r="P31" i="4"/>
  <c r="P39" i="4"/>
  <c r="P47" i="4"/>
  <c r="P57" i="4"/>
  <c r="P53" i="4"/>
  <c r="P64" i="4"/>
  <c r="P59" i="4"/>
  <c r="P61" i="4"/>
  <c r="P71" i="4"/>
  <c r="P66" i="4"/>
  <c r="P75" i="4"/>
  <c r="P73" i="4"/>
  <c r="P4" i="4"/>
</calcChain>
</file>

<file path=xl/sharedStrings.xml><?xml version="1.0" encoding="utf-8"?>
<sst xmlns="http://schemas.openxmlformats.org/spreadsheetml/2006/main" count="3508" uniqueCount="803">
  <si>
    <t>Nom</t>
  </si>
  <si>
    <t>Prénom</t>
  </si>
  <si>
    <t>N° Carte</t>
  </si>
  <si>
    <t>Adresse</t>
  </si>
  <si>
    <t>CP</t>
  </si>
  <si>
    <t>Ville</t>
  </si>
  <si>
    <t>Téléphone</t>
  </si>
  <si>
    <t>Portable</t>
  </si>
  <si>
    <t>Email</t>
  </si>
  <si>
    <t>Date Naiss</t>
  </si>
  <si>
    <t>A ou R</t>
  </si>
  <si>
    <t>Suzanne</t>
  </si>
  <si>
    <t>Perrigueur</t>
  </si>
  <si>
    <t>Rue du Bernon</t>
  </si>
  <si>
    <t>Broin</t>
  </si>
  <si>
    <t>supauze@wanadoo.fr</t>
  </si>
  <si>
    <t>R</t>
  </si>
  <si>
    <t>P</t>
  </si>
  <si>
    <t>Richetin</t>
  </si>
  <si>
    <t>Paul</t>
  </si>
  <si>
    <t>Rue du Brenon</t>
  </si>
  <si>
    <t>Jacoutot</t>
  </si>
  <si>
    <t>Jean</t>
  </si>
  <si>
    <t>19, Rue des gardes</t>
  </si>
  <si>
    <t>St Aubin</t>
  </si>
  <si>
    <t>jean.jacoutot@free.fr</t>
  </si>
  <si>
    <t>A</t>
  </si>
  <si>
    <t>Monot</t>
  </si>
  <si>
    <t>Sylvie</t>
  </si>
  <si>
    <t>Rue du Tissage</t>
  </si>
  <si>
    <t>Brazey en plaine</t>
  </si>
  <si>
    <t>Hory</t>
  </si>
  <si>
    <t>Patricia</t>
  </si>
  <si>
    <t>2, Rue du chanoine Bonnard</t>
  </si>
  <si>
    <t>Grosjean</t>
  </si>
  <si>
    <t>Denise</t>
  </si>
  <si>
    <t>606, Rue d'Amont</t>
  </si>
  <si>
    <t>grosjean.d2@wanadoo.fr</t>
  </si>
  <si>
    <t>Jan</t>
  </si>
  <si>
    <t>Louis</t>
  </si>
  <si>
    <t>5 Route de Trouhans</t>
  </si>
  <si>
    <t>St Usage</t>
  </si>
  <si>
    <t>jan.louis2@wanadoo.fr</t>
  </si>
  <si>
    <t>Beherec</t>
  </si>
  <si>
    <t>Franck</t>
  </si>
  <si>
    <t>3 Impasse Verdi</t>
  </si>
  <si>
    <t>franck.beherec@wanadoo.fr</t>
  </si>
  <si>
    <t>Capelli</t>
  </si>
  <si>
    <t>Chantal</t>
  </si>
  <si>
    <t>26 Route de Beaune</t>
  </si>
  <si>
    <t>Biquette999@yahoo.fr</t>
  </si>
  <si>
    <t>Boillaud</t>
  </si>
  <si>
    <t>Jean-Louis</t>
  </si>
  <si>
    <t>8 Route de Beaune</t>
  </si>
  <si>
    <t>Cornuel</t>
  </si>
  <si>
    <t>Michel</t>
  </si>
  <si>
    <t>14 Rue St Jacques</t>
  </si>
  <si>
    <t>cornuel.michel@wanadoo.fr</t>
  </si>
  <si>
    <t xml:space="preserve">Legros </t>
  </si>
  <si>
    <t>Lucien</t>
  </si>
  <si>
    <t>Pagny la Ville</t>
  </si>
  <si>
    <t>legros.lucien@wanadoo.fr</t>
  </si>
  <si>
    <t>Thiebeaux</t>
  </si>
  <si>
    <t>20 Route de Dijon</t>
  </si>
  <si>
    <t>Gautheron</t>
  </si>
  <si>
    <t>Claude</t>
  </si>
  <si>
    <t>2 Rue des lilas</t>
  </si>
  <si>
    <t>Losne</t>
  </si>
  <si>
    <t>gautheroncl@wanadoo.fr</t>
  </si>
  <si>
    <t>Pamart</t>
  </si>
  <si>
    <t>Alain</t>
  </si>
  <si>
    <t>9 Rue champ Baudot</t>
  </si>
  <si>
    <t>Echenon</t>
  </si>
  <si>
    <t>pamartalain@neuf.fr</t>
  </si>
  <si>
    <t>Renard</t>
  </si>
  <si>
    <t>Georges</t>
  </si>
  <si>
    <t>7 Rue du champ Baudot</t>
  </si>
  <si>
    <t>Clemence</t>
  </si>
  <si>
    <t>Bernard</t>
  </si>
  <si>
    <t>9 Rue de la petite levée</t>
  </si>
  <si>
    <t>bernard-clemence@wanadoo.fr</t>
  </si>
  <si>
    <t>Moreux</t>
  </si>
  <si>
    <t>Richard</t>
  </si>
  <si>
    <t>4 Rue du château</t>
  </si>
  <si>
    <t>Bessey les Citeaux</t>
  </si>
  <si>
    <t>richardmoreux@aol.com</t>
  </si>
  <si>
    <t>Garcia</t>
  </si>
  <si>
    <t>Jean-Paul</t>
  </si>
  <si>
    <t>12 Route de Trouhans</t>
  </si>
  <si>
    <t>Carrez</t>
  </si>
  <si>
    <t>15 Rue de la mare</t>
  </si>
  <si>
    <t>Montot</t>
  </si>
  <si>
    <t>acarrez@wanadoo.fr</t>
  </si>
  <si>
    <t>Delagrange</t>
  </si>
  <si>
    <t>225 Rue du château</t>
  </si>
  <si>
    <t>michel.delagrange@wanadoo.fr</t>
  </si>
  <si>
    <t>jl.boillaud@wanadoo.fr</t>
  </si>
  <si>
    <t>Pilotto</t>
  </si>
  <si>
    <t>Michele</t>
  </si>
  <si>
    <t>35, Avenue de la Gare</t>
  </si>
  <si>
    <t>michel.pilotto@wanadoo.fr</t>
  </si>
  <si>
    <t>Lacreuse</t>
  </si>
  <si>
    <t>Gérard</t>
  </si>
  <si>
    <t>1, Rue Sainte Barbe</t>
  </si>
  <si>
    <t>Seurre</t>
  </si>
  <si>
    <t>anglacreuse@orange.fr</t>
  </si>
  <si>
    <t>Jean-Pierre</t>
  </si>
  <si>
    <t>43, Rue de Seurre</t>
  </si>
  <si>
    <t>Parizot</t>
  </si>
  <si>
    <t>Eveline</t>
  </si>
  <si>
    <t>17, Ancienne route de Seurre</t>
  </si>
  <si>
    <t>parizot.evelyne@neuf.fr</t>
  </si>
  <si>
    <t>Winter</t>
  </si>
  <si>
    <t>22, Rue du Brevail</t>
  </si>
  <si>
    <t>66, Grande rue</t>
  </si>
  <si>
    <t>Amiot</t>
  </si>
  <si>
    <t>André</t>
  </si>
  <si>
    <t>Chenevoy</t>
  </si>
  <si>
    <t>Paulette</t>
  </si>
  <si>
    <t>1; Rue du Ponteux</t>
  </si>
  <si>
    <t>paulette.chenevoy@orange.fr</t>
  </si>
  <si>
    <t>Bussiere</t>
  </si>
  <si>
    <t>Monique</t>
  </si>
  <si>
    <t>9, Grande rue</t>
  </si>
  <si>
    <t>Bonnencontre</t>
  </si>
  <si>
    <t>Martiny</t>
  </si>
  <si>
    <t>Chauvot</t>
  </si>
  <si>
    <t>Madeleine</t>
  </si>
  <si>
    <t xml:space="preserve">61, Rue le Meix au tas </t>
  </si>
  <si>
    <t>Fortin</t>
  </si>
  <si>
    <t>50, Avenue de la Gare</t>
  </si>
  <si>
    <t>Saulon la Chapelle</t>
  </si>
  <si>
    <t>mariethe.fo1@aliceadsl.fr</t>
  </si>
  <si>
    <t>Marie-Thérèse</t>
  </si>
  <si>
    <t>Degobe</t>
  </si>
  <si>
    <t>Annie</t>
  </si>
  <si>
    <t>8, Rue du canal</t>
  </si>
  <si>
    <t>Jacotot</t>
  </si>
  <si>
    <t>Louis-Nicolas</t>
  </si>
  <si>
    <t>3, Grande rue</t>
  </si>
  <si>
    <t>Dessint</t>
  </si>
  <si>
    <t>8, Ancienne route de Seurre</t>
  </si>
  <si>
    <t>Dupart</t>
  </si>
  <si>
    <t>23, Route de Montot</t>
  </si>
  <si>
    <t>Boulogne</t>
  </si>
  <si>
    <t>Jean-Marie</t>
  </si>
  <si>
    <t>28, Rue du Chanoine Bonnard</t>
  </si>
  <si>
    <t>Jeanniard</t>
  </si>
  <si>
    <t>Robert</t>
  </si>
  <si>
    <t>3, Rue des Bleuets</t>
  </si>
  <si>
    <t>Aiserey</t>
  </si>
  <si>
    <t>robert.jeanniard@tele2.fr</t>
  </si>
  <si>
    <t>Beudet</t>
  </si>
  <si>
    <t>12, Clos de Bellevue</t>
  </si>
  <si>
    <t>Pouilly sur Saone</t>
  </si>
  <si>
    <t>gren2@neuf.fr</t>
  </si>
  <si>
    <t>Fauré</t>
  </si>
  <si>
    <t>Sylvain</t>
  </si>
  <si>
    <t>14, Rue des Messiers</t>
  </si>
  <si>
    <t>sylvain@idis21.fr</t>
  </si>
  <si>
    <t>René</t>
  </si>
  <si>
    <t>9, Rue d'Auxonne</t>
  </si>
  <si>
    <r>
      <t xml:space="preserve">Dont : </t>
    </r>
    <r>
      <rPr>
        <b/>
        <i/>
        <sz val="11"/>
        <color indexed="10"/>
        <rFont val="Arial"/>
        <family val="2"/>
      </rPr>
      <t xml:space="preserve">17 </t>
    </r>
    <r>
      <rPr>
        <b/>
        <i/>
        <sz val="11"/>
        <color indexed="12"/>
        <rFont val="Arial"/>
        <family val="2"/>
      </rPr>
      <t>Nouveaux Adhérents</t>
    </r>
  </si>
  <si>
    <t>En Gras : Les membres du bureau</t>
  </si>
  <si>
    <t>En Bleu Gras : Les Formateurs</t>
  </si>
  <si>
    <t>jean-pierre.martiny21@orange.fr</t>
  </si>
  <si>
    <t>mamiebrazey@aliceadsl.fr</t>
  </si>
  <si>
    <t xml:space="preserve">En Bleu Gras : Les Animateurs </t>
  </si>
  <si>
    <t>ASSEZ</t>
  </si>
  <si>
    <t>cotes Belot</t>
  </si>
  <si>
    <t>BAJOTET</t>
  </si>
  <si>
    <t>BEHEREC</t>
  </si>
  <si>
    <t>BEUDET</t>
  </si>
  <si>
    <t>BOILLAUD</t>
  </si>
  <si>
    <t>BUSSIERE</t>
  </si>
  <si>
    <t>CAPELLI</t>
  </si>
  <si>
    <t>CARREZ</t>
  </si>
  <si>
    <t>CATY</t>
  </si>
  <si>
    <t>Anne Marie</t>
  </si>
  <si>
    <t>rue du patis des buissons</t>
  </si>
  <si>
    <t>Tichey</t>
  </si>
  <si>
    <t>CHEVALIER</t>
  </si>
  <si>
    <t>Rachel</t>
  </si>
  <si>
    <t>23 Rue Chanoine Bonnard</t>
  </si>
  <si>
    <t>CLEMENCE</t>
  </si>
  <si>
    <t>COMBET</t>
  </si>
  <si>
    <t>CORNOT</t>
  </si>
  <si>
    <t>Daniel</t>
  </si>
  <si>
    <t>4 ter grande rue du faubourg St Michel</t>
  </si>
  <si>
    <t>cornot.daniel@wanadoo.fr</t>
  </si>
  <si>
    <t>CORNUEL</t>
  </si>
  <si>
    <t>DECOSNE</t>
  </si>
  <si>
    <t xml:space="preserve">29 Rue de Meix </t>
  </si>
  <si>
    <t>Isa</t>
  </si>
  <si>
    <t>79 Grande rue</t>
  </si>
  <si>
    <t>Champdotre</t>
  </si>
  <si>
    <t>DELAGRANGE</t>
  </si>
  <si>
    <t>FORTIN</t>
  </si>
  <si>
    <t>FREYLON</t>
  </si>
  <si>
    <t>Patrick</t>
  </si>
  <si>
    <t>patrick-freylon@neuf,fr</t>
  </si>
  <si>
    <t>GAGNEPAIN</t>
  </si>
  <si>
    <t>Sabine</t>
  </si>
  <si>
    <t>4, Rue de Beauraing</t>
  </si>
  <si>
    <t>GANEE</t>
  </si>
  <si>
    <t>13bis Rue porte de Dijon</t>
  </si>
  <si>
    <t>St Jean de Losne</t>
  </si>
  <si>
    <t>GAUTHERON</t>
  </si>
  <si>
    <t>HELIOT</t>
  </si>
  <si>
    <t>Alexis</t>
  </si>
  <si>
    <t>25 Route de la Saône</t>
  </si>
  <si>
    <t>HUGUENOT</t>
  </si>
  <si>
    <t>25 Rue Chanoine Bonnard</t>
  </si>
  <si>
    <t>huguenotjl@aol.com</t>
  </si>
  <si>
    <t>Etienne</t>
  </si>
  <si>
    <t>Robin</t>
  </si>
  <si>
    <t>JAN</t>
  </si>
  <si>
    <t>LOUIS</t>
  </si>
  <si>
    <t>JEANNIN</t>
  </si>
  <si>
    <t>15 Rue Monge</t>
  </si>
  <si>
    <t>jeannin_rougelet@hotmail.fr</t>
  </si>
  <si>
    <t>LACREUSE</t>
  </si>
  <si>
    <t>LEGROS</t>
  </si>
  <si>
    <t>LEROUX</t>
  </si>
  <si>
    <t>LEROY</t>
  </si>
  <si>
    <t>20 Meix aux Cas</t>
  </si>
  <si>
    <t>LINCK</t>
  </si>
  <si>
    <t>Quentin</t>
  </si>
  <si>
    <t>11 Cours Pierre et Marie Curie</t>
  </si>
  <si>
    <t>MARCHAND</t>
  </si>
  <si>
    <t>19 Rue du Jura</t>
  </si>
  <si>
    <t>MATHIRON</t>
  </si>
  <si>
    <t>David</t>
  </si>
  <si>
    <t>3 Rue de la rivière</t>
  </si>
  <si>
    <t>Ghislaine</t>
  </si>
  <si>
    <t>Virginie</t>
  </si>
  <si>
    <t>Allée bastion des Charmilles</t>
  </si>
  <si>
    <t>MAZUE</t>
  </si>
  <si>
    <t>Nelly</t>
  </si>
  <si>
    <t>29 Grande route de Seurre</t>
  </si>
  <si>
    <t>Chamblanc</t>
  </si>
  <si>
    <t>MICHAUD</t>
  </si>
  <si>
    <t xml:space="preserve">Impasse Jean Curé </t>
  </si>
  <si>
    <t>MOREUX</t>
  </si>
  <si>
    <t>MOUROLIN</t>
  </si>
  <si>
    <t>Jean-Claude</t>
  </si>
  <si>
    <t>20 Rue du paradis</t>
  </si>
  <si>
    <t>Maison-Dieu</t>
  </si>
  <si>
    <t>NIOLLET</t>
  </si>
  <si>
    <t>1 Ancienne route de Seurre</t>
  </si>
  <si>
    <t>niollet.michele@neuf.fr</t>
  </si>
  <si>
    <t>ORENGA</t>
  </si>
  <si>
    <t>Catherine</t>
  </si>
  <si>
    <t>2 ruelle des Moreaux</t>
  </si>
  <si>
    <t>vincent.orenga@club-internet.fr</t>
  </si>
  <si>
    <t>Françoise</t>
  </si>
  <si>
    <t>8 Impasse des fleurs</t>
  </si>
  <si>
    <t>parriaux.jean-marie@wanadoo.fr</t>
  </si>
  <si>
    <t>PARIZOT</t>
  </si>
  <si>
    <t>Evelyne</t>
  </si>
  <si>
    <t>17 Ancienne route de Seurre</t>
  </si>
  <si>
    <t>parizot.eveline@neuf.fr</t>
  </si>
  <si>
    <t>PASSEMARD</t>
  </si>
  <si>
    <t>1 Rue du moulin</t>
  </si>
  <si>
    <t>Jacqueline</t>
  </si>
  <si>
    <t>5 Rue de la Biètre</t>
  </si>
  <si>
    <t>PERRIGUEUR</t>
  </si>
  <si>
    <t>PICARD</t>
  </si>
  <si>
    <t>59 Rue Antoine Masson</t>
  </si>
  <si>
    <t>Auxonne</t>
  </si>
  <si>
    <t>Adrienne</t>
  </si>
  <si>
    <t>RICHETIN</t>
  </si>
  <si>
    <t>SAUDER</t>
  </si>
  <si>
    <t>Marie-Odile</t>
  </si>
  <si>
    <t>12 Meix d'Ebarres</t>
  </si>
  <si>
    <t>SEGUIN</t>
  </si>
  <si>
    <t>Joelle</t>
  </si>
  <si>
    <t>10 Rue du tissage</t>
  </si>
  <si>
    <t>THIEBEAUX</t>
  </si>
  <si>
    <t>WINTER</t>
  </si>
  <si>
    <t>22 Rue du Brevail</t>
  </si>
  <si>
    <t>Assez</t>
  </si>
  <si>
    <t>Bajotet</t>
  </si>
  <si>
    <t>Thérèse</t>
  </si>
  <si>
    <t>Belleterre</t>
  </si>
  <si>
    <t>Christiane</t>
  </si>
  <si>
    <t>Bernigaud</t>
  </si>
  <si>
    <t>Yvonne</t>
  </si>
  <si>
    <t>Les Floralies</t>
  </si>
  <si>
    <t>Blanc</t>
  </si>
  <si>
    <t>Boudrot</t>
  </si>
  <si>
    <t>Bougaud</t>
  </si>
  <si>
    <t>Boulardot</t>
  </si>
  <si>
    <t xml:space="preserve">Bruant </t>
  </si>
  <si>
    <t>Chaugey</t>
  </si>
  <si>
    <t xml:space="preserve">Bullier </t>
  </si>
  <si>
    <t>Cattano</t>
  </si>
  <si>
    <t>François</t>
  </si>
  <si>
    <t>Caty</t>
  </si>
  <si>
    <t>Anne-Marie</t>
  </si>
  <si>
    <t>Chaventon</t>
  </si>
  <si>
    <t>Charrey sur Saône</t>
  </si>
  <si>
    <t>Emmanuel</t>
  </si>
  <si>
    <t>Chevalier</t>
  </si>
  <si>
    <t>Combet</t>
  </si>
  <si>
    <t>Constancias</t>
  </si>
  <si>
    <t>Cornot</t>
  </si>
  <si>
    <t xml:space="preserve">Crotet </t>
  </si>
  <si>
    <t>Roger</t>
  </si>
  <si>
    <t>Esbarres</t>
  </si>
  <si>
    <t>Cureau</t>
  </si>
  <si>
    <t>Decosne</t>
  </si>
  <si>
    <t>Degrace</t>
  </si>
  <si>
    <t>Del Gaudio</t>
  </si>
  <si>
    <t>Anne</t>
  </si>
  <si>
    <t>Delgobe</t>
  </si>
  <si>
    <t>Donnet</t>
  </si>
  <si>
    <t>Sandrine</t>
  </si>
  <si>
    <t>Dromard</t>
  </si>
  <si>
    <t>Michelle</t>
  </si>
  <si>
    <t>Drouelle</t>
  </si>
  <si>
    <t>Dubroca</t>
  </si>
  <si>
    <t>Thierry</t>
  </si>
  <si>
    <t>Dijon</t>
  </si>
  <si>
    <t>Evrard</t>
  </si>
  <si>
    <t>Stéphanie</t>
  </si>
  <si>
    <t>Farion-Variot</t>
  </si>
  <si>
    <t>Jocelyne</t>
  </si>
  <si>
    <t>Faure</t>
  </si>
  <si>
    <t xml:space="preserve"> Rue de la Liberté</t>
  </si>
  <si>
    <t>Pascal</t>
  </si>
  <si>
    <t>Nuit St Georges</t>
  </si>
  <si>
    <t>Freylon</t>
  </si>
  <si>
    <t>Gagnepain</t>
  </si>
  <si>
    <t>Gestin</t>
  </si>
  <si>
    <t>Joël</t>
  </si>
  <si>
    <t>Hallvin</t>
  </si>
  <si>
    <t>Pierre</t>
  </si>
  <si>
    <t>5 Rue de la place</t>
  </si>
  <si>
    <t>Labruyère</t>
  </si>
  <si>
    <t>Heliot</t>
  </si>
  <si>
    <t>Huguenot</t>
  </si>
  <si>
    <t>Jamin</t>
  </si>
  <si>
    <t>Frédéric</t>
  </si>
  <si>
    <t>Jeannin</t>
  </si>
  <si>
    <t>Lefevre</t>
  </si>
  <si>
    <t>Rue d'en haut</t>
  </si>
  <si>
    <t>Montagny les Seurre</t>
  </si>
  <si>
    <t>Leroux</t>
  </si>
  <si>
    <t>Leroy</t>
  </si>
  <si>
    <t>Linck</t>
  </si>
  <si>
    <t>Malnoy</t>
  </si>
  <si>
    <t>Marchand</t>
  </si>
  <si>
    <t>Marguery</t>
  </si>
  <si>
    <t>Mathiron</t>
  </si>
  <si>
    <t>Mazue</t>
  </si>
  <si>
    <t>Michaud</t>
  </si>
  <si>
    <t>Milliot</t>
  </si>
  <si>
    <t>Momus</t>
  </si>
  <si>
    <t>Moullet</t>
  </si>
  <si>
    <t>Danielle</t>
  </si>
  <si>
    <t>Mourolin</t>
  </si>
  <si>
    <t xml:space="preserve">Muller </t>
  </si>
  <si>
    <t>Christine</t>
  </si>
  <si>
    <t xml:space="preserve">Niollet </t>
  </si>
  <si>
    <t>Orenga</t>
  </si>
  <si>
    <t>Papirer</t>
  </si>
  <si>
    <t>Dominique</t>
  </si>
  <si>
    <t>Parriaux</t>
  </si>
  <si>
    <t>Pascanet</t>
  </si>
  <si>
    <t>Odile</t>
  </si>
  <si>
    <t>Passemard</t>
  </si>
  <si>
    <t>Jaqueline</t>
  </si>
  <si>
    <t>Perret</t>
  </si>
  <si>
    <t>Sophie</t>
  </si>
  <si>
    <t>Anthony</t>
  </si>
  <si>
    <t>Picard</t>
  </si>
  <si>
    <t>Poussiere</t>
  </si>
  <si>
    <t>Jacques</t>
  </si>
  <si>
    <t>Rassalle</t>
  </si>
  <si>
    <t>Ricamard</t>
  </si>
  <si>
    <t>Marie-Claude</t>
  </si>
  <si>
    <t>Gaëtant</t>
  </si>
  <si>
    <t>Laperrière sur Saône</t>
  </si>
  <si>
    <t xml:space="preserve">Robelet </t>
  </si>
  <si>
    <t>Said Oili</t>
  </si>
  <si>
    <t>Oili Issouf</t>
  </si>
  <si>
    <t>Saint Felix</t>
  </si>
  <si>
    <t>Georgette</t>
  </si>
  <si>
    <t>Sauder</t>
  </si>
  <si>
    <t>Seguin</t>
  </si>
  <si>
    <t>Taberlet</t>
  </si>
  <si>
    <t>Vandel</t>
  </si>
  <si>
    <t>Isabelle</t>
  </si>
  <si>
    <t>Verne</t>
  </si>
  <si>
    <t>Martine</t>
  </si>
  <si>
    <t>Vossaert</t>
  </si>
  <si>
    <t>Olivier</t>
  </si>
  <si>
    <t>Zobel</t>
  </si>
  <si>
    <t>Fabienne</t>
  </si>
  <si>
    <t>Béatrice</t>
  </si>
  <si>
    <t>Royer-Cassard</t>
  </si>
  <si>
    <t>Brun</t>
  </si>
  <si>
    <t xml:space="preserve">Gaudez </t>
  </si>
  <si>
    <t>Mignot</t>
  </si>
  <si>
    <t>Mireille</t>
  </si>
  <si>
    <t xml:space="preserve">Garaudet </t>
  </si>
  <si>
    <t>Jakubzack</t>
  </si>
  <si>
    <t>Janine</t>
  </si>
  <si>
    <t>Lapostolle</t>
  </si>
  <si>
    <t xml:space="preserve">Deville </t>
  </si>
  <si>
    <t>Jean Louis</t>
  </si>
  <si>
    <t>Beliard</t>
  </si>
  <si>
    <t>Christophe</t>
  </si>
  <si>
    <t>Paget</t>
  </si>
  <si>
    <t>Rose Marie</t>
  </si>
  <si>
    <t>Nicolas</t>
  </si>
  <si>
    <t>Prat</t>
  </si>
  <si>
    <t>Nicole</t>
  </si>
  <si>
    <t>Fevre</t>
  </si>
  <si>
    <t>Christian</t>
  </si>
  <si>
    <t>Gaussens</t>
  </si>
  <si>
    <t>Didier</t>
  </si>
  <si>
    <t>Quétigny</t>
  </si>
  <si>
    <t>Tisserandot</t>
  </si>
  <si>
    <t>8, Place de l'Hotel de ville</t>
  </si>
  <si>
    <t>jean.regina.cb@orange.fr</t>
  </si>
  <si>
    <t>10, Rue du port</t>
  </si>
  <si>
    <t>Place de Verdun</t>
  </si>
  <si>
    <t>martine.garaudet@orange.fr</t>
  </si>
  <si>
    <t>N° 2, Lotissement "Entre les moulins"</t>
  </si>
  <si>
    <t>Trouhans</t>
  </si>
  <si>
    <t>125, Route de St Jean de Losne</t>
  </si>
  <si>
    <t>2, Rue des lilas</t>
  </si>
  <si>
    <t>5, Route de Trouhans</t>
  </si>
  <si>
    <t>39, Quai de la butte</t>
  </si>
  <si>
    <t>19, Ancienne route de Seurre</t>
  </si>
  <si>
    <t>13, Rue des illes</t>
  </si>
  <si>
    <t>10, Rue de St Loup</t>
  </si>
  <si>
    <t>10, Rue de la Saône</t>
  </si>
  <si>
    <t>15, Rue de la mare</t>
  </si>
  <si>
    <t>23, Rue du moulin</t>
  </si>
  <si>
    <t>4, Rue des bois</t>
  </si>
  <si>
    <t>35, Rue de la Saône</t>
  </si>
  <si>
    <t>Rue du patis des buissons</t>
  </si>
  <si>
    <t>4, Ruelle des Morts</t>
  </si>
  <si>
    <t>4, Ruelle des morts</t>
  </si>
  <si>
    <t>23, Rue Chanoine Bonnard</t>
  </si>
  <si>
    <t>12, Imp de fleurs</t>
  </si>
  <si>
    <t>14, Rue St Jacques</t>
  </si>
  <si>
    <t>51, Grand chemin de Charrey</t>
  </si>
  <si>
    <t>5, Quai National</t>
  </si>
  <si>
    <t>21, Rue du paradis</t>
  </si>
  <si>
    <t>79, Grande rue</t>
  </si>
  <si>
    <t>17, Rue Marion</t>
  </si>
  <si>
    <t>1, Rue du 8 mai 1945</t>
  </si>
  <si>
    <t>7, Port St Jean</t>
  </si>
  <si>
    <t>37b, Rue Charles Dumont</t>
  </si>
  <si>
    <t>Rue Capitaine Coignet</t>
  </si>
  <si>
    <t>29, Allée de Bellevue</t>
  </si>
  <si>
    <t>11, Avenue de Chambolland</t>
  </si>
  <si>
    <t>10, Rue du chagnot</t>
  </si>
  <si>
    <t>8, Rue du champ Baudot</t>
  </si>
  <si>
    <t xml:space="preserve">5, Rue des bleuets </t>
  </si>
  <si>
    <t>6, Rue de la place</t>
  </si>
  <si>
    <t>17, Rue meix brulé</t>
  </si>
  <si>
    <t>4, Rue du château</t>
  </si>
  <si>
    <t>18, Rue du château</t>
  </si>
  <si>
    <t>1, Rue de Verdun</t>
  </si>
  <si>
    <t>9, Rue champ Baudot</t>
  </si>
  <si>
    <t>11, Rue d'Amont</t>
  </si>
  <si>
    <t>8, Impasse des fleurs</t>
  </si>
  <si>
    <t>3, Rue des Meix</t>
  </si>
  <si>
    <t>1, Rue du moulin</t>
  </si>
  <si>
    <t>5, Rue de la Biètre</t>
  </si>
  <si>
    <t>10, Rue du port de pierre</t>
  </si>
  <si>
    <t>10, Rue du pont de pierre</t>
  </si>
  <si>
    <t>24, Rue de Chamergy</t>
  </si>
  <si>
    <t>13, Quai de la butte</t>
  </si>
  <si>
    <t>7, Rue du champ Baudot</t>
  </si>
  <si>
    <t>10, Rue du port Bernard</t>
  </si>
  <si>
    <t>12, Rue de Savernnes</t>
  </si>
  <si>
    <t>25, Quai National</t>
  </si>
  <si>
    <t>3, Place de halles</t>
  </si>
  <si>
    <t>10, Bastions du Wauxhall</t>
  </si>
  <si>
    <t>15, Route de Losne</t>
  </si>
  <si>
    <t>20, Route de Dijon</t>
  </si>
  <si>
    <t>9, Route de Pagny</t>
  </si>
  <si>
    <t>12, Rue Vernier</t>
  </si>
  <si>
    <t>3, Rue du poirier</t>
  </si>
  <si>
    <t>25, Avenue de la gare</t>
  </si>
  <si>
    <t>Baland</t>
  </si>
  <si>
    <t>15, Rue du Tabourot</t>
  </si>
  <si>
    <t>Bettler</t>
  </si>
  <si>
    <t>Villemin</t>
  </si>
  <si>
    <t>6, Rue Degrange</t>
  </si>
  <si>
    <t>Vauchet</t>
  </si>
  <si>
    <t>3 Bis, Rue des Bois</t>
  </si>
  <si>
    <t>Pouthier</t>
  </si>
  <si>
    <t>12, Route de Dijon</t>
  </si>
  <si>
    <t>c.pouthier@club-Internet.fr</t>
  </si>
  <si>
    <t xml:space="preserve">Total = </t>
  </si>
  <si>
    <t>Dont :</t>
  </si>
  <si>
    <t xml:space="preserve">14, Rue des Messiers  </t>
  </si>
  <si>
    <t xml:space="preserve">14, Rue des Oies  </t>
  </si>
  <si>
    <t>6, Rue Mathiron</t>
  </si>
  <si>
    <t>ghislainebrun@wanadoo.fr</t>
  </si>
  <si>
    <t>De Duytsche</t>
  </si>
  <si>
    <t>beadupart@neuf.fr</t>
  </si>
  <si>
    <t>Brugnot</t>
  </si>
  <si>
    <t>Claudette</t>
  </si>
  <si>
    <t>Lhuillier</t>
  </si>
  <si>
    <t>6, Rue des Séves</t>
  </si>
  <si>
    <t>Lerondeau</t>
  </si>
  <si>
    <t>3, Rue due Beauraing</t>
  </si>
  <si>
    <t xml:space="preserve">Noveaux </t>
  </si>
  <si>
    <t>Adhérents</t>
  </si>
  <si>
    <t>Gaudez</t>
  </si>
  <si>
    <t>Laurence</t>
  </si>
  <si>
    <t>St Aubin (39)</t>
  </si>
  <si>
    <t>1, Rue du Ponteux</t>
  </si>
  <si>
    <t>a.carrez21@wanadoo.fr</t>
  </si>
  <si>
    <t>michel.dessaint0443@orange.fr</t>
  </si>
  <si>
    <t>didier.gaussens@neuf.fr</t>
  </si>
  <si>
    <t>louisnicolas21250@gmail.com</t>
  </si>
  <si>
    <t xml:space="preserve">monique.baland@wanadoo.fr </t>
  </si>
  <si>
    <t>p</t>
  </si>
  <si>
    <t>Schoutith</t>
  </si>
  <si>
    <t>33, Rue de l'oucherotte</t>
  </si>
  <si>
    <t>Riffet</t>
  </si>
  <si>
    <t>65, Rue de la saône</t>
  </si>
  <si>
    <t>Peillon</t>
  </si>
  <si>
    <t>Frédérique</t>
  </si>
  <si>
    <t>4, Rue Croix Bressand</t>
  </si>
  <si>
    <t>Once Duthoit</t>
  </si>
  <si>
    <t>Marie-France</t>
  </si>
  <si>
    <t>3, Chemin des Calotier</t>
  </si>
  <si>
    <t>Michaudet</t>
  </si>
  <si>
    <t>1Bis, Rue du pasquier</t>
  </si>
  <si>
    <t xml:space="preserve">P </t>
  </si>
  <si>
    <t>Dehorter</t>
  </si>
  <si>
    <t>10, Rue du 19 mars 1962</t>
  </si>
  <si>
    <t>andre.dehoter@wanadoo.fr</t>
  </si>
  <si>
    <t>denise.michaudet@laposte.net</t>
  </si>
  <si>
    <t>frafra21000@gmail.com</t>
  </si>
  <si>
    <t>nicole.riffet@wanadoo.fr</t>
  </si>
  <si>
    <t>Besson</t>
  </si>
  <si>
    <t>28, Rue des Cyclamens</t>
  </si>
  <si>
    <t>t20@orange.fr</t>
  </si>
  <si>
    <t>Bourgeon</t>
  </si>
  <si>
    <t>6 Bis, Route de St Usage</t>
  </si>
  <si>
    <t>eric.bourgeon@orange.fr</t>
  </si>
  <si>
    <t>Gadriot</t>
  </si>
  <si>
    <t>17, Rue de Lée</t>
  </si>
  <si>
    <t>G</t>
  </si>
  <si>
    <t>2, Rue du champ de Pain</t>
  </si>
  <si>
    <t>Jallanges</t>
  </si>
  <si>
    <t>henri.midol-monnet@orange.fr</t>
  </si>
  <si>
    <t>Midol-Monnet</t>
  </si>
  <si>
    <t>lepetitgalopin21@free.fr</t>
  </si>
  <si>
    <t>vffevre@wanadoo.fr</t>
  </si>
  <si>
    <t>Brubach</t>
  </si>
  <si>
    <t>4, Rue du commun au loups</t>
  </si>
  <si>
    <t>danetcath@orange.fr</t>
  </si>
  <si>
    <t>Marin</t>
  </si>
  <si>
    <t>67, Grande rue</t>
  </si>
  <si>
    <t>8, Rue Tarnier</t>
  </si>
  <si>
    <t>Arbassier</t>
  </si>
  <si>
    <t>16, Route d'Auxonne</t>
  </si>
  <si>
    <t>Vuillemin</t>
  </si>
  <si>
    <t>Lilyane</t>
  </si>
  <si>
    <t>2, Route de Citeaux</t>
  </si>
  <si>
    <t>Aubigny en Plaine</t>
  </si>
  <si>
    <t>lilyane21170@live.fr</t>
  </si>
  <si>
    <t>patrick.leroux21470@gmail.com</t>
  </si>
  <si>
    <t>4, Place des Ecoles</t>
  </si>
  <si>
    <t>3, Rue dues Meix</t>
  </si>
  <si>
    <t>michel.dupart21@gmail.com</t>
  </si>
  <si>
    <t xml:space="preserve"> R </t>
  </si>
  <si>
    <t>Demongeot</t>
  </si>
  <si>
    <t>Moissenet</t>
  </si>
  <si>
    <t>10, Rue des Roses</t>
  </si>
  <si>
    <t>Alagama</t>
  </si>
  <si>
    <t>Alex</t>
  </si>
  <si>
    <t>9a, Rue Maréchal Delattre de Tassigny</t>
  </si>
  <si>
    <t>Valérie</t>
  </si>
  <si>
    <t>130, Route de Dijon</t>
  </si>
  <si>
    <t>Maurice</t>
  </si>
  <si>
    <t>3, Le Meix au Car</t>
  </si>
  <si>
    <t>Mielniczuk</t>
  </si>
  <si>
    <t>Jeannine</t>
  </si>
  <si>
    <t>2, Route de Beaune</t>
  </si>
  <si>
    <t>Charmont</t>
  </si>
  <si>
    <t>1, Ruelle Notre Dame</t>
  </si>
  <si>
    <t>Villebichot</t>
  </si>
  <si>
    <t>nellycharmont@numeo.fr</t>
  </si>
  <si>
    <t xml:space="preserve">paul.elisabeth0822@orange.fr </t>
  </si>
  <si>
    <t>5 bd, Mansard - Appt 7</t>
  </si>
  <si>
    <t>janine.villemin@gmail.fr</t>
  </si>
  <si>
    <t xml:space="preserve">michel.winter123@orange.fr </t>
  </si>
  <si>
    <t>lerondeau_metm@yahoo.fr</t>
  </si>
  <si>
    <t>danielgadriot@sfr.fr</t>
  </si>
  <si>
    <t>gautheronpvayc@aol.com</t>
  </si>
  <si>
    <t>gerard.mielniczuk@dbmail.com</t>
  </si>
  <si>
    <t xml:space="preserve">jan.louis2@orange.fr </t>
  </si>
  <si>
    <t xml:space="preserve">R </t>
  </si>
  <si>
    <t>Pierron</t>
  </si>
  <si>
    <t>Lauer</t>
  </si>
  <si>
    <t>Aymeric</t>
  </si>
  <si>
    <t>Nathalie</t>
  </si>
  <si>
    <t>Agostini</t>
  </si>
  <si>
    <t>Curé</t>
  </si>
  <si>
    <t>Rémy</t>
  </si>
  <si>
    <t>Chaillon</t>
  </si>
  <si>
    <t>Marie-Christine</t>
  </si>
  <si>
    <t>Cattaneo</t>
  </si>
  <si>
    <t>Fleury</t>
  </si>
  <si>
    <t>MB</t>
  </si>
  <si>
    <t>Garnier</t>
  </si>
  <si>
    <t>Andrée</t>
  </si>
  <si>
    <t>Grivelet</t>
  </si>
  <si>
    <t>Guichard</t>
  </si>
  <si>
    <t>Yvette</t>
  </si>
  <si>
    <t>Henriot</t>
  </si>
  <si>
    <t>Lasseigne</t>
  </si>
  <si>
    <t>St Symphorien sur Saône</t>
  </si>
  <si>
    <t>Lhermitte</t>
  </si>
  <si>
    <t>Claudia</t>
  </si>
  <si>
    <t>Marseille</t>
  </si>
  <si>
    <t>Huguette</t>
  </si>
  <si>
    <t>Masi</t>
  </si>
  <si>
    <t>Philippe</t>
  </si>
  <si>
    <t>Marie-Jeanne</t>
  </si>
  <si>
    <t>Boisseaux</t>
  </si>
  <si>
    <t>Séverine</t>
  </si>
  <si>
    <t>Muzeau</t>
  </si>
  <si>
    <t>Milliere</t>
  </si>
  <si>
    <t>Ganée</t>
  </si>
  <si>
    <t>Véronique</t>
  </si>
  <si>
    <t>Sohn</t>
  </si>
  <si>
    <t>Ani</t>
  </si>
  <si>
    <t>Stighezza</t>
  </si>
  <si>
    <t>Briselance</t>
  </si>
  <si>
    <t>Mutin</t>
  </si>
  <si>
    <t>Raverot</t>
  </si>
  <si>
    <t>Lahoussine</t>
  </si>
  <si>
    <t>Dessaint</t>
  </si>
  <si>
    <t xml:space="preserve">Bougaud </t>
  </si>
  <si>
    <t>Develle</t>
  </si>
  <si>
    <t>Jean-Luc</t>
  </si>
  <si>
    <t>Guéritée</t>
  </si>
  <si>
    <t>Claudine</t>
  </si>
  <si>
    <t>Roux</t>
  </si>
  <si>
    <t>Verpaux</t>
  </si>
  <si>
    <t>Gisèle</t>
  </si>
  <si>
    <t>Blondot</t>
  </si>
  <si>
    <t>Marie-Thèrese</t>
  </si>
  <si>
    <t>Nikonoff</t>
  </si>
  <si>
    <t>Jeanne-René</t>
  </si>
  <si>
    <t>Aleth</t>
  </si>
  <si>
    <t xml:space="preserve">Pusset </t>
  </si>
  <si>
    <t>Raymond</t>
  </si>
  <si>
    <t>Frizot</t>
  </si>
  <si>
    <t>Colette</t>
  </si>
  <si>
    <t>Gay</t>
  </si>
  <si>
    <t>Benjamin</t>
  </si>
  <si>
    <t>Pasteur</t>
  </si>
  <si>
    <t>Gomes - Da silva</t>
  </si>
  <si>
    <t>Rose</t>
  </si>
  <si>
    <t xml:space="preserve">Nouveaux </t>
  </si>
  <si>
    <t>Jeanne-Renée</t>
  </si>
  <si>
    <t>Gauthier</t>
  </si>
  <si>
    <t>N ou R</t>
  </si>
  <si>
    <t xml:space="preserve">N </t>
  </si>
  <si>
    <t>N</t>
  </si>
  <si>
    <t>Clémence</t>
  </si>
  <si>
    <t>Bernadette</t>
  </si>
  <si>
    <t>Danjean</t>
  </si>
  <si>
    <t>Forey</t>
  </si>
  <si>
    <t>Grenot</t>
  </si>
  <si>
    <t>Chapelotte</t>
  </si>
  <si>
    <t>Costanza</t>
  </si>
  <si>
    <t>Giovanni</t>
  </si>
  <si>
    <t>Pauthier</t>
  </si>
  <si>
    <t>Courtot</t>
  </si>
  <si>
    <t>AO</t>
  </si>
  <si>
    <t>MH</t>
  </si>
  <si>
    <t>Jardon</t>
  </si>
  <si>
    <t>Geneviève</t>
  </si>
  <si>
    <t>georgette.saintfelix@orange.fr</t>
  </si>
  <si>
    <t>Bernier</t>
  </si>
  <si>
    <t>Belot</t>
  </si>
  <si>
    <t>Anne-Lise</t>
  </si>
  <si>
    <t>Daniele</t>
  </si>
  <si>
    <t>Herbert</t>
  </si>
  <si>
    <t>Ducordaux</t>
  </si>
  <si>
    <t>Regine</t>
  </si>
  <si>
    <t>Colas</t>
  </si>
  <si>
    <t>Merle</t>
  </si>
  <si>
    <t>Cabus</t>
  </si>
  <si>
    <t>Perin</t>
  </si>
  <si>
    <t>Henri</t>
  </si>
  <si>
    <t>Mois</t>
  </si>
  <si>
    <t>Jour</t>
  </si>
  <si>
    <t>Année</t>
  </si>
  <si>
    <t>Juillet</t>
  </si>
  <si>
    <t>Avril</t>
  </si>
  <si>
    <t>Décembre</t>
  </si>
  <si>
    <t>N°</t>
  </si>
  <si>
    <t>2004 à 2006</t>
  </si>
  <si>
    <t>2006/2007</t>
  </si>
  <si>
    <t>2007/2008</t>
  </si>
  <si>
    <t>2008/2009</t>
  </si>
  <si>
    <t>2009/2010</t>
  </si>
  <si>
    <t>2010/2011</t>
  </si>
  <si>
    <t>2011/2012</t>
  </si>
  <si>
    <t>2012/2013</t>
  </si>
  <si>
    <t>2013/2014</t>
  </si>
  <si>
    <t>2014/2015</t>
  </si>
  <si>
    <t>2015/2016</t>
  </si>
  <si>
    <t>2016/2017</t>
  </si>
  <si>
    <t>2017/2018</t>
  </si>
  <si>
    <t>Age</t>
  </si>
  <si>
    <t>Nombre par age</t>
  </si>
  <si>
    <t>Nbr</t>
  </si>
  <si>
    <t>Date Naissance</t>
  </si>
  <si>
    <t>Date</t>
  </si>
  <si>
    <r>
      <t xml:space="preserve">Total = </t>
    </r>
    <r>
      <rPr>
        <b/>
        <sz val="11"/>
        <color indexed="10"/>
        <rFont val="Arial"/>
        <family val="2"/>
      </rPr>
      <t>46</t>
    </r>
  </si>
  <si>
    <t>FAURE</t>
  </si>
  <si>
    <t>MARGUERY</t>
  </si>
  <si>
    <t>MILLIOT</t>
  </si>
  <si>
    <t>MULLER</t>
  </si>
  <si>
    <t>78 Adhérents</t>
  </si>
  <si>
    <t>55 Adhérents</t>
  </si>
  <si>
    <t>2018/2019</t>
  </si>
  <si>
    <t>2019/2020</t>
  </si>
  <si>
    <t>Activité</t>
  </si>
  <si>
    <t>Photo + Modules</t>
  </si>
  <si>
    <t>Animateur</t>
  </si>
  <si>
    <t>Photo</t>
  </si>
  <si>
    <t>Initiation</t>
  </si>
  <si>
    <t>Photo + Perf 2</t>
  </si>
  <si>
    <t>Modules</t>
  </si>
  <si>
    <t>Excel</t>
  </si>
  <si>
    <t>Perf niv 2</t>
  </si>
  <si>
    <t>Modules + Excel</t>
  </si>
  <si>
    <t>Adhésion</t>
  </si>
  <si>
    <t>Membre d'Honneur</t>
  </si>
  <si>
    <t>Cotisation</t>
  </si>
  <si>
    <t>Oui</t>
  </si>
  <si>
    <t>Anim</t>
  </si>
  <si>
    <t>Copie</t>
  </si>
  <si>
    <t>Bidau</t>
  </si>
  <si>
    <t>Magnin</t>
  </si>
  <si>
    <t>Sylviane</t>
  </si>
  <si>
    <t>Martin</t>
  </si>
  <si>
    <t>Gabriel</t>
  </si>
  <si>
    <t>Ciron</t>
  </si>
  <si>
    <t>Yves</t>
  </si>
  <si>
    <t>Perrin</t>
  </si>
  <si>
    <t>Bocquenet</t>
  </si>
  <si>
    <t>Grauet</t>
  </si>
  <si>
    <t>Marie-Hélène</t>
  </si>
  <si>
    <t>Bastien</t>
  </si>
  <si>
    <t>Lallemand</t>
  </si>
  <si>
    <t>Donzel</t>
  </si>
  <si>
    <t>Odette</t>
  </si>
  <si>
    <t>Poiselet</t>
  </si>
  <si>
    <t>Trapet</t>
  </si>
  <si>
    <t>Edouard</t>
  </si>
  <si>
    <t>Lossent</t>
  </si>
  <si>
    <t>Marie-Catherine</t>
  </si>
  <si>
    <t>Sirugue</t>
  </si>
  <si>
    <t>Jobard</t>
  </si>
  <si>
    <t>Rius</t>
  </si>
  <si>
    <t>Conchita</t>
  </si>
  <si>
    <t>Damis</t>
  </si>
  <si>
    <t>Goillot</t>
  </si>
  <si>
    <t>Non</t>
  </si>
  <si>
    <t>Noirot</t>
  </si>
  <si>
    <t>Boullée</t>
  </si>
  <si>
    <t>Benoit</t>
  </si>
  <si>
    <t>Veysse</t>
  </si>
  <si>
    <t>Millière</t>
  </si>
  <si>
    <t>Brigitte</t>
  </si>
  <si>
    <t>Bourdiau</t>
  </si>
  <si>
    <t>Gervais</t>
  </si>
  <si>
    <t>Marie-Françoise</t>
  </si>
  <si>
    <t xml:space="preserve">Jean-Claude </t>
  </si>
  <si>
    <t>Animateurs</t>
  </si>
  <si>
    <t>Richard J</t>
  </si>
  <si>
    <t>Richard L</t>
  </si>
  <si>
    <t>Richard M</t>
  </si>
  <si>
    <t>Gorges Mod</t>
  </si>
  <si>
    <t>Georges Excl</t>
  </si>
  <si>
    <t xml:space="preserve">Gérard </t>
  </si>
  <si>
    <t>Chantal M</t>
  </si>
  <si>
    <t>Chantal V</t>
  </si>
  <si>
    <t>Georges Excl + Mod + Chantal M</t>
  </si>
  <si>
    <t>Gérard V</t>
  </si>
  <si>
    <t>Francis</t>
  </si>
  <si>
    <t>Nombre</t>
  </si>
  <si>
    <t>Participation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</si>
</sst>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5" formatCode="0#&quot; &quot;##&quot; &quot;##&quot; &quot;##&quot; &quot;##"/>
    <numFmt numFmtId="166" formatCode="00"/>
  </numFmts>
  <fonts count="34" x14ac:knownFonts="1">
    <font>
      <sz val="11"/>
      <name val="Arial"/>
    </font>
    <font>
      <sz val="1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u/>
      <sz val="11"/>
      <color indexed="12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b/>
      <sz val="11"/>
      <color indexed="12"/>
      <name val="Arial"/>
      <family val="2"/>
    </font>
    <font>
      <u/>
      <sz val="11"/>
      <color indexed="12"/>
      <name val="Arial"/>
      <family val="2"/>
    </font>
    <font>
      <b/>
      <i/>
      <sz val="11"/>
      <color indexed="12"/>
      <name val="Arial"/>
      <family val="2"/>
    </font>
    <font>
      <b/>
      <i/>
      <sz val="11"/>
      <color indexed="10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12"/>
      <color indexed="17"/>
      <name val="Arial"/>
      <family val="2"/>
    </font>
    <font>
      <sz val="12"/>
      <name val="Arial"/>
      <family val="2"/>
    </font>
    <font>
      <b/>
      <sz val="12"/>
      <color indexed="12"/>
      <name val="Arial"/>
      <family val="2"/>
    </font>
    <font>
      <b/>
      <sz val="16"/>
      <color indexed="10"/>
      <name val="Arial"/>
      <family val="2"/>
    </font>
    <font>
      <sz val="11"/>
      <color indexed="8"/>
      <name val="Arial"/>
      <family val="2"/>
    </font>
    <font>
      <b/>
      <sz val="11"/>
      <color indexed="17"/>
      <name val="Arial"/>
      <family val="2"/>
    </font>
    <font>
      <b/>
      <sz val="11"/>
      <color indexed="20"/>
      <name val="Arial"/>
      <family val="2"/>
    </font>
    <font>
      <b/>
      <sz val="11"/>
      <color rgb="FF0000FF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sz val="12"/>
      <color theme="0"/>
      <name val="Arial"/>
      <family val="2"/>
    </font>
    <font>
      <b/>
      <i/>
      <sz val="11"/>
      <color theme="0"/>
      <name val="Arial"/>
      <family val="2"/>
    </font>
    <font>
      <b/>
      <sz val="11"/>
      <color rgb="FFFF0000"/>
      <name val="Arial"/>
      <family val="2"/>
    </font>
    <font>
      <b/>
      <sz val="12"/>
      <color rgb="FF0000FF"/>
      <name val="Arial"/>
      <family val="2"/>
    </font>
    <font>
      <sz val="11"/>
      <color indexed="10"/>
      <name val="Arial"/>
      <family val="2"/>
    </font>
    <font>
      <b/>
      <sz val="11"/>
      <color rgb="FF006600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sz val="11"/>
      <color theme="0" tint="-0.499984740745262"/>
      <name val="Arial"/>
      <family val="2"/>
    </font>
    <font>
      <b/>
      <sz val="11"/>
      <color theme="0" tint="-0.499984740745262"/>
      <name val="Arial"/>
      <family val="2"/>
    </font>
    <font>
      <b/>
      <i/>
      <sz val="11"/>
      <color theme="0" tint="-0.499984740745262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darkTrellis"/>
    </fill>
    <fill>
      <patternFill patternType="darkTrellis">
        <bgColor indexed="43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26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4" fillId="0" borderId="1" xfId="1" applyBorder="1" applyAlignment="1" applyProtection="1">
      <alignment horizontal="left"/>
    </xf>
    <xf numFmtId="14" fontId="0" fillId="0" borderId="1" xfId="0" applyNumberForma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14" fontId="5" fillId="0" borderId="1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left"/>
    </xf>
    <xf numFmtId="165" fontId="5" fillId="0" borderId="1" xfId="0" applyNumberFormat="1" applyFont="1" applyBorder="1" applyAlignment="1">
      <alignment horizontal="center"/>
    </xf>
    <xf numFmtId="0" fontId="0" fillId="0" borderId="1" xfId="0" applyFill="1" applyBorder="1"/>
    <xf numFmtId="0" fontId="2" fillId="0" borderId="1" xfId="0" applyFont="1" applyBorder="1"/>
    <xf numFmtId="0" fontId="2" fillId="0" borderId="0" xfId="0" applyFont="1" applyFill="1"/>
    <xf numFmtId="0" fontId="2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165" fontId="5" fillId="0" borderId="1" xfId="0" applyNumberFormat="1" applyFont="1" applyFill="1" applyBorder="1" applyAlignment="1">
      <alignment horizontal="center"/>
    </xf>
    <xf numFmtId="0" fontId="6" fillId="0" borderId="1" xfId="0" applyNumberFormat="1" applyFont="1" applyFill="1" applyBorder="1" applyAlignment="1">
      <alignment horizontal="center"/>
    </xf>
    <xf numFmtId="0" fontId="5" fillId="0" borderId="0" xfId="0" applyFont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/>
    <xf numFmtId="165" fontId="5" fillId="2" borderId="1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/>
    <xf numFmtId="0" fontId="6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0" xfId="0" applyFill="1"/>
    <xf numFmtId="0" fontId="8" fillId="0" borderId="1" xfId="1" applyFont="1" applyBorder="1" applyAlignment="1" applyProtection="1">
      <alignment horizontal="left"/>
    </xf>
    <xf numFmtId="0" fontId="7" fillId="0" borderId="0" xfId="0" applyFont="1" applyAlignme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0" borderId="0" xfId="0" applyAlignment="1">
      <alignment horizontal="left"/>
    </xf>
    <xf numFmtId="0" fontId="0" fillId="0" borderId="1" xfId="0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0" fontId="9" fillId="0" borderId="0" xfId="0" applyFont="1"/>
    <xf numFmtId="0" fontId="9" fillId="0" borderId="1" xfId="0" applyFont="1" applyBorder="1"/>
    <xf numFmtId="0" fontId="7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/>
    <xf numFmtId="0" fontId="4" fillId="0" borderId="1" xfId="1" applyFont="1" applyBorder="1" applyAlignment="1" applyProtection="1">
      <alignment horizontal="left"/>
    </xf>
    <xf numFmtId="0" fontId="5" fillId="0" borderId="1" xfId="0" applyFont="1" applyFill="1" applyBorder="1"/>
    <xf numFmtId="0" fontId="2" fillId="3" borderId="2" xfId="0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165" fontId="5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165" fontId="0" fillId="0" borderId="1" xfId="0" applyNumberFormat="1" applyBorder="1"/>
    <xf numFmtId="0" fontId="2" fillId="2" borderId="1" xfId="0" applyNumberFormat="1" applyFont="1" applyFill="1" applyBorder="1" applyAlignment="1">
      <alignment horizontal="center"/>
    </xf>
    <xf numFmtId="165" fontId="8" fillId="0" borderId="1" xfId="1" applyNumberFormat="1" applyFont="1" applyBorder="1" applyAlignment="1" applyProtection="1">
      <alignment horizontal="left"/>
    </xf>
    <xf numFmtId="165" fontId="2" fillId="0" borderId="1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Fill="1" applyBorder="1"/>
    <xf numFmtId="0" fontId="2" fillId="2" borderId="0" xfId="0" applyFont="1" applyFill="1" applyBorder="1"/>
    <xf numFmtId="14" fontId="2" fillId="0" borderId="0" xfId="0" applyNumberFormat="1" applyFont="1" applyAlignment="1">
      <alignment horizontal="center"/>
    </xf>
    <xf numFmtId="165" fontId="4" fillId="0" borderId="1" xfId="1" applyNumberFormat="1" applyBorder="1" applyAlignment="1" applyProtection="1">
      <alignment horizontal="left"/>
    </xf>
    <xf numFmtId="164" fontId="5" fillId="0" borderId="1" xfId="0" applyNumberFormat="1" applyFont="1" applyBorder="1" applyAlignment="1">
      <alignment horizontal="center"/>
    </xf>
    <xf numFmtId="165" fontId="5" fillId="0" borderId="1" xfId="0" applyNumberFormat="1" applyFont="1" applyBorder="1"/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2" fillId="0" borderId="1" xfId="0" applyNumberFormat="1" applyFont="1" applyBorder="1" applyAlignment="1">
      <alignment horizontal="center"/>
    </xf>
    <xf numFmtId="165" fontId="0" fillId="0" borderId="0" xfId="0" applyNumberFormat="1" applyBorder="1"/>
    <xf numFmtId="0" fontId="13" fillId="0" borderId="0" xfId="0" applyFont="1" applyFill="1" applyAlignment="1">
      <alignment horizontal="center"/>
    </xf>
    <xf numFmtId="0" fontId="14" fillId="0" borderId="0" xfId="0" applyFont="1"/>
    <xf numFmtId="0" fontId="15" fillId="0" borderId="0" xfId="0" applyFont="1" applyBorder="1" applyAlignment="1">
      <alignment horizontal="center"/>
    </xf>
    <xf numFmtId="0" fontId="17" fillId="0" borderId="1" xfId="0" applyFont="1" applyBorder="1"/>
    <xf numFmtId="0" fontId="16" fillId="0" borderId="2" xfId="0" applyFont="1" applyFill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0" fillId="0" borderId="3" xfId="0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0" fontId="8" fillId="0" borderId="0" xfId="1" applyFont="1" applyBorder="1" applyAlignment="1" applyProtection="1">
      <alignment horizontal="left"/>
    </xf>
    <xf numFmtId="14" fontId="5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1" applyAlignment="1" applyProtection="1">
      <alignment horizontal="left"/>
    </xf>
    <xf numFmtId="0" fontId="4" fillId="0" borderId="0" xfId="1" applyAlignment="1" applyProtection="1"/>
    <xf numFmtId="0" fontId="6" fillId="0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0" borderId="1" xfId="0" applyNumberFormat="1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4" fillId="0" borderId="1" xfId="1" applyBorder="1" applyAlignment="1" applyProtection="1"/>
    <xf numFmtId="0" fontId="5" fillId="4" borderId="1" xfId="0" applyFont="1" applyFill="1" applyBorder="1"/>
    <xf numFmtId="0" fontId="5" fillId="4" borderId="1" xfId="0" applyFont="1" applyFill="1" applyBorder="1" applyAlignment="1">
      <alignment horizontal="center"/>
    </xf>
    <xf numFmtId="0" fontId="8" fillId="0" borderId="1" xfId="1" applyFont="1" applyBorder="1" applyAlignment="1" applyProtection="1"/>
    <xf numFmtId="0" fontId="4" fillId="0" borderId="0" xfId="1" applyBorder="1" applyAlignment="1" applyProtection="1">
      <alignment horizontal="left"/>
    </xf>
    <xf numFmtId="0" fontId="0" fillId="0" borderId="4" xfId="0" applyFill="1" applyBorder="1"/>
    <xf numFmtId="0" fontId="0" fillId="0" borderId="4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5" fillId="2" borderId="3" xfId="0" applyFont="1" applyFill="1" applyBorder="1"/>
    <xf numFmtId="0" fontId="2" fillId="0" borderId="3" xfId="0" applyFont="1" applyBorder="1"/>
    <xf numFmtId="0" fontId="4" fillId="0" borderId="5" xfId="1" applyBorder="1" applyAlignment="1" applyProtection="1">
      <alignment horizontal="left"/>
    </xf>
    <xf numFmtId="0" fontId="4" fillId="0" borderId="0" xfId="1" applyBorder="1" applyAlignment="1" applyProtection="1"/>
    <xf numFmtId="0" fontId="0" fillId="0" borderId="6" xfId="0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0" borderId="6" xfId="0" applyBorder="1"/>
    <xf numFmtId="0" fontId="2" fillId="0" borderId="6" xfId="0" applyNumberFormat="1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4" fillId="0" borderId="0" xfId="1" applyNumberFormat="1" applyBorder="1" applyAlignment="1" applyProtection="1"/>
    <xf numFmtId="0" fontId="4" fillId="0" borderId="0" xfId="1" applyNumberFormat="1" applyFont="1" applyAlignment="1" applyProtection="1"/>
    <xf numFmtId="0" fontId="0" fillId="0" borderId="1" xfId="0" applyFont="1" applyFill="1" applyBorder="1"/>
    <xf numFmtId="0" fontId="0" fillId="0" borderId="0" xfId="0" applyFill="1"/>
    <xf numFmtId="0" fontId="2" fillId="0" borderId="1" xfId="0" applyFont="1" applyFill="1" applyBorder="1"/>
    <xf numFmtId="0" fontId="7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5" fillId="0" borderId="0" xfId="0" applyFont="1" applyFill="1" applyBorder="1"/>
    <xf numFmtId="164" fontId="5" fillId="0" borderId="0" xfId="0" applyNumberFormat="1" applyFont="1" applyBorder="1" applyAlignment="1">
      <alignment horizontal="center"/>
    </xf>
    <xf numFmtId="165" fontId="5" fillId="0" borderId="0" xfId="0" applyNumberFormat="1" applyFont="1" applyBorder="1"/>
    <xf numFmtId="0" fontId="8" fillId="0" borderId="0" xfId="1" applyFont="1" applyBorder="1" applyAlignment="1" applyProtection="1"/>
    <xf numFmtId="0" fontId="20" fillId="0" borderId="1" xfId="0" applyFont="1" applyBorder="1" applyAlignment="1">
      <alignment horizontal="center"/>
    </xf>
    <xf numFmtId="0" fontId="0" fillId="0" borderId="4" xfId="0" applyFont="1" applyFill="1" applyBorder="1"/>
    <xf numFmtId="164" fontId="5" fillId="0" borderId="4" xfId="0" applyNumberFormat="1" applyFont="1" applyBorder="1" applyAlignment="1">
      <alignment horizontal="center"/>
    </xf>
    <xf numFmtId="0" fontId="5" fillId="0" borderId="4" xfId="0" applyFont="1" applyBorder="1" applyAlignment="1">
      <alignment horizontal="left"/>
    </xf>
    <xf numFmtId="165" fontId="5" fillId="0" borderId="4" xfId="0" applyNumberFormat="1" applyFont="1" applyBorder="1" applyAlignment="1">
      <alignment horizontal="center"/>
    </xf>
    <xf numFmtId="165" fontId="5" fillId="0" borderId="4" xfId="0" applyNumberFormat="1" applyFont="1" applyBorder="1" applyAlignment="1">
      <alignment horizontal="left"/>
    </xf>
    <xf numFmtId="165" fontId="4" fillId="0" borderId="4" xfId="1" applyNumberFormat="1" applyBorder="1" applyAlignment="1" applyProtection="1">
      <alignment horizontal="left"/>
    </xf>
    <xf numFmtId="0" fontId="2" fillId="0" borderId="3" xfId="0" applyFont="1" applyBorder="1" applyAlignment="1">
      <alignment horizontal="center"/>
    </xf>
    <xf numFmtId="0" fontId="20" fillId="0" borderId="1" xfId="0" applyNumberFormat="1" applyFont="1" applyBorder="1" applyAlignment="1">
      <alignment horizontal="center"/>
    </xf>
    <xf numFmtId="0" fontId="0" fillId="0" borderId="9" xfId="0" applyFill="1" applyBorder="1"/>
    <xf numFmtId="165" fontId="0" fillId="0" borderId="4" xfId="0" applyNumberFormat="1" applyBorder="1" applyAlignment="1">
      <alignment horizontal="center"/>
    </xf>
    <xf numFmtId="0" fontId="4" fillId="0" borderId="4" xfId="1" applyBorder="1" applyAlignment="1" applyProtection="1"/>
    <xf numFmtId="0" fontId="2" fillId="0" borderId="4" xfId="0" applyFont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0" borderId="3" xfId="0" applyFont="1" applyFill="1" applyBorder="1"/>
    <xf numFmtId="0" fontId="21" fillId="0" borderId="0" xfId="0" applyFont="1" applyAlignment="1">
      <alignment horizontal="center"/>
    </xf>
    <xf numFmtId="0" fontId="5" fillId="0" borderId="1" xfId="1" applyFont="1" applyBorder="1" applyAlignment="1" applyProtection="1">
      <alignment horizontal="center"/>
    </xf>
    <xf numFmtId="0" fontId="5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0" borderId="4" xfId="0" applyFont="1" applyBorder="1"/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2" borderId="0" xfId="0" applyFont="1" applyFill="1" applyAlignment="1">
      <alignment horizontal="center"/>
    </xf>
    <xf numFmtId="0" fontId="5" fillId="0" borderId="4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center"/>
    </xf>
    <xf numFmtId="165" fontId="5" fillId="0" borderId="4" xfId="0" applyNumberFormat="1" applyFont="1" applyFill="1" applyBorder="1" applyAlignment="1">
      <alignment horizontal="center"/>
    </xf>
    <xf numFmtId="165" fontId="2" fillId="0" borderId="4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 vertical="center"/>
    </xf>
    <xf numFmtId="165" fontId="5" fillId="0" borderId="1" xfId="1" applyNumberFormat="1" applyFont="1" applyBorder="1" applyAlignment="1" applyProtection="1">
      <alignment horizontal="center"/>
    </xf>
    <xf numFmtId="0" fontId="0" fillId="0" borderId="4" xfId="0" applyNumberFormat="1" applyBorder="1" applyAlignment="1">
      <alignment horizontal="center"/>
    </xf>
    <xf numFmtId="0" fontId="2" fillId="2" borderId="1" xfId="0" applyFont="1" applyFill="1" applyBorder="1"/>
    <xf numFmtId="0" fontId="2" fillId="7" borderId="2" xfId="0" applyFont="1" applyFill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" fontId="2" fillId="5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center"/>
    </xf>
    <xf numFmtId="1" fontId="2" fillId="4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5" fillId="0" borderId="4" xfId="0" applyFont="1" applyFill="1" applyBorder="1"/>
    <xf numFmtId="165" fontId="5" fillId="0" borderId="4" xfId="0" applyNumberFormat="1" applyFont="1" applyBorder="1"/>
    <xf numFmtId="0" fontId="6" fillId="0" borderId="4" xfId="0" applyFont="1" applyBorder="1" applyAlignment="1">
      <alignment horizontal="center"/>
    </xf>
    <xf numFmtId="0" fontId="2" fillId="6" borderId="10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1" fontId="13" fillId="0" borderId="0" xfId="0" applyNumberFormat="1" applyFont="1" applyFill="1" applyBorder="1"/>
    <xf numFmtId="1" fontId="15" fillId="0" borderId="0" xfId="0" applyNumberFormat="1" applyFont="1" applyFill="1" applyBorder="1" applyAlignment="1"/>
    <xf numFmtId="1" fontId="7" fillId="0" borderId="0" xfId="0" applyNumberFormat="1" applyFont="1" applyFill="1" applyBorder="1" applyAlignment="1"/>
    <xf numFmtId="1" fontId="2" fillId="0" borderId="0" xfId="0" applyNumberFormat="1" applyFont="1" applyFill="1"/>
    <xf numFmtId="1" fontId="0" fillId="0" borderId="0" xfId="0" applyNumberFormat="1" applyFill="1" applyBorder="1"/>
    <xf numFmtId="1" fontId="0" fillId="0" borderId="0" xfId="0" applyNumberFormat="1" applyFill="1"/>
    <xf numFmtId="1" fontId="9" fillId="0" borderId="0" xfId="0" applyNumberFormat="1" applyFont="1" applyFill="1"/>
    <xf numFmtId="1" fontId="21" fillId="0" borderId="4" xfId="0" applyNumberFormat="1" applyFont="1" applyFill="1" applyBorder="1" applyAlignment="1">
      <alignment horizontal="center"/>
    </xf>
    <xf numFmtId="1" fontId="21" fillId="0" borderId="1" xfId="0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" fontId="23" fillId="0" borderId="0" xfId="0" applyNumberFormat="1" applyFont="1" applyFill="1" applyBorder="1"/>
    <xf numFmtId="1" fontId="23" fillId="0" borderId="0" xfId="0" applyNumberFormat="1" applyFont="1" applyFill="1" applyBorder="1" applyAlignment="1"/>
    <xf numFmtId="1" fontId="21" fillId="0" borderId="0" xfId="0" applyNumberFormat="1" applyFont="1" applyFill="1" applyBorder="1" applyAlignment="1"/>
    <xf numFmtId="1" fontId="21" fillId="0" borderId="0" xfId="0" applyNumberFormat="1" applyFont="1" applyFill="1"/>
    <xf numFmtId="1" fontId="22" fillId="0" borderId="0" xfId="0" applyNumberFormat="1" applyFont="1" applyFill="1" applyBorder="1"/>
    <xf numFmtId="1" fontId="22" fillId="0" borderId="0" xfId="0" applyNumberFormat="1" applyFont="1" applyFill="1"/>
    <xf numFmtId="1" fontId="24" fillId="0" borderId="0" xfId="0" applyNumberFormat="1" applyFont="1" applyFill="1"/>
    <xf numFmtId="1" fontId="21" fillId="0" borderId="11" xfId="0" applyNumberFormat="1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5" fillId="0" borderId="0" xfId="1" applyFont="1" applyBorder="1" applyAlignment="1" applyProtection="1">
      <alignment horizontal="center"/>
    </xf>
    <xf numFmtId="0" fontId="7" fillId="0" borderId="4" xfId="0" applyNumberFormat="1" applyFont="1" applyBorder="1" applyAlignment="1">
      <alignment horizontal="center"/>
    </xf>
    <xf numFmtId="0" fontId="2" fillId="7" borderId="13" xfId="0" applyFont="1" applyFill="1" applyBorder="1" applyAlignment="1">
      <alignment horizontal="center" vertical="center"/>
    </xf>
    <xf numFmtId="14" fontId="2" fillId="3" borderId="13" xfId="0" applyNumberFormat="1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/>
    </xf>
    <xf numFmtId="0" fontId="2" fillId="9" borderId="14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11" borderId="8" xfId="0" applyFont="1" applyFill="1" applyBorder="1" applyAlignment="1">
      <alignment horizontal="center"/>
    </xf>
    <xf numFmtId="0" fontId="2" fillId="11" borderId="16" xfId="0" applyFont="1" applyFill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4" xfId="0" applyFont="1" applyBorder="1" applyAlignment="1">
      <alignment horizontal="center"/>
    </xf>
    <xf numFmtId="166" fontId="5" fillId="0" borderId="4" xfId="1" applyNumberFormat="1" applyFont="1" applyBorder="1" applyAlignment="1" applyProtection="1">
      <alignment horizontal="center"/>
    </xf>
    <xf numFmtId="14" fontId="5" fillId="0" borderId="4" xfId="0" applyNumberFormat="1" applyFont="1" applyBorder="1" applyAlignment="1">
      <alignment horizontal="center"/>
    </xf>
    <xf numFmtId="14" fontId="0" fillId="0" borderId="0" xfId="0" applyNumberFormat="1"/>
    <xf numFmtId="14" fontId="2" fillId="0" borderId="0" xfId="0" applyNumberFormat="1" applyFont="1"/>
    <xf numFmtId="14" fontId="0" fillId="0" borderId="0" xfId="0" applyNumberFormat="1" applyBorder="1"/>
    <xf numFmtId="1" fontId="2" fillId="0" borderId="0" xfId="0" applyNumberFormat="1" applyFont="1"/>
    <xf numFmtId="14" fontId="1" fillId="0" borderId="1" xfId="0" applyNumberFormat="1" applyFont="1" applyBorder="1" applyAlignment="1">
      <alignment horizontal="center"/>
    </xf>
    <xf numFmtId="0" fontId="2" fillId="6" borderId="14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4" fillId="0" borderId="11" xfId="1" applyBorder="1" applyAlignment="1" applyProtection="1"/>
    <xf numFmtId="0" fontId="4" fillId="0" borderId="3" xfId="1" applyBorder="1" applyAlignment="1" applyProtection="1"/>
    <xf numFmtId="0" fontId="4" fillId="0" borderId="3" xfId="1" applyBorder="1" applyAlignment="1" applyProtection="1">
      <alignment horizontal="left"/>
    </xf>
    <xf numFmtId="0" fontId="0" fillId="0" borderId="3" xfId="0" applyBorder="1" applyAlignment="1">
      <alignment horizontal="left"/>
    </xf>
    <xf numFmtId="0" fontId="4" fillId="0" borderId="3" xfId="1" applyFill="1" applyBorder="1" applyAlignment="1" applyProtection="1">
      <alignment horizontal="left"/>
    </xf>
    <xf numFmtId="165" fontId="4" fillId="0" borderId="3" xfId="1" applyNumberFormat="1" applyBorder="1" applyAlignment="1" applyProtection="1">
      <alignment horizontal="left"/>
    </xf>
    <xf numFmtId="0" fontId="4" fillId="0" borderId="3" xfId="1" applyFont="1" applyBorder="1" applyAlignment="1" applyProtection="1"/>
    <xf numFmtId="0" fontId="4" fillId="0" borderId="3" xfId="1" applyFont="1" applyBorder="1" applyAlignment="1" applyProtection="1">
      <alignment horizontal="left"/>
    </xf>
    <xf numFmtId="165" fontId="8" fillId="0" borderId="3" xfId="1" applyNumberFormat="1" applyFont="1" applyBorder="1" applyAlignment="1" applyProtection="1">
      <alignment horizontal="left"/>
    </xf>
    <xf numFmtId="0" fontId="4" fillId="0" borderId="11" xfId="1" applyBorder="1" applyAlignment="1" applyProtection="1">
      <alignment horizontal="left"/>
    </xf>
    <xf numFmtId="165" fontId="5" fillId="0" borderId="3" xfId="0" applyNumberFormat="1" applyFont="1" applyBorder="1" applyAlignment="1">
      <alignment horizontal="left"/>
    </xf>
    <xf numFmtId="14" fontId="0" fillId="2" borderId="1" xfId="0" applyNumberFormat="1" applyFill="1" applyBorder="1" applyAlignment="1">
      <alignment horizontal="center"/>
    </xf>
    <xf numFmtId="14" fontId="1" fillId="0" borderId="0" xfId="0" applyNumberFormat="1" applyFont="1"/>
    <xf numFmtId="0" fontId="1" fillId="0" borderId="4" xfId="0" applyFont="1" applyFill="1" applyBorder="1" applyAlignment="1">
      <alignment horizontal="center"/>
    </xf>
    <xf numFmtId="0" fontId="27" fillId="0" borderId="4" xfId="0" applyNumberFormat="1" applyFont="1" applyFill="1" applyBorder="1" applyAlignment="1">
      <alignment horizontal="center"/>
    </xf>
    <xf numFmtId="14" fontId="5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2" borderId="0" xfId="0" applyNumberForma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14" fontId="1" fillId="0" borderId="0" xfId="0" applyNumberFormat="1" applyFont="1" applyAlignment="1">
      <alignment horizontal="center"/>
    </xf>
    <xf numFmtId="14" fontId="1" fillId="0" borderId="4" xfId="0" applyNumberFormat="1" applyFont="1" applyFill="1" applyBorder="1" applyAlignment="1">
      <alignment horizontal="center"/>
    </xf>
    <xf numFmtId="1" fontId="2" fillId="7" borderId="13" xfId="0" applyNumberFormat="1" applyFont="1" applyFill="1" applyBorder="1" applyAlignment="1">
      <alignment horizontal="center" vertical="center"/>
    </xf>
    <xf numFmtId="1" fontId="5" fillId="0" borderId="4" xfId="1" applyNumberFormat="1" applyFont="1" applyBorder="1" applyAlignment="1" applyProtection="1">
      <alignment horizontal="center"/>
    </xf>
    <xf numFmtId="1" fontId="0" fillId="0" borderId="0" xfId="0" applyNumberFormat="1"/>
    <xf numFmtId="1" fontId="2" fillId="6" borderId="2" xfId="0" applyNumberFormat="1" applyFont="1" applyFill="1" applyBorder="1" applyAlignment="1">
      <alignment horizontal="center"/>
    </xf>
    <xf numFmtId="1" fontId="0" fillId="0" borderId="0" xfId="0" applyNumberFormat="1" applyAlignment="1">
      <alignment horizontal="left"/>
    </xf>
    <xf numFmtId="1" fontId="2" fillId="6" borderId="10" xfId="0" applyNumberFormat="1" applyFont="1" applyFill="1" applyBorder="1" applyAlignment="1">
      <alignment horizontal="center" vertical="center"/>
    </xf>
    <xf numFmtId="1" fontId="8" fillId="0" borderId="0" xfId="1" applyNumberFormat="1" applyFont="1" applyBorder="1" applyAlignment="1" applyProtection="1">
      <alignment horizontal="left"/>
    </xf>
    <xf numFmtId="1" fontId="0" fillId="0" borderId="0" xfId="0" applyNumberFormat="1" applyBorder="1" applyAlignment="1">
      <alignment horizontal="left"/>
    </xf>
    <xf numFmtId="1" fontId="2" fillId="6" borderId="14" xfId="0" applyNumberFormat="1" applyFont="1" applyFill="1" applyBorder="1" applyAlignment="1">
      <alignment horizontal="center" vertical="center"/>
    </xf>
    <xf numFmtId="1" fontId="4" fillId="0" borderId="0" xfId="1" applyNumberFormat="1" applyBorder="1" applyAlignment="1" applyProtection="1">
      <alignment horizontal="left"/>
    </xf>
    <xf numFmtId="1" fontId="4" fillId="0" borderId="0" xfId="1" applyNumberFormat="1" applyBorder="1" applyAlignment="1" applyProtection="1"/>
    <xf numFmtId="1" fontId="2" fillId="6" borderId="2" xfId="0" applyNumberFormat="1" applyFont="1" applyFill="1" applyBorder="1" applyAlignment="1">
      <alignment horizontal="center" vertical="center"/>
    </xf>
    <xf numFmtId="1" fontId="8" fillId="0" borderId="0" xfId="1" applyNumberFormat="1" applyFont="1" applyBorder="1" applyAlignment="1" applyProtection="1"/>
    <xf numFmtId="1" fontId="5" fillId="0" borderId="1" xfId="1" applyNumberFormat="1" applyFont="1" applyBorder="1" applyAlignment="1" applyProtection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" fontId="13" fillId="0" borderId="0" xfId="0" applyNumberFormat="1" applyFont="1" applyBorder="1"/>
    <xf numFmtId="1" fontId="15" fillId="0" borderId="0" xfId="0" applyNumberFormat="1" applyFont="1" applyBorder="1" applyAlignment="1"/>
    <xf numFmtId="1" fontId="7" fillId="0" borderId="0" xfId="0" applyNumberFormat="1" applyFont="1" applyBorder="1" applyAlignment="1"/>
    <xf numFmtId="1" fontId="0" fillId="0" borderId="0" xfId="0" applyNumberFormat="1" applyBorder="1"/>
    <xf numFmtId="1" fontId="9" fillId="0" borderId="0" xfId="0" applyNumberFormat="1" applyFont="1"/>
    <xf numFmtId="1" fontId="2" fillId="7" borderId="1" xfId="0" applyNumberFormat="1" applyFont="1" applyFill="1" applyBorder="1" applyAlignment="1">
      <alignment horizontal="center"/>
    </xf>
    <xf numFmtId="1" fontId="2" fillId="0" borderId="4" xfId="0" applyNumberFormat="1" applyFont="1" applyFill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7" fillId="0" borderId="0" xfId="0" applyNumberFormat="1" applyFont="1" applyAlignment="1"/>
    <xf numFmtId="1" fontId="2" fillId="0" borderId="0" xfId="0" applyNumberFormat="1" applyFont="1" applyAlignment="1">
      <alignment horizontal="center"/>
    </xf>
    <xf numFmtId="0" fontId="1" fillId="0" borderId="3" xfId="0" applyFont="1" applyBorder="1"/>
    <xf numFmtId="0" fontId="2" fillId="0" borderId="0" xfId="0" applyNumberFormat="1" applyFont="1"/>
    <xf numFmtId="14" fontId="1" fillId="0" borderId="6" xfId="0" applyNumberFormat="1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4" xfId="0" applyFont="1" applyBorder="1"/>
    <xf numFmtId="0" fontId="1" fillId="0" borderId="11" xfId="0" applyFont="1" applyBorder="1"/>
    <xf numFmtId="0" fontId="1" fillId="0" borderId="3" xfId="0" applyFont="1" applyFill="1" applyBorder="1"/>
    <xf numFmtId="0" fontId="1" fillId="2" borderId="3" xfId="0" applyFont="1" applyFill="1" applyBorder="1"/>
    <xf numFmtId="0" fontId="1" fillId="0" borderId="0" xfId="0" applyFont="1"/>
    <xf numFmtId="1" fontId="21" fillId="0" borderId="15" xfId="0" applyNumberFormat="1" applyFont="1" applyFill="1" applyBorder="1" applyAlignment="1">
      <alignment horizontal="center"/>
    </xf>
    <xf numFmtId="14" fontId="0" fillId="0" borderId="26" xfId="0" applyNumberFormat="1" applyBorder="1" applyAlignment="1">
      <alignment horizontal="center"/>
    </xf>
    <xf numFmtId="0" fontId="4" fillId="0" borderId="4" xfId="1" applyFill="1" applyBorder="1" applyAlignment="1" applyProtection="1"/>
    <xf numFmtId="165" fontId="4" fillId="0" borderId="1" xfId="1" applyNumberFormat="1" applyFont="1" applyBorder="1" applyAlignment="1" applyProtection="1">
      <alignment horizontal="left"/>
    </xf>
    <xf numFmtId="0" fontId="4" fillId="0" borderId="0" xfId="1" applyFont="1" applyBorder="1" applyAlignment="1" applyProtection="1">
      <alignment horizontal="left"/>
    </xf>
    <xf numFmtId="0" fontId="4" fillId="4" borderId="1" xfId="1" applyFont="1" applyFill="1" applyBorder="1" applyAlignment="1" applyProtection="1">
      <alignment horizontal="left"/>
    </xf>
    <xf numFmtId="0" fontId="4" fillId="0" borderId="1" xfId="1" applyFill="1" applyBorder="1" applyAlignment="1" applyProtection="1">
      <alignment horizontal="left"/>
    </xf>
    <xf numFmtId="0" fontId="4" fillId="0" borderId="1" xfId="1" applyFont="1" applyBorder="1" applyAlignment="1" applyProtection="1"/>
    <xf numFmtId="0" fontId="5" fillId="14" borderId="1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2" fillId="2" borderId="3" xfId="0" applyFont="1" applyFill="1" applyBorder="1"/>
    <xf numFmtId="0" fontId="2" fillId="7" borderId="17" xfId="0" applyFont="1" applyFill="1" applyBorder="1" applyAlignment="1">
      <alignment horizontal="center"/>
    </xf>
    <xf numFmtId="0" fontId="2" fillId="0" borderId="4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8" fillId="0" borderId="4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horizontal="center"/>
    </xf>
    <xf numFmtId="1" fontId="1" fillId="0" borderId="0" xfId="0" applyNumberFormat="1" applyFont="1" applyFill="1"/>
    <xf numFmtId="1" fontId="2" fillId="0" borderId="0" xfId="0" applyNumberFormat="1" applyFont="1" applyFill="1" applyBorder="1" applyAlignment="1">
      <alignment horizontal="center"/>
    </xf>
    <xf numFmtId="1" fontId="29" fillId="0" borderId="0" xfId="0" applyNumberFormat="1" applyFont="1" applyFill="1" applyBorder="1"/>
    <xf numFmtId="1" fontId="29" fillId="0" borderId="0" xfId="0" applyNumberFormat="1" applyFont="1" applyFill="1" applyBorder="1" applyAlignment="1"/>
    <xf numFmtId="1" fontId="2" fillId="0" borderId="0" xfId="0" applyNumberFormat="1" applyFont="1" applyFill="1" applyBorder="1" applyAlignment="1"/>
    <xf numFmtId="1" fontId="1" fillId="0" borderId="0" xfId="0" applyNumberFormat="1" applyFont="1" applyFill="1" applyBorder="1"/>
    <xf numFmtId="1" fontId="30" fillId="0" borderId="0" xfId="0" applyNumberFormat="1" applyFont="1" applyFill="1"/>
    <xf numFmtId="1" fontId="1" fillId="0" borderId="0" xfId="0" applyNumberFormat="1" applyFont="1"/>
    <xf numFmtId="1" fontId="29" fillId="0" borderId="0" xfId="0" applyNumberFormat="1" applyFont="1" applyBorder="1"/>
    <xf numFmtId="1" fontId="29" fillId="0" borderId="0" xfId="0" applyNumberFormat="1" applyFont="1" applyBorder="1" applyAlignment="1"/>
    <xf numFmtId="1" fontId="2" fillId="0" borderId="0" xfId="0" applyNumberFormat="1" applyFont="1" applyBorder="1" applyAlignment="1"/>
    <xf numFmtId="1" fontId="1" fillId="0" borderId="0" xfId="0" applyNumberFormat="1" applyFont="1" applyBorder="1"/>
    <xf numFmtId="1" fontId="30" fillId="0" borderId="0" xfId="0" applyNumberFormat="1" applyFont="1"/>
    <xf numFmtId="1" fontId="2" fillId="0" borderId="1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vertical="center"/>
    </xf>
    <xf numFmtId="165" fontId="0" fillId="0" borderId="1" xfId="0" applyNumberForma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21" fillId="0" borderId="1" xfId="0" applyFont="1" applyBorder="1"/>
    <xf numFmtId="0" fontId="21" fillId="0" borderId="1" xfId="0" applyFont="1" applyBorder="1" applyAlignment="1">
      <alignment horizontal="center"/>
    </xf>
    <xf numFmtId="165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66" fontId="5" fillId="0" borderId="1" xfId="1" applyNumberFormat="1" applyFont="1" applyBorder="1" applyAlignment="1" applyProtection="1">
      <alignment horizontal="center"/>
    </xf>
    <xf numFmtId="1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 vertical="center"/>
    </xf>
    <xf numFmtId="166" fontId="5" fillId="0" borderId="0" xfId="1" applyNumberFormat="1" applyFont="1" applyBorder="1" applyAlignment="1" applyProtection="1">
      <alignment horizontal="center"/>
    </xf>
    <xf numFmtId="1" fontId="5" fillId="0" borderId="0" xfId="1" applyNumberFormat="1" applyFont="1" applyBorder="1" applyAlignment="1" applyProtection="1">
      <alignment horizontal="center"/>
    </xf>
    <xf numFmtId="1" fontId="0" fillId="0" borderId="0" xfId="0" applyNumberForma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1" fontId="2" fillId="0" borderId="0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166" fontId="1" fillId="0" borderId="4" xfId="1" applyNumberFormat="1" applyFont="1" applyBorder="1" applyAlignment="1" applyProtection="1">
      <alignment horizontal="center"/>
    </xf>
    <xf numFmtId="0" fontId="31" fillId="15" borderId="4" xfId="0" applyFont="1" applyFill="1" applyBorder="1"/>
    <xf numFmtId="0" fontId="31" fillId="15" borderId="1" xfId="0" applyFont="1" applyFill="1" applyBorder="1"/>
    <xf numFmtId="0" fontId="31" fillId="15" borderId="3" xfId="0" applyFont="1" applyFill="1" applyBorder="1"/>
    <xf numFmtId="0" fontId="31" fillId="15" borderId="8" xfId="0" applyFont="1" applyFill="1" applyBorder="1"/>
    <xf numFmtId="0" fontId="31" fillId="15" borderId="4" xfId="0" applyFont="1" applyFill="1" applyBorder="1" applyAlignment="1">
      <alignment horizontal="left"/>
    </xf>
    <xf numFmtId="0" fontId="32" fillId="15" borderId="1" xfId="0" applyFont="1" applyFill="1" applyBorder="1"/>
    <xf numFmtId="0" fontId="33" fillId="15" borderId="1" xfId="0" applyFont="1" applyFill="1" applyBorder="1"/>
    <xf numFmtId="0" fontId="31" fillId="15" borderId="1" xfId="0" applyFont="1" applyFill="1" applyBorder="1" applyAlignment="1">
      <alignment horizontal="left"/>
    </xf>
    <xf numFmtId="0" fontId="32" fillId="15" borderId="3" xfId="0" applyFont="1" applyFill="1" applyBorder="1"/>
    <xf numFmtId="0" fontId="33" fillId="15" borderId="6" xfId="0" applyFont="1" applyFill="1" applyBorder="1"/>
    <xf numFmtId="0" fontId="31" fillId="15" borderId="9" xfId="0" applyFont="1" applyFill="1" applyBorder="1"/>
    <xf numFmtId="0" fontId="31" fillId="15" borderId="1" xfId="0" applyFont="1" applyFill="1" applyBorder="1" applyAlignment="1">
      <alignment vertical="center"/>
    </xf>
    <xf numFmtId="0" fontId="33" fillId="15" borderId="1" xfId="0" applyFont="1" applyFill="1" applyBorder="1" applyAlignment="1">
      <alignment horizontal="left" vertical="center"/>
    </xf>
    <xf numFmtId="0" fontId="31" fillId="15" borderId="1" xfId="0" applyFont="1" applyFill="1" applyBorder="1" applyAlignment="1">
      <alignment horizontal="left" vertical="center"/>
    </xf>
    <xf numFmtId="0" fontId="32" fillId="15" borderId="1" xfId="0" applyFont="1" applyFill="1" applyBorder="1" applyAlignment="1">
      <alignment horizontal="left" vertical="center"/>
    </xf>
    <xf numFmtId="0" fontId="33" fillId="15" borderId="3" xfId="0" applyFont="1" applyFill="1" applyBorder="1"/>
    <xf numFmtId="0" fontId="31" fillId="15" borderId="3" xfId="0" applyFont="1" applyFill="1" applyBorder="1" applyAlignment="1">
      <alignment vertical="center"/>
    </xf>
    <xf numFmtId="0" fontId="31" fillId="15" borderId="7" xfId="0" applyFont="1" applyFill="1" applyBorder="1" applyAlignment="1">
      <alignment vertical="center"/>
    </xf>
    <xf numFmtId="0" fontId="31" fillId="16" borderId="1" xfId="0" applyFont="1" applyFill="1" applyBorder="1"/>
    <xf numFmtId="0" fontId="31" fillId="15" borderId="7" xfId="0" applyFont="1" applyFill="1" applyBorder="1"/>
    <xf numFmtId="0" fontId="31" fillId="15" borderId="0" xfId="0" applyFont="1" applyFill="1" applyBorder="1"/>
    <xf numFmtId="0" fontId="2" fillId="13" borderId="14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1" fontId="2" fillId="6" borderId="14" xfId="0" applyNumberFormat="1" applyFont="1" applyFill="1" applyBorder="1" applyAlignment="1">
      <alignment horizontal="center" vertical="center"/>
    </xf>
    <xf numFmtId="1" fontId="2" fillId="6" borderId="13" xfId="0" applyNumberFormat="1" applyFont="1" applyFill="1" applyBorder="1" applyAlignment="1">
      <alignment horizontal="center" vertical="center"/>
    </xf>
    <xf numFmtId="14" fontId="2" fillId="12" borderId="14" xfId="0" applyNumberFormat="1" applyFont="1" applyFill="1" applyBorder="1" applyAlignment="1">
      <alignment horizontal="center" vertical="center"/>
    </xf>
    <xf numFmtId="14" fontId="2" fillId="12" borderId="13" xfId="0" applyNumberFormat="1" applyFont="1" applyFill="1" applyBorder="1" applyAlignment="1">
      <alignment horizontal="center" vertical="center"/>
    </xf>
    <xf numFmtId="165" fontId="2" fillId="6" borderId="14" xfId="0" applyNumberFormat="1" applyFont="1" applyFill="1" applyBorder="1" applyAlignment="1">
      <alignment horizontal="center" vertical="center"/>
    </xf>
    <xf numFmtId="165" fontId="2" fillId="6" borderId="13" xfId="0" applyNumberFormat="1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2" fillId="6" borderId="19" xfId="0" applyFont="1" applyFill="1" applyBorder="1" applyAlignment="1">
      <alignment horizontal="center"/>
    </xf>
    <xf numFmtId="0" fontId="2" fillId="6" borderId="14" xfId="0" applyNumberFormat="1" applyFont="1" applyFill="1" applyBorder="1" applyAlignment="1">
      <alignment horizontal="center" vertical="center"/>
    </xf>
    <xf numFmtId="0" fontId="2" fillId="6" borderId="13" xfId="0" applyNumberFormat="1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1" fontId="2" fillId="6" borderId="1" xfId="0" applyNumberFormat="1" applyFont="1" applyFill="1" applyBorder="1" applyAlignment="1">
      <alignment horizontal="center" vertical="center"/>
    </xf>
    <xf numFmtId="1" fontId="2" fillId="6" borderId="10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" xfId="0" applyNumberFormat="1" applyFont="1" applyFill="1" applyBorder="1" applyAlignment="1">
      <alignment horizontal="center" vertical="center"/>
    </xf>
    <xf numFmtId="0" fontId="2" fillId="6" borderId="10" xfId="0" applyNumberFormat="1" applyFont="1" applyFill="1" applyBorder="1" applyAlignment="1">
      <alignment horizontal="center" vertical="center"/>
    </xf>
    <xf numFmtId="165" fontId="2" fillId="6" borderId="1" xfId="0" applyNumberFormat="1" applyFont="1" applyFill="1" applyBorder="1" applyAlignment="1">
      <alignment horizontal="center" vertical="center"/>
    </xf>
    <xf numFmtId="165" fontId="2" fillId="6" borderId="10" xfId="0" applyNumberFormat="1" applyFont="1" applyFill="1" applyBorder="1" applyAlignment="1">
      <alignment horizontal="center" vertical="center"/>
    </xf>
    <xf numFmtId="1" fontId="2" fillId="0" borderId="21" xfId="0" applyNumberFormat="1" applyFont="1" applyFill="1" applyBorder="1" applyAlignment="1">
      <alignment horizontal="center"/>
    </xf>
    <xf numFmtId="1" fontId="2" fillId="0" borderId="22" xfId="0" applyNumberFormat="1" applyFont="1" applyFill="1" applyBorder="1" applyAlignment="1">
      <alignment horizontal="center"/>
    </xf>
    <xf numFmtId="0" fontId="2" fillId="6" borderId="23" xfId="0" applyNumberFormat="1" applyFont="1" applyFill="1" applyBorder="1" applyAlignment="1">
      <alignment horizontal="center" vertical="center"/>
    </xf>
    <xf numFmtId="0" fontId="2" fillId="6" borderId="24" xfId="0" applyNumberFormat="1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/>
    </xf>
    <xf numFmtId="0" fontId="2" fillId="6" borderId="21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/>
    </xf>
    <xf numFmtId="0" fontId="2" fillId="13" borderId="14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horizontal="center" vertical="center"/>
    </xf>
    <xf numFmtId="0" fontId="2" fillId="12" borderId="14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1" fontId="21" fillId="0" borderId="21" xfId="0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0" fontId="2" fillId="13" borderId="25" xfId="0" applyFont="1" applyFill="1" applyBorder="1" applyAlignment="1">
      <alignment horizontal="center" vertical="center"/>
    </xf>
    <xf numFmtId="0" fontId="2" fillId="13" borderId="17" xfId="0" applyFont="1" applyFill="1" applyBorder="1" applyAlignment="1">
      <alignment horizontal="center" vertical="center"/>
    </xf>
    <xf numFmtId="0" fontId="2" fillId="13" borderId="19" xfId="0" applyFont="1" applyFill="1" applyBorder="1" applyAlignment="1">
      <alignment horizontal="center" vertical="center"/>
    </xf>
    <xf numFmtId="14" fontId="2" fillId="3" borderId="17" xfId="0" applyNumberFormat="1" applyFont="1" applyFill="1" applyBorder="1" applyAlignment="1">
      <alignment horizontal="center" vertical="center"/>
    </xf>
    <xf numFmtId="14" fontId="2" fillId="3" borderId="18" xfId="0" applyNumberFormat="1" applyFont="1" applyFill="1" applyBorder="1" applyAlignment="1">
      <alignment horizontal="center" vertical="center"/>
    </xf>
    <xf numFmtId="14" fontId="2" fillId="3" borderId="19" xfId="0" applyNumberFormat="1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1" fontId="2" fillId="3" borderId="14" xfId="0" applyNumberFormat="1" applyFont="1" applyFill="1" applyBorder="1" applyAlignment="1">
      <alignment horizontal="center" vertical="center"/>
    </xf>
    <xf numFmtId="1" fontId="2" fillId="3" borderId="13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9"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/>
      </font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/>
      </font>
    </dxf>
    <dxf>
      <font>
        <b/>
        <i val="0"/>
        <color auto="1"/>
      </font>
    </dxf>
    <dxf>
      <font>
        <b/>
        <i val="0"/>
        <color theme="0"/>
      </font>
      <fill>
        <patternFill>
          <bgColor rgb="FF99CCFF"/>
        </patternFill>
      </fill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/>
        <color rgb="FF006600"/>
      </font>
    </dxf>
    <dxf>
      <font>
        <b/>
        <i val="0"/>
        <color rgb="FF0000FF"/>
      </font>
    </dxf>
    <dxf>
      <font>
        <b/>
        <i/>
        <color rgb="FF006600"/>
      </font>
    </dxf>
    <dxf>
      <font>
        <b/>
        <i val="0"/>
        <color rgb="FFFF0000"/>
      </font>
    </dxf>
    <dxf>
      <font>
        <b/>
        <i val="0"/>
        <color auto="1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/>
        <color rgb="FF006600"/>
      </font>
    </dxf>
    <dxf>
      <font>
        <b/>
        <i val="0"/>
        <color rgb="FF0000FF"/>
      </font>
    </dxf>
    <dxf>
      <font>
        <b/>
        <i/>
        <color rgb="FF006600"/>
      </font>
    </dxf>
    <dxf>
      <font>
        <b/>
        <i val="0"/>
        <color rgb="FFFF0000"/>
      </font>
    </dxf>
    <dxf>
      <font>
        <b/>
        <i val="0"/>
        <color auto="1"/>
      </font>
    </dxf>
    <dxf>
      <font>
        <b/>
        <i val="0"/>
        <color rgb="FFFF0000"/>
      </font>
    </dxf>
    <dxf>
      <font>
        <b/>
        <i val="0"/>
        <color rgb="FF0000FF"/>
      </font>
    </dxf>
    <dxf>
      <font>
        <b/>
        <i/>
        <color rgb="FF006600"/>
      </font>
    </dxf>
  </dxfs>
  <tableStyles count="0" defaultTableStyle="TableStyleMedium2" defaultPivotStyle="PivotStyleLight16"/>
  <colors>
    <mruColors>
      <color rgb="FF00FF00"/>
      <color rgb="FFFF99FF"/>
      <color rgb="FF0000FF"/>
      <color rgb="FF000000"/>
      <color rgb="FF006600"/>
      <color rgb="FF99CC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312420</xdr:colOff>
      <xdr:row>289</xdr:row>
      <xdr:rowOff>62865</xdr:rowOff>
    </xdr:from>
    <xdr:to>
      <xdr:col>4</xdr:col>
      <xdr:colOff>1836420</xdr:colOff>
      <xdr:row>293</xdr:row>
      <xdr:rowOff>1905</xdr:rowOff>
    </xdr:to>
    <xdr:sp macro="" textlink="">
      <xdr:nvSpPr>
        <xdr:cNvPr id="3" name="ZoneTexte 2"/>
        <xdr:cNvSpPr txBox="1"/>
      </xdr:nvSpPr>
      <xdr:spPr>
        <a:xfrm>
          <a:off x="2049780" y="50392965"/>
          <a:ext cx="3162300" cy="640080"/>
        </a:xfrm>
        <a:prstGeom prst="rect">
          <a:avLst/>
        </a:prstGeom>
        <a:solidFill>
          <a:srgbClr val="FFFF00"/>
        </a:solidFill>
        <a:ln w="28575" cmpd="sng">
          <a:solidFill>
            <a:srgbClr val="FFC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2000" b="1" i="0" u="none" strike="noStrike">
              <a:solidFill>
                <a:srgbClr val="FF0000"/>
              </a:solidFill>
              <a:effectLst/>
              <a:latin typeface="Arial" pitchFamily="34" charset="0"/>
              <a:ea typeface="+mn-ea"/>
              <a:cs typeface="Arial" pitchFamily="34" charset="0"/>
            </a:rPr>
            <a:t>Total : 280 adhérents  </a:t>
          </a:r>
          <a:r>
            <a:rPr lang="fr-FR" sz="20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autheroncl@wanadoo.fr" TargetMode="External"/><Relationship Id="rId13" Type="http://schemas.openxmlformats.org/officeDocument/2006/relationships/hyperlink" Target="mailto:supauze@wanadoo.fr" TargetMode="External"/><Relationship Id="rId3" Type="http://schemas.openxmlformats.org/officeDocument/2006/relationships/hyperlink" Target="mailto:cornuel.michel@wanadoo.fr" TargetMode="External"/><Relationship Id="rId7" Type="http://schemas.openxmlformats.org/officeDocument/2006/relationships/hyperlink" Target="mailto:anglacreuse@orange.fr" TargetMode="External"/><Relationship Id="rId12" Type="http://schemas.openxmlformats.org/officeDocument/2006/relationships/hyperlink" Target="mailto:parizot.eveline@neuf.fr" TargetMode="External"/><Relationship Id="rId2" Type="http://schemas.openxmlformats.org/officeDocument/2006/relationships/hyperlink" Target="mailto:bernard-clemence@wanadoo.fr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franck.beherec@wanadoo.fr" TargetMode="External"/><Relationship Id="rId6" Type="http://schemas.openxmlformats.org/officeDocument/2006/relationships/hyperlink" Target="mailto:jan.louis2@wanadoo.fr" TargetMode="External"/><Relationship Id="rId11" Type="http://schemas.openxmlformats.org/officeDocument/2006/relationships/hyperlink" Target="mailto:parriaux.jean-marie@wanadoo.fr" TargetMode="External"/><Relationship Id="rId5" Type="http://schemas.openxmlformats.org/officeDocument/2006/relationships/hyperlink" Target="mailto:michel.delagrange@wanadoo.fr" TargetMode="External"/><Relationship Id="rId15" Type="http://schemas.openxmlformats.org/officeDocument/2006/relationships/hyperlink" Target="mailto:supauze@wanadoo.fr" TargetMode="External"/><Relationship Id="rId10" Type="http://schemas.openxmlformats.org/officeDocument/2006/relationships/hyperlink" Target="mailto:richardmoreux@aol.com" TargetMode="External"/><Relationship Id="rId4" Type="http://schemas.openxmlformats.org/officeDocument/2006/relationships/hyperlink" Target="mailto:cornot.daniel@wanadoo.fr" TargetMode="External"/><Relationship Id="rId9" Type="http://schemas.openxmlformats.org/officeDocument/2006/relationships/hyperlink" Target="mailto:gautheroncl@wanadoo.fr" TargetMode="External"/><Relationship Id="rId14" Type="http://schemas.openxmlformats.org/officeDocument/2006/relationships/hyperlink" Target="mailto:georgette.saintfelix@orange.fr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richardmoreux@aol.com" TargetMode="External"/><Relationship Id="rId13" Type="http://schemas.openxmlformats.org/officeDocument/2006/relationships/hyperlink" Target="mailto:huguenotjl@aol.com" TargetMode="External"/><Relationship Id="rId18" Type="http://schemas.openxmlformats.org/officeDocument/2006/relationships/hyperlink" Target="mailto:gautheroncl@wanadoo.fr" TargetMode="External"/><Relationship Id="rId3" Type="http://schemas.openxmlformats.org/officeDocument/2006/relationships/hyperlink" Target="mailto:jl.boillaud@wanadoo.fr" TargetMode="External"/><Relationship Id="rId7" Type="http://schemas.openxmlformats.org/officeDocument/2006/relationships/hyperlink" Target="mailto:legros.lucien@wanadoo.fr" TargetMode="External"/><Relationship Id="rId12" Type="http://schemas.openxmlformats.org/officeDocument/2006/relationships/hyperlink" Target="mailto:patrick-freylon@neuf,fr" TargetMode="External"/><Relationship Id="rId17" Type="http://schemas.openxmlformats.org/officeDocument/2006/relationships/hyperlink" Target="mailto:michel.delagrange@wanadoo.fr" TargetMode="External"/><Relationship Id="rId2" Type="http://schemas.openxmlformats.org/officeDocument/2006/relationships/hyperlink" Target="mailto:supauze@wanadoo.fr" TargetMode="External"/><Relationship Id="rId16" Type="http://schemas.openxmlformats.org/officeDocument/2006/relationships/hyperlink" Target="mailto:vincent.orenga@club-internet.fr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mailto:Biquette999@yahoo.fr" TargetMode="External"/><Relationship Id="rId6" Type="http://schemas.openxmlformats.org/officeDocument/2006/relationships/hyperlink" Target="mailto:franck.beherec@wanadoo.fr" TargetMode="External"/><Relationship Id="rId11" Type="http://schemas.openxmlformats.org/officeDocument/2006/relationships/hyperlink" Target="mailto:anglacreuse@orange.fr" TargetMode="External"/><Relationship Id="rId5" Type="http://schemas.openxmlformats.org/officeDocument/2006/relationships/hyperlink" Target="mailto:mariethe.fo1@aliceadsl.fr" TargetMode="External"/><Relationship Id="rId15" Type="http://schemas.openxmlformats.org/officeDocument/2006/relationships/hyperlink" Target="mailto:niollet.michele@neuf.fr" TargetMode="External"/><Relationship Id="rId10" Type="http://schemas.openxmlformats.org/officeDocument/2006/relationships/hyperlink" Target="mailto:jan.louis2@wanadoo.fr" TargetMode="External"/><Relationship Id="rId19" Type="http://schemas.openxmlformats.org/officeDocument/2006/relationships/hyperlink" Target="mailto:gautheroncl@wanadoo.fr" TargetMode="External"/><Relationship Id="rId4" Type="http://schemas.openxmlformats.org/officeDocument/2006/relationships/hyperlink" Target="mailto:supauze@wanadoo.fr" TargetMode="External"/><Relationship Id="rId9" Type="http://schemas.openxmlformats.org/officeDocument/2006/relationships/hyperlink" Target="mailto:acarrez@wanadoo.fr" TargetMode="External"/><Relationship Id="rId14" Type="http://schemas.openxmlformats.org/officeDocument/2006/relationships/hyperlink" Target="mailto:jeannin_rougelet@hotmail.fr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franck.beherec@wanadoo.fr" TargetMode="External"/><Relationship Id="rId13" Type="http://schemas.openxmlformats.org/officeDocument/2006/relationships/hyperlink" Target="mailto:pamartalain@neuf.fr" TargetMode="External"/><Relationship Id="rId18" Type="http://schemas.openxmlformats.org/officeDocument/2006/relationships/hyperlink" Target="mailto:michel.delagrange@wanadoo.fr" TargetMode="External"/><Relationship Id="rId26" Type="http://schemas.openxmlformats.org/officeDocument/2006/relationships/hyperlink" Target="mailto:sylvain@idis21.fr" TargetMode="External"/><Relationship Id="rId3" Type="http://schemas.openxmlformats.org/officeDocument/2006/relationships/hyperlink" Target="mailto:supauze@wanadoo.fr" TargetMode="External"/><Relationship Id="rId21" Type="http://schemas.openxmlformats.org/officeDocument/2006/relationships/hyperlink" Target="mailto:anglacreuse@orange.fr" TargetMode="External"/><Relationship Id="rId7" Type="http://schemas.openxmlformats.org/officeDocument/2006/relationships/hyperlink" Target="mailto:jan.louis2@wanadoo.fr" TargetMode="External"/><Relationship Id="rId12" Type="http://schemas.openxmlformats.org/officeDocument/2006/relationships/hyperlink" Target="mailto:gautheroncl@wanadoo.fr" TargetMode="External"/><Relationship Id="rId17" Type="http://schemas.openxmlformats.org/officeDocument/2006/relationships/hyperlink" Target="mailto:acarrez@wanadoo.fr" TargetMode="External"/><Relationship Id="rId25" Type="http://schemas.openxmlformats.org/officeDocument/2006/relationships/hyperlink" Target="mailto:robert.jeanniard@tele2.fr" TargetMode="External"/><Relationship Id="rId2" Type="http://schemas.openxmlformats.org/officeDocument/2006/relationships/printerSettings" Target="../printerSettings/printerSettings4.bin"/><Relationship Id="rId16" Type="http://schemas.openxmlformats.org/officeDocument/2006/relationships/hyperlink" Target="mailto:richardmoreux@aol.com" TargetMode="External"/><Relationship Id="rId20" Type="http://schemas.openxmlformats.org/officeDocument/2006/relationships/hyperlink" Target="mailto:michel.pilotto@wanadoo.fr" TargetMode="External"/><Relationship Id="rId29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3.bin"/><Relationship Id="rId6" Type="http://schemas.openxmlformats.org/officeDocument/2006/relationships/hyperlink" Target="mailto:grosjean.d2@wanadoo.fr" TargetMode="External"/><Relationship Id="rId11" Type="http://schemas.openxmlformats.org/officeDocument/2006/relationships/hyperlink" Target="mailto:legros.lucien@wanadoo.fr" TargetMode="External"/><Relationship Id="rId24" Type="http://schemas.openxmlformats.org/officeDocument/2006/relationships/hyperlink" Target="mailto:mariethe.fo1@aliceadsl.fr" TargetMode="External"/><Relationship Id="rId5" Type="http://schemas.openxmlformats.org/officeDocument/2006/relationships/hyperlink" Target="mailto:jean.jacoutot@free.fr" TargetMode="External"/><Relationship Id="rId15" Type="http://schemas.openxmlformats.org/officeDocument/2006/relationships/hyperlink" Target="mailto:bernard-clemence@wanadoo.fr" TargetMode="External"/><Relationship Id="rId23" Type="http://schemas.openxmlformats.org/officeDocument/2006/relationships/hyperlink" Target="mailto:paulette.chenevoy@orange.fr" TargetMode="External"/><Relationship Id="rId28" Type="http://schemas.openxmlformats.org/officeDocument/2006/relationships/hyperlink" Target="mailto:mamiebrazey@aliceadsl.fr" TargetMode="External"/><Relationship Id="rId10" Type="http://schemas.openxmlformats.org/officeDocument/2006/relationships/hyperlink" Target="mailto:cornuel.michel@wanadoo.fr" TargetMode="External"/><Relationship Id="rId19" Type="http://schemas.openxmlformats.org/officeDocument/2006/relationships/hyperlink" Target="mailto:jl.boillaud@wanadoo.fr" TargetMode="External"/><Relationship Id="rId4" Type="http://schemas.openxmlformats.org/officeDocument/2006/relationships/hyperlink" Target="mailto:supauze@wanadoo.fr" TargetMode="External"/><Relationship Id="rId9" Type="http://schemas.openxmlformats.org/officeDocument/2006/relationships/hyperlink" Target="mailto:Biquette999@yahoo.fr" TargetMode="External"/><Relationship Id="rId14" Type="http://schemas.openxmlformats.org/officeDocument/2006/relationships/hyperlink" Target="mailto:gren2@neuf.fr" TargetMode="External"/><Relationship Id="rId22" Type="http://schemas.openxmlformats.org/officeDocument/2006/relationships/hyperlink" Target="mailto:parizot.evelyne@neuf.fr" TargetMode="External"/><Relationship Id="rId27" Type="http://schemas.openxmlformats.org/officeDocument/2006/relationships/hyperlink" Target="mailto:jean-pierre.martiny21@orange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richardmoreux@aol.com" TargetMode="External"/><Relationship Id="rId13" Type="http://schemas.openxmlformats.org/officeDocument/2006/relationships/hyperlink" Target="mailto:mamiebrazey@aliceadsl.fr" TargetMode="External"/><Relationship Id="rId18" Type="http://schemas.openxmlformats.org/officeDocument/2006/relationships/hyperlink" Target="mailto:vffevre@wanadoo.fr" TargetMode="External"/><Relationship Id="rId26" Type="http://schemas.openxmlformats.org/officeDocument/2006/relationships/hyperlink" Target="mailto:frafra21000@gmail.com" TargetMode="External"/><Relationship Id="rId39" Type="http://schemas.openxmlformats.org/officeDocument/2006/relationships/hyperlink" Target="mailto:nellycharmont@numeo.fr" TargetMode="External"/><Relationship Id="rId3" Type="http://schemas.openxmlformats.org/officeDocument/2006/relationships/hyperlink" Target="mailto:jean.jacoutot@free.fr" TargetMode="External"/><Relationship Id="rId21" Type="http://schemas.openxmlformats.org/officeDocument/2006/relationships/hyperlink" Target="mailto:c.pouthier@club-Internet.fr" TargetMode="External"/><Relationship Id="rId34" Type="http://schemas.openxmlformats.org/officeDocument/2006/relationships/hyperlink" Target="mailto:lepetitgalopin21@free.fr" TargetMode="External"/><Relationship Id="rId42" Type="http://schemas.openxmlformats.org/officeDocument/2006/relationships/hyperlink" Target="mailto:lerondeau_metm@yahoo.fr" TargetMode="External"/><Relationship Id="rId7" Type="http://schemas.openxmlformats.org/officeDocument/2006/relationships/hyperlink" Target="mailto:pamartalain@neuf.fr" TargetMode="External"/><Relationship Id="rId12" Type="http://schemas.openxmlformats.org/officeDocument/2006/relationships/hyperlink" Target="mailto:jean-pierre.martiny21@orange.fr" TargetMode="External"/><Relationship Id="rId17" Type="http://schemas.openxmlformats.org/officeDocument/2006/relationships/hyperlink" Target="mailto:didier.gaussens@neuf.fr" TargetMode="External"/><Relationship Id="rId25" Type="http://schemas.openxmlformats.org/officeDocument/2006/relationships/hyperlink" Target="mailto:monique.baland@wanadoo.fr" TargetMode="External"/><Relationship Id="rId33" Type="http://schemas.openxmlformats.org/officeDocument/2006/relationships/hyperlink" Target="mailto:gren2@neuf.fr" TargetMode="External"/><Relationship Id="rId38" Type="http://schemas.openxmlformats.org/officeDocument/2006/relationships/hyperlink" Target="mailto:michel.dupart21@gmail.com" TargetMode="External"/><Relationship Id="rId46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6" Type="http://schemas.openxmlformats.org/officeDocument/2006/relationships/hyperlink" Target="mailto:martine.garaudet@orange.fr" TargetMode="External"/><Relationship Id="rId20" Type="http://schemas.openxmlformats.org/officeDocument/2006/relationships/hyperlink" Target="mailto:patrick.leroux21470@gmail.com" TargetMode="External"/><Relationship Id="rId29" Type="http://schemas.openxmlformats.org/officeDocument/2006/relationships/hyperlink" Target="mailto:nicole.riffet@wanadoo.fr" TargetMode="External"/><Relationship Id="rId41" Type="http://schemas.openxmlformats.org/officeDocument/2006/relationships/hyperlink" Target="mailto:michel.winter123@orange.fr" TargetMode="External"/><Relationship Id="rId1" Type="http://schemas.openxmlformats.org/officeDocument/2006/relationships/printerSettings" Target="../printerSettings/printerSettings9.bin"/><Relationship Id="rId6" Type="http://schemas.openxmlformats.org/officeDocument/2006/relationships/hyperlink" Target="mailto:gautheroncl@wanadoo.fr" TargetMode="External"/><Relationship Id="rId11" Type="http://schemas.openxmlformats.org/officeDocument/2006/relationships/hyperlink" Target="mailto:paulette.chenevoy@orange.fr" TargetMode="External"/><Relationship Id="rId24" Type="http://schemas.openxmlformats.org/officeDocument/2006/relationships/hyperlink" Target="mailto:louisnicolas21250@gmail.com" TargetMode="External"/><Relationship Id="rId32" Type="http://schemas.openxmlformats.org/officeDocument/2006/relationships/hyperlink" Target="mailto:henri.midol-monnet@orange.fr" TargetMode="External"/><Relationship Id="rId37" Type="http://schemas.openxmlformats.org/officeDocument/2006/relationships/hyperlink" Target="mailto:lilyane21170@live.fr" TargetMode="External"/><Relationship Id="rId40" Type="http://schemas.openxmlformats.org/officeDocument/2006/relationships/hyperlink" Target="mailto:paul.elisabeth0822@orange.fr" TargetMode="External"/><Relationship Id="rId45" Type="http://schemas.openxmlformats.org/officeDocument/2006/relationships/hyperlink" Target="mailto:gerard.mielniczuk@dbmail.com" TargetMode="External"/><Relationship Id="rId5" Type="http://schemas.openxmlformats.org/officeDocument/2006/relationships/hyperlink" Target="mailto:legros.lucien@wanadoo.fr" TargetMode="External"/><Relationship Id="rId15" Type="http://schemas.openxmlformats.org/officeDocument/2006/relationships/hyperlink" Target="mailto:janine.villemin@gmail.fr" TargetMode="External"/><Relationship Id="rId23" Type="http://schemas.openxmlformats.org/officeDocument/2006/relationships/hyperlink" Target="mailto:beadupart@neuf.fr" TargetMode="External"/><Relationship Id="rId28" Type="http://schemas.openxmlformats.org/officeDocument/2006/relationships/hyperlink" Target="mailto:denise.michaudet@laposte.net" TargetMode="External"/><Relationship Id="rId36" Type="http://schemas.openxmlformats.org/officeDocument/2006/relationships/hyperlink" Target="mailto:danetcath@orange.fr" TargetMode="External"/><Relationship Id="rId10" Type="http://schemas.openxmlformats.org/officeDocument/2006/relationships/hyperlink" Target="mailto:anglacreuse@orange.fr" TargetMode="External"/><Relationship Id="rId19" Type="http://schemas.openxmlformats.org/officeDocument/2006/relationships/hyperlink" Target="mailto:cornuel.michel@wanadoo.fr" TargetMode="External"/><Relationship Id="rId31" Type="http://schemas.openxmlformats.org/officeDocument/2006/relationships/hyperlink" Target="mailto:eric.bourgeon@orange.fr" TargetMode="External"/><Relationship Id="rId44" Type="http://schemas.openxmlformats.org/officeDocument/2006/relationships/hyperlink" Target="mailto:gautheronpvayc@aol.com" TargetMode="External"/><Relationship Id="rId4" Type="http://schemas.openxmlformats.org/officeDocument/2006/relationships/hyperlink" Target="mailto:jan.louis2@orange.fr" TargetMode="External"/><Relationship Id="rId9" Type="http://schemas.openxmlformats.org/officeDocument/2006/relationships/hyperlink" Target="mailto:a.carrez21@wanadoo.fr" TargetMode="External"/><Relationship Id="rId14" Type="http://schemas.openxmlformats.org/officeDocument/2006/relationships/hyperlink" Target="mailto:jean.regina.cb@orange.fr" TargetMode="External"/><Relationship Id="rId22" Type="http://schemas.openxmlformats.org/officeDocument/2006/relationships/hyperlink" Target="mailto:ghislainebrun@wanadoo.fr" TargetMode="External"/><Relationship Id="rId27" Type="http://schemas.openxmlformats.org/officeDocument/2006/relationships/hyperlink" Target="mailto:andre.dehoter@wanadoo.fr" TargetMode="External"/><Relationship Id="rId30" Type="http://schemas.openxmlformats.org/officeDocument/2006/relationships/hyperlink" Target="mailto:t20@orange.fr" TargetMode="External"/><Relationship Id="rId35" Type="http://schemas.openxmlformats.org/officeDocument/2006/relationships/hyperlink" Target="mailto:michel.dessaint0443@orange.fr" TargetMode="External"/><Relationship Id="rId43" Type="http://schemas.openxmlformats.org/officeDocument/2006/relationships/hyperlink" Target="mailto:danielgadriot@sfr.fr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opLeftCell="A4" workbookViewId="0">
      <selection activeCell="O29" sqref="O29"/>
    </sheetView>
  </sheetViews>
  <sheetFormatPr baseColWidth="10" defaultRowHeight="14.25" x14ac:dyDescent="0.2"/>
  <cols>
    <col min="1" max="1" width="2.875" bestFit="1" customWidth="1"/>
    <col min="2" max="2" width="13.25" bestFit="1" customWidth="1"/>
    <col min="3" max="3" width="12.75" bestFit="1" customWidth="1"/>
    <col min="4" max="4" width="8.125" bestFit="1" customWidth="1"/>
    <col min="5" max="5" width="32.125" hidden="1" customWidth="1"/>
    <col min="6" max="6" width="5.875" hidden="1" customWidth="1"/>
    <col min="7" max="7" width="21.5" hidden="1" customWidth="1"/>
    <col min="8" max="9" width="12.875" hidden="1" customWidth="1"/>
    <col min="10" max="10" width="26.25" hidden="1" customWidth="1"/>
    <col min="12" max="12" width="4.75" style="247" bestFit="1" customWidth="1"/>
    <col min="13" max="13" width="6.5" bestFit="1" customWidth="1"/>
    <col min="14" max="14" width="10.75" style="91" hidden="1" customWidth="1"/>
    <col min="15" max="15" width="14.625" bestFit="1" customWidth="1"/>
    <col min="18" max="18" width="10.75" customWidth="1"/>
  </cols>
  <sheetData>
    <row r="1" spans="1:14" ht="15.75" thickBot="1" x14ac:dyDescent="0.3">
      <c r="A1" s="141"/>
      <c r="D1" s="247"/>
      <c r="N1" s="240"/>
    </row>
    <row r="2" spans="1:14" ht="15.75" thickBot="1" x14ac:dyDescent="0.3">
      <c r="A2" s="141"/>
      <c r="B2" s="375" t="s">
        <v>0</v>
      </c>
      <c r="C2" s="377" t="s">
        <v>1</v>
      </c>
      <c r="D2" s="379" t="s">
        <v>2</v>
      </c>
      <c r="E2" s="375" t="s">
        <v>3</v>
      </c>
      <c r="F2" s="375" t="s">
        <v>4</v>
      </c>
      <c r="G2" s="375" t="s">
        <v>5</v>
      </c>
      <c r="H2" s="383" t="s">
        <v>6</v>
      </c>
      <c r="I2" s="383" t="s">
        <v>7</v>
      </c>
      <c r="J2" s="375" t="s">
        <v>8</v>
      </c>
      <c r="K2" s="385" t="s">
        <v>9</v>
      </c>
      <c r="L2" s="386"/>
      <c r="M2" s="387"/>
      <c r="N2" s="381" t="s">
        <v>726</v>
      </c>
    </row>
    <row r="3" spans="1:14" ht="15.75" thickBot="1" x14ac:dyDescent="0.3">
      <c r="A3" s="141"/>
      <c r="B3" s="376"/>
      <c r="C3" s="378"/>
      <c r="D3" s="380"/>
      <c r="E3" s="376"/>
      <c r="F3" s="376"/>
      <c r="G3" s="376"/>
      <c r="H3" s="384"/>
      <c r="I3" s="384"/>
      <c r="J3" s="376"/>
      <c r="K3" s="139" t="s">
        <v>702</v>
      </c>
      <c r="L3" s="248" t="s">
        <v>703</v>
      </c>
      <c r="M3" s="139" t="s">
        <v>704</v>
      </c>
      <c r="N3" s="382"/>
    </row>
    <row r="4" spans="1:14" ht="15" x14ac:dyDescent="0.25">
      <c r="A4" s="141">
        <v>75</v>
      </c>
      <c r="B4" s="352" t="s">
        <v>168</v>
      </c>
      <c r="C4" s="352" t="s">
        <v>28</v>
      </c>
      <c r="D4" s="162">
        <v>75</v>
      </c>
      <c r="E4" s="147" t="s">
        <v>169</v>
      </c>
      <c r="F4" s="148">
        <v>21170</v>
      </c>
      <c r="G4" s="147" t="s">
        <v>91</v>
      </c>
      <c r="H4" s="130">
        <v>380298411</v>
      </c>
      <c r="I4" s="130"/>
      <c r="J4" s="129"/>
      <c r="K4" s="211" t="str">
        <f t="shared" ref="K4:K38" si="0">IF((N4)="","",IF(MONTH(N4)=1,"Janvier",IF(MONTH(N4)=2,"Février",IF(MONTH(N4)=3,"Mars",IF(MONTH(N4)=4,"Avril",IF(MONTH(N4)=5,"Mai",IF(MONTH(N4)=6,"Juin",IF(MONTH(N4)=7,"Juillet",IF(MONTH(N4)=8,"Août",IF(MONTH(N4)=9,"Septembre",IF(MONTH(N4)=10,"Octobre",IF(MONTH(N4)=11,"Novembre","Décembre"))))))))))))</f>
        <v/>
      </c>
      <c r="L4" s="246" t="str">
        <f t="shared" ref="L4:L38" si="1">IF(N4="","",DAY(N4))</f>
        <v/>
      </c>
      <c r="M4" s="159" t="str">
        <f t="shared" ref="M4:M38" si="2">IF(N4="","",YEAR(N4))</f>
        <v/>
      </c>
      <c r="N4" s="284"/>
    </row>
    <row r="5" spans="1:14" ht="15" x14ac:dyDescent="0.25">
      <c r="A5" s="141">
        <v>76</v>
      </c>
      <c r="B5" s="353" t="s">
        <v>170</v>
      </c>
      <c r="C5" s="353" t="s">
        <v>133</v>
      </c>
      <c r="D5" s="163">
        <v>76</v>
      </c>
      <c r="E5" s="46"/>
      <c r="F5" s="47">
        <v>21470</v>
      </c>
      <c r="G5" s="46" t="s">
        <v>30</v>
      </c>
      <c r="H5" s="48"/>
      <c r="I5" s="48">
        <v>626473855</v>
      </c>
      <c r="J5" s="49"/>
      <c r="K5" s="211" t="str">
        <f t="shared" si="0"/>
        <v/>
      </c>
      <c r="L5" s="246" t="str">
        <f t="shared" si="1"/>
        <v/>
      </c>
      <c r="M5" s="159" t="str">
        <f t="shared" si="2"/>
        <v/>
      </c>
      <c r="N5" s="6"/>
    </row>
    <row r="6" spans="1:14" ht="15" x14ac:dyDescent="0.25">
      <c r="A6" s="141">
        <v>4</v>
      </c>
      <c r="B6" s="353" t="s">
        <v>171</v>
      </c>
      <c r="C6" s="353" t="s">
        <v>44</v>
      </c>
      <c r="D6" s="163">
        <v>4</v>
      </c>
      <c r="E6" s="14" t="s">
        <v>45</v>
      </c>
      <c r="F6" s="13">
        <v>21470</v>
      </c>
      <c r="G6" s="14" t="s">
        <v>30</v>
      </c>
      <c r="H6" s="16">
        <v>380298947</v>
      </c>
      <c r="I6" s="16">
        <v>614462165</v>
      </c>
      <c r="J6" s="35" t="s">
        <v>46</v>
      </c>
      <c r="K6" s="211" t="str">
        <f t="shared" si="0"/>
        <v>Octobre</v>
      </c>
      <c r="L6" s="246">
        <f t="shared" si="1"/>
        <v>24</v>
      </c>
      <c r="M6" s="159">
        <f t="shared" si="2"/>
        <v>1967</v>
      </c>
      <c r="N6" s="6">
        <v>24769</v>
      </c>
    </row>
    <row r="7" spans="1:14" ht="15" x14ac:dyDescent="0.25">
      <c r="A7" s="141">
        <v>77</v>
      </c>
      <c r="B7" s="353" t="s">
        <v>284</v>
      </c>
      <c r="C7" s="353" t="s">
        <v>285</v>
      </c>
      <c r="D7" s="163">
        <v>77</v>
      </c>
      <c r="E7" s="14" t="s">
        <v>435</v>
      </c>
      <c r="F7" s="13">
        <v>21170</v>
      </c>
      <c r="G7" s="14" t="s">
        <v>67</v>
      </c>
      <c r="H7" s="16"/>
      <c r="I7" s="16"/>
      <c r="J7" s="35"/>
      <c r="K7" s="211" t="str">
        <f t="shared" si="0"/>
        <v>Octobre</v>
      </c>
      <c r="L7" s="246">
        <f t="shared" si="1"/>
        <v>14</v>
      </c>
      <c r="M7" s="159">
        <f t="shared" si="2"/>
        <v>1950</v>
      </c>
      <c r="N7" s="217">
        <v>18550</v>
      </c>
    </row>
    <row r="8" spans="1:14" ht="15" x14ac:dyDescent="0.25">
      <c r="A8" s="141">
        <v>7</v>
      </c>
      <c r="B8" s="353" t="s">
        <v>286</v>
      </c>
      <c r="C8" s="353" t="s">
        <v>287</v>
      </c>
      <c r="D8" s="163">
        <v>7</v>
      </c>
      <c r="E8" s="14" t="s">
        <v>288</v>
      </c>
      <c r="F8" s="13">
        <v>21170</v>
      </c>
      <c r="G8" s="14" t="s">
        <v>206</v>
      </c>
      <c r="H8" s="16"/>
      <c r="I8" s="16"/>
      <c r="J8" s="35"/>
      <c r="K8" s="211" t="str">
        <f t="shared" si="0"/>
        <v>Janvier</v>
      </c>
      <c r="L8" s="246">
        <f t="shared" si="1"/>
        <v>24</v>
      </c>
      <c r="M8" s="159">
        <f t="shared" si="2"/>
        <v>1932</v>
      </c>
      <c r="N8" s="217">
        <v>11712</v>
      </c>
    </row>
    <row r="9" spans="1:14" ht="15" x14ac:dyDescent="0.25">
      <c r="A9" s="141">
        <v>8</v>
      </c>
      <c r="B9" s="353" t="s">
        <v>289</v>
      </c>
      <c r="C9" s="353" t="s">
        <v>102</v>
      </c>
      <c r="D9" s="163">
        <v>8</v>
      </c>
      <c r="E9" s="14" t="s">
        <v>436</v>
      </c>
      <c r="F9" s="13">
        <v>21170</v>
      </c>
      <c r="G9" s="14" t="s">
        <v>67</v>
      </c>
      <c r="H9" s="16"/>
      <c r="I9" s="16"/>
      <c r="J9" s="35"/>
      <c r="K9" s="211" t="str">
        <f t="shared" si="0"/>
        <v>Décembre</v>
      </c>
      <c r="L9" s="246">
        <f t="shared" si="1"/>
        <v>12</v>
      </c>
      <c r="M9" s="159">
        <f t="shared" si="2"/>
        <v>1961</v>
      </c>
      <c r="N9" s="217">
        <v>22627</v>
      </c>
    </row>
    <row r="10" spans="1:14" ht="15" x14ac:dyDescent="0.25">
      <c r="A10" s="141">
        <v>9</v>
      </c>
      <c r="B10" s="353" t="s">
        <v>290</v>
      </c>
      <c r="C10" s="353" t="s">
        <v>70</v>
      </c>
      <c r="D10" s="163">
        <v>9</v>
      </c>
      <c r="E10" s="14" t="s">
        <v>437</v>
      </c>
      <c r="F10" s="13">
        <v>21170</v>
      </c>
      <c r="G10" s="14" t="s">
        <v>206</v>
      </c>
      <c r="H10" s="48"/>
      <c r="I10" s="48"/>
      <c r="J10" s="51"/>
      <c r="K10" s="211" t="str">
        <f t="shared" si="0"/>
        <v>Février</v>
      </c>
      <c r="L10" s="246">
        <f t="shared" si="1"/>
        <v>9</v>
      </c>
      <c r="M10" s="159">
        <f t="shared" si="2"/>
        <v>1965</v>
      </c>
      <c r="N10" s="217">
        <v>23782</v>
      </c>
    </row>
    <row r="11" spans="1:14" ht="15" x14ac:dyDescent="0.25">
      <c r="A11" s="141">
        <v>10</v>
      </c>
      <c r="B11" s="353" t="s">
        <v>291</v>
      </c>
      <c r="C11" s="353" t="s">
        <v>252</v>
      </c>
      <c r="D11" s="163">
        <v>10</v>
      </c>
      <c r="E11" s="14" t="s">
        <v>438</v>
      </c>
      <c r="F11" s="13">
        <v>39410</v>
      </c>
      <c r="G11" s="14" t="s">
        <v>519</v>
      </c>
      <c r="H11" s="48"/>
      <c r="I11" s="48"/>
      <c r="J11" s="51"/>
      <c r="K11" s="211" t="str">
        <f t="shared" si="0"/>
        <v>Septembre</v>
      </c>
      <c r="L11" s="246">
        <f t="shared" si="1"/>
        <v>13</v>
      </c>
      <c r="M11" s="159">
        <f t="shared" si="2"/>
        <v>1963</v>
      </c>
      <c r="N11" s="217">
        <v>23267</v>
      </c>
    </row>
    <row r="12" spans="1:14" ht="15" x14ac:dyDescent="0.25">
      <c r="A12" s="141">
        <v>11</v>
      </c>
      <c r="B12" s="353" t="s">
        <v>292</v>
      </c>
      <c r="C12" s="353" t="s">
        <v>87</v>
      </c>
      <c r="D12" s="163">
        <v>11</v>
      </c>
      <c r="E12" s="14" t="s">
        <v>443</v>
      </c>
      <c r="F12" s="13">
        <v>21170</v>
      </c>
      <c r="G12" s="14" t="s">
        <v>206</v>
      </c>
      <c r="H12" s="48"/>
      <c r="I12" s="48"/>
      <c r="J12" s="51"/>
      <c r="K12" s="211" t="str">
        <f t="shared" si="0"/>
        <v>Avril</v>
      </c>
      <c r="L12" s="246">
        <f t="shared" si="1"/>
        <v>21</v>
      </c>
      <c r="M12" s="159">
        <f t="shared" si="2"/>
        <v>1957</v>
      </c>
      <c r="N12" s="217">
        <v>20931</v>
      </c>
    </row>
    <row r="13" spans="1:14" ht="15" x14ac:dyDescent="0.25">
      <c r="A13" s="141">
        <v>12</v>
      </c>
      <c r="B13" s="353" t="s">
        <v>293</v>
      </c>
      <c r="C13" s="353" t="s">
        <v>102</v>
      </c>
      <c r="D13" s="163">
        <v>12</v>
      </c>
      <c r="E13" s="14" t="s">
        <v>439</v>
      </c>
      <c r="F13" s="13">
        <v>21170</v>
      </c>
      <c r="G13" s="14" t="s">
        <v>294</v>
      </c>
      <c r="H13" s="48"/>
      <c r="I13" s="48"/>
      <c r="J13" s="51"/>
      <c r="K13" s="211" t="str">
        <f t="shared" si="0"/>
        <v>Mai</v>
      </c>
      <c r="L13" s="246">
        <f t="shared" si="1"/>
        <v>21</v>
      </c>
      <c r="M13" s="159">
        <f t="shared" si="2"/>
        <v>1936</v>
      </c>
      <c r="N13" s="217">
        <v>13291</v>
      </c>
    </row>
    <row r="14" spans="1:14" ht="15" x14ac:dyDescent="0.25">
      <c r="A14" s="141">
        <v>64</v>
      </c>
      <c r="B14" s="353" t="s">
        <v>295</v>
      </c>
      <c r="C14" s="353" t="s">
        <v>199</v>
      </c>
      <c r="D14" s="163">
        <v>64</v>
      </c>
      <c r="E14" s="14" t="s">
        <v>442</v>
      </c>
      <c r="F14" s="13">
        <v>21250</v>
      </c>
      <c r="G14" s="14" t="s">
        <v>240</v>
      </c>
      <c r="H14" s="48"/>
      <c r="I14" s="48"/>
      <c r="J14" s="51"/>
      <c r="K14" s="211" t="str">
        <f t="shared" si="0"/>
        <v>Avril</v>
      </c>
      <c r="L14" s="246">
        <f t="shared" si="1"/>
        <v>19</v>
      </c>
      <c r="M14" s="159">
        <f t="shared" si="2"/>
        <v>1953</v>
      </c>
      <c r="N14" s="217">
        <v>19468</v>
      </c>
    </row>
    <row r="15" spans="1:14" ht="15" x14ac:dyDescent="0.25">
      <c r="A15" s="141">
        <v>19</v>
      </c>
      <c r="B15" s="353" t="s">
        <v>184</v>
      </c>
      <c r="C15" s="353" t="s">
        <v>78</v>
      </c>
      <c r="D15" s="163">
        <v>19</v>
      </c>
      <c r="E15" s="14" t="s">
        <v>79</v>
      </c>
      <c r="F15" s="13">
        <v>21170</v>
      </c>
      <c r="G15" s="14" t="s">
        <v>67</v>
      </c>
      <c r="H15" s="16">
        <v>380392678</v>
      </c>
      <c r="I15" s="16">
        <v>677647670</v>
      </c>
      <c r="J15" s="35" t="s">
        <v>80</v>
      </c>
      <c r="K15" s="211" t="str">
        <f t="shared" si="0"/>
        <v>Mars</v>
      </c>
      <c r="L15" s="246">
        <f t="shared" si="1"/>
        <v>6</v>
      </c>
      <c r="M15" s="159">
        <f t="shared" si="2"/>
        <v>1942</v>
      </c>
      <c r="N15" s="6">
        <v>15406</v>
      </c>
    </row>
    <row r="16" spans="1:14" ht="15" x14ac:dyDescent="0.25">
      <c r="A16" s="141">
        <v>13</v>
      </c>
      <c r="B16" s="353" t="s">
        <v>296</v>
      </c>
      <c r="C16" s="353" t="s">
        <v>297</v>
      </c>
      <c r="D16" s="163">
        <v>13</v>
      </c>
      <c r="E16" s="14" t="s">
        <v>441</v>
      </c>
      <c r="F16" s="13">
        <v>21170</v>
      </c>
      <c r="G16" s="14" t="s">
        <v>72</v>
      </c>
      <c r="H16" s="16"/>
      <c r="I16" s="16"/>
      <c r="J16" s="35"/>
      <c r="K16" s="211" t="str">
        <f t="shared" si="0"/>
        <v/>
      </c>
      <c r="L16" s="246" t="str">
        <f t="shared" si="1"/>
        <v/>
      </c>
      <c r="M16" s="159" t="str">
        <f t="shared" si="2"/>
        <v/>
      </c>
      <c r="N16" s="6"/>
    </row>
    <row r="17" spans="1:14" ht="15" x14ac:dyDescent="0.25">
      <c r="A17" s="141">
        <v>14</v>
      </c>
      <c r="B17" s="353" t="s">
        <v>296</v>
      </c>
      <c r="C17" s="353" t="s">
        <v>55</v>
      </c>
      <c r="D17" s="163">
        <v>14</v>
      </c>
      <c r="E17" s="14" t="s">
        <v>441</v>
      </c>
      <c r="F17" s="13">
        <v>21170</v>
      </c>
      <c r="G17" s="14" t="s">
        <v>72</v>
      </c>
      <c r="H17" s="16"/>
      <c r="I17" s="16"/>
      <c r="J17" s="35"/>
      <c r="K17" s="211" t="str">
        <f t="shared" si="0"/>
        <v/>
      </c>
      <c r="L17" s="246" t="str">
        <f t="shared" si="1"/>
        <v/>
      </c>
      <c r="M17" s="159" t="str">
        <f t="shared" si="2"/>
        <v/>
      </c>
      <c r="N17" s="6"/>
    </row>
    <row r="18" spans="1:14" ht="15" x14ac:dyDescent="0.25">
      <c r="A18" s="141">
        <v>15</v>
      </c>
      <c r="B18" s="353" t="s">
        <v>298</v>
      </c>
      <c r="C18" s="353" t="s">
        <v>70</v>
      </c>
      <c r="D18" s="163">
        <v>15</v>
      </c>
      <c r="E18" s="14" t="s">
        <v>444</v>
      </c>
      <c r="F18" s="13">
        <v>21250</v>
      </c>
      <c r="G18" s="14" t="s">
        <v>180</v>
      </c>
      <c r="H18" s="16"/>
      <c r="I18" s="16"/>
      <c r="J18" s="35"/>
      <c r="K18" s="211" t="str">
        <f t="shared" si="0"/>
        <v>Mars</v>
      </c>
      <c r="L18" s="246">
        <f t="shared" si="1"/>
        <v>4</v>
      </c>
      <c r="M18" s="159">
        <f t="shared" si="2"/>
        <v>1936</v>
      </c>
      <c r="N18" s="243">
        <v>13213</v>
      </c>
    </row>
    <row r="19" spans="1:14" ht="15" x14ac:dyDescent="0.25">
      <c r="A19" s="141">
        <v>16</v>
      </c>
      <c r="B19" s="353" t="s">
        <v>177</v>
      </c>
      <c r="C19" s="353" t="s">
        <v>178</v>
      </c>
      <c r="D19" s="163">
        <v>16</v>
      </c>
      <c r="E19" s="46" t="s">
        <v>179</v>
      </c>
      <c r="F19" s="47">
        <v>21250</v>
      </c>
      <c r="G19" s="46" t="s">
        <v>180</v>
      </c>
      <c r="H19" s="48">
        <v>380210868</v>
      </c>
      <c r="I19" s="48"/>
      <c r="J19" s="49"/>
      <c r="K19" s="211" t="str">
        <f t="shared" si="0"/>
        <v>Février</v>
      </c>
      <c r="L19" s="246">
        <f t="shared" si="1"/>
        <v>13</v>
      </c>
      <c r="M19" s="159">
        <f t="shared" si="2"/>
        <v>1938</v>
      </c>
      <c r="N19" s="6">
        <v>13924</v>
      </c>
    </row>
    <row r="20" spans="1:14" ht="15" x14ac:dyDescent="0.25">
      <c r="A20" s="141">
        <v>3</v>
      </c>
      <c r="B20" s="353" t="s">
        <v>300</v>
      </c>
      <c r="C20" s="353" t="s">
        <v>302</v>
      </c>
      <c r="D20" s="163">
        <v>3</v>
      </c>
      <c r="E20" s="14" t="s">
        <v>445</v>
      </c>
      <c r="F20" s="13">
        <v>21170</v>
      </c>
      <c r="G20" s="14" t="s">
        <v>301</v>
      </c>
      <c r="H20" s="48"/>
      <c r="I20" s="48"/>
      <c r="J20" s="49"/>
      <c r="K20" s="211" t="str">
        <f t="shared" si="0"/>
        <v/>
      </c>
      <c r="L20" s="246" t="str">
        <f t="shared" si="1"/>
        <v/>
      </c>
      <c r="M20" s="159" t="str">
        <f t="shared" si="2"/>
        <v/>
      </c>
      <c r="N20" s="6"/>
    </row>
    <row r="21" spans="1:14" ht="15" x14ac:dyDescent="0.25">
      <c r="A21" s="141">
        <v>18</v>
      </c>
      <c r="B21" s="353" t="s">
        <v>300</v>
      </c>
      <c r="C21" s="353" t="s">
        <v>255</v>
      </c>
      <c r="D21" s="163">
        <v>18</v>
      </c>
      <c r="E21" s="14" t="s">
        <v>446</v>
      </c>
      <c r="F21" s="13">
        <v>21170</v>
      </c>
      <c r="G21" s="14" t="s">
        <v>301</v>
      </c>
      <c r="H21" s="48"/>
      <c r="I21" s="48"/>
      <c r="J21" s="49"/>
      <c r="K21" s="211" t="str">
        <f t="shared" si="0"/>
        <v/>
      </c>
      <c r="L21" s="246" t="str">
        <f t="shared" si="1"/>
        <v/>
      </c>
      <c r="M21" s="159" t="str">
        <f t="shared" si="2"/>
        <v/>
      </c>
      <c r="N21" s="6"/>
    </row>
    <row r="22" spans="1:14" ht="15" x14ac:dyDescent="0.25">
      <c r="A22" s="141">
        <v>17</v>
      </c>
      <c r="B22" s="353" t="s">
        <v>300</v>
      </c>
      <c r="C22" s="353" t="s">
        <v>102</v>
      </c>
      <c r="D22" s="163">
        <v>17</v>
      </c>
      <c r="E22" s="14" t="s">
        <v>446</v>
      </c>
      <c r="F22" s="13">
        <v>21170</v>
      </c>
      <c r="G22" s="14" t="s">
        <v>301</v>
      </c>
      <c r="H22" s="48"/>
      <c r="I22" s="48"/>
      <c r="J22" s="49"/>
      <c r="K22" s="211" t="str">
        <f t="shared" si="0"/>
        <v/>
      </c>
      <c r="L22" s="246" t="str">
        <f t="shared" si="1"/>
        <v/>
      </c>
      <c r="M22" s="159" t="str">
        <f t="shared" si="2"/>
        <v/>
      </c>
      <c r="N22" s="6"/>
    </row>
    <row r="23" spans="1:14" ht="15" x14ac:dyDescent="0.25">
      <c r="A23" s="141">
        <v>65</v>
      </c>
      <c r="B23" s="353" t="s">
        <v>305</v>
      </c>
      <c r="C23" s="353" t="s">
        <v>299</v>
      </c>
      <c r="D23" s="163">
        <v>65</v>
      </c>
      <c r="E23" s="14" t="s">
        <v>448</v>
      </c>
      <c r="F23" s="13">
        <v>21250</v>
      </c>
      <c r="G23" s="14" t="s">
        <v>104</v>
      </c>
      <c r="H23" s="48"/>
      <c r="I23" s="48"/>
      <c r="J23" s="49"/>
      <c r="K23" s="211" t="str">
        <f t="shared" si="0"/>
        <v>Septembre</v>
      </c>
      <c r="L23" s="246">
        <f t="shared" si="1"/>
        <v>5</v>
      </c>
      <c r="M23" s="159">
        <f t="shared" si="2"/>
        <v>1947</v>
      </c>
      <c r="N23" s="274">
        <v>17415</v>
      </c>
    </row>
    <row r="24" spans="1:14" ht="15" x14ac:dyDescent="0.25">
      <c r="A24" s="141">
        <v>20</v>
      </c>
      <c r="B24" s="353" t="s">
        <v>186</v>
      </c>
      <c r="C24" s="353" t="s">
        <v>187</v>
      </c>
      <c r="D24" s="163">
        <v>20</v>
      </c>
      <c r="E24" s="46" t="s">
        <v>188</v>
      </c>
      <c r="F24" s="47">
        <v>21250</v>
      </c>
      <c r="G24" s="46" t="s">
        <v>104</v>
      </c>
      <c r="H24" s="48">
        <v>380210480</v>
      </c>
      <c r="I24" s="48"/>
      <c r="J24" s="51" t="s">
        <v>189</v>
      </c>
      <c r="K24" s="211" t="str">
        <f t="shared" si="0"/>
        <v/>
      </c>
      <c r="L24" s="246" t="str">
        <f t="shared" si="1"/>
        <v/>
      </c>
      <c r="M24" s="159" t="str">
        <f t="shared" si="2"/>
        <v/>
      </c>
      <c r="N24" s="6"/>
    </row>
    <row r="25" spans="1:14" ht="15" x14ac:dyDescent="0.25">
      <c r="A25" s="141">
        <v>21</v>
      </c>
      <c r="B25" s="353" t="s">
        <v>190</v>
      </c>
      <c r="C25" s="353" t="s">
        <v>55</v>
      </c>
      <c r="D25" s="163">
        <v>21</v>
      </c>
      <c r="E25" s="14" t="s">
        <v>56</v>
      </c>
      <c r="F25" s="13">
        <v>21170</v>
      </c>
      <c r="G25" s="14" t="s">
        <v>41</v>
      </c>
      <c r="H25" s="16">
        <v>380291162</v>
      </c>
      <c r="I25" s="16"/>
      <c r="J25" s="35" t="s">
        <v>57</v>
      </c>
      <c r="K25" s="211" t="str">
        <f t="shared" si="0"/>
        <v>Septembre</v>
      </c>
      <c r="L25" s="246">
        <f t="shared" si="1"/>
        <v>5</v>
      </c>
      <c r="M25" s="159">
        <f t="shared" si="2"/>
        <v>1943</v>
      </c>
      <c r="N25" s="6">
        <v>15954</v>
      </c>
    </row>
    <row r="26" spans="1:14" ht="15" x14ac:dyDescent="0.25">
      <c r="A26" s="141">
        <v>66</v>
      </c>
      <c r="B26" s="353" t="s">
        <v>307</v>
      </c>
      <c r="C26" s="353" t="s">
        <v>308</v>
      </c>
      <c r="D26" s="163">
        <v>66</v>
      </c>
      <c r="E26" s="14" t="s">
        <v>450</v>
      </c>
      <c r="F26" s="13">
        <v>21170</v>
      </c>
      <c r="G26" s="14" t="s">
        <v>309</v>
      </c>
      <c r="H26" s="48"/>
      <c r="I26" s="48"/>
      <c r="J26" s="49"/>
      <c r="K26" s="211" t="str">
        <f t="shared" si="0"/>
        <v/>
      </c>
      <c r="L26" s="246" t="str">
        <f t="shared" si="1"/>
        <v/>
      </c>
      <c r="M26" s="159" t="str">
        <f t="shared" si="2"/>
        <v/>
      </c>
      <c r="N26" s="275"/>
    </row>
    <row r="27" spans="1:14" ht="15" x14ac:dyDescent="0.25">
      <c r="A27" s="141">
        <v>22</v>
      </c>
      <c r="B27" s="353" t="s">
        <v>310</v>
      </c>
      <c r="C27" s="353" t="s">
        <v>78</v>
      </c>
      <c r="D27" s="163">
        <v>22</v>
      </c>
      <c r="E27" s="14" t="s">
        <v>451</v>
      </c>
      <c r="F27" s="13">
        <v>21170</v>
      </c>
      <c r="G27" s="14" t="s">
        <v>206</v>
      </c>
      <c r="H27" s="16"/>
      <c r="I27" s="16"/>
      <c r="J27" s="35"/>
      <c r="K27" s="211" t="str">
        <f t="shared" si="0"/>
        <v>Avril</v>
      </c>
      <c r="L27" s="246">
        <f t="shared" si="1"/>
        <v>5</v>
      </c>
      <c r="M27" s="159">
        <f t="shared" si="2"/>
        <v>1927</v>
      </c>
      <c r="N27" s="243">
        <v>9957</v>
      </c>
    </row>
    <row r="28" spans="1:14" ht="15" x14ac:dyDescent="0.25">
      <c r="A28" s="141">
        <v>23</v>
      </c>
      <c r="B28" s="353" t="s">
        <v>312</v>
      </c>
      <c r="C28" s="353" t="s">
        <v>98</v>
      </c>
      <c r="D28" s="163">
        <v>23</v>
      </c>
      <c r="E28" s="14" t="s">
        <v>452</v>
      </c>
      <c r="F28" s="13">
        <v>21170</v>
      </c>
      <c r="G28" s="14" t="s">
        <v>247</v>
      </c>
      <c r="H28" s="48"/>
      <c r="I28" s="48"/>
      <c r="J28" s="49"/>
      <c r="K28" s="211" t="str">
        <f t="shared" si="0"/>
        <v/>
      </c>
      <c r="L28" s="246" t="str">
        <f t="shared" si="1"/>
        <v/>
      </c>
      <c r="M28" s="159" t="str">
        <f t="shared" si="2"/>
        <v/>
      </c>
      <c r="N28" s="6"/>
    </row>
    <row r="29" spans="1:14" ht="15" x14ac:dyDescent="0.25">
      <c r="A29" s="141">
        <v>24</v>
      </c>
      <c r="B29" s="353" t="s">
        <v>313</v>
      </c>
      <c r="C29" s="353" t="s">
        <v>314</v>
      </c>
      <c r="D29" s="163">
        <v>24</v>
      </c>
      <c r="E29" s="14" t="s">
        <v>453</v>
      </c>
      <c r="F29" s="13">
        <v>21130</v>
      </c>
      <c r="G29" s="14" t="s">
        <v>195</v>
      </c>
      <c r="H29" s="48"/>
      <c r="I29" s="48"/>
      <c r="J29" s="49"/>
      <c r="K29" s="211" t="str">
        <f t="shared" si="0"/>
        <v/>
      </c>
      <c r="L29" s="246" t="str">
        <f t="shared" si="1"/>
        <v/>
      </c>
      <c r="M29" s="159" t="str">
        <f t="shared" si="2"/>
        <v/>
      </c>
      <c r="N29" s="6"/>
    </row>
    <row r="30" spans="1:14" ht="15" x14ac:dyDescent="0.25">
      <c r="A30" s="141">
        <v>25</v>
      </c>
      <c r="B30" s="353" t="s">
        <v>313</v>
      </c>
      <c r="C30" s="353" t="s">
        <v>193</v>
      </c>
      <c r="D30" s="163">
        <v>25</v>
      </c>
      <c r="E30" s="14" t="s">
        <v>194</v>
      </c>
      <c r="F30" s="13">
        <v>21130</v>
      </c>
      <c r="G30" s="14" t="s">
        <v>195</v>
      </c>
      <c r="H30" s="16">
        <v>380394711</v>
      </c>
      <c r="I30" s="16"/>
      <c r="J30" s="15"/>
      <c r="K30" s="211" t="str">
        <f t="shared" si="0"/>
        <v/>
      </c>
      <c r="L30" s="246" t="str">
        <f t="shared" si="1"/>
        <v/>
      </c>
      <c r="M30" s="159" t="str">
        <f t="shared" si="2"/>
        <v/>
      </c>
      <c r="N30" s="6"/>
    </row>
    <row r="31" spans="1:14" ht="15" x14ac:dyDescent="0.25">
      <c r="A31" s="141">
        <v>26</v>
      </c>
      <c r="B31" s="353" t="s">
        <v>196</v>
      </c>
      <c r="C31" s="353" t="s">
        <v>55</v>
      </c>
      <c r="D31" s="269">
        <v>26</v>
      </c>
      <c r="E31" s="46" t="s">
        <v>94</v>
      </c>
      <c r="F31" s="47">
        <v>21250</v>
      </c>
      <c r="G31" s="46" t="s">
        <v>14</v>
      </c>
      <c r="H31" s="48">
        <v>380269485</v>
      </c>
      <c r="I31" s="48"/>
      <c r="J31" s="51" t="s">
        <v>95</v>
      </c>
      <c r="K31" s="211" t="str">
        <f t="shared" si="0"/>
        <v>Avril</v>
      </c>
      <c r="L31" s="246">
        <f t="shared" si="1"/>
        <v>18</v>
      </c>
      <c r="M31" s="159">
        <f t="shared" si="2"/>
        <v>1938</v>
      </c>
      <c r="N31" s="6">
        <v>13988</v>
      </c>
    </row>
    <row r="32" spans="1:14" ht="15" x14ac:dyDescent="0.25">
      <c r="A32" s="141">
        <v>66</v>
      </c>
      <c r="B32" s="353" t="s">
        <v>316</v>
      </c>
      <c r="C32" s="353" t="s">
        <v>317</v>
      </c>
      <c r="D32" s="163">
        <v>66</v>
      </c>
      <c r="E32" s="14" t="s">
        <v>454</v>
      </c>
      <c r="F32" s="13">
        <v>21170</v>
      </c>
      <c r="G32" s="14" t="s">
        <v>206</v>
      </c>
      <c r="H32" s="48"/>
      <c r="I32" s="48"/>
      <c r="J32" s="51"/>
      <c r="K32" s="211" t="str">
        <f t="shared" si="0"/>
        <v>Septembre</v>
      </c>
      <c r="L32" s="246">
        <f t="shared" si="1"/>
        <v>23</v>
      </c>
      <c r="M32" s="159">
        <f t="shared" si="2"/>
        <v>1950</v>
      </c>
      <c r="N32" s="217">
        <v>18529</v>
      </c>
    </row>
    <row r="33" spans="1:14" ht="15" x14ac:dyDescent="0.25">
      <c r="A33" s="141">
        <v>27</v>
      </c>
      <c r="B33" s="353" t="s">
        <v>318</v>
      </c>
      <c r="C33" s="353" t="s">
        <v>319</v>
      </c>
      <c r="D33" s="163">
        <v>27</v>
      </c>
      <c r="E33" s="14" t="s">
        <v>455</v>
      </c>
      <c r="F33" s="13">
        <v>21250</v>
      </c>
      <c r="G33" s="14" t="s">
        <v>104</v>
      </c>
      <c r="H33" s="48"/>
      <c r="I33" s="48"/>
      <c r="J33" s="51"/>
      <c r="K33" s="211" t="str">
        <f t="shared" si="0"/>
        <v>Mars</v>
      </c>
      <c r="L33" s="246">
        <f t="shared" si="1"/>
        <v>10</v>
      </c>
      <c r="M33" s="159">
        <f t="shared" si="2"/>
        <v>1938</v>
      </c>
      <c r="N33" s="217">
        <v>13949</v>
      </c>
    </row>
    <row r="34" spans="1:14" ht="15" x14ac:dyDescent="0.25">
      <c r="A34" s="141">
        <v>28</v>
      </c>
      <c r="B34" s="353" t="s">
        <v>318</v>
      </c>
      <c r="C34" s="353" t="s">
        <v>148</v>
      </c>
      <c r="D34" s="163">
        <v>28</v>
      </c>
      <c r="E34" s="14" t="s">
        <v>455</v>
      </c>
      <c r="F34" s="13">
        <v>21250</v>
      </c>
      <c r="G34" s="14" t="s">
        <v>104</v>
      </c>
      <c r="H34" s="48"/>
      <c r="I34" s="48"/>
      <c r="J34" s="51"/>
      <c r="K34" s="211" t="str">
        <f t="shared" si="0"/>
        <v>Octobre</v>
      </c>
      <c r="L34" s="246">
        <f t="shared" si="1"/>
        <v>6</v>
      </c>
      <c r="M34" s="159">
        <f t="shared" si="2"/>
        <v>1937</v>
      </c>
      <c r="N34" s="217">
        <v>13794</v>
      </c>
    </row>
    <row r="35" spans="1:14" ht="15" x14ac:dyDescent="0.25">
      <c r="A35" s="141">
        <v>67</v>
      </c>
      <c r="B35" s="353" t="s">
        <v>320</v>
      </c>
      <c r="C35" s="353" t="s">
        <v>35</v>
      </c>
      <c r="D35" s="163">
        <v>67</v>
      </c>
      <c r="E35" s="14" t="s">
        <v>456</v>
      </c>
      <c r="F35" s="13">
        <v>21170</v>
      </c>
      <c r="G35" s="14" t="s">
        <v>206</v>
      </c>
      <c r="H35" s="48"/>
      <c r="I35" s="48"/>
      <c r="J35" s="51"/>
      <c r="K35" s="211" t="str">
        <f t="shared" si="0"/>
        <v>Mars</v>
      </c>
      <c r="L35" s="246">
        <f t="shared" si="1"/>
        <v>16</v>
      </c>
      <c r="M35" s="159">
        <f t="shared" si="2"/>
        <v>1931</v>
      </c>
      <c r="N35" s="217">
        <v>11398</v>
      </c>
    </row>
    <row r="36" spans="1:14" ht="15" x14ac:dyDescent="0.25">
      <c r="A36" s="141">
        <v>29</v>
      </c>
      <c r="B36" s="353" t="s">
        <v>321</v>
      </c>
      <c r="C36" s="353" t="s">
        <v>322</v>
      </c>
      <c r="D36" s="163">
        <v>29</v>
      </c>
      <c r="E36" s="14" t="s">
        <v>457</v>
      </c>
      <c r="F36" s="13">
        <v>21000</v>
      </c>
      <c r="G36" s="14" t="s">
        <v>323</v>
      </c>
      <c r="H36" s="48"/>
      <c r="I36" s="48"/>
      <c r="J36" s="51"/>
      <c r="K36" s="211" t="str">
        <f t="shared" si="0"/>
        <v>Novembre</v>
      </c>
      <c r="L36" s="246">
        <f t="shared" si="1"/>
        <v>10</v>
      </c>
      <c r="M36" s="159">
        <f t="shared" si="2"/>
        <v>1951</v>
      </c>
      <c r="N36" s="217">
        <v>18942</v>
      </c>
    </row>
    <row r="37" spans="1:14" ht="15" x14ac:dyDescent="0.25">
      <c r="A37" s="141">
        <v>68</v>
      </c>
      <c r="B37" s="353" t="s">
        <v>324</v>
      </c>
      <c r="C37" s="353" t="s">
        <v>325</v>
      </c>
      <c r="D37" s="163">
        <v>68</v>
      </c>
      <c r="E37" s="14" t="s">
        <v>458</v>
      </c>
      <c r="F37" s="13">
        <v>21130</v>
      </c>
      <c r="G37" s="14" t="s">
        <v>269</v>
      </c>
      <c r="H37" s="48"/>
      <c r="I37" s="48"/>
      <c r="J37" s="51"/>
      <c r="K37" s="211" t="str">
        <f t="shared" si="0"/>
        <v/>
      </c>
      <c r="L37" s="246" t="str">
        <f t="shared" si="1"/>
        <v/>
      </c>
      <c r="M37" s="159" t="str">
        <f t="shared" si="2"/>
        <v/>
      </c>
      <c r="N37" s="217"/>
    </row>
    <row r="38" spans="1:14" ht="15" x14ac:dyDescent="0.25">
      <c r="A38" s="141">
        <v>32</v>
      </c>
      <c r="B38" s="353" t="s">
        <v>204</v>
      </c>
      <c r="C38" s="353" t="s">
        <v>187</v>
      </c>
      <c r="D38" s="163">
        <v>32</v>
      </c>
      <c r="E38" s="46" t="s">
        <v>205</v>
      </c>
      <c r="F38" s="47">
        <v>21170</v>
      </c>
      <c r="G38" s="46" t="s">
        <v>206</v>
      </c>
      <c r="H38" s="48">
        <v>380392406</v>
      </c>
      <c r="I38" s="48">
        <v>687393975</v>
      </c>
      <c r="J38" s="49"/>
      <c r="K38" s="211" t="str">
        <f t="shared" si="0"/>
        <v>Décembre</v>
      </c>
      <c r="L38" s="246">
        <f t="shared" si="1"/>
        <v>19</v>
      </c>
      <c r="M38" s="159">
        <f t="shared" si="2"/>
        <v>1949</v>
      </c>
      <c r="N38" s="6">
        <v>18251</v>
      </c>
    </row>
    <row r="39" spans="1:14" ht="15" x14ac:dyDescent="0.25">
      <c r="A39" s="141">
        <v>30</v>
      </c>
      <c r="B39" s="353" t="s">
        <v>326</v>
      </c>
      <c r="C39" s="353" t="s">
        <v>327</v>
      </c>
      <c r="D39" s="163">
        <v>30</v>
      </c>
      <c r="E39" s="14" t="s">
        <v>459</v>
      </c>
      <c r="F39" s="13">
        <v>21170</v>
      </c>
      <c r="G39" s="14" t="s">
        <v>67</v>
      </c>
      <c r="H39" s="48"/>
      <c r="I39" s="48"/>
      <c r="J39" s="51"/>
      <c r="K39" s="211" t="str">
        <f t="shared" ref="K39:K79" si="3">IF((N39)="","",IF(MONTH(N39)=1,"Janvier",IF(MONTH(N39)=2,"Février",IF(MONTH(N39)=3,"Mars",IF(MONTH(N39)=4,"Avril",IF(MONTH(N39)=5,"Mai",IF(MONTH(N39)=6,"Juin",IF(MONTH(N39)=7,"Juillet",IF(MONTH(N39)=8,"Août",IF(MONTH(N39)=9,"Septembre",IF(MONTH(N39)=10,"Octobre",IF(MONTH(N39)=11,"Novembre","Décembre"))))))))))))</f>
        <v/>
      </c>
      <c r="L39" s="246" t="str">
        <f t="shared" ref="L39:L79" si="4">IF(N39="","",DAY(N39))</f>
        <v/>
      </c>
      <c r="M39" s="159" t="str">
        <f t="shared" ref="M39:M79" si="5">IF(N39="","",YEAR(N39))</f>
        <v/>
      </c>
      <c r="N39" s="217"/>
    </row>
    <row r="40" spans="1:14" ht="15" x14ac:dyDescent="0.25">
      <c r="A40" s="141">
        <v>2</v>
      </c>
      <c r="B40" s="353" t="s">
        <v>328</v>
      </c>
      <c r="C40" s="353" t="s">
        <v>148</v>
      </c>
      <c r="D40" s="163">
        <v>2</v>
      </c>
      <c r="E40" s="14" t="s">
        <v>329</v>
      </c>
      <c r="F40" s="13">
        <v>21170</v>
      </c>
      <c r="G40" s="14" t="s">
        <v>206</v>
      </c>
      <c r="H40" s="48"/>
      <c r="I40" s="48"/>
      <c r="J40" s="51"/>
      <c r="K40" s="211" t="str">
        <f t="shared" si="3"/>
        <v>Avril</v>
      </c>
      <c r="L40" s="246">
        <f t="shared" si="4"/>
        <v>7</v>
      </c>
      <c r="M40" s="159">
        <f t="shared" si="5"/>
        <v>1968</v>
      </c>
      <c r="N40" s="217">
        <v>24935</v>
      </c>
    </row>
    <row r="41" spans="1:14" ht="15" x14ac:dyDescent="0.25">
      <c r="A41" s="141">
        <v>1</v>
      </c>
      <c r="B41" s="353" t="s">
        <v>328</v>
      </c>
      <c r="C41" s="353" t="s">
        <v>157</v>
      </c>
      <c r="D41" s="163">
        <v>1</v>
      </c>
      <c r="E41" s="14" t="s">
        <v>503</v>
      </c>
      <c r="F41" s="13">
        <v>21170</v>
      </c>
      <c r="G41" s="14" t="s">
        <v>206</v>
      </c>
      <c r="H41" s="48"/>
      <c r="I41" s="48"/>
      <c r="J41" s="51"/>
      <c r="K41" s="211" t="str">
        <f t="shared" si="3"/>
        <v>Décembre</v>
      </c>
      <c r="L41" s="246">
        <f t="shared" si="4"/>
        <v>20</v>
      </c>
      <c r="M41" s="159">
        <f t="shared" si="5"/>
        <v>1971</v>
      </c>
      <c r="N41" s="217">
        <v>26287</v>
      </c>
    </row>
    <row r="42" spans="1:14" ht="15" x14ac:dyDescent="0.25">
      <c r="A42" s="141">
        <v>31</v>
      </c>
      <c r="B42" s="353" t="s">
        <v>297</v>
      </c>
      <c r="C42" s="353" t="s">
        <v>330</v>
      </c>
      <c r="D42" s="163">
        <v>31</v>
      </c>
      <c r="E42" s="14" t="s">
        <v>460</v>
      </c>
      <c r="F42" s="13">
        <v>21700</v>
      </c>
      <c r="G42" s="14" t="s">
        <v>331</v>
      </c>
      <c r="H42" s="16"/>
      <c r="I42" s="16"/>
      <c r="J42" s="35"/>
      <c r="K42" s="211" t="str">
        <f t="shared" si="3"/>
        <v/>
      </c>
      <c r="L42" s="246" t="str">
        <f t="shared" si="4"/>
        <v/>
      </c>
      <c r="M42" s="159" t="str">
        <f t="shared" si="5"/>
        <v/>
      </c>
      <c r="N42" s="6"/>
    </row>
    <row r="43" spans="1:14" ht="15" x14ac:dyDescent="0.25">
      <c r="A43" s="141">
        <v>33</v>
      </c>
      <c r="B43" s="353" t="s">
        <v>64</v>
      </c>
      <c r="C43" s="353" t="s">
        <v>285</v>
      </c>
      <c r="D43" s="163">
        <v>33</v>
      </c>
      <c r="E43" s="14" t="s">
        <v>433</v>
      </c>
      <c r="F43" s="13">
        <v>21170</v>
      </c>
      <c r="G43" s="14" t="s">
        <v>67</v>
      </c>
      <c r="H43" s="4">
        <v>380291147</v>
      </c>
      <c r="I43" s="4">
        <v>616900396</v>
      </c>
      <c r="J43" s="5" t="s">
        <v>68</v>
      </c>
      <c r="K43" s="211" t="str">
        <f t="shared" si="3"/>
        <v/>
      </c>
      <c r="L43" s="246" t="str">
        <f t="shared" si="4"/>
        <v/>
      </c>
      <c r="M43" s="159" t="str">
        <f t="shared" si="5"/>
        <v/>
      </c>
      <c r="N43" s="6"/>
    </row>
    <row r="44" spans="1:14" ht="15" x14ac:dyDescent="0.25">
      <c r="A44" s="141">
        <v>34</v>
      </c>
      <c r="B44" s="353" t="s">
        <v>64</v>
      </c>
      <c r="C44" s="353" t="s">
        <v>65</v>
      </c>
      <c r="D44" s="163">
        <v>34</v>
      </c>
      <c r="E44" s="14" t="s">
        <v>433</v>
      </c>
      <c r="F44" s="13">
        <v>21170</v>
      </c>
      <c r="G44" s="14" t="s">
        <v>67</v>
      </c>
      <c r="H44" s="4">
        <v>380291147</v>
      </c>
      <c r="I44" s="4">
        <v>616900396</v>
      </c>
      <c r="J44" s="5" t="s">
        <v>68</v>
      </c>
      <c r="K44" s="211" t="str">
        <f t="shared" si="3"/>
        <v>Février</v>
      </c>
      <c r="L44" s="246">
        <f t="shared" si="4"/>
        <v>16</v>
      </c>
      <c r="M44" s="159">
        <f t="shared" si="5"/>
        <v>1937</v>
      </c>
      <c r="N44" s="235">
        <v>13562</v>
      </c>
    </row>
    <row r="45" spans="1:14" ht="15" x14ac:dyDescent="0.25">
      <c r="A45" s="141">
        <v>35</v>
      </c>
      <c r="B45" s="353" t="s">
        <v>336</v>
      </c>
      <c r="C45" s="353" t="s">
        <v>337</v>
      </c>
      <c r="D45" s="163">
        <v>35</v>
      </c>
      <c r="E45" s="14" t="s">
        <v>338</v>
      </c>
      <c r="F45" s="13">
        <v>21250</v>
      </c>
      <c r="G45" s="14" t="s">
        <v>339</v>
      </c>
      <c r="H45" s="16"/>
      <c r="I45" s="16"/>
      <c r="J45" s="35"/>
      <c r="K45" s="211" t="str">
        <f t="shared" si="3"/>
        <v/>
      </c>
      <c r="L45" s="246" t="str">
        <f t="shared" si="4"/>
        <v/>
      </c>
      <c r="M45" s="159" t="str">
        <f t="shared" si="5"/>
        <v/>
      </c>
      <c r="N45" s="6"/>
    </row>
    <row r="46" spans="1:14" ht="15" x14ac:dyDescent="0.25">
      <c r="A46" s="141">
        <v>6</v>
      </c>
      <c r="B46" s="353" t="s">
        <v>342</v>
      </c>
      <c r="C46" s="354" t="s">
        <v>343</v>
      </c>
      <c r="D46" s="163">
        <v>6</v>
      </c>
      <c r="E46" s="14" t="s">
        <v>462</v>
      </c>
      <c r="F46" s="13">
        <v>21170</v>
      </c>
      <c r="G46" s="14" t="s">
        <v>72</v>
      </c>
      <c r="H46" s="16"/>
      <c r="I46" s="16"/>
      <c r="J46" s="15"/>
      <c r="K46" s="211" t="str">
        <f t="shared" si="3"/>
        <v/>
      </c>
      <c r="L46" s="246" t="str">
        <f t="shared" si="4"/>
        <v/>
      </c>
      <c r="M46" s="159" t="str">
        <f t="shared" si="5"/>
        <v/>
      </c>
      <c r="N46" s="6"/>
    </row>
    <row r="47" spans="1:14" ht="15" x14ac:dyDescent="0.25">
      <c r="A47" s="141">
        <v>36</v>
      </c>
      <c r="B47" s="353" t="s">
        <v>216</v>
      </c>
      <c r="C47" s="353" t="s">
        <v>217</v>
      </c>
      <c r="D47" s="163">
        <v>36</v>
      </c>
      <c r="E47" s="14" t="s">
        <v>40</v>
      </c>
      <c r="F47" s="13">
        <v>21170</v>
      </c>
      <c r="G47" s="14" t="s">
        <v>41</v>
      </c>
      <c r="H47" s="16">
        <v>380392269</v>
      </c>
      <c r="I47" s="16"/>
      <c r="J47" s="35" t="s">
        <v>42</v>
      </c>
      <c r="K47" s="211" t="str">
        <f t="shared" si="3"/>
        <v>Février</v>
      </c>
      <c r="L47" s="246">
        <f t="shared" si="4"/>
        <v>11</v>
      </c>
      <c r="M47" s="159">
        <f t="shared" si="5"/>
        <v>1923</v>
      </c>
      <c r="N47" s="6">
        <v>8443</v>
      </c>
    </row>
    <row r="48" spans="1:14" ht="15" x14ac:dyDescent="0.25">
      <c r="A48" s="141">
        <v>69</v>
      </c>
      <c r="B48" s="353" t="s">
        <v>334</v>
      </c>
      <c r="C48" s="353" t="s">
        <v>335</v>
      </c>
      <c r="D48" s="163">
        <v>69</v>
      </c>
      <c r="E48" s="14" t="s">
        <v>461</v>
      </c>
      <c r="F48" s="13">
        <v>21170</v>
      </c>
      <c r="G48" s="14" t="s">
        <v>72</v>
      </c>
      <c r="H48" s="16"/>
      <c r="I48" s="16"/>
      <c r="J48" s="35"/>
      <c r="K48" s="211" t="str">
        <f t="shared" si="3"/>
        <v/>
      </c>
      <c r="L48" s="246" t="str">
        <f t="shared" si="4"/>
        <v/>
      </c>
      <c r="M48" s="159" t="str">
        <f t="shared" si="5"/>
        <v/>
      </c>
      <c r="N48" s="6"/>
    </row>
    <row r="49" spans="1:14" ht="15" x14ac:dyDescent="0.25">
      <c r="A49" s="141">
        <v>37</v>
      </c>
      <c r="B49" s="353" t="s">
        <v>221</v>
      </c>
      <c r="C49" s="353" t="s">
        <v>102</v>
      </c>
      <c r="D49" s="163">
        <v>37</v>
      </c>
      <c r="E49" s="14" t="s">
        <v>103</v>
      </c>
      <c r="F49" s="13">
        <v>21250</v>
      </c>
      <c r="G49" s="14" t="s">
        <v>104</v>
      </c>
      <c r="H49" s="16">
        <v>380211007</v>
      </c>
      <c r="I49" s="16"/>
      <c r="J49" s="35" t="s">
        <v>105</v>
      </c>
      <c r="K49" s="211" t="str">
        <f t="shared" si="3"/>
        <v>Octobre</v>
      </c>
      <c r="L49" s="246">
        <f t="shared" si="4"/>
        <v>14</v>
      </c>
      <c r="M49" s="159">
        <f t="shared" si="5"/>
        <v>1947</v>
      </c>
      <c r="N49" s="6">
        <v>17454</v>
      </c>
    </row>
    <row r="50" spans="1:14" ht="15" x14ac:dyDescent="0.25">
      <c r="A50" s="141">
        <v>38</v>
      </c>
      <c r="B50" s="353" t="s">
        <v>345</v>
      </c>
      <c r="C50" s="354" t="s">
        <v>35</v>
      </c>
      <c r="D50" s="163">
        <v>38</v>
      </c>
      <c r="E50" s="14" t="s">
        <v>346</v>
      </c>
      <c r="F50" s="13">
        <v>21250</v>
      </c>
      <c r="G50" s="14" t="s">
        <v>347</v>
      </c>
      <c r="H50" s="16"/>
      <c r="I50" s="16"/>
      <c r="J50" s="35"/>
      <c r="K50" s="211" t="str">
        <f t="shared" si="3"/>
        <v/>
      </c>
      <c r="L50" s="246" t="str">
        <f t="shared" si="4"/>
        <v/>
      </c>
      <c r="M50" s="159" t="str">
        <f t="shared" si="5"/>
        <v/>
      </c>
      <c r="N50" s="6"/>
    </row>
    <row r="51" spans="1:14" ht="15" x14ac:dyDescent="0.25">
      <c r="A51" s="141">
        <v>39</v>
      </c>
      <c r="B51" s="353" t="s">
        <v>345</v>
      </c>
      <c r="C51" s="354" t="s">
        <v>276</v>
      </c>
      <c r="D51" s="163">
        <v>39</v>
      </c>
      <c r="E51" s="14" t="s">
        <v>346</v>
      </c>
      <c r="F51" s="13">
        <v>21250</v>
      </c>
      <c r="G51" s="14" t="s">
        <v>347</v>
      </c>
      <c r="H51" s="16"/>
      <c r="I51" s="16"/>
      <c r="J51" s="35"/>
      <c r="K51" s="211" t="str">
        <f t="shared" si="3"/>
        <v/>
      </c>
      <c r="L51" s="246" t="str">
        <f t="shared" si="4"/>
        <v/>
      </c>
      <c r="M51" s="159" t="str">
        <f t="shared" si="5"/>
        <v/>
      </c>
      <c r="N51" s="6"/>
    </row>
    <row r="52" spans="1:14" ht="15" x14ac:dyDescent="0.25">
      <c r="A52" s="141">
        <v>41</v>
      </c>
      <c r="B52" s="353" t="s">
        <v>351</v>
      </c>
      <c r="C52" s="353" t="s">
        <v>122</v>
      </c>
      <c r="D52" s="163">
        <v>41</v>
      </c>
      <c r="E52" s="14" t="s">
        <v>463</v>
      </c>
      <c r="F52" s="13">
        <v>21170</v>
      </c>
      <c r="G52" s="14" t="s">
        <v>247</v>
      </c>
      <c r="H52" s="16"/>
      <c r="I52" s="16"/>
      <c r="J52" s="35"/>
      <c r="K52" s="211" t="str">
        <f t="shared" si="3"/>
        <v/>
      </c>
      <c r="L52" s="246" t="str">
        <f t="shared" si="4"/>
        <v/>
      </c>
      <c r="M52" s="159" t="str">
        <f t="shared" si="5"/>
        <v/>
      </c>
      <c r="N52" s="6"/>
    </row>
    <row r="53" spans="1:14" ht="15" x14ac:dyDescent="0.25">
      <c r="A53" s="141">
        <v>42</v>
      </c>
      <c r="B53" s="353" t="s">
        <v>353</v>
      </c>
      <c r="C53" s="353" t="s">
        <v>78</v>
      </c>
      <c r="D53" s="163">
        <v>42</v>
      </c>
      <c r="E53" s="14" t="s">
        <v>464</v>
      </c>
      <c r="F53" s="13">
        <v>21250</v>
      </c>
      <c r="G53" s="14" t="s">
        <v>339</v>
      </c>
      <c r="H53" s="48"/>
      <c r="I53" s="48"/>
      <c r="J53" s="49"/>
      <c r="K53" s="211" t="str">
        <f t="shared" si="3"/>
        <v>Décembre</v>
      </c>
      <c r="L53" s="246">
        <f t="shared" si="4"/>
        <v>31</v>
      </c>
      <c r="M53" s="159">
        <f t="shared" si="5"/>
        <v>1930</v>
      </c>
      <c r="N53" s="6">
        <v>11323</v>
      </c>
    </row>
    <row r="54" spans="1:14" ht="15" x14ac:dyDescent="0.25">
      <c r="A54" s="141">
        <v>43</v>
      </c>
      <c r="B54" s="353" t="s">
        <v>358</v>
      </c>
      <c r="C54" s="353" t="s">
        <v>35</v>
      </c>
      <c r="D54" s="163">
        <v>43</v>
      </c>
      <c r="E54" s="14" t="s">
        <v>464</v>
      </c>
      <c r="F54" s="13">
        <v>21250</v>
      </c>
      <c r="G54" s="14" t="s">
        <v>339</v>
      </c>
      <c r="H54" s="48"/>
      <c r="I54" s="48"/>
      <c r="J54" s="49"/>
      <c r="K54" s="211" t="str">
        <f t="shared" si="3"/>
        <v>Mars</v>
      </c>
      <c r="L54" s="246">
        <f t="shared" si="4"/>
        <v>14</v>
      </c>
      <c r="M54" s="159">
        <f t="shared" si="5"/>
        <v>1930</v>
      </c>
      <c r="N54" s="6">
        <v>11031</v>
      </c>
    </row>
    <row r="55" spans="1:14" ht="15" x14ac:dyDescent="0.25">
      <c r="A55" s="141">
        <v>44</v>
      </c>
      <c r="B55" s="353" t="s">
        <v>243</v>
      </c>
      <c r="C55" s="353" t="s">
        <v>82</v>
      </c>
      <c r="D55" s="163">
        <v>44</v>
      </c>
      <c r="E55" s="14" t="s">
        <v>83</v>
      </c>
      <c r="F55" s="13">
        <v>21110</v>
      </c>
      <c r="G55" s="14" t="s">
        <v>84</v>
      </c>
      <c r="H55" s="16">
        <v>380297726</v>
      </c>
      <c r="I55" s="16">
        <v>662937092</v>
      </c>
      <c r="J55" s="35" t="s">
        <v>85</v>
      </c>
      <c r="K55" s="211" t="str">
        <f t="shared" si="3"/>
        <v>Août</v>
      </c>
      <c r="L55" s="246">
        <f t="shared" si="4"/>
        <v>21</v>
      </c>
      <c r="M55" s="159">
        <f t="shared" si="5"/>
        <v>1949</v>
      </c>
      <c r="N55" s="6">
        <v>18131</v>
      </c>
    </row>
    <row r="56" spans="1:14" ht="15" x14ac:dyDescent="0.25">
      <c r="A56" s="141">
        <v>45</v>
      </c>
      <c r="B56" s="353" t="s">
        <v>359</v>
      </c>
      <c r="C56" s="353" t="s">
        <v>360</v>
      </c>
      <c r="D56" s="163">
        <v>45</v>
      </c>
      <c r="E56" s="14" t="s">
        <v>467</v>
      </c>
      <c r="F56" s="13">
        <v>21170</v>
      </c>
      <c r="G56" s="14" t="s">
        <v>206</v>
      </c>
      <c r="H56" s="16"/>
      <c r="I56" s="16"/>
      <c r="J56" s="35"/>
      <c r="K56" s="211" t="str">
        <f t="shared" si="3"/>
        <v>Mai</v>
      </c>
      <c r="L56" s="246">
        <f t="shared" si="4"/>
        <v>11</v>
      </c>
      <c r="M56" s="159">
        <f t="shared" si="5"/>
        <v>1943</v>
      </c>
      <c r="N56" s="6">
        <v>15837</v>
      </c>
    </row>
    <row r="57" spans="1:14" ht="15" x14ac:dyDescent="0.25">
      <c r="A57" s="141">
        <v>46</v>
      </c>
      <c r="B57" s="353" t="s">
        <v>362</v>
      </c>
      <c r="C57" s="353" t="s">
        <v>363</v>
      </c>
      <c r="D57" s="163">
        <v>46</v>
      </c>
      <c r="E57" s="14" t="s">
        <v>468</v>
      </c>
      <c r="F57" s="13">
        <v>39410</v>
      </c>
      <c r="G57" s="14" t="s">
        <v>24</v>
      </c>
      <c r="H57" s="16"/>
      <c r="I57" s="16"/>
      <c r="J57" s="35"/>
      <c r="K57" s="211" t="str">
        <f t="shared" si="3"/>
        <v/>
      </c>
      <c r="L57" s="246" t="str">
        <f t="shared" si="4"/>
        <v/>
      </c>
      <c r="M57" s="159" t="str">
        <f t="shared" si="5"/>
        <v/>
      </c>
      <c r="N57" s="6"/>
    </row>
    <row r="58" spans="1:14" ht="15" x14ac:dyDescent="0.25">
      <c r="A58" s="141">
        <v>47</v>
      </c>
      <c r="B58" s="353" t="s">
        <v>366</v>
      </c>
      <c r="C58" s="353" t="s">
        <v>367</v>
      </c>
      <c r="D58" s="163">
        <v>47</v>
      </c>
      <c r="E58" s="14" t="s">
        <v>470</v>
      </c>
      <c r="F58" s="13">
        <v>21250</v>
      </c>
      <c r="G58" s="14" t="s">
        <v>124</v>
      </c>
      <c r="H58" s="48"/>
      <c r="I58" s="48"/>
      <c r="J58" s="51"/>
      <c r="K58" s="211" t="str">
        <f t="shared" si="3"/>
        <v>Avril</v>
      </c>
      <c r="L58" s="246">
        <f t="shared" si="4"/>
        <v>21</v>
      </c>
      <c r="M58" s="159">
        <f t="shared" si="5"/>
        <v>1951</v>
      </c>
      <c r="N58" s="6">
        <v>18739</v>
      </c>
    </row>
    <row r="59" spans="1:14" ht="15" x14ac:dyDescent="0.25">
      <c r="A59" s="141">
        <v>49</v>
      </c>
      <c r="B59" s="353" t="s">
        <v>368</v>
      </c>
      <c r="C59" s="353" t="s">
        <v>255</v>
      </c>
      <c r="D59" s="163">
        <v>49</v>
      </c>
      <c r="E59" s="46" t="s">
        <v>256</v>
      </c>
      <c r="F59" s="47">
        <v>21250</v>
      </c>
      <c r="G59" s="46" t="s">
        <v>104</v>
      </c>
      <c r="H59" s="48">
        <v>380210878</v>
      </c>
      <c r="I59" s="48">
        <v>620163759</v>
      </c>
      <c r="J59" s="51" t="s">
        <v>257</v>
      </c>
      <c r="K59" s="211" t="str">
        <f t="shared" si="3"/>
        <v>Avril</v>
      </c>
      <c r="L59" s="246">
        <f t="shared" si="4"/>
        <v>14</v>
      </c>
      <c r="M59" s="159">
        <f t="shared" si="5"/>
        <v>1945</v>
      </c>
      <c r="N59" s="6">
        <v>16541</v>
      </c>
    </row>
    <row r="60" spans="1:14" ht="15" x14ac:dyDescent="0.25">
      <c r="A60" s="141">
        <v>50</v>
      </c>
      <c r="B60" s="353" t="s">
        <v>368</v>
      </c>
      <c r="C60" s="353" t="s">
        <v>145</v>
      </c>
      <c r="D60" s="163">
        <v>50</v>
      </c>
      <c r="E60" s="14" t="s">
        <v>471</v>
      </c>
      <c r="F60" s="13">
        <v>21250</v>
      </c>
      <c r="G60" s="14" t="s">
        <v>104</v>
      </c>
      <c r="H60" s="48"/>
      <c r="I60" s="48"/>
      <c r="J60" s="51"/>
      <c r="K60" s="211" t="str">
        <f t="shared" si="3"/>
        <v>Octobre</v>
      </c>
      <c r="L60" s="246">
        <f t="shared" si="4"/>
        <v>8</v>
      </c>
      <c r="M60" s="159">
        <f t="shared" si="5"/>
        <v>1943</v>
      </c>
      <c r="N60" s="217">
        <v>15987</v>
      </c>
    </row>
    <row r="61" spans="1:14" ht="15" x14ac:dyDescent="0.25">
      <c r="A61" s="141">
        <v>48</v>
      </c>
      <c r="B61" s="353" t="s">
        <v>258</v>
      </c>
      <c r="C61" s="353" t="s">
        <v>259</v>
      </c>
      <c r="D61" s="163">
        <v>48</v>
      </c>
      <c r="E61" s="14" t="s">
        <v>260</v>
      </c>
      <c r="F61" s="13">
        <v>21170</v>
      </c>
      <c r="G61" s="14" t="s">
        <v>67</v>
      </c>
      <c r="H61" s="16">
        <v>380392997</v>
      </c>
      <c r="I61" s="16"/>
      <c r="J61" s="35" t="s">
        <v>261</v>
      </c>
      <c r="K61" s="211" t="str">
        <f t="shared" si="3"/>
        <v>Août</v>
      </c>
      <c r="L61" s="246">
        <f t="shared" si="4"/>
        <v>18</v>
      </c>
      <c r="M61" s="159">
        <f t="shared" si="5"/>
        <v>1951</v>
      </c>
      <c r="N61" s="6">
        <v>18858</v>
      </c>
    </row>
    <row r="62" spans="1:14" ht="15" x14ac:dyDescent="0.25">
      <c r="A62" s="141">
        <v>54</v>
      </c>
      <c r="B62" s="353" t="s">
        <v>266</v>
      </c>
      <c r="C62" s="353" t="s">
        <v>11</v>
      </c>
      <c r="D62" s="269">
        <v>54</v>
      </c>
      <c r="E62" s="46" t="s">
        <v>13</v>
      </c>
      <c r="F62" s="47">
        <v>21250</v>
      </c>
      <c r="G62" s="46" t="s">
        <v>14</v>
      </c>
      <c r="H62" s="48">
        <v>380269104</v>
      </c>
      <c r="I62" s="48">
        <v>699210787</v>
      </c>
      <c r="J62" s="51" t="s">
        <v>15</v>
      </c>
      <c r="K62" s="211" t="str">
        <f t="shared" si="3"/>
        <v>Avril</v>
      </c>
      <c r="L62" s="246">
        <f t="shared" si="4"/>
        <v>1</v>
      </c>
      <c r="M62" s="159">
        <f t="shared" si="5"/>
        <v>1942</v>
      </c>
      <c r="N62" s="6">
        <v>15432</v>
      </c>
    </row>
    <row r="63" spans="1:14" ht="15" x14ac:dyDescent="0.25">
      <c r="A63" s="141">
        <v>51</v>
      </c>
      <c r="B63" s="353" t="s">
        <v>373</v>
      </c>
      <c r="C63" s="353" t="s">
        <v>374</v>
      </c>
      <c r="D63" s="163">
        <v>51</v>
      </c>
      <c r="E63" s="14" t="s">
        <v>475</v>
      </c>
      <c r="F63" s="13">
        <v>21170</v>
      </c>
      <c r="G63" s="14" t="s">
        <v>247</v>
      </c>
      <c r="H63" s="48"/>
      <c r="I63" s="48"/>
      <c r="J63" s="51"/>
      <c r="K63" s="211" t="str">
        <f t="shared" si="3"/>
        <v>Juillet</v>
      </c>
      <c r="L63" s="246">
        <f t="shared" si="4"/>
        <v>7</v>
      </c>
      <c r="M63" s="159">
        <f t="shared" si="5"/>
        <v>1959</v>
      </c>
      <c r="N63" s="217">
        <v>21738</v>
      </c>
    </row>
    <row r="64" spans="1:14" ht="15" x14ac:dyDescent="0.25">
      <c r="A64" s="141">
        <v>52</v>
      </c>
      <c r="B64" s="353" t="s">
        <v>373</v>
      </c>
      <c r="C64" s="353" t="s">
        <v>343</v>
      </c>
      <c r="D64" s="163">
        <v>52</v>
      </c>
      <c r="E64" s="14" t="s">
        <v>475</v>
      </c>
      <c r="F64" s="13">
        <v>21170</v>
      </c>
      <c r="G64" s="14" t="s">
        <v>247</v>
      </c>
      <c r="H64" s="48"/>
      <c r="I64" s="48"/>
      <c r="J64" s="51"/>
      <c r="K64" s="211" t="str">
        <f t="shared" si="3"/>
        <v>Octobre</v>
      </c>
      <c r="L64" s="246">
        <f t="shared" si="4"/>
        <v>30</v>
      </c>
      <c r="M64" s="159">
        <f t="shared" si="5"/>
        <v>1968</v>
      </c>
      <c r="N64" s="217">
        <v>25141</v>
      </c>
    </row>
    <row r="65" spans="1:14" ht="15" x14ac:dyDescent="0.25">
      <c r="A65" s="141">
        <v>53</v>
      </c>
      <c r="B65" s="353" t="s">
        <v>373</v>
      </c>
      <c r="C65" s="353" t="s">
        <v>375</v>
      </c>
      <c r="D65" s="163">
        <v>53</v>
      </c>
      <c r="E65" s="14" t="s">
        <v>476</v>
      </c>
      <c r="F65" s="13">
        <v>21170</v>
      </c>
      <c r="G65" s="14" t="s">
        <v>247</v>
      </c>
      <c r="H65" s="48"/>
      <c r="I65" s="48"/>
      <c r="J65" s="51"/>
      <c r="K65" s="211" t="str">
        <f t="shared" si="3"/>
        <v>Juillet</v>
      </c>
      <c r="L65" s="246">
        <f t="shared" si="4"/>
        <v>27</v>
      </c>
      <c r="M65" s="159">
        <f t="shared" si="5"/>
        <v>1989</v>
      </c>
      <c r="N65" s="6">
        <v>32716</v>
      </c>
    </row>
    <row r="66" spans="1:14" ht="15" x14ac:dyDescent="0.25">
      <c r="A66" s="141">
        <v>55</v>
      </c>
      <c r="B66" s="353" t="s">
        <v>377</v>
      </c>
      <c r="C66" s="353" t="s">
        <v>378</v>
      </c>
      <c r="D66" s="163">
        <v>55</v>
      </c>
      <c r="E66" s="14" t="s">
        <v>477</v>
      </c>
      <c r="F66" s="13">
        <v>21170</v>
      </c>
      <c r="G66" s="14" t="s">
        <v>67</v>
      </c>
      <c r="H66" s="48"/>
      <c r="I66" s="48"/>
      <c r="J66" s="49"/>
      <c r="K66" s="211" t="str">
        <f t="shared" si="3"/>
        <v>Juillet</v>
      </c>
      <c r="L66" s="246">
        <f t="shared" si="4"/>
        <v>21</v>
      </c>
      <c r="M66" s="159">
        <f t="shared" si="5"/>
        <v>1941</v>
      </c>
      <c r="N66" s="6">
        <v>15178</v>
      </c>
    </row>
    <row r="67" spans="1:14" ht="15" x14ac:dyDescent="0.25">
      <c r="A67" s="141">
        <v>71</v>
      </c>
      <c r="B67" s="353" t="s">
        <v>379</v>
      </c>
      <c r="C67" s="353" t="s">
        <v>252</v>
      </c>
      <c r="D67" s="163">
        <v>71</v>
      </c>
      <c r="E67" s="14" t="s">
        <v>478</v>
      </c>
      <c r="F67" s="13">
        <v>21170</v>
      </c>
      <c r="G67" s="14" t="s">
        <v>67</v>
      </c>
      <c r="H67" s="48"/>
      <c r="I67" s="48"/>
      <c r="J67" s="49"/>
      <c r="K67" s="211" t="str">
        <f t="shared" si="3"/>
        <v>Avril</v>
      </c>
      <c r="L67" s="246">
        <f t="shared" si="4"/>
        <v>18</v>
      </c>
      <c r="M67" s="159">
        <f t="shared" si="5"/>
        <v>1960</v>
      </c>
      <c r="N67" s="6">
        <v>22024</v>
      </c>
    </row>
    <row r="68" spans="1:14" ht="15" x14ac:dyDescent="0.25">
      <c r="A68" s="141">
        <v>56</v>
      </c>
      <c r="B68" s="353" t="s">
        <v>380</v>
      </c>
      <c r="C68" s="353" t="s">
        <v>381</v>
      </c>
      <c r="D68" s="163">
        <v>56</v>
      </c>
      <c r="E68" s="14" t="s">
        <v>480</v>
      </c>
      <c r="F68" s="13">
        <v>21170</v>
      </c>
      <c r="G68" s="14" t="s">
        <v>72</v>
      </c>
      <c r="H68" s="48"/>
      <c r="I68" s="48"/>
      <c r="J68" s="49"/>
      <c r="K68" s="211" t="str">
        <f t="shared" si="3"/>
        <v>Mars</v>
      </c>
      <c r="L68" s="246">
        <f t="shared" si="4"/>
        <v>29</v>
      </c>
      <c r="M68" s="159">
        <f t="shared" si="5"/>
        <v>1943</v>
      </c>
      <c r="N68" s="6">
        <v>15794</v>
      </c>
    </row>
    <row r="69" spans="1:14" ht="15" x14ac:dyDescent="0.25">
      <c r="A69" s="141">
        <v>57</v>
      </c>
      <c r="B69" s="353" t="s">
        <v>82</v>
      </c>
      <c r="C69" s="353" t="s">
        <v>382</v>
      </c>
      <c r="D69" s="163">
        <v>57</v>
      </c>
      <c r="E69" s="14" t="s">
        <v>481</v>
      </c>
      <c r="F69" s="13">
        <v>21170</v>
      </c>
      <c r="G69" s="14" t="s">
        <v>383</v>
      </c>
      <c r="H69" s="48"/>
      <c r="I69" s="48"/>
      <c r="J69" s="49"/>
      <c r="K69" s="211" t="str">
        <f t="shared" si="3"/>
        <v>Septembre</v>
      </c>
      <c r="L69" s="246">
        <f t="shared" si="4"/>
        <v>20</v>
      </c>
      <c r="M69" s="159">
        <f t="shared" si="5"/>
        <v>1985</v>
      </c>
      <c r="N69" s="6">
        <v>31310</v>
      </c>
    </row>
    <row r="70" spans="1:14" ht="15" x14ac:dyDescent="0.25">
      <c r="A70" s="141">
        <v>58</v>
      </c>
      <c r="B70" s="353" t="s">
        <v>271</v>
      </c>
      <c r="C70" s="353" t="s">
        <v>19</v>
      </c>
      <c r="D70" s="269">
        <v>58</v>
      </c>
      <c r="E70" s="46" t="s">
        <v>20</v>
      </c>
      <c r="F70" s="47">
        <v>21250</v>
      </c>
      <c r="G70" s="46" t="s">
        <v>14</v>
      </c>
      <c r="H70" s="48">
        <v>380269104</v>
      </c>
      <c r="I70" s="48">
        <v>699210787</v>
      </c>
      <c r="J70" s="51" t="s">
        <v>15</v>
      </c>
      <c r="K70" s="211" t="str">
        <f t="shared" si="3"/>
        <v>Avril</v>
      </c>
      <c r="L70" s="246">
        <f t="shared" si="4"/>
        <v>17</v>
      </c>
      <c r="M70" s="159">
        <f t="shared" si="5"/>
        <v>1936</v>
      </c>
      <c r="N70" s="6">
        <v>13257</v>
      </c>
    </row>
    <row r="71" spans="1:14" ht="15" x14ac:dyDescent="0.25">
      <c r="A71" s="141">
        <v>72</v>
      </c>
      <c r="B71" s="353" t="s">
        <v>384</v>
      </c>
      <c r="C71" s="353" t="s">
        <v>264</v>
      </c>
      <c r="D71" s="163">
        <v>72</v>
      </c>
      <c r="E71" s="14" t="s">
        <v>482</v>
      </c>
      <c r="F71" s="13">
        <v>21170</v>
      </c>
      <c r="G71" s="14" t="s">
        <v>206</v>
      </c>
      <c r="H71" s="48"/>
      <c r="I71" s="48"/>
      <c r="J71" s="51"/>
      <c r="K71" s="211" t="str">
        <f t="shared" si="3"/>
        <v>Octobre</v>
      </c>
      <c r="L71" s="246">
        <f t="shared" si="4"/>
        <v>7</v>
      </c>
      <c r="M71" s="159">
        <f t="shared" si="5"/>
        <v>1952</v>
      </c>
      <c r="N71" s="6">
        <v>19274</v>
      </c>
    </row>
    <row r="72" spans="1:14" ht="15" x14ac:dyDescent="0.25">
      <c r="A72" s="141">
        <v>73</v>
      </c>
      <c r="B72" s="353" t="s">
        <v>385</v>
      </c>
      <c r="C72" s="353" t="s">
        <v>386</v>
      </c>
      <c r="D72" s="163">
        <v>73</v>
      </c>
      <c r="E72" s="14" t="s">
        <v>483</v>
      </c>
      <c r="F72" s="13">
        <v>21170</v>
      </c>
      <c r="G72" s="14" t="s">
        <v>206</v>
      </c>
      <c r="H72" s="48"/>
      <c r="I72" s="48"/>
      <c r="J72" s="51"/>
      <c r="K72" s="211" t="str">
        <f t="shared" si="3"/>
        <v>Décembre</v>
      </c>
      <c r="L72" s="246">
        <f t="shared" si="4"/>
        <v>12</v>
      </c>
      <c r="M72" s="159">
        <f t="shared" si="5"/>
        <v>1973</v>
      </c>
      <c r="N72" s="6">
        <v>27010</v>
      </c>
    </row>
    <row r="73" spans="1:14" ht="15" x14ac:dyDescent="0.25">
      <c r="A73" s="141">
        <v>59</v>
      </c>
      <c r="B73" s="353" t="s">
        <v>387</v>
      </c>
      <c r="C73" s="353" t="s">
        <v>388</v>
      </c>
      <c r="D73" s="163">
        <v>59</v>
      </c>
      <c r="E73" s="14" t="s">
        <v>484</v>
      </c>
      <c r="F73" s="13">
        <v>21170</v>
      </c>
      <c r="G73" s="14" t="s">
        <v>206</v>
      </c>
      <c r="H73" s="16">
        <v>380290333</v>
      </c>
      <c r="I73" s="16"/>
      <c r="J73" s="5" t="s">
        <v>689</v>
      </c>
      <c r="K73" s="211" t="str">
        <f t="shared" si="3"/>
        <v>Août</v>
      </c>
      <c r="L73" s="246">
        <f t="shared" si="4"/>
        <v>27</v>
      </c>
      <c r="M73" s="159">
        <f t="shared" si="5"/>
        <v>1929</v>
      </c>
      <c r="N73" s="217">
        <v>10832</v>
      </c>
    </row>
    <row r="74" spans="1:14" ht="15" x14ac:dyDescent="0.25">
      <c r="A74" s="141">
        <v>60</v>
      </c>
      <c r="B74" s="353" t="s">
        <v>391</v>
      </c>
      <c r="C74" s="353" t="s">
        <v>65</v>
      </c>
      <c r="D74" s="163">
        <v>60</v>
      </c>
      <c r="E74" s="14" t="s">
        <v>485</v>
      </c>
      <c r="F74" s="13">
        <v>39410</v>
      </c>
      <c r="G74" s="14" t="s">
        <v>24</v>
      </c>
      <c r="H74" s="16"/>
      <c r="I74" s="16"/>
      <c r="J74" s="5"/>
      <c r="K74" s="211" t="str">
        <f t="shared" si="3"/>
        <v/>
      </c>
      <c r="L74" s="246" t="str">
        <f t="shared" si="4"/>
        <v/>
      </c>
      <c r="M74" s="159" t="str">
        <f t="shared" si="5"/>
        <v/>
      </c>
      <c r="N74" s="217"/>
    </row>
    <row r="75" spans="1:14" ht="15" x14ac:dyDescent="0.25">
      <c r="A75" s="141">
        <v>61</v>
      </c>
      <c r="B75" s="353" t="s">
        <v>278</v>
      </c>
      <c r="C75" s="353" t="s">
        <v>48</v>
      </c>
      <c r="D75" s="269">
        <v>61</v>
      </c>
      <c r="E75" s="46" t="s">
        <v>63</v>
      </c>
      <c r="F75" s="47">
        <v>21470</v>
      </c>
      <c r="G75" s="46" t="s">
        <v>30</v>
      </c>
      <c r="H75" s="48">
        <v>380299528</v>
      </c>
      <c r="I75" s="48"/>
      <c r="J75" s="51" t="s">
        <v>166</v>
      </c>
      <c r="K75" s="211" t="str">
        <f t="shared" si="3"/>
        <v>Mai</v>
      </c>
      <c r="L75" s="246">
        <f t="shared" si="4"/>
        <v>26</v>
      </c>
      <c r="M75" s="159">
        <f t="shared" si="5"/>
        <v>1939</v>
      </c>
      <c r="N75" s="6">
        <v>14391</v>
      </c>
    </row>
    <row r="76" spans="1:14" ht="15" x14ac:dyDescent="0.25">
      <c r="A76" s="141">
        <v>62</v>
      </c>
      <c r="B76" s="355" t="s">
        <v>392</v>
      </c>
      <c r="C76" s="353" t="s">
        <v>393</v>
      </c>
      <c r="D76" s="163">
        <v>62</v>
      </c>
      <c r="E76" s="14" t="s">
        <v>487</v>
      </c>
      <c r="F76" s="13">
        <v>21170</v>
      </c>
      <c r="G76" s="14" t="s">
        <v>301</v>
      </c>
      <c r="H76" s="48"/>
      <c r="I76" s="48"/>
      <c r="J76" s="51"/>
      <c r="K76" s="211" t="str">
        <f t="shared" si="3"/>
        <v>Août</v>
      </c>
      <c r="L76" s="246">
        <f t="shared" si="4"/>
        <v>30</v>
      </c>
      <c r="M76" s="159">
        <f t="shared" si="5"/>
        <v>1960</v>
      </c>
      <c r="N76" s="6">
        <v>22158</v>
      </c>
    </row>
    <row r="77" spans="1:14" ht="15" x14ac:dyDescent="0.25">
      <c r="A77" s="141">
        <v>74</v>
      </c>
      <c r="B77" s="353" t="s">
        <v>394</v>
      </c>
      <c r="C77" s="353" t="s">
        <v>395</v>
      </c>
      <c r="D77" s="163">
        <v>74</v>
      </c>
      <c r="E77" s="14" t="s">
        <v>488</v>
      </c>
      <c r="F77" s="13">
        <v>21170</v>
      </c>
      <c r="G77" s="46" t="s">
        <v>625</v>
      </c>
      <c r="H77" s="48"/>
      <c r="I77" s="48"/>
      <c r="J77" s="51"/>
      <c r="K77" s="211" t="str">
        <f t="shared" si="3"/>
        <v/>
      </c>
      <c r="L77" s="246" t="str">
        <f t="shared" si="4"/>
        <v/>
      </c>
      <c r="M77" s="159" t="str">
        <f t="shared" si="5"/>
        <v/>
      </c>
      <c r="N77" s="6"/>
    </row>
    <row r="78" spans="1:14" ht="15" x14ac:dyDescent="0.25">
      <c r="A78" s="141">
        <v>5</v>
      </c>
      <c r="B78" s="353" t="s">
        <v>396</v>
      </c>
      <c r="C78" s="353" t="s">
        <v>397</v>
      </c>
      <c r="D78" s="163">
        <v>5</v>
      </c>
      <c r="E78" s="14" t="s">
        <v>489</v>
      </c>
      <c r="F78" s="13">
        <v>21170</v>
      </c>
      <c r="G78" s="14" t="s">
        <v>383</v>
      </c>
      <c r="H78" s="48"/>
      <c r="I78" s="48"/>
      <c r="J78" s="51"/>
      <c r="K78" s="211" t="str">
        <f t="shared" si="3"/>
        <v/>
      </c>
      <c r="L78" s="246" t="str">
        <f t="shared" si="4"/>
        <v/>
      </c>
      <c r="M78" s="159" t="str">
        <f t="shared" si="5"/>
        <v/>
      </c>
      <c r="N78" s="6"/>
    </row>
    <row r="79" spans="1:14" ht="15" x14ac:dyDescent="0.25">
      <c r="A79" s="141">
        <v>63</v>
      </c>
      <c r="B79" s="353" t="s">
        <v>398</v>
      </c>
      <c r="C79" s="353" t="s">
        <v>399</v>
      </c>
      <c r="D79" s="163">
        <v>63</v>
      </c>
      <c r="E79" s="14" t="s">
        <v>490</v>
      </c>
      <c r="F79" s="13">
        <v>21170</v>
      </c>
      <c r="G79" s="14" t="s">
        <v>41</v>
      </c>
      <c r="H79" s="48"/>
      <c r="I79" s="48"/>
      <c r="J79" s="51"/>
      <c r="K79" s="211" t="str">
        <f t="shared" si="3"/>
        <v/>
      </c>
      <c r="L79" s="246" t="str">
        <f t="shared" si="4"/>
        <v/>
      </c>
      <c r="M79" s="159" t="str">
        <f t="shared" si="5"/>
        <v/>
      </c>
      <c r="N79" s="6"/>
    </row>
    <row r="81" spans="5:5" ht="15" thickBot="1" x14ac:dyDescent="0.25"/>
    <row r="82" spans="5:5" ht="15.75" thickBot="1" x14ac:dyDescent="0.3">
      <c r="E82" s="53" t="s">
        <v>732</v>
      </c>
    </row>
  </sheetData>
  <sheetProtection password="AE9B" sheet="1" objects="1" scenarios="1"/>
  <autoFilter ref="A2:N2">
    <filterColumn colId="10" showButton="0"/>
    <filterColumn colId="11" showButton="0"/>
  </autoFilter>
  <mergeCells count="11">
    <mergeCell ref="N2:N3"/>
    <mergeCell ref="H2:H3"/>
    <mergeCell ref="I2:I3"/>
    <mergeCell ref="J2:J3"/>
    <mergeCell ref="K2:M2"/>
    <mergeCell ref="G2:G3"/>
    <mergeCell ref="B2:B3"/>
    <mergeCell ref="C2:C3"/>
    <mergeCell ref="D2:D3"/>
    <mergeCell ref="E2:E3"/>
    <mergeCell ref="F2:F3"/>
  </mergeCells>
  <hyperlinks>
    <hyperlink ref="J6" r:id="rId1"/>
    <hyperlink ref="J15" r:id="rId2"/>
    <hyperlink ref="J25" r:id="rId3"/>
    <hyperlink ref="J24" r:id="rId4"/>
    <hyperlink ref="J31" r:id="rId5"/>
    <hyperlink ref="J47" r:id="rId6"/>
    <hyperlink ref="J49" r:id="rId7"/>
    <hyperlink ref="J44" r:id="rId8"/>
    <hyperlink ref="J43" r:id="rId9"/>
    <hyperlink ref="J55" r:id="rId10"/>
    <hyperlink ref="J59" r:id="rId11"/>
    <hyperlink ref="J61" r:id="rId12"/>
    <hyperlink ref="J70" r:id="rId13"/>
    <hyperlink ref="J73" r:id="rId14"/>
    <hyperlink ref="J62" r:id="rId15"/>
  </hyperlinks>
  <pageMargins left="0.7" right="0.7" top="0.75" bottom="0.75" header="0.3" footer="0.3"/>
  <pageSetup paperSize="9" orientation="portrait" horizontalDpi="0" verticalDpi="0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indexed="10"/>
  </sheetPr>
  <dimension ref="A1:N60"/>
  <sheetViews>
    <sheetView zoomScaleNormal="100" workbookViewId="0">
      <selection activeCell="S13" sqref="S13"/>
    </sheetView>
  </sheetViews>
  <sheetFormatPr baseColWidth="10" defaultRowHeight="15" x14ac:dyDescent="0.25"/>
  <cols>
    <col min="1" max="1" width="3.875" style="141" bestFit="1" customWidth="1"/>
    <col min="2" max="2" width="13.375" bestFit="1" customWidth="1"/>
    <col min="3" max="3" width="12.625" bestFit="1" customWidth="1"/>
    <col min="4" max="4" width="8.375" style="247" bestFit="1" customWidth="1"/>
    <col min="5" max="5" width="32.375" hidden="1" customWidth="1"/>
    <col min="6" max="6" width="5.875" hidden="1" customWidth="1"/>
    <col min="7" max="7" width="16.125" hidden="1" customWidth="1"/>
    <col min="8" max="9" width="12.875" hidden="1" customWidth="1"/>
    <col min="10" max="10" width="27" hidden="1" customWidth="1"/>
    <col min="11" max="11" width="9.625" bestFit="1" customWidth="1"/>
    <col min="12" max="12" width="4.75" style="247" bestFit="1" customWidth="1"/>
    <col min="13" max="13" width="6.5" bestFit="1" customWidth="1"/>
    <col min="14" max="14" width="9.875" style="240" customWidth="1"/>
  </cols>
  <sheetData>
    <row r="1" spans="1:14" ht="15.75" thickBot="1" x14ac:dyDescent="0.3"/>
    <row r="2" spans="1:14" ht="15.75" thickBot="1" x14ac:dyDescent="0.3">
      <c r="B2" s="375" t="s">
        <v>0</v>
      </c>
      <c r="C2" s="377" t="s">
        <v>1</v>
      </c>
      <c r="D2" s="379" t="s">
        <v>2</v>
      </c>
      <c r="E2" s="375" t="s">
        <v>3</v>
      </c>
      <c r="F2" s="375" t="s">
        <v>4</v>
      </c>
      <c r="G2" s="375" t="s">
        <v>5</v>
      </c>
      <c r="H2" s="383" t="s">
        <v>6</v>
      </c>
      <c r="I2" s="383" t="s">
        <v>7</v>
      </c>
      <c r="J2" s="375" t="s">
        <v>8</v>
      </c>
      <c r="K2" s="385" t="s">
        <v>9</v>
      </c>
      <c r="L2" s="386"/>
      <c r="M2" s="387"/>
      <c r="N2" s="381" t="s">
        <v>726</v>
      </c>
    </row>
    <row r="3" spans="1:14" ht="15.75" thickBot="1" x14ac:dyDescent="0.3">
      <c r="B3" s="376"/>
      <c r="C3" s="378"/>
      <c r="D3" s="380"/>
      <c r="E3" s="376"/>
      <c r="F3" s="376"/>
      <c r="G3" s="376"/>
      <c r="H3" s="384"/>
      <c r="I3" s="384"/>
      <c r="J3" s="376"/>
      <c r="K3" s="139" t="s">
        <v>702</v>
      </c>
      <c r="L3" s="248" t="s">
        <v>703</v>
      </c>
      <c r="M3" s="139" t="s">
        <v>704</v>
      </c>
      <c r="N3" s="382"/>
    </row>
    <row r="4" spans="1:14" x14ac:dyDescent="0.25">
      <c r="A4" s="141">
        <v>4</v>
      </c>
      <c r="B4" s="353" t="s">
        <v>171</v>
      </c>
      <c r="C4" s="353" t="s">
        <v>44</v>
      </c>
      <c r="D4" s="163">
        <v>4</v>
      </c>
      <c r="E4" s="14" t="s">
        <v>45</v>
      </c>
      <c r="F4" s="13">
        <v>21470</v>
      </c>
      <c r="G4" s="14" t="s">
        <v>30</v>
      </c>
      <c r="H4" s="16">
        <v>380298947</v>
      </c>
      <c r="I4" s="16">
        <v>614462165</v>
      </c>
      <c r="J4" s="35" t="s">
        <v>46</v>
      </c>
      <c r="K4" s="211" t="str">
        <f t="shared" ref="K4:K14" si="0">IF((N4)="","",IF(MONTH(N4)=1,"Janvier",IF(MONTH(N4)=2,"Février",IF(MONTH(N4)=3,"Mars",IF(MONTH(N4)=4,"Avril",IF(MONTH(N4)=5,"Mai",IF(MONTH(N4)=6,"Juin",IF(MONTH(N4)=7,"Juillet",IF(MONTH(N4)=8,"Août",IF(MONTH(N4)=9,"Septembre",IF(MONTH(N4)=10,"Octobre",IF(MONTH(N4)=11,"Novembre","Décembre"))))))))))))</f>
        <v>Octobre</v>
      </c>
      <c r="L4" s="246">
        <f t="shared" ref="L4:L14" si="1">IF(N4="","",DAY(N4))</f>
        <v>24</v>
      </c>
      <c r="M4" s="159">
        <f t="shared" ref="M4:M14" si="2">IF(N4="","",YEAR(N4))</f>
        <v>1967</v>
      </c>
      <c r="N4" s="6">
        <v>24769</v>
      </c>
    </row>
    <row r="5" spans="1:14" x14ac:dyDescent="0.25">
      <c r="A5" s="141">
        <v>135</v>
      </c>
      <c r="B5" s="353" t="s">
        <v>172</v>
      </c>
      <c r="C5" s="353" t="s">
        <v>22</v>
      </c>
      <c r="D5" s="164">
        <v>135</v>
      </c>
      <c r="E5" s="14" t="s">
        <v>153</v>
      </c>
      <c r="F5" s="13">
        <v>21250</v>
      </c>
      <c r="G5" s="14" t="s">
        <v>154</v>
      </c>
      <c r="H5" s="16">
        <v>380204308</v>
      </c>
      <c r="I5" s="16"/>
      <c r="J5" s="35"/>
      <c r="K5" s="211" t="str">
        <f t="shared" si="0"/>
        <v>Janvier</v>
      </c>
      <c r="L5" s="246">
        <f t="shared" si="1"/>
        <v>6</v>
      </c>
      <c r="M5" s="159">
        <f t="shared" si="2"/>
        <v>1938</v>
      </c>
      <c r="N5" s="6">
        <v>13886</v>
      </c>
    </row>
    <row r="6" spans="1:14" x14ac:dyDescent="0.25">
      <c r="A6" s="141">
        <v>79</v>
      </c>
      <c r="B6" s="353" t="s">
        <v>173</v>
      </c>
      <c r="C6" s="353" t="s">
        <v>52</v>
      </c>
      <c r="D6" s="269">
        <v>79</v>
      </c>
      <c r="E6" s="46" t="s">
        <v>53</v>
      </c>
      <c r="F6" s="47">
        <v>21170</v>
      </c>
      <c r="G6" s="46" t="s">
        <v>41</v>
      </c>
      <c r="H6" s="48">
        <v>380290667</v>
      </c>
      <c r="I6" s="48">
        <v>679396168</v>
      </c>
      <c r="J6" s="51" t="s">
        <v>96</v>
      </c>
      <c r="K6" s="211" t="str">
        <f t="shared" si="0"/>
        <v>Juin</v>
      </c>
      <c r="L6" s="246">
        <f t="shared" si="1"/>
        <v>8</v>
      </c>
      <c r="M6" s="159">
        <f t="shared" si="2"/>
        <v>1945</v>
      </c>
      <c r="N6" s="217">
        <v>16596</v>
      </c>
    </row>
    <row r="7" spans="1:14" x14ac:dyDescent="0.25">
      <c r="A7" s="141">
        <v>80</v>
      </c>
      <c r="B7" s="353" t="s">
        <v>174</v>
      </c>
      <c r="C7" s="353" t="s">
        <v>122</v>
      </c>
      <c r="D7" s="269">
        <v>80</v>
      </c>
      <c r="E7" s="46" t="s">
        <v>123</v>
      </c>
      <c r="F7" s="47">
        <v>21250</v>
      </c>
      <c r="G7" s="46" t="s">
        <v>124</v>
      </c>
      <c r="H7" s="48">
        <v>380363662</v>
      </c>
      <c r="I7" s="48"/>
      <c r="J7" s="51"/>
      <c r="K7" s="211" t="str">
        <f t="shared" si="0"/>
        <v>Juillet</v>
      </c>
      <c r="L7" s="246">
        <f t="shared" si="1"/>
        <v>7</v>
      </c>
      <c r="M7" s="159">
        <f t="shared" si="2"/>
        <v>1947</v>
      </c>
      <c r="N7" s="6">
        <v>17355</v>
      </c>
    </row>
    <row r="8" spans="1:14" x14ac:dyDescent="0.25">
      <c r="A8" s="141">
        <v>81</v>
      </c>
      <c r="B8" s="353" t="s">
        <v>175</v>
      </c>
      <c r="C8" s="353" t="s">
        <v>48</v>
      </c>
      <c r="D8" s="269">
        <v>81</v>
      </c>
      <c r="E8" s="46" t="s">
        <v>49</v>
      </c>
      <c r="F8" s="47">
        <v>21170</v>
      </c>
      <c r="G8" s="46" t="s">
        <v>41</v>
      </c>
      <c r="H8" s="48">
        <v>380779059</v>
      </c>
      <c r="I8" s="48"/>
      <c r="J8" s="51" t="s">
        <v>50</v>
      </c>
      <c r="K8" s="211" t="str">
        <f t="shared" si="0"/>
        <v>Août</v>
      </c>
      <c r="L8" s="246">
        <f t="shared" si="1"/>
        <v>10</v>
      </c>
      <c r="M8" s="159">
        <f t="shared" si="2"/>
        <v>1944</v>
      </c>
      <c r="N8" s="6">
        <v>16294</v>
      </c>
    </row>
    <row r="9" spans="1:14" x14ac:dyDescent="0.25">
      <c r="A9" s="141">
        <v>82</v>
      </c>
      <c r="B9" s="353" t="s">
        <v>176</v>
      </c>
      <c r="C9" s="353" t="s">
        <v>70</v>
      </c>
      <c r="D9" s="163">
        <v>82</v>
      </c>
      <c r="E9" s="14" t="s">
        <v>90</v>
      </c>
      <c r="F9" s="13">
        <v>21170</v>
      </c>
      <c r="G9" s="14" t="s">
        <v>91</v>
      </c>
      <c r="H9" s="16">
        <v>380329317</v>
      </c>
      <c r="I9" s="16">
        <v>678333988</v>
      </c>
      <c r="J9" s="35" t="s">
        <v>92</v>
      </c>
      <c r="K9" s="211" t="str">
        <f t="shared" si="0"/>
        <v>Juillet</v>
      </c>
      <c r="L9" s="246">
        <f t="shared" si="1"/>
        <v>23</v>
      </c>
      <c r="M9" s="159">
        <f t="shared" si="2"/>
        <v>1947</v>
      </c>
      <c r="N9" s="6">
        <v>17371</v>
      </c>
    </row>
    <row r="10" spans="1:14" x14ac:dyDescent="0.25">
      <c r="A10" s="141">
        <v>16</v>
      </c>
      <c r="B10" s="353" t="s">
        <v>177</v>
      </c>
      <c r="C10" s="353" t="s">
        <v>178</v>
      </c>
      <c r="D10" s="163">
        <v>16</v>
      </c>
      <c r="E10" s="46" t="s">
        <v>179</v>
      </c>
      <c r="F10" s="47">
        <v>21250</v>
      </c>
      <c r="G10" s="46" t="s">
        <v>180</v>
      </c>
      <c r="H10" s="48">
        <v>380210868</v>
      </c>
      <c r="I10" s="48"/>
      <c r="J10" s="49"/>
      <c r="K10" s="211" t="str">
        <f t="shared" si="0"/>
        <v>Février</v>
      </c>
      <c r="L10" s="246">
        <f t="shared" si="1"/>
        <v>13</v>
      </c>
      <c r="M10" s="159">
        <f t="shared" si="2"/>
        <v>1938</v>
      </c>
      <c r="N10" s="6">
        <v>13924</v>
      </c>
    </row>
    <row r="11" spans="1:14" x14ac:dyDescent="0.25">
      <c r="A11" s="141">
        <v>83</v>
      </c>
      <c r="B11" s="353" t="s">
        <v>181</v>
      </c>
      <c r="C11" s="353" t="s">
        <v>182</v>
      </c>
      <c r="D11" s="163">
        <v>83</v>
      </c>
      <c r="E11" s="46" t="s">
        <v>183</v>
      </c>
      <c r="F11" s="47">
        <v>21470</v>
      </c>
      <c r="G11" s="46" t="s">
        <v>30</v>
      </c>
      <c r="H11" s="48">
        <v>380298577</v>
      </c>
      <c r="I11" s="48"/>
      <c r="J11" s="49"/>
      <c r="K11" s="211" t="str">
        <f t="shared" si="0"/>
        <v/>
      </c>
      <c r="L11" s="246" t="str">
        <f t="shared" si="1"/>
        <v/>
      </c>
      <c r="M11" s="159" t="str">
        <f t="shared" si="2"/>
        <v/>
      </c>
      <c r="N11" s="6"/>
    </row>
    <row r="12" spans="1:14" x14ac:dyDescent="0.25">
      <c r="A12" s="141">
        <v>84</v>
      </c>
      <c r="B12" s="353" t="s">
        <v>185</v>
      </c>
      <c r="C12" s="353" t="s">
        <v>122</v>
      </c>
      <c r="D12" s="163">
        <v>84</v>
      </c>
      <c r="E12" s="46"/>
      <c r="F12" s="47">
        <v>21250</v>
      </c>
      <c r="G12" s="46" t="s">
        <v>60</v>
      </c>
      <c r="H12" s="48">
        <v>380363450</v>
      </c>
      <c r="I12" s="48"/>
      <c r="J12" s="49"/>
      <c r="K12" s="211" t="str">
        <f t="shared" si="0"/>
        <v/>
      </c>
      <c r="L12" s="246" t="str">
        <f t="shared" si="1"/>
        <v/>
      </c>
      <c r="M12" s="159" t="str">
        <f t="shared" si="2"/>
        <v/>
      </c>
      <c r="N12" s="6"/>
    </row>
    <row r="13" spans="1:14" x14ac:dyDescent="0.25">
      <c r="A13" s="141">
        <v>85</v>
      </c>
      <c r="B13" s="353" t="s">
        <v>191</v>
      </c>
      <c r="C13" s="353" t="s">
        <v>35</v>
      </c>
      <c r="D13" s="163">
        <v>85</v>
      </c>
      <c r="E13" s="46" t="s">
        <v>192</v>
      </c>
      <c r="F13" s="47">
        <v>21250</v>
      </c>
      <c r="G13" s="46" t="s">
        <v>104</v>
      </c>
      <c r="H13" s="48">
        <v>380210183</v>
      </c>
      <c r="I13" s="48"/>
      <c r="J13" s="49"/>
      <c r="K13" s="211" t="str">
        <f t="shared" si="0"/>
        <v/>
      </c>
      <c r="L13" s="246" t="str">
        <f t="shared" si="1"/>
        <v/>
      </c>
      <c r="M13" s="159" t="str">
        <f t="shared" si="2"/>
        <v/>
      </c>
      <c r="N13" s="6"/>
    </row>
    <row r="14" spans="1:14" x14ac:dyDescent="0.25">
      <c r="A14" s="141">
        <v>26</v>
      </c>
      <c r="B14" s="353" t="s">
        <v>196</v>
      </c>
      <c r="C14" s="353" t="s">
        <v>55</v>
      </c>
      <c r="D14" s="269">
        <v>26</v>
      </c>
      <c r="E14" s="46" t="s">
        <v>94</v>
      </c>
      <c r="F14" s="47">
        <v>21250</v>
      </c>
      <c r="G14" s="46" t="s">
        <v>14</v>
      </c>
      <c r="H14" s="48">
        <v>380269485</v>
      </c>
      <c r="I14" s="48"/>
      <c r="J14" s="51" t="s">
        <v>95</v>
      </c>
      <c r="K14" s="211" t="str">
        <f t="shared" si="0"/>
        <v>Avril</v>
      </c>
      <c r="L14" s="246">
        <f t="shared" si="1"/>
        <v>18</v>
      </c>
      <c r="M14" s="159">
        <f t="shared" si="2"/>
        <v>1938</v>
      </c>
      <c r="N14" s="6">
        <v>13988</v>
      </c>
    </row>
    <row r="15" spans="1:14" x14ac:dyDescent="0.25">
      <c r="A15" s="141">
        <v>2</v>
      </c>
      <c r="B15" s="353" t="s">
        <v>728</v>
      </c>
      <c r="C15" s="353" t="s">
        <v>148</v>
      </c>
      <c r="D15" s="163">
        <v>2</v>
      </c>
      <c r="E15" s="14" t="s">
        <v>329</v>
      </c>
      <c r="F15" s="13">
        <v>21170</v>
      </c>
      <c r="G15" s="14" t="s">
        <v>206</v>
      </c>
      <c r="H15" s="48"/>
      <c r="I15" s="48"/>
      <c r="J15" s="51"/>
      <c r="K15" s="13" t="s">
        <v>706</v>
      </c>
      <c r="L15" s="199">
        <v>7</v>
      </c>
      <c r="M15" s="199">
        <v>1968</v>
      </c>
      <c r="N15" s="217">
        <v>24935</v>
      </c>
    </row>
    <row r="16" spans="1:14" x14ac:dyDescent="0.25">
      <c r="A16" s="141">
        <v>1</v>
      </c>
      <c r="B16" s="353" t="s">
        <v>728</v>
      </c>
      <c r="C16" s="353" t="s">
        <v>157</v>
      </c>
      <c r="D16" s="163">
        <v>1</v>
      </c>
      <c r="E16" s="14" t="s">
        <v>503</v>
      </c>
      <c r="F16" s="13">
        <v>21170</v>
      </c>
      <c r="G16" s="14" t="s">
        <v>206</v>
      </c>
      <c r="H16" s="48"/>
      <c r="I16" s="48"/>
      <c r="J16" s="51"/>
      <c r="K16" s="211" t="str">
        <f t="shared" ref="K16:K34" si="3">IF((N16)="","",IF(MONTH(N16)=1,"Janvier",IF(MONTH(N16)=2,"Février",IF(MONTH(N16)=3,"Mars",IF(MONTH(N16)=4,"Avril",IF(MONTH(N16)=5,"Mai",IF(MONTH(N16)=6,"Juin",IF(MONTH(N16)=7,"Juillet",IF(MONTH(N16)=8,"Août",IF(MONTH(N16)=9,"Septembre",IF(MONTH(N16)=10,"Octobre",IF(MONTH(N16)=11,"Novembre","Décembre"))))))))))))</f>
        <v>Décembre</v>
      </c>
      <c r="L16" s="246">
        <f t="shared" ref="L16:L34" si="4">IF(N16="","",DAY(N16))</f>
        <v>20</v>
      </c>
      <c r="M16" s="159">
        <f t="shared" ref="M16:M34" si="5">IF(N16="","",YEAR(N16))</f>
        <v>1971</v>
      </c>
      <c r="N16" s="217">
        <v>26287</v>
      </c>
    </row>
    <row r="17" spans="1:14" x14ac:dyDescent="0.25">
      <c r="A17" s="141">
        <v>86</v>
      </c>
      <c r="B17" s="353" t="s">
        <v>197</v>
      </c>
      <c r="C17" s="353" t="s">
        <v>133</v>
      </c>
      <c r="D17" s="163">
        <v>86</v>
      </c>
      <c r="E17" s="14" t="s">
        <v>130</v>
      </c>
      <c r="F17" s="13">
        <v>21910</v>
      </c>
      <c r="G17" s="14" t="s">
        <v>131</v>
      </c>
      <c r="H17" s="16">
        <v>380397913</v>
      </c>
      <c r="I17" s="16"/>
      <c r="J17" s="35" t="s">
        <v>132</v>
      </c>
      <c r="K17" s="211" t="str">
        <f t="shared" si="3"/>
        <v>Mai</v>
      </c>
      <c r="L17" s="246">
        <f t="shared" si="4"/>
        <v>31</v>
      </c>
      <c r="M17" s="159">
        <f t="shared" si="5"/>
        <v>1943</v>
      </c>
      <c r="N17" s="6">
        <v>15857</v>
      </c>
    </row>
    <row r="18" spans="1:14" x14ac:dyDescent="0.25">
      <c r="A18" s="141">
        <v>87</v>
      </c>
      <c r="B18" s="353" t="s">
        <v>198</v>
      </c>
      <c r="C18" s="353" t="s">
        <v>199</v>
      </c>
      <c r="D18" s="163">
        <v>87</v>
      </c>
      <c r="E18" s="46"/>
      <c r="F18" s="47">
        <v>21250</v>
      </c>
      <c r="G18" s="46" t="s">
        <v>60</v>
      </c>
      <c r="H18" s="48"/>
      <c r="I18" s="48">
        <v>623308282</v>
      </c>
      <c r="J18" s="51" t="s">
        <v>200</v>
      </c>
      <c r="K18" s="211" t="str">
        <f t="shared" si="3"/>
        <v/>
      </c>
      <c r="L18" s="246" t="str">
        <f t="shared" si="4"/>
        <v/>
      </c>
      <c r="M18" s="159" t="str">
        <f t="shared" si="5"/>
        <v/>
      </c>
      <c r="N18" s="6"/>
    </row>
    <row r="19" spans="1:14" x14ac:dyDescent="0.25">
      <c r="A19" s="141">
        <v>88</v>
      </c>
      <c r="B19" s="353" t="s">
        <v>201</v>
      </c>
      <c r="C19" s="353" t="s">
        <v>202</v>
      </c>
      <c r="D19" s="163">
        <v>88</v>
      </c>
      <c r="E19" s="46" t="s">
        <v>203</v>
      </c>
      <c r="F19" s="47">
        <v>21250</v>
      </c>
      <c r="G19" s="46" t="s">
        <v>104</v>
      </c>
      <c r="H19" s="48">
        <v>380203724</v>
      </c>
      <c r="I19" s="48"/>
      <c r="J19" s="49"/>
      <c r="K19" s="211" t="str">
        <f t="shared" si="3"/>
        <v/>
      </c>
      <c r="L19" s="246" t="str">
        <f t="shared" si="4"/>
        <v/>
      </c>
      <c r="M19" s="159" t="str">
        <f t="shared" si="5"/>
        <v/>
      </c>
      <c r="N19" s="6"/>
    </row>
    <row r="20" spans="1:14" x14ac:dyDescent="0.25">
      <c r="A20" s="141">
        <v>33</v>
      </c>
      <c r="B20" s="353" t="s">
        <v>207</v>
      </c>
      <c r="C20" s="353" t="s">
        <v>285</v>
      </c>
      <c r="D20" s="163">
        <v>33</v>
      </c>
      <c r="E20" s="14" t="s">
        <v>433</v>
      </c>
      <c r="F20" s="13">
        <v>21170</v>
      </c>
      <c r="G20" s="14" t="s">
        <v>67</v>
      </c>
      <c r="H20" s="4">
        <v>380291147</v>
      </c>
      <c r="I20" s="4">
        <v>616900396</v>
      </c>
      <c r="J20" s="5" t="s">
        <v>68</v>
      </c>
      <c r="K20" s="211" t="str">
        <f t="shared" si="3"/>
        <v/>
      </c>
      <c r="L20" s="246" t="str">
        <f t="shared" si="4"/>
        <v/>
      </c>
      <c r="M20" s="159" t="str">
        <f t="shared" si="5"/>
        <v/>
      </c>
      <c r="N20" s="6"/>
    </row>
    <row r="21" spans="1:14" x14ac:dyDescent="0.25">
      <c r="A21" s="141">
        <v>34</v>
      </c>
      <c r="B21" s="353" t="s">
        <v>207</v>
      </c>
      <c r="C21" s="353" t="s">
        <v>65</v>
      </c>
      <c r="D21" s="163">
        <v>34</v>
      </c>
      <c r="E21" s="14" t="s">
        <v>433</v>
      </c>
      <c r="F21" s="13">
        <v>21170</v>
      </c>
      <c r="G21" s="14" t="s">
        <v>67</v>
      </c>
      <c r="H21" s="4">
        <v>380291147</v>
      </c>
      <c r="I21" s="4">
        <v>616900396</v>
      </c>
      <c r="J21" s="5" t="s">
        <v>68</v>
      </c>
      <c r="K21" s="211" t="str">
        <f t="shared" si="3"/>
        <v>Février</v>
      </c>
      <c r="L21" s="246">
        <f t="shared" si="4"/>
        <v>16</v>
      </c>
      <c r="M21" s="159">
        <f t="shared" si="5"/>
        <v>1937</v>
      </c>
      <c r="N21" s="241">
        <v>13562</v>
      </c>
    </row>
    <row r="22" spans="1:14" x14ac:dyDescent="0.25">
      <c r="A22" s="141">
        <v>89</v>
      </c>
      <c r="B22" s="353" t="s">
        <v>208</v>
      </c>
      <c r="C22" s="353" t="s">
        <v>209</v>
      </c>
      <c r="D22" s="163">
        <v>89</v>
      </c>
      <c r="E22" s="46" t="s">
        <v>210</v>
      </c>
      <c r="F22" s="47">
        <v>21170</v>
      </c>
      <c r="G22" s="46" t="s">
        <v>67</v>
      </c>
      <c r="H22" s="48">
        <v>380291553</v>
      </c>
      <c r="I22" s="48"/>
      <c r="J22" s="49"/>
      <c r="K22" s="211" t="str">
        <f t="shared" si="3"/>
        <v/>
      </c>
      <c r="L22" s="246" t="str">
        <f t="shared" si="4"/>
        <v/>
      </c>
      <c r="M22" s="159" t="str">
        <f t="shared" si="5"/>
        <v/>
      </c>
      <c r="N22" s="6"/>
    </row>
    <row r="23" spans="1:14" x14ac:dyDescent="0.25">
      <c r="A23" s="141">
        <v>90</v>
      </c>
      <c r="B23" s="353" t="s">
        <v>211</v>
      </c>
      <c r="C23" s="353" t="s">
        <v>52</v>
      </c>
      <c r="D23" s="163">
        <v>90</v>
      </c>
      <c r="E23" s="14" t="s">
        <v>212</v>
      </c>
      <c r="F23" s="13">
        <v>21470</v>
      </c>
      <c r="G23" s="14" t="s">
        <v>30</v>
      </c>
      <c r="H23" s="16">
        <v>380298316</v>
      </c>
      <c r="I23" s="16"/>
      <c r="J23" s="35" t="s">
        <v>213</v>
      </c>
      <c r="K23" s="211" t="str">
        <f t="shared" si="3"/>
        <v/>
      </c>
      <c r="L23" s="246" t="str">
        <f t="shared" si="4"/>
        <v/>
      </c>
      <c r="M23" s="159" t="str">
        <f t="shared" si="5"/>
        <v/>
      </c>
      <c r="N23" s="6"/>
    </row>
    <row r="24" spans="1:14" x14ac:dyDescent="0.25">
      <c r="A24" s="141">
        <v>91</v>
      </c>
      <c r="B24" s="353" t="s">
        <v>211</v>
      </c>
      <c r="C24" s="353" t="s">
        <v>214</v>
      </c>
      <c r="D24" s="163">
        <v>91</v>
      </c>
      <c r="E24" s="14" t="s">
        <v>212</v>
      </c>
      <c r="F24" s="13">
        <v>21470</v>
      </c>
      <c r="G24" s="14" t="s">
        <v>30</v>
      </c>
      <c r="H24" s="16">
        <v>380298316</v>
      </c>
      <c r="I24" s="16"/>
      <c r="J24" s="15"/>
      <c r="K24" s="211" t="str">
        <f t="shared" si="3"/>
        <v/>
      </c>
      <c r="L24" s="246" t="str">
        <f t="shared" si="4"/>
        <v/>
      </c>
      <c r="M24" s="159" t="str">
        <f t="shared" si="5"/>
        <v/>
      </c>
      <c r="N24" s="6"/>
    </row>
    <row r="25" spans="1:14" x14ac:dyDescent="0.25">
      <c r="A25" s="141">
        <v>92</v>
      </c>
      <c r="B25" s="353" t="s">
        <v>211</v>
      </c>
      <c r="C25" s="353" t="s">
        <v>215</v>
      </c>
      <c r="D25" s="163">
        <v>92</v>
      </c>
      <c r="E25" s="14" t="s">
        <v>212</v>
      </c>
      <c r="F25" s="13">
        <v>21470</v>
      </c>
      <c r="G25" s="14" t="s">
        <v>30</v>
      </c>
      <c r="H25" s="16">
        <v>380298316</v>
      </c>
      <c r="I25" s="16"/>
      <c r="J25" s="15"/>
      <c r="K25" s="211" t="str">
        <f t="shared" si="3"/>
        <v/>
      </c>
      <c r="L25" s="246" t="str">
        <f t="shared" si="4"/>
        <v/>
      </c>
      <c r="M25" s="159" t="str">
        <f t="shared" si="5"/>
        <v/>
      </c>
      <c r="N25" s="6"/>
    </row>
    <row r="26" spans="1:14" x14ac:dyDescent="0.25">
      <c r="A26" s="141">
        <v>36</v>
      </c>
      <c r="B26" s="353" t="s">
        <v>216</v>
      </c>
      <c r="C26" s="353" t="s">
        <v>217</v>
      </c>
      <c r="D26" s="163">
        <v>36</v>
      </c>
      <c r="E26" s="14" t="s">
        <v>40</v>
      </c>
      <c r="F26" s="13">
        <v>21170</v>
      </c>
      <c r="G26" s="14" t="s">
        <v>41</v>
      </c>
      <c r="H26" s="16">
        <v>380392269</v>
      </c>
      <c r="I26" s="16"/>
      <c r="J26" s="35" t="s">
        <v>42</v>
      </c>
      <c r="K26" s="211" t="str">
        <f t="shared" si="3"/>
        <v>Février</v>
      </c>
      <c r="L26" s="246">
        <f t="shared" si="4"/>
        <v>11</v>
      </c>
      <c r="M26" s="159">
        <f t="shared" si="5"/>
        <v>1923</v>
      </c>
      <c r="N26" s="6">
        <v>8443</v>
      </c>
    </row>
    <row r="27" spans="1:14" x14ac:dyDescent="0.25">
      <c r="A27" s="141">
        <v>93</v>
      </c>
      <c r="B27" s="353" t="s">
        <v>218</v>
      </c>
      <c r="C27" s="353" t="s">
        <v>102</v>
      </c>
      <c r="D27" s="163">
        <v>93</v>
      </c>
      <c r="E27" s="46" t="s">
        <v>219</v>
      </c>
      <c r="F27" s="47">
        <v>21170</v>
      </c>
      <c r="G27" s="46" t="s">
        <v>206</v>
      </c>
      <c r="H27" s="48">
        <v>380501337</v>
      </c>
      <c r="I27" s="48"/>
      <c r="J27" s="49"/>
      <c r="K27" s="211" t="str">
        <f t="shared" si="3"/>
        <v/>
      </c>
      <c r="L27" s="246" t="str">
        <f t="shared" si="4"/>
        <v/>
      </c>
      <c r="M27" s="159" t="str">
        <f t="shared" si="5"/>
        <v/>
      </c>
      <c r="N27" s="6"/>
    </row>
    <row r="28" spans="1:14" x14ac:dyDescent="0.25">
      <c r="A28" s="141">
        <v>94</v>
      </c>
      <c r="B28" s="353" t="s">
        <v>218</v>
      </c>
      <c r="C28" s="353" t="s">
        <v>28</v>
      </c>
      <c r="D28" s="163">
        <v>94</v>
      </c>
      <c r="E28" s="46" t="s">
        <v>219</v>
      </c>
      <c r="F28" s="47">
        <v>21170</v>
      </c>
      <c r="G28" s="46" t="s">
        <v>206</v>
      </c>
      <c r="H28" s="48">
        <v>380501337</v>
      </c>
      <c r="I28" s="48">
        <v>611668101</v>
      </c>
      <c r="J28" s="51" t="s">
        <v>220</v>
      </c>
      <c r="K28" s="211" t="str">
        <f t="shared" si="3"/>
        <v/>
      </c>
      <c r="L28" s="246" t="str">
        <f t="shared" si="4"/>
        <v/>
      </c>
      <c r="M28" s="159" t="str">
        <f t="shared" si="5"/>
        <v/>
      </c>
      <c r="N28" s="6"/>
    </row>
    <row r="29" spans="1:14" x14ac:dyDescent="0.25">
      <c r="A29" s="141">
        <v>37</v>
      </c>
      <c r="B29" s="353" t="s">
        <v>221</v>
      </c>
      <c r="C29" s="353" t="s">
        <v>102</v>
      </c>
      <c r="D29" s="163">
        <v>37</v>
      </c>
      <c r="E29" s="14" t="s">
        <v>103</v>
      </c>
      <c r="F29" s="13">
        <v>21250</v>
      </c>
      <c r="G29" s="14" t="s">
        <v>104</v>
      </c>
      <c r="H29" s="16">
        <v>380211007</v>
      </c>
      <c r="I29" s="16"/>
      <c r="J29" s="35" t="s">
        <v>105</v>
      </c>
      <c r="K29" s="211" t="str">
        <f t="shared" si="3"/>
        <v>Octobre</v>
      </c>
      <c r="L29" s="246">
        <f t="shared" si="4"/>
        <v>14</v>
      </c>
      <c r="M29" s="159">
        <f t="shared" si="5"/>
        <v>1947</v>
      </c>
      <c r="N29" s="6">
        <v>17454</v>
      </c>
    </row>
    <row r="30" spans="1:14" x14ac:dyDescent="0.25">
      <c r="A30" s="141">
        <v>40</v>
      </c>
      <c r="B30" s="353" t="s">
        <v>222</v>
      </c>
      <c r="C30" s="353" t="s">
        <v>59</v>
      </c>
      <c r="D30" s="163">
        <v>40</v>
      </c>
      <c r="E30" s="14" t="s">
        <v>114</v>
      </c>
      <c r="F30" s="13">
        <v>21250</v>
      </c>
      <c r="G30" s="14" t="s">
        <v>60</v>
      </c>
      <c r="H30" s="16">
        <v>380363191</v>
      </c>
      <c r="I30" s="16"/>
      <c r="J30" s="35" t="s">
        <v>61</v>
      </c>
      <c r="K30" s="211" t="str">
        <f t="shared" si="3"/>
        <v>Février</v>
      </c>
      <c r="L30" s="246">
        <f t="shared" si="4"/>
        <v>16</v>
      </c>
      <c r="M30" s="159">
        <f t="shared" si="5"/>
        <v>1933</v>
      </c>
      <c r="N30" s="6">
        <v>12101</v>
      </c>
    </row>
    <row r="31" spans="1:14" x14ac:dyDescent="0.25">
      <c r="A31" s="141">
        <v>95</v>
      </c>
      <c r="B31" s="353" t="s">
        <v>223</v>
      </c>
      <c r="C31" s="353" t="s">
        <v>199</v>
      </c>
      <c r="D31" s="163">
        <v>95</v>
      </c>
      <c r="E31" s="46"/>
      <c r="F31" s="47">
        <v>21470</v>
      </c>
      <c r="G31" s="46" t="s">
        <v>30</v>
      </c>
      <c r="H31" s="48"/>
      <c r="I31" s="48">
        <v>603430826</v>
      </c>
      <c r="J31" s="49"/>
      <c r="K31" s="211" t="str">
        <f t="shared" si="3"/>
        <v>Janvier</v>
      </c>
      <c r="L31" s="246">
        <f t="shared" si="4"/>
        <v>12</v>
      </c>
      <c r="M31" s="159">
        <f t="shared" si="5"/>
        <v>1954</v>
      </c>
      <c r="N31" s="240">
        <v>19736</v>
      </c>
    </row>
    <row r="32" spans="1:14" x14ac:dyDescent="0.25">
      <c r="A32" s="141">
        <v>96</v>
      </c>
      <c r="B32" s="353" t="s">
        <v>224</v>
      </c>
      <c r="C32" s="353" t="s">
        <v>65</v>
      </c>
      <c r="D32" s="163">
        <v>96</v>
      </c>
      <c r="E32" s="46" t="s">
        <v>225</v>
      </c>
      <c r="F32" s="47">
        <v>21470</v>
      </c>
      <c r="G32" s="46" t="s">
        <v>30</v>
      </c>
      <c r="H32" s="48">
        <v>380298966</v>
      </c>
      <c r="I32" s="48"/>
      <c r="J32" s="49"/>
      <c r="K32" s="211" t="str">
        <f t="shared" si="3"/>
        <v/>
      </c>
      <c r="L32" s="246" t="str">
        <f t="shared" si="4"/>
        <v/>
      </c>
      <c r="M32" s="159" t="str">
        <f t="shared" si="5"/>
        <v/>
      </c>
      <c r="N32" s="6"/>
    </row>
    <row r="33" spans="1:14" x14ac:dyDescent="0.25">
      <c r="A33" s="141">
        <v>97</v>
      </c>
      <c r="B33" s="353" t="s">
        <v>226</v>
      </c>
      <c r="C33" s="353" t="s">
        <v>227</v>
      </c>
      <c r="D33" s="163">
        <v>97</v>
      </c>
      <c r="E33" s="46" t="s">
        <v>228</v>
      </c>
      <c r="F33" s="47">
        <v>21470</v>
      </c>
      <c r="G33" s="46" t="s">
        <v>30</v>
      </c>
      <c r="H33" s="48">
        <v>380298966</v>
      </c>
      <c r="I33" s="48"/>
      <c r="J33" s="49"/>
      <c r="K33" s="211" t="str">
        <f t="shared" si="3"/>
        <v/>
      </c>
      <c r="L33" s="246" t="str">
        <f t="shared" si="4"/>
        <v/>
      </c>
      <c r="M33" s="159" t="str">
        <f t="shared" si="5"/>
        <v/>
      </c>
      <c r="N33" s="6"/>
    </row>
    <row r="34" spans="1:14" x14ac:dyDescent="0.25">
      <c r="A34" s="141">
        <v>98</v>
      </c>
      <c r="B34" s="353" t="s">
        <v>229</v>
      </c>
      <c r="C34" s="353" t="s">
        <v>55</v>
      </c>
      <c r="D34" s="163">
        <v>98</v>
      </c>
      <c r="E34" s="46" t="s">
        <v>230</v>
      </c>
      <c r="F34" s="47">
        <v>21110</v>
      </c>
      <c r="G34" s="46" t="s">
        <v>150</v>
      </c>
      <c r="H34" s="48">
        <v>380297202</v>
      </c>
      <c r="I34" s="48"/>
      <c r="J34" s="49"/>
      <c r="K34" s="211" t="str">
        <f t="shared" si="3"/>
        <v/>
      </c>
      <c r="L34" s="246" t="str">
        <f t="shared" si="4"/>
        <v/>
      </c>
      <c r="M34" s="159" t="str">
        <f t="shared" si="5"/>
        <v/>
      </c>
      <c r="N34" s="6"/>
    </row>
    <row r="35" spans="1:14" x14ac:dyDescent="0.25">
      <c r="A35" s="141">
        <v>42</v>
      </c>
      <c r="B35" s="353" t="s">
        <v>729</v>
      </c>
      <c r="C35" s="353" t="s">
        <v>78</v>
      </c>
      <c r="D35" s="163">
        <v>42</v>
      </c>
      <c r="E35" s="14" t="s">
        <v>464</v>
      </c>
      <c r="F35" s="13">
        <v>21250</v>
      </c>
      <c r="G35" s="14" t="s">
        <v>339</v>
      </c>
      <c r="H35" s="48"/>
      <c r="I35" s="48"/>
      <c r="J35" s="49"/>
      <c r="K35" s="13" t="s">
        <v>707</v>
      </c>
      <c r="L35" s="199">
        <v>31</v>
      </c>
      <c r="M35" s="199">
        <v>1930</v>
      </c>
      <c r="N35" s="6">
        <v>11323</v>
      </c>
    </row>
    <row r="36" spans="1:14" x14ac:dyDescent="0.25">
      <c r="A36" s="141">
        <v>99</v>
      </c>
      <c r="B36" s="353" t="s">
        <v>231</v>
      </c>
      <c r="C36" s="353" t="s">
        <v>232</v>
      </c>
      <c r="D36" s="163">
        <v>99</v>
      </c>
      <c r="E36" s="46" t="s">
        <v>233</v>
      </c>
      <c r="F36" s="47">
        <v>21110</v>
      </c>
      <c r="G36" s="46" t="s">
        <v>84</v>
      </c>
      <c r="H36" s="48"/>
      <c r="I36" s="48">
        <v>623664409</v>
      </c>
      <c r="J36" s="49"/>
      <c r="K36" s="211" t="str">
        <f>IF((N36)="","",IF(MONTH(N36)=1,"Janvier",IF(MONTH(N36)=2,"Février",IF(MONTH(N36)=3,"Mars",IF(MONTH(N36)=4,"Avril",IF(MONTH(N36)=5,"Mai",IF(MONTH(N36)=6,"Juin",IF(MONTH(N36)=7,"Juillet",IF(MONTH(N36)=8,"Août",IF(MONTH(N36)=9,"Septembre",IF(MONTH(N36)=10,"Octobre",IF(MONTH(N36)=11,"Novembre","Décembre"))))))))))))</f>
        <v/>
      </c>
      <c r="L36" s="246" t="str">
        <f>IF(N36="","",DAY(N36))</f>
        <v/>
      </c>
      <c r="M36" s="159" t="str">
        <f>IF(N36="","",YEAR(N36))</f>
        <v/>
      </c>
      <c r="N36" s="6"/>
    </row>
    <row r="37" spans="1:14" x14ac:dyDescent="0.25">
      <c r="A37" s="141">
        <v>100</v>
      </c>
      <c r="B37" s="353" t="s">
        <v>231</v>
      </c>
      <c r="C37" s="353" t="s">
        <v>234</v>
      </c>
      <c r="D37" s="163">
        <v>100</v>
      </c>
      <c r="E37" s="46" t="s">
        <v>233</v>
      </c>
      <c r="F37" s="47">
        <v>21110</v>
      </c>
      <c r="G37" s="46" t="s">
        <v>84</v>
      </c>
      <c r="H37" s="48">
        <v>380297865</v>
      </c>
      <c r="I37" s="48"/>
      <c r="J37" s="49"/>
      <c r="K37" s="211" t="str">
        <f>IF((N37)="","",IF(MONTH(N37)=1,"Janvier",IF(MONTH(N37)=2,"Février",IF(MONTH(N37)=3,"Mars",IF(MONTH(N37)=4,"Avril",IF(MONTH(N37)=5,"Mai",IF(MONTH(N37)=6,"Juin",IF(MONTH(N37)=7,"Juillet",IF(MONTH(N37)=8,"Août",IF(MONTH(N37)=9,"Septembre",IF(MONTH(N37)=10,"Octobre",IF(MONTH(N37)=11,"Novembre","Décembre"))))))))))))</f>
        <v/>
      </c>
      <c r="L37" s="246" t="str">
        <f>IF(N37="","",DAY(N37))</f>
        <v/>
      </c>
      <c r="M37" s="159" t="str">
        <f>IF(N37="","",YEAR(N37))</f>
        <v/>
      </c>
      <c r="N37" s="6"/>
    </row>
    <row r="38" spans="1:14" x14ac:dyDescent="0.25">
      <c r="A38" s="141">
        <v>101</v>
      </c>
      <c r="B38" s="353" t="s">
        <v>231</v>
      </c>
      <c r="C38" s="353" t="s">
        <v>235</v>
      </c>
      <c r="D38" s="163">
        <v>101</v>
      </c>
      <c r="E38" s="46" t="s">
        <v>236</v>
      </c>
      <c r="F38" s="47">
        <v>21170</v>
      </c>
      <c r="G38" s="46" t="s">
        <v>206</v>
      </c>
      <c r="H38" s="48"/>
      <c r="I38" s="48">
        <v>678718325</v>
      </c>
      <c r="J38" s="49"/>
      <c r="K38" s="211" t="str">
        <f>IF((N38)="","",IF(MONTH(N38)=1,"Janvier",IF(MONTH(N38)=2,"Février",IF(MONTH(N38)=3,"Mars",IF(MONTH(N38)=4,"Avril",IF(MONTH(N38)=5,"Mai",IF(MONTH(N38)=6,"Juin",IF(MONTH(N38)=7,"Juillet",IF(MONTH(N38)=8,"Août",IF(MONTH(N38)=9,"Septembre",IF(MONTH(N38)=10,"Octobre",IF(MONTH(N38)=11,"Novembre","Décembre"))))))))))))</f>
        <v/>
      </c>
      <c r="L38" s="246" t="str">
        <f>IF(N38="","",DAY(N38))</f>
        <v/>
      </c>
      <c r="M38" s="159" t="str">
        <f>IF(N38="","",YEAR(N38))</f>
        <v/>
      </c>
      <c r="N38" s="6"/>
    </row>
    <row r="39" spans="1:14" x14ac:dyDescent="0.25">
      <c r="A39" s="141">
        <v>102</v>
      </c>
      <c r="B39" s="353" t="s">
        <v>237</v>
      </c>
      <c r="C39" s="353" t="s">
        <v>238</v>
      </c>
      <c r="D39" s="163">
        <v>102</v>
      </c>
      <c r="E39" s="46" t="s">
        <v>239</v>
      </c>
      <c r="F39" s="47">
        <v>21250</v>
      </c>
      <c r="G39" s="46" t="s">
        <v>240</v>
      </c>
      <c r="H39" s="48">
        <v>380204515</v>
      </c>
      <c r="I39" s="48"/>
      <c r="J39" s="49"/>
      <c r="K39" s="211" t="str">
        <f>IF((N39)="","",IF(MONTH(N39)=1,"Janvier",IF(MONTH(N39)=2,"Février",IF(MONTH(N39)=3,"Mars",IF(MONTH(N39)=4,"Avril",IF(MONTH(N39)=5,"Mai",IF(MONTH(N39)=6,"Juin",IF(MONTH(N39)=7,"Juillet",IF(MONTH(N39)=8,"Août",IF(MONTH(N39)=9,"Septembre",IF(MONTH(N39)=10,"Octobre",IF(MONTH(N39)=11,"Novembre","Décembre"))))))))))))</f>
        <v/>
      </c>
      <c r="L39" s="246" t="str">
        <f>IF(N39="","",DAY(N39))</f>
        <v/>
      </c>
      <c r="M39" s="159" t="str">
        <f>IF(N39="","",YEAR(N39))</f>
        <v/>
      </c>
      <c r="N39" s="6"/>
    </row>
    <row r="40" spans="1:14" x14ac:dyDescent="0.25">
      <c r="A40" s="141">
        <v>103</v>
      </c>
      <c r="B40" s="353" t="s">
        <v>241</v>
      </c>
      <c r="C40" s="353" t="s">
        <v>28</v>
      </c>
      <c r="D40" s="163">
        <v>103</v>
      </c>
      <c r="E40" s="46" t="s">
        <v>242</v>
      </c>
      <c r="F40" s="47">
        <v>21470</v>
      </c>
      <c r="G40" s="46" t="s">
        <v>30</v>
      </c>
      <c r="H40" s="48">
        <v>380298230</v>
      </c>
      <c r="I40" s="48"/>
      <c r="J40" s="49"/>
      <c r="K40" s="211" t="str">
        <f>IF((N40)="","",IF(MONTH(N40)=1,"Janvier",IF(MONTH(N40)=2,"Février",IF(MONTH(N40)=3,"Mars",IF(MONTH(N40)=4,"Avril",IF(MONTH(N40)=5,"Mai",IF(MONTH(N40)=6,"Juin",IF(MONTH(N40)=7,"Juillet",IF(MONTH(N40)=8,"Août",IF(MONTH(N40)=9,"Septembre",IF(MONTH(N40)=10,"Octobre",IF(MONTH(N40)=11,"Novembre","Décembre"))))))))))))</f>
        <v/>
      </c>
      <c r="L40" s="246" t="str">
        <f>IF(N40="","",DAY(N40))</f>
        <v/>
      </c>
      <c r="M40" s="159" t="str">
        <f>IF(N40="","",YEAR(N40))</f>
        <v/>
      </c>
      <c r="N40" s="6"/>
    </row>
    <row r="41" spans="1:14" x14ac:dyDescent="0.25">
      <c r="A41" s="141">
        <v>70</v>
      </c>
      <c r="B41" s="353" t="s">
        <v>730</v>
      </c>
      <c r="C41" s="353" t="s">
        <v>235</v>
      </c>
      <c r="D41" s="163">
        <v>70</v>
      </c>
      <c r="E41" s="14" t="s">
        <v>465</v>
      </c>
      <c r="F41" s="13">
        <v>21170</v>
      </c>
      <c r="G41" s="14" t="s">
        <v>206</v>
      </c>
      <c r="H41" s="48"/>
      <c r="I41" s="48"/>
      <c r="J41" s="49"/>
      <c r="K41" s="13" t="s">
        <v>705</v>
      </c>
      <c r="L41" s="199">
        <v>7</v>
      </c>
      <c r="M41" s="199">
        <v>1955</v>
      </c>
      <c r="N41" s="6">
        <v>20277</v>
      </c>
    </row>
    <row r="42" spans="1:14" x14ac:dyDescent="0.25">
      <c r="A42" s="141">
        <v>44</v>
      </c>
      <c r="B42" s="353" t="s">
        <v>243</v>
      </c>
      <c r="C42" s="353" t="s">
        <v>82</v>
      </c>
      <c r="D42" s="163">
        <v>44</v>
      </c>
      <c r="E42" s="14" t="s">
        <v>83</v>
      </c>
      <c r="F42" s="13">
        <v>21110</v>
      </c>
      <c r="G42" s="14" t="s">
        <v>84</v>
      </c>
      <c r="H42" s="16">
        <v>380297726</v>
      </c>
      <c r="I42" s="16">
        <v>662937092</v>
      </c>
      <c r="J42" s="35" t="s">
        <v>85</v>
      </c>
      <c r="K42" s="211" t="str">
        <f>IF((N42)="","",IF(MONTH(N42)=1,"Janvier",IF(MONTH(N42)=2,"Février",IF(MONTH(N42)=3,"Mars",IF(MONTH(N42)=4,"Avril",IF(MONTH(N42)=5,"Mai",IF(MONTH(N42)=6,"Juin",IF(MONTH(N42)=7,"Juillet",IF(MONTH(N42)=8,"Août",IF(MONTH(N42)=9,"Septembre",IF(MONTH(N42)=10,"Octobre",IF(MONTH(N42)=11,"Novembre","Décembre"))))))))))))</f>
        <v>Août</v>
      </c>
      <c r="L42" s="246">
        <f>IF(N42="","",DAY(N42))</f>
        <v>21</v>
      </c>
      <c r="M42" s="159">
        <f>IF(N42="","",YEAR(N42))</f>
        <v>1949</v>
      </c>
      <c r="N42" s="6">
        <v>18131</v>
      </c>
    </row>
    <row r="43" spans="1:14" x14ac:dyDescent="0.25">
      <c r="A43" s="141">
        <v>104</v>
      </c>
      <c r="B43" s="353" t="s">
        <v>244</v>
      </c>
      <c r="C43" s="353" t="s">
        <v>245</v>
      </c>
      <c r="D43" s="163">
        <v>104</v>
      </c>
      <c r="E43" s="46" t="s">
        <v>246</v>
      </c>
      <c r="F43" s="47">
        <v>21170</v>
      </c>
      <c r="G43" s="46" t="s">
        <v>247</v>
      </c>
      <c r="H43" s="48">
        <v>380291556</v>
      </c>
      <c r="I43" s="48"/>
      <c r="J43" s="49"/>
      <c r="K43" s="211" t="str">
        <f>IF((N43)="","",IF(MONTH(N43)=1,"Janvier",IF(MONTH(N43)=2,"Février",IF(MONTH(N43)=3,"Mars",IF(MONTH(N43)=4,"Avril",IF(MONTH(N43)=5,"Mai",IF(MONTH(N43)=6,"Juin",IF(MONTH(N43)=7,"Juillet",IF(MONTH(N43)=8,"Août",IF(MONTH(N43)=9,"Septembre",IF(MONTH(N43)=10,"Octobre",IF(MONTH(N43)=11,"Novembre","Décembre"))))))))))))</f>
        <v/>
      </c>
      <c r="L43" s="246" t="str">
        <f>IF(N43="","",DAY(N43))</f>
        <v/>
      </c>
      <c r="M43" s="159" t="str">
        <f>IF(N43="","",YEAR(N43))</f>
        <v/>
      </c>
      <c r="N43" s="6"/>
    </row>
    <row r="44" spans="1:14" x14ac:dyDescent="0.25">
      <c r="A44" s="141">
        <v>46</v>
      </c>
      <c r="B44" s="353" t="s">
        <v>731</v>
      </c>
      <c r="C44" s="353" t="s">
        <v>363</v>
      </c>
      <c r="D44" s="163">
        <v>46</v>
      </c>
      <c r="E44" s="14" t="s">
        <v>468</v>
      </c>
      <c r="F44" s="13">
        <v>39410</v>
      </c>
      <c r="G44" s="14" t="s">
        <v>24</v>
      </c>
      <c r="H44" s="48"/>
      <c r="I44" s="48"/>
      <c r="J44" s="49"/>
      <c r="K44" s="211"/>
      <c r="L44" s="246"/>
      <c r="M44" s="159"/>
      <c r="N44" s="6"/>
    </row>
    <row r="45" spans="1:14" x14ac:dyDescent="0.25">
      <c r="A45" s="141">
        <v>105</v>
      </c>
      <c r="B45" s="353" t="s">
        <v>248</v>
      </c>
      <c r="C45" s="353" t="s">
        <v>98</v>
      </c>
      <c r="D45" s="163">
        <v>105</v>
      </c>
      <c r="E45" s="14" t="s">
        <v>249</v>
      </c>
      <c r="F45" s="13">
        <v>21170</v>
      </c>
      <c r="G45" s="14" t="s">
        <v>206</v>
      </c>
      <c r="H45" s="16">
        <v>380392354</v>
      </c>
      <c r="I45" s="16">
        <v>610386150</v>
      </c>
      <c r="J45" s="35" t="s">
        <v>250</v>
      </c>
      <c r="K45" s="211" t="str">
        <f t="shared" ref="K45:K50" si="6">IF((N45)="","",IF(MONTH(N45)=1,"Janvier",IF(MONTH(N45)=2,"Février",IF(MONTH(N45)=3,"Mars",IF(MONTH(N45)=4,"Avril",IF(MONTH(N45)=5,"Mai",IF(MONTH(N45)=6,"Juin",IF(MONTH(N45)=7,"Juillet",IF(MONTH(N45)=8,"Août",IF(MONTH(N45)=9,"Septembre",IF(MONTH(N45)=10,"Octobre",IF(MONTH(N45)=11,"Novembre","Décembre"))))))))))))</f>
        <v>Juillet</v>
      </c>
      <c r="L45" s="246">
        <f t="shared" ref="L45:L50" si="7">IF(N45="","",DAY(N45))</f>
        <v>6</v>
      </c>
      <c r="M45" s="159">
        <f t="shared" ref="M45:M50" si="8">IF(N45="","",YEAR(N45))</f>
        <v>1944</v>
      </c>
      <c r="N45" s="6">
        <v>16259</v>
      </c>
    </row>
    <row r="46" spans="1:14" x14ac:dyDescent="0.25">
      <c r="A46" s="141">
        <v>106</v>
      </c>
      <c r="B46" s="353" t="s">
        <v>251</v>
      </c>
      <c r="C46" s="353" t="s">
        <v>252</v>
      </c>
      <c r="D46" s="163">
        <v>106</v>
      </c>
      <c r="E46" s="46" t="s">
        <v>253</v>
      </c>
      <c r="F46" s="47">
        <v>21170</v>
      </c>
      <c r="G46" s="46" t="s">
        <v>247</v>
      </c>
      <c r="H46" s="48">
        <v>380290833</v>
      </c>
      <c r="I46" s="48">
        <v>608184914</v>
      </c>
      <c r="J46" s="51" t="s">
        <v>254</v>
      </c>
      <c r="K46" s="211" t="str">
        <f t="shared" si="6"/>
        <v>Février</v>
      </c>
      <c r="L46" s="246">
        <f t="shared" si="7"/>
        <v>1</v>
      </c>
      <c r="M46" s="159">
        <f t="shared" si="8"/>
        <v>1964</v>
      </c>
      <c r="N46" s="6">
        <v>23408</v>
      </c>
    </row>
    <row r="47" spans="1:14" x14ac:dyDescent="0.25">
      <c r="A47" s="141">
        <v>108</v>
      </c>
      <c r="B47" s="353" t="s">
        <v>262</v>
      </c>
      <c r="C47" s="353" t="s">
        <v>135</v>
      </c>
      <c r="D47" s="163">
        <v>108</v>
      </c>
      <c r="E47" s="46" t="s">
        <v>263</v>
      </c>
      <c r="F47" s="47">
        <v>21470</v>
      </c>
      <c r="G47" s="46" t="s">
        <v>30</v>
      </c>
      <c r="H47" s="48">
        <v>380299171</v>
      </c>
      <c r="I47" s="48"/>
      <c r="J47" s="49"/>
      <c r="K47" s="211" t="str">
        <f t="shared" si="6"/>
        <v/>
      </c>
      <c r="L47" s="246" t="str">
        <f t="shared" si="7"/>
        <v/>
      </c>
      <c r="M47" s="159" t="str">
        <f t="shared" si="8"/>
        <v/>
      </c>
      <c r="N47" s="6"/>
    </row>
    <row r="48" spans="1:14" x14ac:dyDescent="0.25">
      <c r="A48" s="141">
        <v>109</v>
      </c>
      <c r="B48" s="353" t="s">
        <v>262</v>
      </c>
      <c r="C48" s="353" t="s">
        <v>264</v>
      </c>
      <c r="D48" s="163">
        <v>109</v>
      </c>
      <c r="E48" s="46" t="s">
        <v>265</v>
      </c>
      <c r="F48" s="47">
        <v>21470</v>
      </c>
      <c r="G48" s="46" t="s">
        <v>30</v>
      </c>
      <c r="H48" s="48">
        <v>380299274</v>
      </c>
      <c r="I48" s="48"/>
      <c r="J48" s="49"/>
      <c r="K48" s="211" t="str">
        <f t="shared" si="6"/>
        <v/>
      </c>
      <c r="L48" s="246" t="str">
        <f t="shared" si="7"/>
        <v/>
      </c>
      <c r="M48" s="159" t="str">
        <f t="shared" si="8"/>
        <v/>
      </c>
      <c r="N48" s="6"/>
    </row>
    <row r="49" spans="1:14" x14ac:dyDescent="0.25">
      <c r="A49" s="141">
        <v>110</v>
      </c>
      <c r="B49" s="353" t="s">
        <v>262</v>
      </c>
      <c r="C49" s="353" t="s">
        <v>148</v>
      </c>
      <c r="D49" s="163">
        <v>110</v>
      </c>
      <c r="E49" s="46" t="s">
        <v>265</v>
      </c>
      <c r="F49" s="47">
        <v>21470</v>
      </c>
      <c r="G49" s="46" t="s">
        <v>30</v>
      </c>
      <c r="H49" s="48">
        <v>380299274</v>
      </c>
      <c r="I49" s="48"/>
      <c r="J49" s="49"/>
      <c r="K49" s="211" t="str">
        <f t="shared" si="6"/>
        <v/>
      </c>
      <c r="L49" s="246" t="str">
        <f t="shared" si="7"/>
        <v/>
      </c>
      <c r="M49" s="159" t="str">
        <f t="shared" si="8"/>
        <v/>
      </c>
      <c r="N49" s="6"/>
    </row>
    <row r="50" spans="1:14" x14ac:dyDescent="0.25">
      <c r="A50" s="141">
        <v>54</v>
      </c>
      <c r="B50" s="353" t="s">
        <v>266</v>
      </c>
      <c r="C50" s="353" t="s">
        <v>11</v>
      </c>
      <c r="D50" s="269">
        <v>54</v>
      </c>
      <c r="E50" s="46" t="s">
        <v>13</v>
      </c>
      <c r="F50" s="47">
        <v>21250</v>
      </c>
      <c r="G50" s="46" t="s">
        <v>14</v>
      </c>
      <c r="H50" s="48">
        <v>380269104</v>
      </c>
      <c r="I50" s="48">
        <v>699210787</v>
      </c>
      <c r="J50" s="51" t="s">
        <v>15</v>
      </c>
      <c r="K50" s="211" t="str">
        <f t="shared" si="6"/>
        <v>Avril</v>
      </c>
      <c r="L50" s="246">
        <f t="shared" si="7"/>
        <v>1</v>
      </c>
      <c r="M50" s="159">
        <f t="shared" si="8"/>
        <v>1942</v>
      </c>
      <c r="N50" s="6">
        <v>15432</v>
      </c>
    </row>
    <row r="51" spans="1:14" x14ac:dyDescent="0.25">
      <c r="A51" s="141">
        <v>111</v>
      </c>
      <c r="B51" s="353" t="s">
        <v>267</v>
      </c>
      <c r="C51" s="353" t="s">
        <v>22</v>
      </c>
      <c r="D51" s="163">
        <v>111</v>
      </c>
      <c r="E51" s="46" t="s">
        <v>268</v>
      </c>
      <c r="F51" s="47">
        <v>21130</v>
      </c>
      <c r="G51" s="46" t="s">
        <v>269</v>
      </c>
      <c r="H51" s="48">
        <v>380373004</v>
      </c>
      <c r="I51" s="48"/>
      <c r="J51" s="49"/>
      <c r="K51" s="211" t="str">
        <f t="shared" ref="K51:K52" si="9">IF((N51)="","",IF(MONTH(N51)=1,"Janvier",IF(MONTH(N51)=2,"Février",IF(MONTH(N51)=3,"Mars",IF(MONTH(N51)=4,"Avril",IF(MONTH(N51)=5,"Mai",IF(MONTH(N51)=6,"Juin",IF(MONTH(N51)=7,"Juillet",IF(MONTH(N51)=8,"Août",IF(MONTH(N51)=9,"Septembre",IF(MONTH(N51)=10,"Octobre",IF(MONTH(N51)=11,"Novembre","Décembre"))))))))))))</f>
        <v/>
      </c>
      <c r="L51" s="246" t="str">
        <f t="shared" ref="L51:L52" si="10">IF(N51="","",DAY(N51))</f>
        <v/>
      </c>
      <c r="M51" s="159" t="str">
        <f t="shared" ref="M51:M52" si="11">IF(N51="","",YEAR(N51))</f>
        <v/>
      </c>
      <c r="N51" s="6"/>
    </row>
    <row r="52" spans="1:14" x14ac:dyDescent="0.25">
      <c r="A52" s="141">
        <v>112</v>
      </c>
      <c r="B52" s="353" t="s">
        <v>267</v>
      </c>
      <c r="C52" s="353" t="s">
        <v>270</v>
      </c>
      <c r="D52" s="163">
        <v>112</v>
      </c>
      <c r="E52" s="46" t="s">
        <v>268</v>
      </c>
      <c r="F52" s="47">
        <v>21130</v>
      </c>
      <c r="G52" s="46" t="s">
        <v>269</v>
      </c>
      <c r="H52" s="48">
        <v>380373004</v>
      </c>
      <c r="I52" s="48"/>
      <c r="J52" s="49"/>
      <c r="K52" s="211" t="str">
        <f t="shared" si="9"/>
        <v/>
      </c>
      <c r="L52" s="246" t="str">
        <f t="shared" si="10"/>
        <v/>
      </c>
      <c r="M52" s="159" t="str">
        <f t="shared" si="11"/>
        <v/>
      </c>
      <c r="N52" s="6"/>
    </row>
    <row r="53" spans="1:14" x14ac:dyDescent="0.25">
      <c r="A53" s="141">
        <v>58</v>
      </c>
      <c r="B53" s="353" t="s">
        <v>271</v>
      </c>
      <c r="C53" s="353" t="s">
        <v>19</v>
      </c>
      <c r="D53" s="269">
        <v>58</v>
      </c>
      <c r="E53" s="46" t="s">
        <v>20</v>
      </c>
      <c r="F53" s="47">
        <v>21250</v>
      </c>
      <c r="G53" s="46" t="s">
        <v>14</v>
      </c>
      <c r="H53" s="48">
        <v>380269104</v>
      </c>
      <c r="I53" s="48">
        <v>699210787</v>
      </c>
      <c r="J53" s="51" t="s">
        <v>15</v>
      </c>
      <c r="K53" s="211" t="str">
        <f t="shared" ref="K53:K58" si="12">IF((N53)="","",IF(MONTH(N53)=1,"Janvier",IF(MONTH(N53)=2,"Février",IF(MONTH(N53)=3,"Mars",IF(MONTH(N53)=4,"Avril",IF(MONTH(N53)=5,"Mai",IF(MONTH(N53)=6,"Juin",IF(MONTH(N53)=7,"Juillet",IF(MONTH(N53)=8,"Août",IF(MONTH(N53)=9,"Septembre",IF(MONTH(N53)=10,"Octobre",IF(MONTH(N53)=11,"Novembre","Décembre"))))))))))))</f>
        <v>Avril</v>
      </c>
      <c r="L53" s="246">
        <f t="shared" ref="L53:L58" si="13">IF(N53="","",DAY(N53))</f>
        <v>17</v>
      </c>
      <c r="M53" s="159">
        <f t="shared" ref="M53:M58" si="14">IF(N53="","",YEAR(N53))</f>
        <v>1936</v>
      </c>
      <c r="N53" s="6">
        <v>13257</v>
      </c>
    </row>
    <row r="54" spans="1:14" x14ac:dyDescent="0.25">
      <c r="A54" s="141">
        <v>114</v>
      </c>
      <c r="B54" s="353" t="s">
        <v>272</v>
      </c>
      <c r="C54" s="353" t="s">
        <v>273</v>
      </c>
      <c r="D54" s="163">
        <v>114</v>
      </c>
      <c r="E54" s="14" t="s">
        <v>274</v>
      </c>
      <c r="F54" s="13">
        <v>21470</v>
      </c>
      <c r="G54" s="14" t="s">
        <v>30</v>
      </c>
      <c r="H54" s="16">
        <v>380299731</v>
      </c>
      <c r="I54" s="16"/>
      <c r="J54" s="15"/>
      <c r="K54" s="211" t="str">
        <f t="shared" si="12"/>
        <v/>
      </c>
      <c r="L54" s="246" t="str">
        <f t="shared" si="13"/>
        <v/>
      </c>
      <c r="M54" s="159" t="str">
        <f t="shared" si="14"/>
        <v/>
      </c>
      <c r="N54" s="6"/>
    </row>
    <row r="55" spans="1:14" x14ac:dyDescent="0.25">
      <c r="A55" s="141">
        <v>115</v>
      </c>
      <c r="B55" s="353" t="s">
        <v>275</v>
      </c>
      <c r="C55" s="353" t="s">
        <v>276</v>
      </c>
      <c r="D55" s="163">
        <v>115</v>
      </c>
      <c r="E55" s="46" t="s">
        <v>277</v>
      </c>
      <c r="F55" s="47">
        <v>21470</v>
      </c>
      <c r="G55" s="46" t="s">
        <v>30</v>
      </c>
      <c r="H55" s="48">
        <v>380299412</v>
      </c>
      <c r="I55" s="48"/>
      <c r="J55" s="49"/>
      <c r="K55" s="211" t="str">
        <f t="shared" si="12"/>
        <v/>
      </c>
      <c r="L55" s="246" t="str">
        <f t="shared" si="13"/>
        <v/>
      </c>
      <c r="M55" s="159" t="str">
        <f t="shared" si="14"/>
        <v/>
      </c>
      <c r="N55" s="6"/>
    </row>
    <row r="56" spans="1:14" x14ac:dyDescent="0.25">
      <c r="A56" s="141">
        <v>61</v>
      </c>
      <c r="B56" s="353" t="s">
        <v>278</v>
      </c>
      <c r="C56" s="353" t="s">
        <v>48</v>
      </c>
      <c r="D56" s="269">
        <v>61</v>
      </c>
      <c r="E56" s="46" t="s">
        <v>63</v>
      </c>
      <c r="F56" s="47">
        <v>21470</v>
      </c>
      <c r="G56" s="46" t="s">
        <v>30</v>
      </c>
      <c r="H56" s="48">
        <v>380299528</v>
      </c>
      <c r="I56" s="48"/>
      <c r="J56" s="51" t="s">
        <v>166</v>
      </c>
      <c r="K56" s="211" t="str">
        <f t="shared" si="12"/>
        <v>Mai</v>
      </c>
      <c r="L56" s="246">
        <f t="shared" si="13"/>
        <v>26</v>
      </c>
      <c r="M56" s="159">
        <f t="shared" si="14"/>
        <v>1939</v>
      </c>
      <c r="N56" s="6">
        <v>14391</v>
      </c>
    </row>
    <row r="57" spans="1:14" x14ac:dyDescent="0.25">
      <c r="A57" s="141">
        <v>117</v>
      </c>
      <c r="B57" s="353" t="s">
        <v>279</v>
      </c>
      <c r="C57" s="353" t="s">
        <v>55</v>
      </c>
      <c r="D57" s="163">
        <v>117</v>
      </c>
      <c r="E57" s="52" t="s">
        <v>113</v>
      </c>
      <c r="F57" s="13">
        <v>21470</v>
      </c>
      <c r="G57" s="52" t="s">
        <v>30</v>
      </c>
      <c r="H57" s="16">
        <v>380299416</v>
      </c>
      <c r="I57" s="16"/>
      <c r="J57" s="35"/>
      <c r="K57" s="211" t="str">
        <f t="shared" si="12"/>
        <v>Août</v>
      </c>
      <c r="L57" s="246">
        <f t="shared" si="13"/>
        <v>15</v>
      </c>
      <c r="M57" s="159">
        <f t="shared" si="14"/>
        <v>1934</v>
      </c>
      <c r="N57" s="6">
        <v>12646</v>
      </c>
    </row>
    <row r="58" spans="1:14" x14ac:dyDescent="0.25">
      <c r="A58" s="141">
        <v>118</v>
      </c>
      <c r="B58" s="353" t="s">
        <v>279</v>
      </c>
      <c r="C58" s="353" t="s">
        <v>98</v>
      </c>
      <c r="D58" s="163">
        <v>118</v>
      </c>
      <c r="E58" s="46" t="s">
        <v>280</v>
      </c>
      <c r="F58" s="47">
        <v>21470</v>
      </c>
      <c r="G58" s="46" t="s">
        <v>30</v>
      </c>
      <c r="H58" s="48">
        <v>380299416</v>
      </c>
      <c r="I58" s="48"/>
      <c r="J58" s="49"/>
      <c r="K58" s="211" t="str">
        <f t="shared" si="12"/>
        <v/>
      </c>
      <c r="L58" s="246" t="str">
        <f t="shared" si="13"/>
        <v/>
      </c>
      <c r="M58" s="159" t="str">
        <f t="shared" si="14"/>
        <v/>
      </c>
      <c r="N58" s="6"/>
    </row>
    <row r="59" spans="1:14" ht="15.75" thickBot="1" x14ac:dyDescent="0.3"/>
    <row r="60" spans="1:14" ht="15.75" thickBot="1" x14ac:dyDescent="0.3">
      <c r="E60" s="53" t="s">
        <v>733</v>
      </c>
    </row>
  </sheetData>
  <sheetProtection password="AE9B" sheet="1" objects="1" scenarios="1"/>
  <autoFilter ref="A2:N58">
    <filterColumn colId="10" showButton="0"/>
    <filterColumn colId="11" showButton="0"/>
  </autoFilter>
  <customSheetViews>
    <customSheetView guid="{383230AB-0D5E-4CBB-9782-F256E3AF83A1}" showRuler="0" topLeftCell="A28">
      <selection activeCell="G26" sqref="G26"/>
      <pageMargins left="0.78740157499999996" right="0.78740157499999996" top="0.984251969" bottom="0.984251969" header="0.4921259845" footer="0.4921259845"/>
      <headerFooter alignWithMargins="0"/>
    </customSheetView>
    <customSheetView guid="{C8E12C0E-74D9-4313-A2C3-87F25970D486}" showRuler="0" topLeftCell="A28">
      <selection activeCell="G26" sqref="G26"/>
      <pageMargins left="0.78740157499999996" right="0.78740157499999996" top="0.984251969" bottom="0.984251969" header="0.4921259845" footer="0.4921259845"/>
      <headerFooter alignWithMargins="0"/>
    </customSheetView>
  </customSheetViews>
  <mergeCells count="11">
    <mergeCell ref="N2:N3"/>
    <mergeCell ref="H2:H3"/>
    <mergeCell ref="I2:I3"/>
    <mergeCell ref="J2:J3"/>
    <mergeCell ref="K2:M2"/>
    <mergeCell ref="G2:G3"/>
    <mergeCell ref="B2:B3"/>
    <mergeCell ref="C2:C3"/>
    <mergeCell ref="D2:D3"/>
    <mergeCell ref="E2:E3"/>
    <mergeCell ref="F2:F3"/>
  </mergeCells>
  <phoneticPr fontId="3" type="noConversion"/>
  <hyperlinks>
    <hyperlink ref="J8" r:id="rId1"/>
    <hyperlink ref="J53" r:id="rId2"/>
    <hyperlink ref="J6" r:id="rId3"/>
    <hyperlink ref="J50" r:id="rId4"/>
    <hyperlink ref="J17" r:id="rId5"/>
    <hyperlink ref="J4" r:id="rId6"/>
    <hyperlink ref="J30" r:id="rId7"/>
    <hyperlink ref="J42" r:id="rId8"/>
    <hyperlink ref="J9" r:id="rId9"/>
    <hyperlink ref="J26" r:id="rId10"/>
    <hyperlink ref="J29" r:id="rId11"/>
    <hyperlink ref="J18" r:id="rId12"/>
    <hyperlink ref="J23" r:id="rId13"/>
    <hyperlink ref="J28" r:id="rId14"/>
    <hyperlink ref="J45" r:id="rId15"/>
    <hyperlink ref="J46" r:id="rId16"/>
    <hyperlink ref="J14" r:id="rId17"/>
    <hyperlink ref="J21" r:id="rId18"/>
    <hyperlink ref="J20" r:id="rId19"/>
  </hyperlinks>
  <pageMargins left="0.78740157499999996" right="0.78740157499999996" top="0.984251969" bottom="0.984251969" header="0.4921259845" footer="0.4921259845"/>
  <pageSetup paperSize="9" orientation="portrait" horizontalDpi="0" verticalDpi="0" r:id="rId2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indexed="12"/>
  </sheetPr>
  <dimension ref="A1:P75"/>
  <sheetViews>
    <sheetView workbookViewId="0">
      <selection activeCell="Q18" sqref="Q18"/>
    </sheetView>
  </sheetViews>
  <sheetFormatPr baseColWidth="10" defaultRowHeight="15" x14ac:dyDescent="0.25"/>
  <cols>
    <col min="1" max="1" width="3.875" style="141" bestFit="1" customWidth="1"/>
    <col min="3" max="3" width="12.625" bestFit="1" customWidth="1"/>
    <col min="4" max="4" width="9.25" style="247" customWidth="1"/>
    <col min="5" max="5" width="26.75" hidden="1" customWidth="1"/>
    <col min="6" max="6" width="6.875" hidden="1" customWidth="1"/>
    <col min="7" max="7" width="16.625" hidden="1" customWidth="1"/>
    <col min="8" max="9" width="12.875" hidden="1" customWidth="1"/>
    <col min="10" max="10" width="27.5" hidden="1" customWidth="1"/>
    <col min="11" max="11" width="9.625" bestFit="1" customWidth="1"/>
    <col min="12" max="12" width="4.75" style="247" bestFit="1" customWidth="1"/>
    <col min="13" max="13" width="6.5" bestFit="1" customWidth="1"/>
    <col min="14" max="14" width="6.25" customWidth="1"/>
    <col min="15" max="15" width="4.25" hidden="1" customWidth="1"/>
    <col min="16" max="16" width="0" style="91" hidden="1" customWidth="1"/>
  </cols>
  <sheetData>
    <row r="1" spans="1:16" ht="15.75" thickBot="1" x14ac:dyDescent="0.3"/>
    <row r="2" spans="1:16" s="1" customFormat="1" ht="15.75" thickBot="1" x14ac:dyDescent="0.3">
      <c r="A2" s="141"/>
      <c r="B2" s="375" t="s">
        <v>0</v>
      </c>
      <c r="C2" s="375" t="s">
        <v>1</v>
      </c>
      <c r="D2" s="379" t="s">
        <v>2</v>
      </c>
      <c r="E2" s="375" t="s">
        <v>3</v>
      </c>
      <c r="F2" s="375" t="s">
        <v>4</v>
      </c>
      <c r="G2" s="375" t="s">
        <v>5</v>
      </c>
      <c r="H2" s="383" t="s">
        <v>6</v>
      </c>
      <c r="I2" s="383" t="s">
        <v>7</v>
      </c>
      <c r="J2" s="375" t="s">
        <v>8</v>
      </c>
      <c r="K2" s="385" t="s">
        <v>9</v>
      </c>
      <c r="L2" s="386"/>
      <c r="M2" s="387"/>
      <c r="N2" s="388" t="s">
        <v>10</v>
      </c>
      <c r="O2" s="390"/>
      <c r="P2" s="381" t="s">
        <v>726</v>
      </c>
    </row>
    <row r="3" spans="1:16" s="1" customFormat="1" ht="15.75" thickBot="1" x14ac:dyDescent="0.3">
      <c r="A3" s="141"/>
      <c r="B3" s="376"/>
      <c r="C3" s="376"/>
      <c r="D3" s="380"/>
      <c r="E3" s="376"/>
      <c r="F3" s="376"/>
      <c r="G3" s="376"/>
      <c r="H3" s="384"/>
      <c r="I3" s="384"/>
      <c r="J3" s="376"/>
      <c r="K3" s="139" t="s">
        <v>702</v>
      </c>
      <c r="L3" s="248" t="s">
        <v>703</v>
      </c>
      <c r="M3" s="139" t="s">
        <v>704</v>
      </c>
      <c r="N3" s="389"/>
      <c r="O3" s="391"/>
      <c r="P3" s="382"/>
    </row>
    <row r="4" spans="1:16" s="19" customFormat="1" x14ac:dyDescent="0.25">
      <c r="A4" s="149">
        <v>126</v>
      </c>
      <c r="B4" s="356" t="s">
        <v>115</v>
      </c>
      <c r="C4" s="356" t="s">
        <v>116</v>
      </c>
      <c r="D4" s="268">
        <v>126</v>
      </c>
      <c r="E4" s="152" t="s">
        <v>504</v>
      </c>
      <c r="F4" s="153">
        <v>21170</v>
      </c>
      <c r="G4" s="152" t="s">
        <v>72</v>
      </c>
      <c r="H4" s="154">
        <v>380290222</v>
      </c>
      <c r="I4" s="155"/>
      <c r="J4" s="156"/>
      <c r="K4" s="211" t="str">
        <f>IF((P4)="","",IF(MONTH(P4)=1,"Janvier",IF(MONTH(P4)=2,"Février",IF(MONTH(P4)=3,"Mars",IF(MONTH(P4)=4,"Avril",IF(MONTH(P4)=5,"Mai",IF(MONTH(P4)=6,"Juin",IF(MONTH(P4)=7,"Juillet",IF(MONTH(P4)=8,"Août",IF(MONTH(P4)=9,"Septembre",IF(MONTH(P4)=10,"Octobre",IF(MONTH(P4)=11,"Novembre","Décembre"))))))))))))</f>
        <v>Janvier</v>
      </c>
      <c r="L4" s="246">
        <f>IF(P4="","",DAY(P4))</f>
        <v>19</v>
      </c>
      <c r="M4" s="159">
        <f>IF(P4="","",YEAR(P4))</f>
        <v>1947</v>
      </c>
      <c r="N4" s="238" t="s">
        <v>26</v>
      </c>
      <c r="O4" s="237" t="s">
        <v>17</v>
      </c>
      <c r="P4" s="242">
        <v>17186</v>
      </c>
    </row>
    <row r="5" spans="1:16" x14ac:dyDescent="0.25">
      <c r="A5" s="141">
        <v>4</v>
      </c>
      <c r="B5" s="357" t="s">
        <v>43</v>
      </c>
      <c r="C5" s="357" t="s">
        <v>44</v>
      </c>
      <c r="D5" s="163">
        <v>4</v>
      </c>
      <c r="E5" s="2" t="s">
        <v>45</v>
      </c>
      <c r="F5" s="3">
        <v>21470</v>
      </c>
      <c r="G5" s="2" t="s">
        <v>30</v>
      </c>
      <c r="H5" s="4">
        <v>380298947</v>
      </c>
      <c r="I5" s="4">
        <v>614462165</v>
      </c>
      <c r="J5" s="5" t="s">
        <v>46</v>
      </c>
      <c r="K5" s="211" t="str">
        <f t="shared" ref="K5:K19" si="0">IF((P5)="","",IF(MONTH(P5)=1,"Janvier",IF(MONTH(P5)=2,"Février",IF(MONTH(P5)=3,"Mars",IF(MONTH(P5)=4,"Avril",IF(MONTH(P5)=5,"Mai",IF(MONTH(P5)=6,"Juin",IF(MONTH(P5)=7,"Juillet",IF(MONTH(P5)=8,"Août",IF(MONTH(P5)=9,"Septembre",IF(MONTH(P5)=10,"Octobre",IF(MONTH(P5)=11,"Novembre","Décembre"))))))))))))</f>
        <v>Octobre</v>
      </c>
      <c r="L5" s="246">
        <f t="shared" ref="L5:L19" si="1">IF(P5="","",DAY(P5))</f>
        <v>24</v>
      </c>
      <c r="M5" s="159">
        <f t="shared" ref="M5:M19" si="2">IF(P5="","",YEAR(P5))</f>
        <v>1967</v>
      </c>
      <c r="N5" s="144" t="s">
        <v>16</v>
      </c>
      <c r="O5" s="47" t="s">
        <v>17</v>
      </c>
      <c r="P5" s="243">
        <v>24769</v>
      </c>
    </row>
    <row r="6" spans="1:16" s="25" customFormat="1" x14ac:dyDescent="0.25">
      <c r="A6" s="141">
        <v>135</v>
      </c>
      <c r="B6" s="353" t="s">
        <v>152</v>
      </c>
      <c r="C6" s="353" t="s">
        <v>22</v>
      </c>
      <c r="D6" s="164">
        <v>135</v>
      </c>
      <c r="E6" s="14" t="s">
        <v>153</v>
      </c>
      <c r="F6" s="13">
        <v>21250</v>
      </c>
      <c r="G6" s="14" t="s">
        <v>154</v>
      </c>
      <c r="H6" s="16">
        <v>380204308</v>
      </c>
      <c r="I6" s="16"/>
      <c r="J6" s="35"/>
      <c r="K6" s="211" t="str">
        <f t="shared" si="0"/>
        <v>Janvier</v>
      </c>
      <c r="L6" s="246">
        <f t="shared" si="1"/>
        <v>6</v>
      </c>
      <c r="M6" s="159">
        <f t="shared" si="2"/>
        <v>1938</v>
      </c>
      <c r="N6" s="144" t="s">
        <v>16</v>
      </c>
      <c r="O6" s="47" t="s">
        <v>17</v>
      </c>
      <c r="P6" s="243">
        <v>13886</v>
      </c>
    </row>
    <row r="7" spans="1:16" x14ac:dyDescent="0.25">
      <c r="A7" s="150">
        <v>79</v>
      </c>
      <c r="B7" s="353" t="s">
        <v>51</v>
      </c>
      <c r="C7" s="353" t="s">
        <v>52</v>
      </c>
      <c r="D7" s="163">
        <v>79</v>
      </c>
      <c r="E7" s="2" t="s">
        <v>53</v>
      </c>
      <c r="F7" s="3">
        <v>21170</v>
      </c>
      <c r="G7" s="2" t="s">
        <v>41</v>
      </c>
      <c r="H7" s="4">
        <v>380290667</v>
      </c>
      <c r="I7" s="4">
        <v>679396168</v>
      </c>
      <c r="J7" s="5" t="s">
        <v>96</v>
      </c>
      <c r="K7" s="211" t="str">
        <f t="shared" si="0"/>
        <v>Juin</v>
      </c>
      <c r="L7" s="246">
        <f t="shared" si="1"/>
        <v>6</v>
      </c>
      <c r="M7" s="159">
        <f t="shared" si="2"/>
        <v>1945</v>
      </c>
      <c r="N7" s="8" t="s">
        <v>16</v>
      </c>
      <c r="O7" s="8" t="s">
        <v>17</v>
      </c>
      <c r="P7" s="240">
        <v>16594</v>
      </c>
    </row>
    <row r="8" spans="1:16" x14ac:dyDescent="0.25">
      <c r="A8" s="150">
        <v>133</v>
      </c>
      <c r="B8" s="353" t="s">
        <v>144</v>
      </c>
      <c r="C8" s="353" t="s">
        <v>145</v>
      </c>
      <c r="D8" s="163">
        <v>133</v>
      </c>
      <c r="E8" s="2" t="s">
        <v>146</v>
      </c>
      <c r="F8" s="3">
        <v>21470</v>
      </c>
      <c r="G8" s="2" t="s">
        <v>30</v>
      </c>
      <c r="H8" s="4"/>
      <c r="I8" s="4">
        <v>630499384</v>
      </c>
      <c r="J8" s="5"/>
      <c r="K8" s="211" t="str">
        <f t="shared" si="0"/>
        <v>Juin</v>
      </c>
      <c r="L8" s="246">
        <f t="shared" si="1"/>
        <v>24</v>
      </c>
      <c r="M8" s="159">
        <f t="shared" si="2"/>
        <v>1941</v>
      </c>
      <c r="N8" s="8" t="s">
        <v>26</v>
      </c>
      <c r="O8" s="8" t="s">
        <v>17</v>
      </c>
      <c r="P8" s="240">
        <v>15151</v>
      </c>
    </row>
    <row r="9" spans="1:16" x14ac:dyDescent="0.25">
      <c r="A9" s="150">
        <v>80</v>
      </c>
      <c r="B9" s="353" t="s">
        <v>121</v>
      </c>
      <c r="C9" s="353" t="s">
        <v>122</v>
      </c>
      <c r="D9" s="163">
        <v>80</v>
      </c>
      <c r="E9" s="2" t="s">
        <v>123</v>
      </c>
      <c r="F9" s="3">
        <v>21250</v>
      </c>
      <c r="G9" s="2" t="s">
        <v>124</v>
      </c>
      <c r="H9" s="4">
        <v>380363662</v>
      </c>
      <c r="I9" s="4"/>
      <c r="J9" s="5"/>
      <c r="K9" s="211" t="str">
        <f t="shared" si="0"/>
        <v>Juillet</v>
      </c>
      <c r="L9" s="246">
        <f t="shared" si="1"/>
        <v>7</v>
      </c>
      <c r="M9" s="159">
        <f t="shared" si="2"/>
        <v>1947</v>
      </c>
      <c r="N9" s="8" t="s">
        <v>16</v>
      </c>
      <c r="O9" s="8" t="s">
        <v>17</v>
      </c>
      <c r="P9" s="243">
        <v>17355</v>
      </c>
    </row>
    <row r="10" spans="1:16" x14ac:dyDescent="0.25">
      <c r="A10" s="150">
        <v>81</v>
      </c>
      <c r="B10" s="357" t="s">
        <v>47</v>
      </c>
      <c r="C10" s="357" t="s">
        <v>48</v>
      </c>
      <c r="D10" s="163">
        <v>81</v>
      </c>
      <c r="E10" s="2" t="s">
        <v>49</v>
      </c>
      <c r="F10" s="3">
        <v>21170</v>
      </c>
      <c r="G10" s="2" t="s">
        <v>41</v>
      </c>
      <c r="H10" s="4">
        <v>380779059</v>
      </c>
      <c r="I10" s="4"/>
      <c r="J10" s="5" t="s">
        <v>50</v>
      </c>
      <c r="K10" s="211" t="str">
        <f t="shared" si="0"/>
        <v>Août</v>
      </c>
      <c r="L10" s="246">
        <f t="shared" si="1"/>
        <v>10</v>
      </c>
      <c r="M10" s="159">
        <f t="shared" si="2"/>
        <v>1944</v>
      </c>
      <c r="N10" s="7" t="s">
        <v>16</v>
      </c>
      <c r="O10" s="8" t="s">
        <v>17</v>
      </c>
      <c r="P10" s="243">
        <v>16294</v>
      </c>
    </row>
    <row r="11" spans="1:16" x14ac:dyDescent="0.25">
      <c r="A11" s="150">
        <v>82</v>
      </c>
      <c r="B11" s="357" t="s">
        <v>89</v>
      </c>
      <c r="C11" s="357" t="s">
        <v>70</v>
      </c>
      <c r="D11" s="163">
        <v>82</v>
      </c>
      <c r="E11" s="2" t="s">
        <v>90</v>
      </c>
      <c r="F11" s="3">
        <v>21170</v>
      </c>
      <c r="G11" s="2" t="s">
        <v>91</v>
      </c>
      <c r="H11" s="4">
        <v>380329317</v>
      </c>
      <c r="I11" s="4">
        <v>678333988</v>
      </c>
      <c r="J11" s="5" t="s">
        <v>92</v>
      </c>
      <c r="K11" s="211" t="str">
        <f t="shared" si="0"/>
        <v>Juillet</v>
      </c>
      <c r="L11" s="246">
        <f t="shared" si="1"/>
        <v>23</v>
      </c>
      <c r="M11" s="159">
        <f t="shared" si="2"/>
        <v>1947</v>
      </c>
      <c r="N11" s="11" t="s">
        <v>26</v>
      </c>
      <c r="O11" s="8" t="s">
        <v>17</v>
      </c>
      <c r="P11" s="240">
        <v>17371</v>
      </c>
    </row>
    <row r="12" spans="1:16" x14ac:dyDescent="0.25">
      <c r="A12" s="150">
        <v>128</v>
      </c>
      <c r="B12" s="353" t="s">
        <v>126</v>
      </c>
      <c r="C12" s="353" t="s">
        <v>127</v>
      </c>
      <c r="D12" s="164">
        <v>128</v>
      </c>
      <c r="E12" s="2" t="s">
        <v>128</v>
      </c>
      <c r="F12" s="3">
        <v>21470</v>
      </c>
      <c r="G12" s="2" t="s">
        <v>30</v>
      </c>
      <c r="H12" s="4">
        <v>380299829</v>
      </c>
      <c r="I12" s="4"/>
      <c r="J12" s="5"/>
      <c r="K12" s="211" t="str">
        <f t="shared" si="0"/>
        <v>Septembre</v>
      </c>
      <c r="L12" s="246">
        <f t="shared" si="1"/>
        <v>21</v>
      </c>
      <c r="M12" s="159">
        <f t="shared" si="2"/>
        <v>1949</v>
      </c>
      <c r="N12" s="11" t="s">
        <v>26</v>
      </c>
      <c r="O12" s="8" t="s">
        <v>17</v>
      </c>
      <c r="P12" s="240">
        <v>18162</v>
      </c>
    </row>
    <row r="13" spans="1:16" s="25" customFormat="1" x14ac:dyDescent="0.25">
      <c r="A13" s="150">
        <v>127</v>
      </c>
      <c r="B13" s="353" t="s">
        <v>117</v>
      </c>
      <c r="C13" s="353" t="s">
        <v>118</v>
      </c>
      <c r="D13" s="164">
        <v>127</v>
      </c>
      <c r="E13" s="14" t="s">
        <v>119</v>
      </c>
      <c r="F13" s="13">
        <v>21170</v>
      </c>
      <c r="G13" s="14" t="s">
        <v>67</v>
      </c>
      <c r="H13" s="16">
        <v>380290468</v>
      </c>
      <c r="I13" s="16">
        <v>632368023</v>
      </c>
      <c r="J13" s="5" t="s">
        <v>120</v>
      </c>
      <c r="K13" s="211" t="str">
        <f t="shared" si="0"/>
        <v>Mars</v>
      </c>
      <c r="L13" s="246">
        <f t="shared" si="1"/>
        <v>30</v>
      </c>
      <c r="M13" s="159">
        <f t="shared" si="2"/>
        <v>1935</v>
      </c>
      <c r="N13" s="11" t="s">
        <v>26</v>
      </c>
      <c r="O13" s="8" t="s">
        <v>17</v>
      </c>
      <c r="P13" s="239">
        <v>12873</v>
      </c>
    </row>
    <row r="14" spans="1:16" s="25" customFormat="1" x14ac:dyDescent="0.25">
      <c r="A14" s="150"/>
      <c r="B14" s="353" t="s">
        <v>303</v>
      </c>
      <c r="C14" s="353" t="s">
        <v>182</v>
      </c>
      <c r="D14" s="163">
        <v>83</v>
      </c>
      <c r="E14" s="14" t="s">
        <v>447</v>
      </c>
      <c r="F14" s="13">
        <v>21470</v>
      </c>
      <c r="G14" s="14" t="s">
        <v>30</v>
      </c>
      <c r="H14" s="16"/>
      <c r="I14" s="16"/>
      <c r="J14" s="5"/>
      <c r="K14" s="211"/>
      <c r="L14" s="246"/>
      <c r="M14" s="159"/>
      <c r="N14" s="11"/>
      <c r="O14" s="8"/>
      <c r="P14" s="239"/>
    </row>
    <row r="15" spans="1:16" x14ac:dyDescent="0.25">
      <c r="A15" s="150">
        <v>19</v>
      </c>
      <c r="B15" s="357" t="s">
        <v>77</v>
      </c>
      <c r="C15" s="357" t="s">
        <v>78</v>
      </c>
      <c r="D15" s="163">
        <v>19</v>
      </c>
      <c r="E15" s="2" t="s">
        <v>79</v>
      </c>
      <c r="F15" s="3">
        <v>21170</v>
      </c>
      <c r="G15" s="2" t="s">
        <v>67</v>
      </c>
      <c r="H15" s="4">
        <v>380392678</v>
      </c>
      <c r="I15" s="4">
        <v>677647670</v>
      </c>
      <c r="J15" s="5" t="s">
        <v>80</v>
      </c>
      <c r="K15" s="211" t="str">
        <f t="shared" si="0"/>
        <v>Mars</v>
      </c>
      <c r="L15" s="246">
        <f t="shared" si="1"/>
        <v>6</v>
      </c>
      <c r="M15" s="159">
        <f t="shared" si="2"/>
        <v>1942</v>
      </c>
      <c r="N15" s="8" t="s">
        <v>16</v>
      </c>
      <c r="O15" s="8" t="s">
        <v>17</v>
      </c>
      <c r="P15" s="240">
        <v>15406</v>
      </c>
    </row>
    <row r="16" spans="1:16" x14ac:dyDescent="0.25">
      <c r="A16" s="150">
        <v>136</v>
      </c>
      <c r="B16" s="353" t="s">
        <v>77</v>
      </c>
      <c r="C16" s="353" t="s">
        <v>160</v>
      </c>
      <c r="D16" s="164">
        <v>136</v>
      </c>
      <c r="E16" s="17" t="s">
        <v>161</v>
      </c>
      <c r="F16" s="40">
        <v>21470</v>
      </c>
      <c r="G16" s="17" t="s">
        <v>30</v>
      </c>
      <c r="H16" s="42">
        <v>380298449</v>
      </c>
      <c r="I16" s="4"/>
      <c r="J16" s="9"/>
      <c r="K16" s="211" t="str">
        <f t="shared" si="0"/>
        <v>Février</v>
      </c>
      <c r="L16" s="246">
        <f t="shared" si="1"/>
        <v>28</v>
      </c>
      <c r="M16" s="159">
        <f t="shared" si="2"/>
        <v>1943</v>
      </c>
      <c r="N16" s="24" t="s">
        <v>26</v>
      </c>
      <c r="O16" s="20" t="s">
        <v>17</v>
      </c>
      <c r="P16" s="240">
        <v>15765</v>
      </c>
    </row>
    <row r="17" spans="1:16" x14ac:dyDescent="0.25">
      <c r="A17" s="150"/>
      <c r="B17" s="353" t="s">
        <v>304</v>
      </c>
      <c r="C17" s="353" t="s">
        <v>122</v>
      </c>
      <c r="D17" s="163">
        <v>84</v>
      </c>
      <c r="E17" s="14"/>
      <c r="F17" s="13">
        <v>21250</v>
      </c>
      <c r="G17" s="14" t="s">
        <v>60</v>
      </c>
      <c r="H17" s="42"/>
      <c r="I17" s="4"/>
      <c r="J17" s="9"/>
      <c r="K17" s="211"/>
      <c r="L17" s="246"/>
      <c r="M17" s="159"/>
      <c r="N17" s="24"/>
      <c r="O17" s="20"/>
      <c r="P17" s="240"/>
    </row>
    <row r="18" spans="1:16" x14ac:dyDescent="0.25">
      <c r="A18" s="150">
        <v>21</v>
      </c>
      <c r="B18" s="353" t="s">
        <v>54</v>
      </c>
      <c r="C18" s="353" t="s">
        <v>55</v>
      </c>
      <c r="D18" s="163">
        <v>21</v>
      </c>
      <c r="E18" s="2" t="s">
        <v>56</v>
      </c>
      <c r="F18" s="3">
        <v>21170</v>
      </c>
      <c r="G18" s="2" t="s">
        <v>41</v>
      </c>
      <c r="H18" s="4">
        <v>380291162</v>
      </c>
      <c r="I18" s="4"/>
      <c r="J18" s="5" t="s">
        <v>57</v>
      </c>
      <c r="K18" s="211" t="str">
        <f t="shared" si="0"/>
        <v>Septembre</v>
      </c>
      <c r="L18" s="246">
        <f t="shared" si="1"/>
        <v>5</v>
      </c>
      <c r="M18" s="159">
        <f t="shared" si="2"/>
        <v>1943</v>
      </c>
      <c r="N18" s="7" t="s">
        <v>16</v>
      </c>
      <c r="O18" s="8" t="s">
        <v>17</v>
      </c>
      <c r="P18" s="240">
        <v>15954</v>
      </c>
    </row>
    <row r="19" spans="1:16" x14ac:dyDescent="0.25">
      <c r="A19" s="150">
        <v>129</v>
      </c>
      <c r="B19" s="353" t="s">
        <v>134</v>
      </c>
      <c r="C19" s="353" t="s">
        <v>135</v>
      </c>
      <c r="D19" s="164">
        <v>129</v>
      </c>
      <c r="E19" s="2" t="s">
        <v>136</v>
      </c>
      <c r="F19" s="3">
        <v>21470</v>
      </c>
      <c r="G19" s="2" t="s">
        <v>30</v>
      </c>
      <c r="H19" s="4">
        <v>380298005</v>
      </c>
      <c r="I19" s="4">
        <v>677326924</v>
      </c>
      <c r="J19" s="5"/>
      <c r="K19" s="211" t="str">
        <f t="shared" si="0"/>
        <v/>
      </c>
      <c r="L19" s="246" t="str">
        <f t="shared" si="1"/>
        <v/>
      </c>
      <c r="M19" s="159" t="str">
        <f t="shared" si="2"/>
        <v/>
      </c>
      <c r="N19" s="11" t="s">
        <v>26</v>
      </c>
      <c r="O19" s="8" t="s">
        <v>17</v>
      </c>
      <c r="P19" s="240"/>
    </row>
    <row r="20" spans="1:16" x14ac:dyDescent="0.25">
      <c r="A20" s="150">
        <v>26</v>
      </c>
      <c r="B20" s="358" t="s">
        <v>93</v>
      </c>
      <c r="C20" s="358" t="s">
        <v>55</v>
      </c>
      <c r="D20" s="163">
        <v>26</v>
      </c>
      <c r="E20" s="2" t="s">
        <v>94</v>
      </c>
      <c r="F20" s="3">
        <v>21250</v>
      </c>
      <c r="G20" s="2" t="s">
        <v>14</v>
      </c>
      <c r="H20" s="4">
        <v>380269485</v>
      </c>
      <c r="I20" s="4"/>
      <c r="J20" s="5" t="s">
        <v>95</v>
      </c>
      <c r="K20" s="211" t="str">
        <f t="shared" ref="K20:K36" si="3">IF((P20)="","",IF(MONTH(P20)=1,"Janvier",IF(MONTH(P20)=2,"Février",IF(MONTH(P20)=3,"Mars",IF(MONTH(P20)=4,"Avril",IF(MONTH(P20)=5,"Mai",IF(MONTH(P20)=6,"Juin",IF(MONTH(P20)=7,"Juillet",IF(MONTH(P20)=8,"Août",IF(MONTH(P20)=9,"Septembre",IF(MONTH(P20)=10,"Octobre",IF(MONTH(P20)=11,"Novembre","Décembre"))))))))))))</f>
        <v>Avril</v>
      </c>
      <c r="L20" s="246">
        <f t="shared" ref="L20:L36" si="4">IF(P20="","",DAY(P20))</f>
        <v>18</v>
      </c>
      <c r="M20" s="159">
        <f t="shared" ref="M20:M36" si="5">IF(P20="","",YEAR(P20))</f>
        <v>1938</v>
      </c>
      <c r="N20" s="7" t="s">
        <v>16</v>
      </c>
      <c r="O20" s="8" t="s">
        <v>17</v>
      </c>
      <c r="P20" s="240">
        <v>13988</v>
      </c>
    </row>
    <row r="21" spans="1:16" x14ac:dyDescent="0.25">
      <c r="A21" s="150">
        <v>131</v>
      </c>
      <c r="B21" s="353" t="s">
        <v>140</v>
      </c>
      <c r="C21" s="353" t="s">
        <v>55</v>
      </c>
      <c r="D21" s="164">
        <v>131</v>
      </c>
      <c r="E21" s="2" t="s">
        <v>141</v>
      </c>
      <c r="F21" s="3">
        <v>21170</v>
      </c>
      <c r="G21" s="2" t="s">
        <v>67</v>
      </c>
      <c r="H21" s="4"/>
      <c r="I21" s="4">
        <v>624976601</v>
      </c>
      <c r="J21" s="5"/>
      <c r="K21" s="211" t="str">
        <f t="shared" si="3"/>
        <v>Août</v>
      </c>
      <c r="L21" s="246">
        <f t="shared" si="4"/>
        <v>3</v>
      </c>
      <c r="M21" s="159">
        <f t="shared" si="5"/>
        <v>1934</v>
      </c>
      <c r="N21" s="11" t="s">
        <v>26</v>
      </c>
      <c r="O21" s="8" t="s">
        <v>17</v>
      </c>
      <c r="P21" s="240">
        <v>12634</v>
      </c>
    </row>
    <row r="22" spans="1:16" x14ac:dyDescent="0.25">
      <c r="A22" s="150">
        <v>132</v>
      </c>
      <c r="B22" s="353" t="s">
        <v>142</v>
      </c>
      <c r="C22" s="353" t="s">
        <v>55</v>
      </c>
      <c r="D22" s="164">
        <v>132</v>
      </c>
      <c r="E22" s="2" t="s">
        <v>143</v>
      </c>
      <c r="F22" s="3">
        <v>21170</v>
      </c>
      <c r="G22" s="2" t="s">
        <v>41</v>
      </c>
      <c r="H22" s="4"/>
      <c r="I22" s="4">
        <v>672774655</v>
      </c>
      <c r="J22" s="5"/>
      <c r="K22" s="211" t="str">
        <f t="shared" si="3"/>
        <v>Mars</v>
      </c>
      <c r="L22" s="246">
        <f t="shared" si="4"/>
        <v>13</v>
      </c>
      <c r="M22" s="159">
        <f t="shared" si="5"/>
        <v>1965</v>
      </c>
      <c r="N22" s="11" t="s">
        <v>26</v>
      </c>
      <c r="O22" s="8" t="s">
        <v>17</v>
      </c>
      <c r="P22" s="240">
        <v>23814</v>
      </c>
    </row>
    <row r="23" spans="1:16" x14ac:dyDescent="0.25">
      <c r="A23" s="150">
        <v>1</v>
      </c>
      <c r="B23" s="353" t="s">
        <v>156</v>
      </c>
      <c r="C23" s="353" t="s">
        <v>157</v>
      </c>
      <c r="D23" s="164">
        <v>1</v>
      </c>
      <c r="E23" s="17" t="s">
        <v>158</v>
      </c>
      <c r="F23" s="40">
        <v>21170</v>
      </c>
      <c r="G23" s="17" t="s">
        <v>67</v>
      </c>
      <c r="H23" s="2"/>
      <c r="I23" s="4">
        <v>650073803</v>
      </c>
      <c r="J23" s="5" t="s">
        <v>159</v>
      </c>
      <c r="K23" s="211" t="str">
        <f t="shared" si="3"/>
        <v>Décembre</v>
      </c>
      <c r="L23" s="246">
        <f t="shared" si="4"/>
        <v>20</v>
      </c>
      <c r="M23" s="159">
        <f t="shared" si="5"/>
        <v>1971</v>
      </c>
      <c r="N23" s="41" t="s">
        <v>16</v>
      </c>
      <c r="O23" s="20" t="s">
        <v>17</v>
      </c>
      <c r="P23" s="240">
        <v>26287</v>
      </c>
    </row>
    <row r="24" spans="1:16" x14ac:dyDescent="0.25">
      <c r="A24" s="150">
        <v>86</v>
      </c>
      <c r="B24" s="353" t="s">
        <v>129</v>
      </c>
      <c r="C24" s="353" t="s">
        <v>133</v>
      </c>
      <c r="D24" s="163">
        <v>86</v>
      </c>
      <c r="E24" s="2" t="s">
        <v>130</v>
      </c>
      <c r="F24" s="3">
        <v>21910</v>
      </c>
      <c r="G24" s="2" t="s">
        <v>131</v>
      </c>
      <c r="H24" s="4">
        <v>380397913</v>
      </c>
      <c r="I24" s="4"/>
      <c r="J24" s="5" t="s">
        <v>132</v>
      </c>
      <c r="K24" s="211" t="str">
        <f t="shared" si="3"/>
        <v>Mai</v>
      </c>
      <c r="L24" s="246">
        <f t="shared" si="4"/>
        <v>31</v>
      </c>
      <c r="M24" s="159">
        <f t="shared" si="5"/>
        <v>1943</v>
      </c>
      <c r="N24" s="7" t="s">
        <v>16</v>
      </c>
      <c r="O24" s="8" t="s">
        <v>17</v>
      </c>
      <c r="P24" s="240">
        <v>15857</v>
      </c>
    </row>
    <row r="25" spans="1:16" x14ac:dyDescent="0.25">
      <c r="A25" s="150">
        <v>119</v>
      </c>
      <c r="B25" s="353" t="s">
        <v>86</v>
      </c>
      <c r="C25" s="353" t="s">
        <v>87</v>
      </c>
      <c r="D25" s="163">
        <v>119</v>
      </c>
      <c r="E25" s="2" t="s">
        <v>88</v>
      </c>
      <c r="F25" s="3">
        <v>21170</v>
      </c>
      <c r="G25" s="2" t="s">
        <v>41</v>
      </c>
      <c r="H25" s="4">
        <v>380291109</v>
      </c>
      <c r="I25" s="4"/>
      <c r="J25" s="9"/>
      <c r="K25" s="211" t="str">
        <f t="shared" si="3"/>
        <v>Septembre</v>
      </c>
      <c r="L25" s="246">
        <f t="shared" si="4"/>
        <v>18</v>
      </c>
      <c r="M25" s="159">
        <f t="shared" si="5"/>
        <v>1936</v>
      </c>
      <c r="N25" s="11" t="s">
        <v>26</v>
      </c>
      <c r="O25" s="8" t="s">
        <v>17</v>
      </c>
      <c r="P25" s="240">
        <v>13411</v>
      </c>
    </row>
    <row r="26" spans="1:16" s="34" customFormat="1" x14ac:dyDescent="0.25">
      <c r="A26" s="151">
        <v>34</v>
      </c>
      <c r="B26" s="357" t="s">
        <v>64</v>
      </c>
      <c r="C26" s="357" t="s">
        <v>65</v>
      </c>
      <c r="D26" s="163">
        <v>34</v>
      </c>
      <c r="E26" s="2" t="s">
        <v>66</v>
      </c>
      <c r="F26" s="3">
        <v>21170</v>
      </c>
      <c r="G26" s="2" t="s">
        <v>67</v>
      </c>
      <c r="H26" s="4">
        <v>380291147</v>
      </c>
      <c r="I26" s="4">
        <v>616900396</v>
      </c>
      <c r="J26" s="5" t="s">
        <v>68</v>
      </c>
      <c r="K26" s="211" t="str">
        <f t="shared" si="3"/>
        <v>Février</v>
      </c>
      <c r="L26" s="246">
        <f t="shared" si="4"/>
        <v>16</v>
      </c>
      <c r="M26" s="159">
        <f t="shared" si="5"/>
        <v>1937</v>
      </c>
      <c r="N26" s="7" t="s">
        <v>16</v>
      </c>
      <c r="O26" s="8" t="s">
        <v>17</v>
      </c>
      <c r="P26" s="241">
        <v>13562</v>
      </c>
    </row>
    <row r="27" spans="1:16" s="34" customFormat="1" x14ac:dyDescent="0.25">
      <c r="A27" s="151">
        <v>123</v>
      </c>
      <c r="B27" s="353" t="s">
        <v>34</v>
      </c>
      <c r="C27" s="353" t="s">
        <v>35</v>
      </c>
      <c r="D27" s="163">
        <v>123</v>
      </c>
      <c r="E27" s="15" t="s">
        <v>36</v>
      </c>
      <c r="F27" s="13">
        <v>21250</v>
      </c>
      <c r="G27" s="15" t="s">
        <v>14</v>
      </c>
      <c r="H27" s="16">
        <v>380269365</v>
      </c>
      <c r="I27" s="16">
        <v>680818913</v>
      </c>
      <c r="J27" s="5" t="s">
        <v>37</v>
      </c>
      <c r="K27" s="211" t="str">
        <f t="shared" si="3"/>
        <v>Décembre</v>
      </c>
      <c r="L27" s="246">
        <f t="shared" si="4"/>
        <v>14</v>
      </c>
      <c r="M27" s="159">
        <f t="shared" si="5"/>
        <v>1944</v>
      </c>
      <c r="N27" s="11" t="s">
        <v>26</v>
      </c>
      <c r="O27" s="8" t="s">
        <v>17</v>
      </c>
      <c r="P27" s="241">
        <v>16420</v>
      </c>
    </row>
    <row r="28" spans="1:16" x14ac:dyDescent="0.25">
      <c r="A28" s="150">
        <v>122</v>
      </c>
      <c r="B28" s="359" t="s">
        <v>31</v>
      </c>
      <c r="C28" s="353" t="s">
        <v>32</v>
      </c>
      <c r="D28" s="168">
        <v>122</v>
      </c>
      <c r="E28" s="28" t="s">
        <v>33</v>
      </c>
      <c r="F28" s="29">
        <v>21470</v>
      </c>
      <c r="G28" s="26" t="s">
        <v>30</v>
      </c>
      <c r="H28" s="30">
        <v>380298050</v>
      </c>
      <c r="I28" s="31">
        <v>661553459</v>
      </c>
      <c r="J28" s="27"/>
      <c r="K28" s="211" t="str">
        <f t="shared" si="3"/>
        <v>Mars</v>
      </c>
      <c r="L28" s="246">
        <f t="shared" si="4"/>
        <v>19</v>
      </c>
      <c r="M28" s="159">
        <f t="shared" si="5"/>
        <v>1965</v>
      </c>
      <c r="N28" s="32" t="s">
        <v>26</v>
      </c>
      <c r="O28" s="33" t="s">
        <v>17</v>
      </c>
      <c r="P28" s="240">
        <v>23820</v>
      </c>
    </row>
    <row r="29" spans="1:16" x14ac:dyDescent="0.25">
      <c r="A29" s="150">
        <v>130</v>
      </c>
      <c r="B29" s="359" t="s">
        <v>137</v>
      </c>
      <c r="C29" s="353" t="s">
        <v>138</v>
      </c>
      <c r="D29" s="168">
        <v>130</v>
      </c>
      <c r="E29" s="28" t="s">
        <v>139</v>
      </c>
      <c r="F29" s="29">
        <v>21250</v>
      </c>
      <c r="G29" s="26" t="s">
        <v>124</v>
      </c>
      <c r="H29" s="30">
        <v>380363174</v>
      </c>
      <c r="I29" s="31"/>
      <c r="J29" s="27"/>
      <c r="K29" s="211" t="str">
        <f t="shared" si="3"/>
        <v>Avril</v>
      </c>
      <c r="L29" s="246">
        <f t="shared" si="4"/>
        <v>22</v>
      </c>
      <c r="M29" s="159">
        <f t="shared" si="5"/>
        <v>1998</v>
      </c>
      <c r="N29" s="32" t="s">
        <v>26</v>
      </c>
      <c r="O29" s="33" t="s">
        <v>17</v>
      </c>
      <c r="P29" s="240">
        <v>35907</v>
      </c>
    </row>
    <row r="30" spans="1:16" x14ac:dyDescent="0.25">
      <c r="A30" s="150">
        <v>120</v>
      </c>
      <c r="B30" s="353" t="s">
        <v>21</v>
      </c>
      <c r="C30" s="353" t="s">
        <v>22</v>
      </c>
      <c r="D30" s="163">
        <v>120</v>
      </c>
      <c r="E30" s="14" t="s">
        <v>23</v>
      </c>
      <c r="F30" s="13">
        <v>39410</v>
      </c>
      <c r="G30" s="14" t="s">
        <v>24</v>
      </c>
      <c r="H30" s="16">
        <v>384700232</v>
      </c>
      <c r="I30" s="16"/>
      <c r="J30" s="5" t="s">
        <v>25</v>
      </c>
      <c r="K30" s="211" t="str">
        <f t="shared" si="3"/>
        <v>Novembre</v>
      </c>
      <c r="L30" s="246">
        <f t="shared" si="4"/>
        <v>22</v>
      </c>
      <c r="M30" s="159">
        <f t="shared" si="5"/>
        <v>1951</v>
      </c>
      <c r="N30" s="12" t="s">
        <v>26</v>
      </c>
      <c r="O30" s="8" t="s">
        <v>17</v>
      </c>
      <c r="P30" s="240">
        <v>18954</v>
      </c>
    </row>
    <row r="31" spans="1:16" x14ac:dyDescent="0.25">
      <c r="A31" s="150">
        <v>36</v>
      </c>
      <c r="B31" s="353" t="s">
        <v>38</v>
      </c>
      <c r="C31" s="353" t="s">
        <v>39</v>
      </c>
      <c r="D31" s="163">
        <v>36</v>
      </c>
      <c r="E31" s="2" t="s">
        <v>40</v>
      </c>
      <c r="F31" s="3">
        <v>21170</v>
      </c>
      <c r="G31" s="2" t="s">
        <v>41</v>
      </c>
      <c r="H31" s="4">
        <v>380392269</v>
      </c>
      <c r="I31" s="4"/>
      <c r="J31" s="5" t="s">
        <v>42</v>
      </c>
      <c r="K31" s="211" t="str">
        <f t="shared" si="3"/>
        <v>Février</v>
      </c>
      <c r="L31" s="246">
        <f t="shared" si="4"/>
        <v>11</v>
      </c>
      <c r="M31" s="159">
        <f t="shared" si="5"/>
        <v>1923</v>
      </c>
      <c r="N31" s="7" t="s">
        <v>16</v>
      </c>
      <c r="O31" s="8" t="s">
        <v>17</v>
      </c>
      <c r="P31" s="240">
        <v>8443</v>
      </c>
    </row>
    <row r="32" spans="1:16" x14ac:dyDescent="0.25">
      <c r="A32" s="150">
        <v>134</v>
      </c>
      <c r="B32" s="353" t="s">
        <v>147</v>
      </c>
      <c r="C32" s="353" t="s">
        <v>148</v>
      </c>
      <c r="D32" s="163">
        <v>134</v>
      </c>
      <c r="E32" s="2" t="s">
        <v>149</v>
      </c>
      <c r="F32" s="3">
        <v>21110</v>
      </c>
      <c r="G32" s="2" t="s">
        <v>150</v>
      </c>
      <c r="H32" s="4">
        <v>380297547</v>
      </c>
      <c r="I32" s="4"/>
      <c r="J32" s="5" t="s">
        <v>151</v>
      </c>
      <c r="K32" s="211" t="str">
        <f t="shared" si="3"/>
        <v>Janvier</v>
      </c>
      <c r="L32" s="246">
        <f t="shared" si="4"/>
        <v>28</v>
      </c>
      <c r="M32" s="159">
        <f t="shared" si="5"/>
        <v>1947</v>
      </c>
      <c r="N32" s="11" t="s">
        <v>26</v>
      </c>
      <c r="O32" s="8" t="s">
        <v>17</v>
      </c>
      <c r="P32" s="240">
        <v>17195</v>
      </c>
    </row>
    <row r="33" spans="1:16" x14ac:dyDescent="0.25">
      <c r="A33" s="150">
        <v>37</v>
      </c>
      <c r="B33" s="358" t="s">
        <v>101</v>
      </c>
      <c r="C33" s="358" t="s">
        <v>102</v>
      </c>
      <c r="D33" s="163">
        <v>37</v>
      </c>
      <c r="E33" s="2" t="s">
        <v>103</v>
      </c>
      <c r="F33" s="3">
        <v>21250</v>
      </c>
      <c r="G33" s="2" t="s">
        <v>104</v>
      </c>
      <c r="H33" s="4">
        <v>380211007</v>
      </c>
      <c r="I33" s="4"/>
      <c r="J33" s="5" t="s">
        <v>105</v>
      </c>
      <c r="K33" s="211" t="str">
        <f t="shared" si="3"/>
        <v>Octobre</v>
      </c>
      <c r="L33" s="246">
        <f t="shared" si="4"/>
        <v>14</v>
      </c>
      <c r="M33" s="159">
        <f t="shared" si="5"/>
        <v>1947</v>
      </c>
      <c r="N33" s="7" t="s">
        <v>16</v>
      </c>
      <c r="O33" s="8" t="s">
        <v>17</v>
      </c>
      <c r="P33" s="240">
        <v>17454</v>
      </c>
    </row>
    <row r="34" spans="1:16" x14ac:dyDescent="0.25">
      <c r="A34" s="150">
        <v>40</v>
      </c>
      <c r="B34" s="353" t="s">
        <v>58</v>
      </c>
      <c r="C34" s="353" t="s">
        <v>59</v>
      </c>
      <c r="D34" s="163">
        <v>40</v>
      </c>
      <c r="E34" s="2" t="s">
        <v>114</v>
      </c>
      <c r="F34" s="3">
        <v>21250</v>
      </c>
      <c r="G34" s="2" t="s">
        <v>60</v>
      </c>
      <c r="H34" s="4">
        <v>380363191</v>
      </c>
      <c r="I34" s="4"/>
      <c r="J34" s="5" t="s">
        <v>61</v>
      </c>
      <c r="K34" s="211" t="str">
        <f t="shared" si="3"/>
        <v>Février</v>
      </c>
      <c r="L34" s="246">
        <f t="shared" si="4"/>
        <v>16</v>
      </c>
      <c r="M34" s="159">
        <f t="shared" si="5"/>
        <v>1933</v>
      </c>
      <c r="N34" s="7" t="s">
        <v>16</v>
      </c>
      <c r="O34" s="8" t="s">
        <v>17</v>
      </c>
      <c r="P34" s="240">
        <v>12101</v>
      </c>
    </row>
    <row r="35" spans="1:16" x14ac:dyDescent="0.25">
      <c r="A35" s="150">
        <v>125</v>
      </c>
      <c r="B35" s="353" t="s">
        <v>125</v>
      </c>
      <c r="C35" s="353" t="s">
        <v>106</v>
      </c>
      <c r="D35" s="163">
        <v>125</v>
      </c>
      <c r="E35" s="2" t="s">
        <v>107</v>
      </c>
      <c r="F35" s="3">
        <v>21170</v>
      </c>
      <c r="G35" s="2" t="s">
        <v>67</v>
      </c>
      <c r="H35" s="4">
        <v>380390805</v>
      </c>
      <c r="I35" s="4"/>
      <c r="J35" s="5" t="s">
        <v>165</v>
      </c>
      <c r="K35" s="211" t="str">
        <f t="shared" si="3"/>
        <v>Septembre</v>
      </c>
      <c r="L35" s="246">
        <f t="shared" si="4"/>
        <v>23</v>
      </c>
      <c r="M35" s="159">
        <f t="shared" si="5"/>
        <v>1942</v>
      </c>
      <c r="N35" s="11" t="s">
        <v>26</v>
      </c>
      <c r="O35" s="8" t="s">
        <v>17</v>
      </c>
      <c r="P35" s="240">
        <v>15607</v>
      </c>
    </row>
    <row r="36" spans="1:16" x14ac:dyDescent="0.25">
      <c r="A36" s="150">
        <v>121</v>
      </c>
      <c r="B36" s="353" t="s">
        <v>27</v>
      </c>
      <c r="C36" s="353" t="s">
        <v>28</v>
      </c>
      <c r="D36" s="163">
        <v>121</v>
      </c>
      <c r="E36" s="14" t="s">
        <v>29</v>
      </c>
      <c r="F36" s="13">
        <v>21470</v>
      </c>
      <c r="G36" s="14" t="s">
        <v>30</v>
      </c>
      <c r="H36" s="16"/>
      <c r="I36" s="16">
        <v>677027216</v>
      </c>
      <c r="J36" s="15"/>
      <c r="K36" s="211" t="str">
        <f t="shared" si="3"/>
        <v>Octobre</v>
      </c>
      <c r="L36" s="246">
        <f t="shared" si="4"/>
        <v>28</v>
      </c>
      <c r="M36" s="159">
        <f t="shared" si="5"/>
        <v>1956</v>
      </c>
      <c r="N36" s="11" t="s">
        <v>26</v>
      </c>
      <c r="O36" s="8" t="s">
        <v>17</v>
      </c>
      <c r="P36" s="240">
        <v>20756</v>
      </c>
    </row>
    <row r="37" spans="1:16" x14ac:dyDescent="0.25">
      <c r="A37" s="150">
        <v>44</v>
      </c>
      <c r="B37" s="357" t="s">
        <v>81</v>
      </c>
      <c r="C37" s="357" t="s">
        <v>82</v>
      </c>
      <c r="D37" s="163">
        <v>44</v>
      </c>
      <c r="E37" s="2" t="s">
        <v>83</v>
      </c>
      <c r="F37" s="3">
        <v>21110</v>
      </c>
      <c r="G37" s="2" t="s">
        <v>84</v>
      </c>
      <c r="H37" s="4">
        <v>380297726</v>
      </c>
      <c r="I37" s="4">
        <v>662937092</v>
      </c>
      <c r="J37" s="5" t="s">
        <v>85</v>
      </c>
      <c r="K37" s="211" t="str">
        <f t="shared" ref="K37:K48" si="6">IF((P37)="","",IF(MONTH(P37)=1,"Janvier",IF(MONTH(P37)=2,"Février",IF(MONTH(P37)=3,"Mars",IF(MONTH(P37)=4,"Avril",IF(MONTH(P37)=5,"Mai",IF(MONTH(P37)=6,"Juin",IF(MONTH(P37)=7,"Juillet",IF(MONTH(P37)=8,"Août",IF(MONTH(P37)=9,"Septembre",IF(MONTH(P37)=10,"Octobre",IF(MONTH(P37)=11,"Novembre","Décembre"))))))))))))</f>
        <v>Août</v>
      </c>
      <c r="L37" s="246">
        <f t="shared" ref="L37:L48" si="7">IF(P37="","",DAY(P37))</f>
        <v>12</v>
      </c>
      <c r="M37" s="159">
        <f t="shared" ref="M37:M48" si="8">IF(P37="","",YEAR(P37))</f>
        <v>1949</v>
      </c>
      <c r="N37" s="7" t="s">
        <v>16</v>
      </c>
      <c r="O37" s="8" t="s">
        <v>17</v>
      </c>
      <c r="P37" s="240">
        <v>18122</v>
      </c>
    </row>
    <row r="38" spans="1:16" x14ac:dyDescent="0.25">
      <c r="A38" s="150">
        <v>107</v>
      </c>
      <c r="B38" s="353" t="s">
        <v>69</v>
      </c>
      <c r="C38" s="353" t="s">
        <v>70</v>
      </c>
      <c r="D38" s="163">
        <v>107</v>
      </c>
      <c r="E38" s="2" t="s">
        <v>71</v>
      </c>
      <c r="F38" s="3">
        <v>21170</v>
      </c>
      <c r="G38" s="2" t="s">
        <v>72</v>
      </c>
      <c r="H38" s="4">
        <v>380343871</v>
      </c>
      <c r="I38" s="4"/>
      <c r="J38" s="5" t="s">
        <v>73</v>
      </c>
      <c r="K38" s="211" t="str">
        <f t="shared" si="6"/>
        <v>Mai</v>
      </c>
      <c r="L38" s="246">
        <f t="shared" si="7"/>
        <v>6</v>
      </c>
      <c r="M38" s="159">
        <f t="shared" si="8"/>
        <v>1944</v>
      </c>
      <c r="N38" s="7" t="s">
        <v>16</v>
      </c>
      <c r="O38" s="8" t="s">
        <v>17</v>
      </c>
      <c r="P38" s="240">
        <v>16198</v>
      </c>
    </row>
    <row r="39" spans="1:16" x14ac:dyDescent="0.25">
      <c r="A39" s="150">
        <v>48</v>
      </c>
      <c r="B39" s="353" t="s">
        <v>108</v>
      </c>
      <c r="C39" s="353" t="s">
        <v>109</v>
      </c>
      <c r="D39" s="163">
        <v>48</v>
      </c>
      <c r="E39" s="2" t="s">
        <v>110</v>
      </c>
      <c r="F39" s="3">
        <v>21170</v>
      </c>
      <c r="G39" s="2" t="s">
        <v>67</v>
      </c>
      <c r="H39" s="4">
        <v>380392997</v>
      </c>
      <c r="I39" s="4"/>
      <c r="J39" s="5" t="s">
        <v>111</v>
      </c>
      <c r="K39" s="211" t="str">
        <f t="shared" si="6"/>
        <v>Août</v>
      </c>
      <c r="L39" s="246">
        <f t="shared" si="7"/>
        <v>18</v>
      </c>
      <c r="M39" s="159">
        <f t="shared" si="8"/>
        <v>1951</v>
      </c>
      <c r="N39" s="7" t="s">
        <v>16</v>
      </c>
      <c r="O39" s="8" t="s">
        <v>17</v>
      </c>
      <c r="P39" s="240">
        <v>18858</v>
      </c>
    </row>
    <row r="40" spans="1:16" x14ac:dyDescent="0.25">
      <c r="A40" s="150"/>
      <c r="B40" s="353" t="s">
        <v>369</v>
      </c>
      <c r="C40" s="353" t="s">
        <v>370</v>
      </c>
      <c r="D40" s="163">
        <v>116</v>
      </c>
      <c r="E40" s="14" t="s">
        <v>472</v>
      </c>
      <c r="F40" s="13">
        <v>21250</v>
      </c>
      <c r="G40" s="14" t="s">
        <v>240</v>
      </c>
      <c r="H40" s="4"/>
      <c r="I40" s="4"/>
      <c r="J40" s="5"/>
      <c r="K40" s="211"/>
      <c r="L40" s="246"/>
      <c r="M40" s="159"/>
      <c r="N40" s="7"/>
      <c r="O40" s="8"/>
      <c r="P40" s="240"/>
    </row>
    <row r="41" spans="1:16" x14ac:dyDescent="0.25">
      <c r="A41" s="150"/>
      <c r="B41" s="353" t="s">
        <v>371</v>
      </c>
      <c r="C41" s="353" t="s">
        <v>135</v>
      </c>
      <c r="D41" s="163">
        <v>108</v>
      </c>
      <c r="E41" s="14" t="s">
        <v>473</v>
      </c>
      <c r="F41" s="13">
        <v>21470</v>
      </c>
      <c r="G41" s="14" t="s">
        <v>30</v>
      </c>
      <c r="H41" s="4"/>
      <c r="I41" s="4"/>
      <c r="J41" s="5"/>
      <c r="K41" s="211"/>
      <c r="L41" s="246"/>
      <c r="M41" s="159"/>
      <c r="N41" s="7"/>
      <c r="O41" s="8"/>
      <c r="P41" s="240"/>
    </row>
    <row r="42" spans="1:16" x14ac:dyDescent="0.25">
      <c r="A42" s="150"/>
      <c r="B42" s="353" t="s">
        <v>371</v>
      </c>
      <c r="C42" s="353" t="s">
        <v>372</v>
      </c>
      <c r="D42" s="163">
        <v>109</v>
      </c>
      <c r="E42" s="14" t="s">
        <v>474</v>
      </c>
      <c r="F42" s="13">
        <v>21470</v>
      </c>
      <c r="G42" s="14" t="s">
        <v>30</v>
      </c>
      <c r="H42" s="4"/>
      <c r="I42" s="4"/>
      <c r="J42" s="5"/>
      <c r="K42" s="211"/>
      <c r="L42" s="246"/>
      <c r="M42" s="159"/>
      <c r="N42" s="7"/>
      <c r="O42" s="8"/>
      <c r="P42" s="240"/>
    </row>
    <row r="43" spans="1:16" x14ac:dyDescent="0.25">
      <c r="A43" s="150"/>
      <c r="B43" s="353" t="s">
        <v>371</v>
      </c>
      <c r="C43" s="353" t="s">
        <v>148</v>
      </c>
      <c r="D43" s="163">
        <v>110</v>
      </c>
      <c r="E43" s="14" t="s">
        <v>474</v>
      </c>
      <c r="F43" s="13">
        <v>21470</v>
      </c>
      <c r="G43" s="14" t="s">
        <v>30</v>
      </c>
      <c r="H43" s="4"/>
      <c r="I43" s="4"/>
      <c r="J43" s="5"/>
      <c r="K43" s="211"/>
      <c r="L43" s="246"/>
      <c r="M43" s="159"/>
      <c r="N43" s="7"/>
      <c r="O43" s="8"/>
      <c r="P43" s="240"/>
    </row>
    <row r="44" spans="1:16" x14ac:dyDescent="0.25">
      <c r="A44" s="150">
        <v>54</v>
      </c>
      <c r="B44" s="353" t="s">
        <v>12</v>
      </c>
      <c r="C44" s="353" t="s">
        <v>11</v>
      </c>
      <c r="D44" s="163">
        <v>54</v>
      </c>
      <c r="E44" s="2" t="s">
        <v>13</v>
      </c>
      <c r="F44" s="3">
        <v>21250</v>
      </c>
      <c r="G44" s="2" t="s">
        <v>14</v>
      </c>
      <c r="H44" s="4">
        <v>380269104</v>
      </c>
      <c r="I44" s="4">
        <v>699210787</v>
      </c>
      <c r="J44" s="5" t="s">
        <v>15</v>
      </c>
      <c r="K44" s="211" t="str">
        <f t="shared" si="6"/>
        <v>Avril</v>
      </c>
      <c r="L44" s="246">
        <f t="shared" si="7"/>
        <v>1</v>
      </c>
      <c r="M44" s="159">
        <f t="shared" si="8"/>
        <v>1942</v>
      </c>
      <c r="N44" s="7" t="s">
        <v>16</v>
      </c>
      <c r="O44" s="8" t="s">
        <v>17</v>
      </c>
      <c r="P44" s="240">
        <v>15432</v>
      </c>
    </row>
    <row r="45" spans="1:16" x14ac:dyDescent="0.25">
      <c r="A45" s="150">
        <v>124</v>
      </c>
      <c r="B45" s="353" t="s">
        <v>97</v>
      </c>
      <c r="C45" s="353" t="s">
        <v>98</v>
      </c>
      <c r="D45" s="163">
        <v>124</v>
      </c>
      <c r="E45" s="2" t="s">
        <v>99</v>
      </c>
      <c r="F45" s="3">
        <v>21470</v>
      </c>
      <c r="G45" s="2" t="s">
        <v>41</v>
      </c>
      <c r="H45" s="4">
        <v>380368907</v>
      </c>
      <c r="I45" s="4"/>
      <c r="J45" s="5" t="s">
        <v>100</v>
      </c>
      <c r="K45" s="211" t="str">
        <f t="shared" si="6"/>
        <v>Mars</v>
      </c>
      <c r="L45" s="246">
        <f t="shared" si="7"/>
        <v>31</v>
      </c>
      <c r="M45" s="159">
        <f t="shared" si="8"/>
        <v>1947</v>
      </c>
      <c r="N45" s="11" t="s">
        <v>26</v>
      </c>
      <c r="O45" s="8" t="s">
        <v>17</v>
      </c>
      <c r="P45" s="240">
        <v>17257</v>
      </c>
    </row>
    <row r="46" spans="1:16" x14ac:dyDescent="0.25">
      <c r="A46" s="150">
        <v>113</v>
      </c>
      <c r="B46" s="358" t="s">
        <v>74</v>
      </c>
      <c r="C46" s="358" t="s">
        <v>75</v>
      </c>
      <c r="D46" s="163">
        <v>113</v>
      </c>
      <c r="E46" s="2" t="s">
        <v>76</v>
      </c>
      <c r="F46" s="3">
        <v>21170</v>
      </c>
      <c r="G46" s="2" t="s">
        <v>72</v>
      </c>
      <c r="H46" s="4">
        <v>380779267</v>
      </c>
      <c r="I46" s="4"/>
      <c r="J46" s="5" t="s">
        <v>155</v>
      </c>
      <c r="K46" s="211" t="str">
        <f t="shared" si="6"/>
        <v>Novembre</v>
      </c>
      <c r="L46" s="246">
        <f t="shared" si="7"/>
        <v>23</v>
      </c>
      <c r="M46" s="159">
        <f t="shared" si="8"/>
        <v>1936</v>
      </c>
      <c r="N46" s="7" t="s">
        <v>16</v>
      </c>
      <c r="O46" s="8" t="s">
        <v>17</v>
      </c>
      <c r="P46" s="240">
        <v>13477</v>
      </c>
    </row>
    <row r="47" spans="1:16" x14ac:dyDescent="0.25">
      <c r="A47" s="150">
        <v>58</v>
      </c>
      <c r="B47" s="353" t="s">
        <v>18</v>
      </c>
      <c r="C47" s="353" t="s">
        <v>19</v>
      </c>
      <c r="D47" s="163">
        <v>58</v>
      </c>
      <c r="E47" s="2" t="s">
        <v>20</v>
      </c>
      <c r="F47" s="3">
        <v>21250</v>
      </c>
      <c r="G47" s="2" t="s">
        <v>14</v>
      </c>
      <c r="H47" s="4">
        <v>380269104</v>
      </c>
      <c r="I47" s="4">
        <v>699210787</v>
      </c>
      <c r="J47" s="5" t="s">
        <v>15</v>
      </c>
      <c r="K47" s="211" t="str">
        <f t="shared" si="6"/>
        <v>Mars</v>
      </c>
      <c r="L47" s="246">
        <f t="shared" si="7"/>
        <v>17</v>
      </c>
      <c r="M47" s="159">
        <f t="shared" si="8"/>
        <v>1936</v>
      </c>
      <c r="N47" s="7" t="s">
        <v>16</v>
      </c>
      <c r="O47" s="8" t="s">
        <v>17</v>
      </c>
      <c r="P47" s="240">
        <v>13226</v>
      </c>
    </row>
    <row r="48" spans="1:16" x14ac:dyDescent="0.25">
      <c r="A48" s="150">
        <v>61</v>
      </c>
      <c r="B48" s="353" t="s">
        <v>62</v>
      </c>
      <c r="C48" s="353" t="s">
        <v>48</v>
      </c>
      <c r="D48" s="163">
        <v>61</v>
      </c>
      <c r="E48" s="2" t="s">
        <v>63</v>
      </c>
      <c r="F48" s="3">
        <v>21470</v>
      </c>
      <c r="G48" s="2" t="s">
        <v>30</v>
      </c>
      <c r="H48" s="4">
        <v>380299528</v>
      </c>
      <c r="I48" s="4"/>
      <c r="J48" s="5" t="s">
        <v>166</v>
      </c>
      <c r="K48" s="211" t="str">
        <f t="shared" si="6"/>
        <v>Mai</v>
      </c>
      <c r="L48" s="246">
        <f t="shared" si="7"/>
        <v>26</v>
      </c>
      <c r="M48" s="159">
        <f t="shared" si="8"/>
        <v>1939</v>
      </c>
      <c r="N48" s="7" t="s">
        <v>16</v>
      </c>
      <c r="O48" s="8" t="s">
        <v>17</v>
      </c>
      <c r="P48" s="240">
        <v>14391</v>
      </c>
    </row>
    <row r="49" spans="1:16" x14ac:dyDescent="0.25">
      <c r="A49" s="150">
        <v>117</v>
      </c>
      <c r="B49" s="353" t="s">
        <v>112</v>
      </c>
      <c r="C49" s="353" t="s">
        <v>55</v>
      </c>
      <c r="D49" s="163">
        <v>117</v>
      </c>
      <c r="E49" s="17" t="s">
        <v>113</v>
      </c>
      <c r="F49" s="3">
        <v>21470</v>
      </c>
      <c r="G49" s="17" t="s">
        <v>30</v>
      </c>
      <c r="H49" s="4">
        <v>380299416</v>
      </c>
      <c r="I49" s="4"/>
      <c r="J49" s="5"/>
      <c r="K49" s="211" t="str">
        <f t="shared" ref="K49" si="9">IF((P49)="","",IF(MONTH(P49)=1,"Janvier",IF(MONTH(P49)=2,"Février",IF(MONTH(P49)=3,"Mars",IF(MONTH(P49)=4,"Avril",IF(MONTH(P49)=5,"Mai",IF(MONTH(P49)=6,"Juin",IF(MONTH(P49)=7,"Juillet",IF(MONTH(P49)=8,"Août",IF(MONTH(P49)=9,"Septembre",IF(MONTH(P49)=10,"Octobre",IF(MONTH(P49)=11,"Novembre","Décembre"))))))))))))</f>
        <v>Septembre</v>
      </c>
      <c r="L49" s="246">
        <f t="shared" ref="L49" si="10">IF(P49="","",DAY(P49))</f>
        <v>15</v>
      </c>
      <c r="M49" s="159">
        <f t="shared" ref="M49" si="11">IF(P49="","",YEAR(P49))</f>
        <v>1934</v>
      </c>
      <c r="N49" s="7" t="s">
        <v>16</v>
      </c>
      <c r="O49" s="8" t="s">
        <v>17</v>
      </c>
      <c r="P49" s="240">
        <v>12677</v>
      </c>
    </row>
    <row r="50" spans="1:16" x14ac:dyDescent="0.25">
      <c r="I50" s="37"/>
      <c r="J50" s="39"/>
      <c r="K50" s="39"/>
      <c r="L50" s="249"/>
    </row>
    <row r="51" spans="1:16" x14ac:dyDescent="0.25">
      <c r="D51" s="216" t="s">
        <v>163</v>
      </c>
      <c r="E51" s="1"/>
      <c r="F51" s="45" t="s">
        <v>164</v>
      </c>
      <c r="G51" s="45"/>
      <c r="H51" s="45"/>
      <c r="I51" s="37"/>
      <c r="J51" s="39"/>
      <c r="K51" s="39"/>
      <c r="L51" s="249"/>
    </row>
    <row r="52" spans="1:16" x14ac:dyDescent="0.25">
      <c r="I52" s="37"/>
      <c r="J52" s="39"/>
      <c r="K52" s="39"/>
      <c r="L52" s="249"/>
    </row>
    <row r="53" spans="1:16" x14ac:dyDescent="0.25">
      <c r="I53" s="37"/>
      <c r="J53" s="39"/>
      <c r="K53" s="39"/>
      <c r="L53" s="249"/>
    </row>
    <row r="54" spans="1:16" x14ac:dyDescent="0.25">
      <c r="B54" s="36" t="s">
        <v>727</v>
      </c>
      <c r="C54" s="36"/>
      <c r="D54" s="270"/>
      <c r="I54" s="37"/>
      <c r="J54" s="39"/>
      <c r="K54" s="39"/>
      <c r="L54" s="249"/>
    </row>
    <row r="55" spans="1:16" x14ac:dyDescent="0.25">
      <c r="I55" s="37"/>
      <c r="J55" s="39"/>
      <c r="K55" s="39"/>
      <c r="L55" s="249"/>
    </row>
    <row r="56" spans="1:16" x14ac:dyDescent="0.25">
      <c r="C56" s="43" t="s">
        <v>162</v>
      </c>
      <c r="D56" s="266"/>
      <c r="E56" s="43"/>
      <c r="I56" s="37"/>
      <c r="J56" s="39"/>
      <c r="K56" s="39"/>
      <c r="L56" s="249"/>
    </row>
    <row r="57" spans="1:16" x14ac:dyDescent="0.25">
      <c r="I57" s="37"/>
      <c r="J57" s="39"/>
      <c r="K57" s="39"/>
      <c r="L57" s="249"/>
    </row>
    <row r="58" spans="1:16" x14ac:dyDescent="0.25">
      <c r="I58" s="37"/>
      <c r="J58" s="39"/>
      <c r="K58" s="39"/>
      <c r="L58" s="249"/>
    </row>
    <row r="59" spans="1:16" x14ac:dyDescent="0.25">
      <c r="I59" s="37"/>
      <c r="J59" s="39"/>
      <c r="K59" s="39"/>
      <c r="L59" s="249"/>
    </row>
    <row r="60" spans="1:16" x14ac:dyDescent="0.25">
      <c r="I60" s="37"/>
      <c r="J60" s="39"/>
      <c r="K60" s="39"/>
      <c r="L60" s="249"/>
    </row>
    <row r="61" spans="1:16" x14ac:dyDescent="0.25">
      <c r="I61" s="37"/>
      <c r="J61" s="39"/>
      <c r="K61" s="39"/>
      <c r="L61" s="249"/>
    </row>
    <row r="62" spans="1:16" x14ac:dyDescent="0.25">
      <c r="I62" s="37"/>
      <c r="J62" s="39"/>
      <c r="K62" s="39"/>
      <c r="L62" s="249"/>
    </row>
    <row r="63" spans="1:16" x14ac:dyDescent="0.25">
      <c r="I63" s="37"/>
      <c r="J63" s="39"/>
      <c r="K63" s="39"/>
      <c r="L63" s="249"/>
    </row>
    <row r="64" spans="1:16" x14ac:dyDescent="0.25">
      <c r="I64" s="37"/>
      <c r="J64" s="39"/>
      <c r="K64" s="39"/>
      <c r="L64" s="249"/>
    </row>
    <row r="65" spans="9:12" x14ac:dyDescent="0.25">
      <c r="I65" s="37"/>
      <c r="J65" s="39"/>
      <c r="K65" s="39"/>
      <c r="L65" s="249"/>
    </row>
    <row r="66" spans="9:12" x14ac:dyDescent="0.25">
      <c r="I66" s="37"/>
      <c r="J66" s="39"/>
      <c r="K66" s="39"/>
      <c r="L66" s="249"/>
    </row>
    <row r="67" spans="9:12" x14ac:dyDescent="0.25">
      <c r="I67" s="37"/>
      <c r="J67" s="39"/>
      <c r="K67" s="39"/>
      <c r="L67" s="249"/>
    </row>
    <row r="68" spans="9:12" x14ac:dyDescent="0.25">
      <c r="I68" s="37"/>
      <c r="J68" s="39"/>
      <c r="K68" s="39"/>
      <c r="L68" s="249"/>
    </row>
    <row r="69" spans="9:12" x14ac:dyDescent="0.25">
      <c r="I69" s="37"/>
      <c r="J69" s="39"/>
      <c r="K69" s="39"/>
      <c r="L69" s="249"/>
    </row>
    <row r="70" spans="9:12" x14ac:dyDescent="0.25">
      <c r="I70" s="37"/>
      <c r="J70" s="39"/>
      <c r="K70" s="39"/>
      <c r="L70" s="249"/>
    </row>
    <row r="71" spans="9:12" x14ac:dyDescent="0.25">
      <c r="I71" s="38"/>
      <c r="J71" s="39"/>
      <c r="K71" s="39"/>
      <c r="L71" s="249"/>
    </row>
    <row r="72" spans="9:12" x14ac:dyDescent="0.25">
      <c r="J72" s="39"/>
      <c r="K72" s="39"/>
      <c r="L72" s="249"/>
    </row>
    <row r="73" spans="9:12" x14ac:dyDescent="0.25">
      <c r="J73" s="39"/>
      <c r="K73" s="39"/>
      <c r="L73" s="249"/>
    </row>
    <row r="74" spans="9:12" x14ac:dyDescent="0.25">
      <c r="J74" s="39"/>
      <c r="K74" s="39"/>
      <c r="L74" s="249"/>
    </row>
    <row r="75" spans="9:12" x14ac:dyDescent="0.25">
      <c r="J75" s="39"/>
      <c r="K75" s="39"/>
      <c r="L75" s="249"/>
    </row>
  </sheetData>
  <sheetProtection password="AE9B" sheet="1" objects="1" scenarios="1"/>
  <autoFilter ref="A2:P2">
    <filterColumn colId="10" showButton="0"/>
    <filterColumn colId="11" showButton="0"/>
  </autoFilter>
  <customSheetViews>
    <customSheetView guid="{383230AB-0D5E-4CBB-9782-F256E3AF83A1}" showRuler="0">
      <selection activeCell="A39" sqref="A39:IV39"/>
      <pageMargins left="0.78740157499999996" right="0.78740157499999996" top="0.984251969" bottom="0.984251969" header="0.4921259845" footer="0.4921259845"/>
      <pageSetup paperSize="9" orientation="portrait" horizontalDpi="4294967294" verticalDpi="0" r:id="rId1"/>
      <headerFooter alignWithMargins="0"/>
    </customSheetView>
    <customSheetView guid="{C8E12C0E-74D9-4313-A2C3-87F25970D486}" showRuler="0">
      <selection activeCell="A39" sqref="A39:IV39"/>
      <pageMargins left="0.78740157499999996" right="0.78740157499999996" top="0.984251969" bottom="0.984251969" header="0.4921259845" footer="0.4921259845"/>
      <pageSetup paperSize="9" orientation="portrait" horizontalDpi="4294967294" verticalDpi="0" r:id="rId2"/>
      <headerFooter alignWithMargins="0"/>
    </customSheetView>
  </customSheetViews>
  <mergeCells count="13">
    <mergeCell ref="P2:P3"/>
    <mergeCell ref="G2:G3"/>
    <mergeCell ref="B2:B3"/>
    <mergeCell ref="C2:C3"/>
    <mergeCell ref="D2:D3"/>
    <mergeCell ref="E2:E3"/>
    <mergeCell ref="F2:F3"/>
    <mergeCell ref="H2:H3"/>
    <mergeCell ref="I2:I3"/>
    <mergeCell ref="J2:J3"/>
    <mergeCell ref="N2:N3"/>
    <mergeCell ref="O2:O3"/>
    <mergeCell ref="K2:M2"/>
  </mergeCells>
  <phoneticPr fontId="3" type="noConversion"/>
  <hyperlinks>
    <hyperlink ref="J44" r:id="rId3"/>
    <hyperlink ref="J47" r:id="rId4"/>
    <hyperlink ref="J30" r:id="rId5"/>
    <hyperlink ref="J27" r:id="rId6"/>
    <hyperlink ref="J31" r:id="rId7"/>
    <hyperlink ref="J5" r:id="rId8"/>
    <hyperlink ref="J10" r:id="rId9"/>
    <hyperlink ref="J18" r:id="rId10"/>
    <hyperlink ref="J34" r:id="rId11"/>
    <hyperlink ref="J26" r:id="rId12"/>
    <hyperlink ref="J38" r:id="rId13"/>
    <hyperlink ref="J46" r:id="rId14"/>
    <hyperlink ref="J15" r:id="rId15"/>
    <hyperlink ref="J37" r:id="rId16"/>
    <hyperlink ref="J11" r:id="rId17"/>
    <hyperlink ref="J20" r:id="rId18"/>
    <hyperlink ref="J7" r:id="rId19"/>
    <hyperlink ref="J45" r:id="rId20"/>
    <hyperlink ref="J33" r:id="rId21"/>
    <hyperlink ref="J39" r:id="rId22"/>
    <hyperlink ref="J13" r:id="rId23"/>
    <hyperlink ref="J24" r:id="rId24"/>
    <hyperlink ref="J32" r:id="rId25"/>
    <hyperlink ref="J23" r:id="rId26"/>
    <hyperlink ref="J35" r:id="rId27"/>
    <hyperlink ref="J48" r:id="rId28"/>
  </hyperlinks>
  <pageMargins left="0.78740157499999996" right="0.78740157499999996" top="0.984251969" bottom="0.984251969" header="0.4921259845" footer="0.4921259845"/>
  <pageSetup paperSize="9" orientation="portrait" horizontalDpi="4294967294" verticalDpi="0" r:id="rId29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indexed="17"/>
  </sheetPr>
  <dimension ref="A1:Q89"/>
  <sheetViews>
    <sheetView workbookViewId="0">
      <selection activeCell="L4" sqref="L4"/>
    </sheetView>
  </sheetViews>
  <sheetFormatPr baseColWidth="10" defaultRowHeight="14.25" x14ac:dyDescent="0.2"/>
  <cols>
    <col min="1" max="1" width="5.75" style="315" customWidth="1"/>
    <col min="2" max="2" width="13.375" bestFit="1" customWidth="1"/>
    <col min="3" max="3" width="12.625" bestFit="1" customWidth="1"/>
    <col min="4" max="4" width="9.25" style="247" customWidth="1"/>
    <col min="5" max="5" width="31.75" customWidth="1"/>
    <col min="6" max="6" width="6.875" customWidth="1"/>
    <col min="7" max="7" width="16.625" customWidth="1"/>
    <col min="8" max="9" width="12.875" customWidth="1"/>
    <col min="10" max="10" width="27.5" style="39" customWidth="1"/>
    <col min="11" max="11" width="9.625" style="39" bestFit="1" customWidth="1"/>
    <col min="12" max="12" width="4.75" style="249" bestFit="1" customWidth="1"/>
    <col min="13" max="13" width="10.375" bestFit="1" customWidth="1"/>
    <col min="14" max="14" width="6.25" customWidth="1"/>
    <col min="15" max="15" width="4.25" hidden="1" customWidth="1"/>
    <col min="16" max="16" width="0" style="240" hidden="1" customWidth="1"/>
  </cols>
  <sheetData>
    <row r="1" spans="1:16" ht="15" thickBot="1" x14ac:dyDescent="0.25"/>
    <row r="2" spans="1:16" s="1" customFormat="1" ht="15" x14ac:dyDescent="0.25">
      <c r="A2" s="392"/>
      <c r="B2" s="394" t="s">
        <v>0</v>
      </c>
      <c r="C2" s="394" t="s">
        <v>1</v>
      </c>
      <c r="D2" s="392" t="s">
        <v>2</v>
      </c>
      <c r="E2" s="394" t="s">
        <v>3</v>
      </c>
      <c r="F2" s="394" t="s">
        <v>4</v>
      </c>
      <c r="G2" s="394" t="s">
        <v>5</v>
      </c>
      <c r="H2" s="398" t="s">
        <v>6</v>
      </c>
      <c r="I2" s="398" t="s">
        <v>7</v>
      </c>
      <c r="J2" s="394" t="s">
        <v>8</v>
      </c>
      <c r="K2" s="394" t="s">
        <v>9</v>
      </c>
      <c r="L2" s="394"/>
      <c r="M2" s="394"/>
      <c r="N2" s="396" t="s">
        <v>10</v>
      </c>
      <c r="O2" s="394"/>
      <c r="P2" s="381" t="s">
        <v>726</v>
      </c>
    </row>
    <row r="3" spans="1:16" s="1" customFormat="1" ht="15.75" thickBot="1" x14ac:dyDescent="0.3">
      <c r="A3" s="393"/>
      <c r="B3" s="395"/>
      <c r="C3" s="395"/>
      <c r="D3" s="393"/>
      <c r="E3" s="395"/>
      <c r="F3" s="395"/>
      <c r="G3" s="395"/>
      <c r="H3" s="399"/>
      <c r="I3" s="399"/>
      <c r="J3" s="395"/>
      <c r="K3" s="172" t="s">
        <v>702</v>
      </c>
      <c r="L3" s="250" t="s">
        <v>703</v>
      </c>
      <c r="M3" s="172" t="s">
        <v>704</v>
      </c>
      <c r="N3" s="397"/>
      <c r="O3" s="395"/>
      <c r="P3" s="382"/>
    </row>
    <row r="4" spans="1:16" ht="15" x14ac:dyDescent="0.25">
      <c r="A4" s="268">
        <v>155</v>
      </c>
      <c r="B4" s="352" t="s">
        <v>491</v>
      </c>
      <c r="C4" s="352" t="s">
        <v>122</v>
      </c>
      <c r="D4" s="268">
        <v>155</v>
      </c>
      <c r="E4" s="147"/>
      <c r="F4" s="128"/>
      <c r="G4" s="147"/>
      <c r="H4" s="130"/>
      <c r="I4" s="170"/>
      <c r="J4" s="132"/>
      <c r="K4" s="211" t="str">
        <f>IF((P4)="","",IF(MONTH(P4)=1,"Janvier",IF(MONTH(P4)=2,"Février",IF(MONTH(P4)=3,"Mars",IF(MONTH(P4)=4,"Avril",IF(MONTH(P4)=5,"Mai",IF(MONTH(P4)=6,"Juin",IF(MONTH(P4)=7,"Juillet",IF(MONTH(P4)=8,"Août",IF(MONTH(P4)=9,"Septembre",IF(MONTH(P4)=10,"Octobre",IF(MONTH(P4)=11,"Novembre","Décembre"))))))))))))</f>
        <v>Juin</v>
      </c>
      <c r="L4" s="246">
        <f>IF(P4="","",DAY(P4))</f>
        <v>1</v>
      </c>
      <c r="M4" s="159">
        <f>IF(P4="","",YEAR(P4))</f>
        <v>1940</v>
      </c>
      <c r="N4" s="171" t="s">
        <v>26</v>
      </c>
      <c r="O4" s="138" t="s">
        <v>17</v>
      </c>
      <c r="P4" s="240">
        <v>14763</v>
      </c>
    </row>
    <row r="5" spans="1:16" s="25" customFormat="1" ht="15" x14ac:dyDescent="0.25">
      <c r="A5" s="163">
        <v>4</v>
      </c>
      <c r="B5" s="358" t="s">
        <v>43</v>
      </c>
      <c r="C5" s="358" t="s">
        <v>44</v>
      </c>
      <c r="D5" s="163">
        <v>4</v>
      </c>
      <c r="E5" s="2"/>
      <c r="F5" s="3"/>
      <c r="G5" s="2"/>
      <c r="H5" s="4"/>
      <c r="I5" s="4"/>
      <c r="J5" s="5"/>
      <c r="K5" s="211" t="str">
        <f t="shared" ref="K5:K25" si="0">IF((P5)="","",IF(MONTH(P5)=1,"Janvier",IF(MONTH(P5)=2,"Février",IF(MONTH(P5)=3,"Mars",IF(MONTH(P5)=4,"Avril",IF(MONTH(P5)=5,"Mai",IF(MONTH(P5)=6,"Juin",IF(MONTH(P5)=7,"Juillet",IF(MONTH(P5)=8,"Août",IF(MONTH(P5)=9,"Septembre",IF(MONTH(P5)=10,"Octobre",IF(MONTH(P5)=11,"Novembre","Décembre"))))))))))))</f>
        <v>Octobre</v>
      </c>
      <c r="L5" s="246">
        <f t="shared" ref="L5:L25" si="1">IF(P5="","",DAY(P5))</f>
        <v>24</v>
      </c>
      <c r="M5" s="159">
        <f t="shared" ref="M5:M25" si="2">IF(P5="","",YEAR(P5))</f>
        <v>1967</v>
      </c>
      <c r="N5" s="7" t="s">
        <v>16</v>
      </c>
      <c r="O5" s="8"/>
      <c r="P5" s="239">
        <v>24769</v>
      </c>
    </row>
    <row r="6" spans="1:16" ht="15" x14ac:dyDescent="0.25">
      <c r="A6" s="164">
        <v>156</v>
      </c>
      <c r="B6" s="353" t="s">
        <v>412</v>
      </c>
      <c r="C6" s="353" t="s">
        <v>413</v>
      </c>
      <c r="D6" s="166">
        <v>156</v>
      </c>
      <c r="E6" s="81"/>
      <c r="F6" s="71"/>
      <c r="G6" s="14"/>
      <c r="H6" s="16"/>
      <c r="I6" s="72"/>
      <c r="J6" s="56"/>
      <c r="K6" s="211" t="str">
        <f t="shared" si="0"/>
        <v>Novembre</v>
      </c>
      <c r="L6" s="246">
        <f t="shared" si="1"/>
        <v>30</v>
      </c>
      <c r="M6" s="159">
        <f t="shared" si="2"/>
        <v>1972</v>
      </c>
      <c r="N6" s="11" t="s">
        <v>26</v>
      </c>
      <c r="O6" s="8" t="s">
        <v>17</v>
      </c>
      <c r="P6" s="240">
        <v>26633</v>
      </c>
    </row>
    <row r="7" spans="1:16" ht="15" x14ac:dyDescent="0.25">
      <c r="A7" s="164">
        <v>144</v>
      </c>
      <c r="B7" s="353" t="s">
        <v>493</v>
      </c>
      <c r="C7" s="353" t="s">
        <v>420</v>
      </c>
      <c r="D7" s="164">
        <v>144</v>
      </c>
      <c r="E7" s="2"/>
      <c r="F7" s="3"/>
      <c r="G7" s="2"/>
      <c r="H7" s="62"/>
      <c r="I7" s="4"/>
      <c r="J7" s="9"/>
      <c r="K7" s="211" t="str">
        <f t="shared" si="0"/>
        <v>Février</v>
      </c>
      <c r="L7" s="246">
        <f t="shared" si="1"/>
        <v>27</v>
      </c>
      <c r="M7" s="159">
        <f t="shared" si="2"/>
        <v>1954</v>
      </c>
      <c r="N7" s="12" t="s">
        <v>26</v>
      </c>
      <c r="O7" s="8" t="s">
        <v>17</v>
      </c>
      <c r="P7" s="240">
        <v>19782</v>
      </c>
    </row>
    <row r="8" spans="1:16" ht="15" x14ac:dyDescent="0.25">
      <c r="A8" s="164">
        <v>135</v>
      </c>
      <c r="B8" s="353" t="s">
        <v>152</v>
      </c>
      <c r="C8" s="353" t="s">
        <v>22</v>
      </c>
      <c r="D8" s="164">
        <v>135</v>
      </c>
      <c r="E8" s="14"/>
      <c r="F8" s="13"/>
      <c r="G8" s="14"/>
      <c r="H8" s="16"/>
      <c r="I8" s="16"/>
      <c r="J8" s="5"/>
      <c r="K8" s="211" t="str">
        <f t="shared" si="0"/>
        <v>Janvier</v>
      </c>
      <c r="L8" s="246">
        <f t="shared" si="1"/>
        <v>6</v>
      </c>
      <c r="M8" s="159">
        <f t="shared" si="2"/>
        <v>1938</v>
      </c>
      <c r="N8" s="7" t="s">
        <v>16</v>
      </c>
      <c r="O8" s="8" t="s">
        <v>17</v>
      </c>
      <c r="P8" s="240">
        <v>13886</v>
      </c>
    </row>
    <row r="9" spans="1:16" ht="15" x14ac:dyDescent="0.25">
      <c r="A9" s="163">
        <v>133</v>
      </c>
      <c r="B9" s="353" t="s">
        <v>144</v>
      </c>
      <c r="C9" s="353" t="s">
        <v>145</v>
      </c>
      <c r="D9" s="163">
        <v>133</v>
      </c>
      <c r="E9" s="2"/>
      <c r="F9" s="3"/>
      <c r="G9" s="2"/>
      <c r="H9" s="4"/>
      <c r="I9" s="4"/>
      <c r="J9" s="5"/>
      <c r="K9" s="211" t="str">
        <f t="shared" si="0"/>
        <v>Juin</v>
      </c>
      <c r="L9" s="246">
        <f t="shared" si="1"/>
        <v>24</v>
      </c>
      <c r="M9" s="159">
        <f t="shared" si="2"/>
        <v>1941</v>
      </c>
      <c r="N9" s="8" t="s">
        <v>16</v>
      </c>
      <c r="O9" s="8" t="s">
        <v>17</v>
      </c>
      <c r="P9" s="240">
        <v>15151</v>
      </c>
    </row>
    <row r="10" spans="1:16" ht="15" x14ac:dyDescent="0.25">
      <c r="A10" s="164">
        <v>160</v>
      </c>
      <c r="B10" s="353" t="s">
        <v>509</v>
      </c>
      <c r="C10" s="353" t="s">
        <v>510</v>
      </c>
      <c r="D10" s="164">
        <v>160</v>
      </c>
      <c r="E10" s="17"/>
      <c r="F10" s="3"/>
      <c r="G10" s="17"/>
      <c r="H10" s="4"/>
      <c r="I10" s="4"/>
      <c r="J10" s="5"/>
      <c r="K10" s="211" t="str">
        <f t="shared" si="0"/>
        <v>Septembre</v>
      </c>
      <c r="L10" s="246">
        <f t="shared" si="1"/>
        <v>20</v>
      </c>
      <c r="M10" s="159">
        <f t="shared" si="2"/>
        <v>1947</v>
      </c>
      <c r="N10" s="11" t="s">
        <v>26</v>
      </c>
      <c r="O10" s="8" t="s">
        <v>17</v>
      </c>
      <c r="P10" s="240">
        <v>17430</v>
      </c>
    </row>
    <row r="11" spans="1:16" ht="15" x14ac:dyDescent="0.25">
      <c r="A11" s="164">
        <v>154</v>
      </c>
      <c r="B11" s="353" t="s">
        <v>402</v>
      </c>
      <c r="C11" s="353" t="s">
        <v>234</v>
      </c>
      <c r="D11" s="164">
        <v>154</v>
      </c>
      <c r="E11" s="14"/>
      <c r="F11" s="71"/>
      <c r="G11" s="14"/>
      <c r="H11" s="16"/>
      <c r="I11" s="56"/>
      <c r="J11" s="64"/>
      <c r="K11" s="211" t="str">
        <f t="shared" si="0"/>
        <v>Janvier</v>
      </c>
      <c r="L11" s="246">
        <f t="shared" si="1"/>
        <v>14</v>
      </c>
      <c r="M11" s="159">
        <f t="shared" si="2"/>
        <v>1955</v>
      </c>
      <c r="N11" s="11" t="s">
        <v>26</v>
      </c>
      <c r="O11" s="8" t="s">
        <v>17</v>
      </c>
      <c r="P11" s="240">
        <v>20103</v>
      </c>
    </row>
    <row r="12" spans="1:16" ht="15" x14ac:dyDescent="0.25">
      <c r="A12" s="163">
        <v>80</v>
      </c>
      <c r="B12" s="353" t="s">
        <v>121</v>
      </c>
      <c r="C12" s="353" t="s">
        <v>122</v>
      </c>
      <c r="D12" s="163">
        <v>80</v>
      </c>
      <c r="E12" s="14"/>
      <c r="F12" s="13"/>
      <c r="G12" s="14"/>
      <c r="H12" s="16"/>
      <c r="I12" s="16"/>
      <c r="J12" s="15"/>
      <c r="K12" s="211" t="str">
        <f t="shared" si="0"/>
        <v>Juillet</v>
      </c>
      <c r="L12" s="246">
        <f t="shared" si="1"/>
        <v>7</v>
      </c>
      <c r="M12" s="159">
        <f t="shared" si="2"/>
        <v>1947</v>
      </c>
      <c r="N12" s="7" t="s">
        <v>16</v>
      </c>
      <c r="O12" s="8" t="s">
        <v>17</v>
      </c>
      <c r="P12" s="240">
        <v>17355</v>
      </c>
    </row>
    <row r="13" spans="1:16" ht="15" x14ac:dyDescent="0.25">
      <c r="A13" s="163">
        <v>81</v>
      </c>
      <c r="B13" s="357" t="s">
        <v>47</v>
      </c>
      <c r="C13" s="357" t="s">
        <v>48</v>
      </c>
      <c r="D13" s="163">
        <v>81</v>
      </c>
      <c r="E13" s="2"/>
      <c r="F13" s="3"/>
      <c r="G13" s="2"/>
      <c r="H13" s="4"/>
      <c r="I13" s="4"/>
      <c r="J13" s="5"/>
      <c r="K13" s="211" t="str">
        <f t="shared" si="0"/>
        <v>Août</v>
      </c>
      <c r="L13" s="246">
        <f t="shared" si="1"/>
        <v>10</v>
      </c>
      <c r="M13" s="159">
        <f t="shared" si="2"/>
        <v>1944</v>
      </c>
      <c r="N13" s="7" t="s">
        <v>16</v>
      </c>
      <c r="O13" s="8" t="s">
        <v>17</v>
      </c>
      <c r="P13" s="240">
        <v>16294</v>
      </c>
    </row>
    <row r="14" spans="1:16" ht="15" x14ac:dyDescent="0.25">
      <c r="A14" s="163">
        <v>82</v>
      </c>
      <c r="B14" s="357" t="s">
        <v>89</v>
      </c>
      <c r="C14" s="357" t="s">
        <v>70</v>
      </c>
      <c r="D14" s="163">
        <v>82</v>
      </c>
      <c r="E14" s="2"/>
      <c r="F14" s="3"/>
      <c r="G14" s="2"/>
      <c r="H14" s="4"/>
      <c r="I14" s="4"/>
      <c r="J14" s="5"/>
      <c r="K14" s="211" t="str">
        <f t="shared" si="0"/>
        <v>Juillet</v>
      </c>
      <c r="L14" s="246">
        <f t="shared" si="1"/>
        <v>23</v>
      </c>
      <c r="M14" s="159">
        <f t="shared" si="2"/>
        <v>1947</v>
      </c>
      <c r="N14" s="7" t="s">
        <v>16</v>
      </c>
      <c r="O14" s="8" t="s">
        <v>17</v>
      </c>
      <c r="P14" s="240">
        <v>17371</v>
      </c>
    </row>
    <row r="15" spans="1:16" ht="15" x14ac:dyDescent="0.25">
      <c r="A15" s="164">
        <v>127</v>
      </c>
      <c r="B15" s="353" t="s">
        <v>117</v>
      </c>
      <c r="C15" s="353" t="s">
        <v>118</v>
      </c>
      <c r="D15" s="164">
        <v>127</v>
      </c>
      <c r="E15" s="14"/>
      <c r="F15" s="13"/>
      <c r="G15" s="14"/>
      <c r="H15" s="16"/>
      <c r="I15" s="16"/>
      <c r="J15" s="5"/>
      <c r="K15" s="211" t="str">
        <f t="shared" si="0"/>
        <v>Mars</v>
      </c>
      <c r="L15" s="246">
        <f t="shared" si="1"/>
        <v>30</v>
      </c>
      <c r="M15" s="159">
        <f t="shared" si="2"/>
        <v>1935</v>
      </c>
      <c r="N15" s="7" t="s">
        <v>16</v>
      </c>
      <c r="O15" s="8" t="s">
        <v>17</v>
      </c>
      <c r="P15" s="240">
        <v>12873</v>
      </c>
    </row>
    <row r="16" spans="1:16" s="34" customFormat="1" ht="15" x14ac:dyDescent="0.25">
      <c r="A16" s="163">
        <v>19</v>
      </c>
      <c r="B16" s="357" t="s">
        <v>77</v>
      </c>
      <c r="C16" s="357" t="s">
        <v>78</v>
      </c>
      <c r="D16" s="163">
        <v>19</v>
      </c>
      <c r="E16" s="2"/>
      <c r="F16" s="3"/>
      <c r="G16" s="2"/>
      <c r="H16" s="4"/>
      <c r="I16" s="4"/>
      <c r="J16" s="5"/>
      <c r="K16" s="211" t="str">
        <f t="shared" si="0"/>
        <v>Mars</v>
      </c>
      <c r="L16" s="246">
        <f t="shared" si="1"/>
        <v>6</v>
      </c>
      <c r="M16" s="159">
        <f t="shared" si="2"/>
        <v>1942</v>
      </c>
      <c r="N16" s="8" t="s">
        <v>16</v>
      </c>
      <c r="O16" s="8" t="s">
        <v>17</v>
      </c>
      <c r="P16" s="241">
        <v>15406</v>
      </c>
    </row>
    <row r="17" spans="1:17" ht="15" x14ac:dyDescent="0.25">
      <c r="A17" s="164">
        <v>136</v>
      </c>
      <c r="B17" s="353" t="s">
        <v>77</v>
      </c>
      <c r="C17" s="353" t="s">
        <v>160</v>
      </c>
      <c r="D17" s="164">
        <v>136</v>
      </c>
      <c r="E17" s="17"/>
      <c r="F17" s="40"/>
      <c r="G17" s="17"/>
      <c r="H17" s="42"/>
      <c r="I17" s="4"/>
      <c r="J17" s="9"/>
      <c r="K17" s="211" t="str">
        <f t="shared" si="0"/>
        <v>Février</v>
      </c>
      <c r="L17" s="246">
        <f t="shared" si="1"/>
        <v>28</v>
      </c>
      <c r="M17" s="159">
        <f t="shared" si="2"/>
        <v>1943</v>
      </c>
      <c r="N17" s="41" t="s">
        <v>16</v>
      </c>
      <c r="O17" s="20" t="s">
        <v>17</v>
      </c>
      <c r="P17" s="240">
        <v>15765</v>
      </c>
    </row>
    <row r="18" spans="1:17" ht="15" x14ac:dyDescent="0.25">
      <c r="A18" s="163">
        <v>21</v>
      </c>
      <c r="B18" s="353" t="s">
        <v>54</v>
      </c>
      <c r="C18" s="353" t="s">
        <v>55</v>
      </c>
      <c r="D18" s="163">
        <v>21</v>
      </c>
      <c r="E18" s="2"/>
      <c r="F18" s="3"/>
      <c r="G18" s="2"/>
      <c r="H18" s="4"/>
      <c r="I18" s="4"/>
      <c r="J18" s="5"/>
      <c r="K18" s="211" t="str">
        <f t="shared" si="0"/>
        <v>Septembre</v>
      </c>
      <c r="L18" s="246">
        <f t="shared" si="1"/>
        <v>5</v>
      </c>
      <c r="M18" s="159">
        <f t="shared" si="2"/>
        <v>1943</v>
      </c>
      <c r="N18" s="7" t="s">
        <v>16</v>
      </c>
      <c r="O18" s="8" t="s">
        <v>17</v>
      </c>
      <c r="P18" s="240">
        <v>15954</v>
      </c>
    </row>
    <row r="19" spans="1:17" ht="15" x14ac:dyDescent="0.25">
      <c r="A19" s="163">
        <v>153</v>
      </c>
      <c r="B19" s="353" t="s">
        <v>507</v>
      </c>
      <c r="C19" s="353" t="s">
        <v>55</v>
      </c>
      <c r="D19" s="163">
        <v>153</v>
      </c>
      <c r="E19" s="14"/>
      <c r="F19" s="71"/>
      <c r="G19" s="15"/>
      <c r="H19" s="16"/>
      <c r="I19" s="56"/>
      <c r="J19" s="5"/>
      <c r="K19" s="211" t="str">
        <f t="shared" si="0"/>
        <v>Novembre</v>
      </c>
      <c r="L19" s="246">
        <f t="shared" si="1"/>
        <v>21</v>
      </c>
      <c r="M19" s="159">
        <f t="shared" si="2"/>
        <v>1948</v>
      </c>
      <c r="N19" s="12" t="s">
        <v>26</v>
      </c>
      <c r="O19" s="8" t="s">
        <v>17</v>
      </c>
      <c r="P19" s="240">
        <v>17858</v>
      </c>
    </row>
    <row r="20" spans="1:17" ht="15" x14ac:dyDescent="0.25">
      <c r="A20" s="164">
        <v>131</v>
      </c>
      <c r="B20" s="353" t="s">
        <v>140</v>
      </c>
      <c r="C20" s="353" t="s">
        <v>55</v>
      </c>
      <c r="D20" s="164">
        <v>131</v>
      </c>
      <c r="E20" s="2"/>
      <c r="F20" s="3"/>
      <c r="G20" s="2"/>
      <c r="H20" s="4"/>
      <c r="I20" s="4"/>
      <c r="J20" s="5"/>
      <c r="K20" s="211" t="str">
        <f t="shared" si="0"/>
        <v>Août</v>
      </c>
      <c r="L20" s="246">
        <f t="shared" si="1"/>
        <v>3</v>
      </c>
      <c r="M20" s="159">
        <f t="shared" si="2"/>
        <v>1934</v>
      </c>
      <c r="N20" s="7" t="s">
        <v>16</v>
      </c>
      <c r="O20" s="8" t="s">
        <v>17</v>
      </c>
      <c r="P20" s="240">
        <v>12634</v>
      </c>
    </row>
    <row r="21" spans="1:17" ht="15" x14ac:dyDescent="0.25">
      <c r="A21" s="163">
        <v>137</v>
      </c>
      <c r="B21" s="353" t="s">
        <v>410</v>
      </c>
      <c r="C21" s="353" t="s">
        <v>411</v>
      </c>
      <c r="D21" s="163">
        <v>137</v>
      </c>
      <c r="E21" s="2"/>
      <c r="F21" s="3"/>
      <c r="G21" s="2"/>
      <c r="H21" s="62"/>
      <c r="I21" s="4"/>
      <c r="J21" s="5"/>
      <c r="K21" s="211" t="str">
        <f t="shared" si="0"/>
        <v>Septembre</v>
      </c>
      <c r="L21" s="246">
        <f t="shared" si="1"/>
        <v>4</v>
      </c>
      <c r="M21" s="159">
        <f t="shared" si="2"/>
        <v>1934</v>
      </c>
      <c r="N21" s="12" t="s">
        <v>26</v>
      </c>
      <c r="O21" s="8" t="s">
        <v>17</v>
      </c>
      <c r="P21" s="240">
        <v>12666</v>
      </c>
    </row>
    <row r="22" spans="1:17" ht="15" x14ac:dyDescent="0.25">
      <c r="A22" s="164">
        <v>132</v>
      </c>
      <c r="B22" s="353" t="s">
        <v>142</v>
      </c>
      <c r="C22" s="353" t="s">
        <v>400</v>
      </c>
      <c r="D22" s="164">
        <v>157</v>
      </c>
      <c r="E22" s="2"/>
      <c r="F22" s="3"/>
      <c r="G22" s="2"/>
      <c r="H22" s="4"/>
      <c r="I22" s="4"/>
      <c r="J22" s="5"/>
      <c r="K22" s="211" t="str">
        <f>IF((P22)="","",IF(MONTH(P22)=1,"Janvier",IF(MONTH(P22)=2,"Février",IF(MONTH(P22)=3,"Mars",IF(MONTH(P22)=4,"Avril",IF(MONTH(P22)=5,"Mai",IF(MONTH(P22)=6,"Juin",IF(MONTH(P22)=7,"Juillet",IF(MONTH(P22)=8,"Août",IF(MONTH(P22)=9,"Septembre",IF(MONTH(P22)=10,"Octobre",IF(MONTH(P22)=11,"Novembre","Décembre"))))))))))))</f>
        <v>Novembre</v>
      </c>
      <c r="L22" s="246">
        <f>IF(P22="","",DAY(P22))</f>
        <v>29</v>
      </c>
      <c r="M22" s="159">
        <f>IF(P22="","",YEAR(P22))</f>
        <v>1966</v>
      </c>
      <c r="N22" s="7" t="s">
        <v>16</v>
      </c>
      <c r="O22" s="8" t="s">
        <v>17</v>
      </c>
      <c r="P22" s="240">
        <v>24440</v>
      </c>
    </row>
    <row r="23" spans="1:17" ht="15" x14ac:dyDescent="0.25">
      <c r="A23" s="164">
        <v>157</v>
      </c>
      <c r="B23" s="353" t="s">
        <v>142</v>
      </c>
      <c r="C23" s="353" t="s">
        <v>55</v>
      </c>
      <c r="D23" s="164">
        <v>132</v>
      </c>
      <c r="E23" s="14"/>
      <c r="F23" s="71"/>
      <c r="G23" s="15"/>
      <c r="H23" s="16"/>
      <c r="I23" s="56"/>
      <c r="J23" s="64"/>
      <c r="K23" s="211" t="str">
        <f>IF((P23)="","",IF(MONTH(P23)=1,"Janvier",IF(MONTH(P23)=2,"Février",IF(MONTH(P23)=3,"Mars",IF(MONTH(P23)=4,"Avril",IF(MONTH(P23)=5,"Mai",IF(MONTH(P23)=6,"Juin",IF(MONTH(P23)=7,"Juillet",IF(MONTH(P23)=8,"Août",IF(MONTH(P23)=9,"Septembre",IF(MONTH(P23)=10,"Octobre",IF(MONTH(P23)=11,"Novembre","Décembre"))))))))))))</f>
        <v>Mars</v>
      </c>
      <c r="L23" s="246">
        <f>IF(P23="","",DAY(P23))</f>
        <v>13</v>
      </c>
      <c r="M23" s="159">
        <f>IF(P23="","",YEAR(P23))</f>
        <v>1965</v>
      </c>
      <c r="N23" s="12" t="s">
        <v>26</v>
      </c>
      <c r="O23" s="8" t="s">
        <v>17</v>
      </c>
      <c r="P23" s="240">
        <v>23814</v>
      </c>
      <c r="Q23" s="240"/>
    </row>
    <row r="24" spans="1:17" ht="15" x14ac:dyDescent="0.25">
      <c r="A24" s="164">
        <v>1</v>
      </c>
      <c r="B24" s="358" t="s">
        <v>156</v>
      </c>
      <c r="C24" s="358" t="s">
        <v>157</v>
      </c>
      <c r="D24" s="164">
        <v>1</v>
      </c>
      <c r="E24" s="17"/>
      <c r="F24" s="40"/>
      <c r="G24" s="17"/>
      <c r="H24" s="62"/>
      <c r="I24" s="4"/>
      <c r="J24" s="5"/>
      <c r="K24" s="211" t="str">
        <f t="shared" si="0"/>
        <v>Décembre</v>
      </c>
      <c r="L24" s="246">
        <f t="shared" si="1"/>
        <v>20</v>
      </c>
      <c r="M24" s="159">
        <f t="shared" si="2"/>
        <v>1971</v>
      </c>
      <c r="N24" s="41" t="s">
        <v>16</v>
      </c>
      <c r="O24" s="20"/>
      <c r="P24" s="240">
        <v>26287</v>
      </c>
    </row>
    <row r="25" spans="1:17" ht="15" x14ac:dyDescent="0.25">
      <c r="A25" s="163">
        <v>143</v>
      </c>
      <c r="B25" s="353" t="s">
        <v>419</v>
      </c>
      <c r="C25" s="353" t="s">
        <v>235</v>
      </c>
      <c r="D25" s="163">
        <v>143</v>
      </c>
      <c r="E25" s="2"/>
      <c r="F25" s="3"/>
      <c r="G25" s="2"/>
      <c r="H25" s="62"/>
      <c r="I25" s="4"/>
      <c r="J25" s="5"/>
      <c r="K25" s="211" t="str">
        <f t="shared" si="0"/>
        <v>Août</v>
      </c>
      <c r="L25" s="246">
        <f t="shared" si="1"/>
        <v>3</v>
      </c>
      <c r="M25" s="159">
        <f t="shared" si="2"/>
        <v>1964</v>
      </c>
      <c r="N25" s="12" t="s">
        <v>26</v>
      </c>
      <c r="O25" s="8" t="s">
        <v>17</v>
      </c>
      <c r="P25" s="6">
        <v>23592</v>
      </c>
    </row>
    <row r="26" spans="1:17" ht="15" x14ac:dyDescent="0.25">
      <c r="A26" s="163">
        <v>86</v>
      </c>
      <c r="B26" s="353" t="s">
        <v>129</v>
      </c>
      <c r="C26" s="353" t="s">
        <v>133</v>
      </c>
      <c r="D26" s="163">
        <v>86</v>
      </c>
      <c r="E26" s="14"/>
      <c r="F26" s="13"/>
      <c r="G26" s="14"/>
      <c r="H26" s="16"/>
      <c r="I26" s="16"/>
      <c r="J26" s="35"/>
      <c r="K26" s="211" t="str">
        <f t="shared" ref="K26" si="3">IF((P26)="","",IF(MONTH(P26)=1,"Janvier",IF(MONTH(P26)=2,"Février",IF(MONTH(P26)=3,"Mars",IF(MONTH(P26)=4,"Avril",IF(MONTH(P26)=5,"Mai",IF(MONTH(P26)=6,"Juin",IF(MONTH(P26)=7,"Juillet",IF(MONTH(P26)=8,"Août",IF(MONTH(P26)=9,"Septembre",IF(MONTH(P26)=10,"Octobre",IF(MONTH(P26)=11,"Novembre","Décembre"))))))))))))</f>
        <v>Mai</v>
      </c>
      <c r="L26" s="246">
        <f t="shared" ref="L26" si="4">IF(P26="","",DAY(P26))</f>
        <v>31</v>
      </c>
      <c r="M26" s="159">
        <f t="shared" ref="M26" si="5">IF(P26="","",YEAR(P26))</f>
        <v>1943</v>
      </c>
      <c r="N26" s="7" t="s">
        <v>16</v>
      </c>
      <c r="O26" s="8" t="s">
        <v>17</v>
      </c>
      <c r="P26" s="240">
        <v>15857</v>
      </c>
    </row>
    <row r="27" spans="1:17" ht="15" x14ac:dyDescent="0.25">
      <c r="A27" s="163">
        <v>139</v>
      </c>
      <c r="B27" s="353" t="s">
        <v>406</v>
      </c>
      <c r="C27" s="353" t="s">
        <v>395</v>
      </c>
      <c r="D27" s="163">
        <v>139</v>
      </c>
      <c r="E27" s="2"/>
      <c r="F27" s="3"/>
      <c r="G27" s="2"/>
      <c r="H27" s="62"/>
      <c r="I27" s="4"/>
      <c r="J27" s="5"/>
      <c r="K27" s="211" t="str">
        <f t="shared" ref="K27:K45" si="6">IF((P27)="","",IF(MONTH(P27)=1,"Janvier",IF(MONTH(P27)=2,"Février",IF(MONTH(P27)=3,"Mars",IF(MONTH(P27)=4,"Avril",IF(MONTH(P27)=5,"Mai",IF(MONTH(P27)=6,"Juin",IF(MONTH(P27)=7,"Juillet",IF(MONTH(P27)=8,"Août",IF(MONTH(P27)=9,"Septembre",IF(MONTH(P27)=10,"Octobre",IF(MONTH(P27)=11,"Novembre","Décembre"))))))))))))</f>
        <v>Août</v>
      </c>
      <c r="L27" s="246">
        <f t="shared" ref="L27:L45" si="7">IF(P27="","",DAY(P27))</f>
        <v>19</v>
      </c>
      <c r="M27" s="159">
        <f t="shared" ref="M27:M45" si="8">IF(P27="","",YEAR(P27))</f>
        <v>1943</v>
      </c>
      <c r="N27" s="12" t="s">
        <v>26</v>
      </c>
      <c r="O27" s="8" t="s">
        <v>17</v>
      </c>
      <c r="P27" s="240">
        <v>15937</v>
      </c>
    </row>
    <row r="28" spans="1:17" ht="15" x14ac:dyDescent="0.25">
      <c r="A28" s="163">
        <v>119</v>
      </c>
      <c r="B28" s="353" t="s">
        <v>86</v>
      </c>
      <c r="C28" s="353" t="s">
        <v>87</v>
      </c>
      <c r="D28" s="163">
        <v>119</v>
      </c>
      <c r="E28" s="2"/>
      <c r="F28" s="3"/>
      <c r="G28" s="2"/>
      <c r="H28" s="4"/>
      <c r="I28" s="4"/>
      <c r="J28" s="9"/>
      <c r="K28" s="211" t="str">
        <f t="shared" si="6"/>
        <v>Septembre</v>
      </c>
      <c r="L28" s="246">
        <f t="shared" si="7"/>
        <v>19</v>
      </c>
      <c r="M28" s="159">
        <f t="shared" si="8"/>
        <v>1936</v>
      </c>
      <c r="N28" s="76" t="s">
        <v>16</v>
      </c>
      <c r="O28" s="8" t="s">
        <v>17</v>
      </c>
      <c r="P28" s="240">
        <v>13412</v>
      </c>
    </row>
    <row r="29" spans="1:17" ht="15" x14ac:dyDescent="0.25">
      <c r="A29" s="164">
        <v>163</v>
      </c>
      <c r="B29" s="353" t="s">
        <v>517</v>
      </c>
      <c r="C29" s="353" t="s">
        <v>395</v>
      </c>
      <c r="D29" s="164">
        <v>163</v>
      </c>
      <c r="E29" s="17"/>
      <c r="F29" s="3"/>
      <c r="G29" s="17"/>
      <c r="H29" s="4"/>
      <c r="I29" s="4"/>
      <c r="J29" s="5"/>
      <c r="K29" s="211" t="str">
        <f t="shared" si="6"/>
        <v>Juin</v>
      </c>
      <c r="L29" s="246">
        <f t="shared" si="7"/>
        <v>9</v>
      </c>
      <c r="M29" s="159">
        <f t="shared" si="8"/>
        <v>1957</v>
      </c>
      <c r="N29" s="11" t="s">
        <v>26</v>
      </c>
      <c r="O29" s="8" t="s">
        <v>17</v>
      </c>
      <c r="P29" s="240">
        <v>20980</v>
      </c>
    </row>
    <row r="30" spans="1:17" ht="15" x14ac:dyDescent="0.25">
      <c r="A30" s="163">
        <v>141</v>
      </c>
      <c r="B30" s="353" t="s">
        <v>421</v>
      </c>
      <c r="C30" s="353" t="s">
        <v>422</v>
      </c>
      <c r="D30" s="163">
        <v>141</v>
      </c>
      <c r="E30" s="2"/>
      <c r="F30" s="3"/>
      <c r="G30" s="2"/>
      <c r="H30" s="62"/>
      <c r="I30" s="4"/>
      <c r="J30" s="98"/>
      <c r="K30" s="211" t="str">
        <f t="shared" si="6"/>
        <v>Mars</v>
      </c>
      <c r="L30" s="246">
        <f t="shared" si="7"/>
        <v>7</v>
      </c>
      <c r="M30" s="159">
        <f t="shared" si="8"/>
        <v>1952</v>
      </c>
      <c r="N30" s="12" t="s">
        <v>26</v>
      </c>
      <c r="O30" s="8" t="s">
        <v>17</v>
      </c>
      <c r="P30" s="240">
        <v>19060</v>
      </c>
    </row>
    <row r="31" spans="1:17" ht="15" x14ac:dyDescent="0.25">
      <c r="A31" s="163">
        <v>34</v>
      </c>
      <c r="B31" s="357" t="s">
        <v>64</v>
      </c>
      <c r="C31" s="357" t="s">
        <v>65</v>
      </c>
      <c r="D31" s="163">
        <v>34</v>
      </c>
      <c r="E31" s="2"/>
      <c r="F31" s="3"/>
      <c r="G31" s="2"/>
      <c r="H31" s="4"/>
      <c r="I31" s="4"/>
      <c r="J31" s="5"/>
      <c r="K31" s="211" t="str">
        <f t="shared" si="6"/>
        <v>Février</v>
      </c>
      <c r="L31" s="246">
        <f t="shared" si="7"/>
        <v>16</v>
      </c>
      <c r="M31" s="159">
        <f t="shared" si="8"/>
        <v>1937</v>
      </c>
      <c r="N31" s="7" t="s">
        <v>16</v>
      </c>
      <c r="O31" s="8" t="s">
        <v>17</v>
      </c>
      <c r="P31" s="240">
        <v>13562</v>
      </c>
    </row>
    <row r="32" spans="1:17" ht="15" x14ac:dyDescent="0.25">
      <c r="A32" s="163">
        <v>159</v>
      </c>
      <c r="B32" s="353" t="s">
        <v>64</v>
      </c>
      <c r="C32" s="353" t="s">
        <v>308</v>
      </c>
      <c r="D32" s="163">
        <v>159</v>
      </c>
      <c r="E32" s="2"/>
      <c r="F32" s="3"/>
      <c r="G32" s="2"/>
      <c r="H32" s="62"/>
      <c r="I32" s="4"/>
      <c r="J32" s="9"/>
      <c r="K32" s="211" t="str">
        <f t="shared" si="6"/>
        <v>Juin</v>
      </c>
      <c r="L32" s="246">
        <f t="shared" si="7"/>
        <v>16</v>
      </c>
      <c r="M32" s="159">
        <f t="shared" si="8"/>
        <v>1944</v>
      </c>
      <c r="N32" s="12" t="s">
        <v>26</v>
      </c>
      <c r="O32" s="8" t="s">
        <v>17</v>
      </c>
      <c r="P32" s="240">
        <v>16239</v>
      </c>
    </row>
    <row r="33" spans="1:16" ht="15" x14ac:dyDescent="0.25">
      <c r="A33" s="168">
        <v>122</v>
      </c>
      <c r="B33" s="359" t="s">
        <v>31</v>
      </c>
      <c r="C33" s="353" t="s">
        <v>32</v>
      </c>
      <c r="D33" s="168">
        <v>122</v>
      </c>
      <c r="E33" s="28"/>
      <c r="F33" s="29"/>
      <c r="G33" s="26"/>
      <c r="H33" s="30"/>
      <c r="I33" s="31"/>
      <c r="J33" s="26"/>
      <c r="K33" s="211" t="str">
        <f t="shared" si="6"/>
        <v>Mars</v>
      </c>
      <c r="L33" s="246">
        <f t="shared" si="7"/>
        <v>19</v>
      </c>
      <c r="M33" s="159">
        <f t="shared" si="8"/>
        <v>1965</v>
      </c>
      <c r="N33" s="63" t="s">
        <v>16</v>
      </c>
      <c r="O33" s="33" t="s">
        <v>17</v>
      </c>
      <c r="P33" s="240">
        <v>23820</v>
      </c>
    </row>
    <row r="34" spans="1:16" ht="15" x14ac:dyDescent="0.25">
      <c r="A34" s="168">
        <v>130</v>
      </c>
      <c r="B34" s="359" t="s">
        <v>137</v>
      </c>
      <c r="C34" s="353" t="s">
        <v>138</v>
      </c>
      <c r="D34" s="168">
        <v>130</v>
      </c>
      <c r="E34" s="28"/>
      <c r="F34" s="29"/>
      <c r="G34" s="26"/>
      <c r="H34" s="30"/>
      <c r="I34" s="31"/>
      <c r="J34" s="26"/>
      <c r="K34" s="211" t="str">
        <f t="shared" si="6"/>
        <v>Avril</v>
      </c>
      <c r="L34" s="246">
        <f t="shared" si="7"/>
        <v>22</v>
      </c>
      <c r="M34" s="159">
        <f t="shared" si="8"/>
        <v>1998</v>
      </c>
      <c r="N34" s="63" t="s">
        <v>16</v>
      </c>
      <c r="O34" s="33" t="s">
        <v>17</v>
      </c>
      <c r="P34" s="240">
        <v>35907</v>
      </c>
    </row>
    <row r="35" spans="1:16" ht="15" x14ac:dyDescent="0.25">
      <c r="A35" s="260">
        <v>164</v>
      </c>
      <c r="B35" s="353" t="s">
        <v>137</v>
      </c>
      <c r="C35" s="353" t="s">
        <v>518</v>
      </c>
      <c r="D35" s="260">
        <v>164</v>
      </c>
      <c r="E35" s="2"/>
      <c r="F35" s="3"/>
      <c r="G35" s="2"/>
      <c r="H35" s="62"/>
      <c r="I35" s="4"/>
      <c r="J35" s="5"/>
      <c r="K35" s="211" t="str">
        <f t="shared" si="6"/>
        <v>Juillet</v>
      </c>
      <c r="L35" s="246">
        <f t="shared" si="7"/>
        <v>8</v>
      </c>
      <c r="M35" s="159">
        <f t="shared" si="8"/>
        <v>1959</v>
      </c>
      <c r="N35" s="12" t="s">
        <v>26</v>
      </c>
      <c r="O35" s="8" t="s">
        <v>17</v>
      </c>
      <c r="P35" s="240">
        <v>21739</v>
      </c>
    </row>
    <row r="36" spans="1:16" ht="15" x14ac:dyDescent="0.25">
      <c r="A36" s="163">
        <v>120</v>
      </c>
      <c r="B36" s="353" t="s">
        <v>21</v>
      </c>
      <c r="C36" s="353" t="s">
        <v>22</v>
      </c>
      <c r="D36" s="163">
        <v>120</v>
      </c>
      <c r="E36" s="14"/>
      <c r="F36" s="13"/>
      <c r="G36" s="14"/>
      <c r="H36" s="16"/>
      <c r="I36" s="16"/>
      <c r="J36" s="5"/>
      <c r="K36" s="211" t="str">
        <f t="shared" si="6"/>
        <v>Novembre</v>
      </c>
      <c r="L36" s="246">
        <f t="shared" si="7"/>
        <v>22</v>
      </c>
      <c r="M36" s="159">
        <f t="shared" si="8"/>
        <v>1951</v>
      </c>
      <c r="N36" s="8" t="s">
        <v>16</v>
      </c>
      <c r="O36" s="8" t="s">
        <v>17</v>
      </c>
      <c r="P36" s="240">
        <v>18954</v>
      </c>
    </row>
    <row r="37" spans="1:16" ht="15" x14ac:dyDescent="0.25">
      <c r="A37" s="163">
        <v>151</v>
      </c>
      <c r="B37" s="353" t="s">
        <v>407</v>
      </c>
      <c r="C37" s="353" t="s">
        <v>122</v>
      </c>
      <c r="D37" s="163">
        <v>151</v>
      </c>
      <c r="E37" s="14"/>
      <c r="F37" s="71"/>
      <c r="G37" s="14"/>
      <c r="H37" s="16"/>
      <c r="I37" s="56"/>
      <c r="J37" s="64"/>
      <c r="K37" s="211" t="str">
        <f t="shared" si="6"/>
        <v>Avril</v>
      </c>
      <c r="L37" s="246">
        <f t="shared" si="7"/>
        <v>27</v>
      </c>
      <c r="M37" s="159">
        <f t="shared" si="8"/>
        <v>1956</v>
      </c>
      <c r="N37" s="11" t="s">
        <v>26</v>
      </c>
      <c r="O37" s="8" t="s">
        <v>17</v>
      </c>
      <c r="P37" s="240">
        <v>20572</v>
      </c>
    </row>
    <row r="38" spans="1:16" ht="15" x14ac:dyDescent="0.25">
      <c r="A38" s="163">
        <v>36</v>
      </c>
      <c r="B38" s="353" t="s">
        <v>38</v>
      </c>
      <c r="C38" s="353" t="s">
        <v>39</v>
      </c>
      <c r="D38" s="163">
        <v>36</v>
      </c>
      <c r="E38" s="2"/>
      <c r="F38" s="3"/>
      <c r="G38" s="2"/>
      <c r="H38" s="4"/>
      <c r="I38" s="4"/>
      <c r="J38" s="5"/>
      <c r="K38" s="211" t="str">
        <f t="shared" si="6"/>
        <v>Février</v>
      </c>
      <c r="L38" s="246">
        <f t="shared" si="7"/>
        <v>11</v>
      </c>
      <c r="M38" s="159">
        <f t="shared" si="8"/>
        <v>1923</v>
      </c>
      <c r="N38" s="7" t="s">
        <v>16</v>
      </c>
      <c r="O38" s="8" t="s">
        <v>17</v>
      </c>
      <c r="P38" s="240">
        <v>8443</v>
      </c>
    </row>
    <row r="39" spans="1:16" ht="15" x14ac:dyDescent="0.25">
      <c r="A39" s="163">
        <v>37</v>
      </c>
      <c r="B39" s="358" t="s">
        <v>101</v>
      </c>
      <c r="C39" s="358" t="s">
        <v>102</v>
      </c>
      <c r="D39" s="163">
        <v>37</v>
      </c>
      <c r="E39" s="2"/>
      <c r="F39" s="3"/>
      <c r="G39" s="2"/>
      <c r="H39" s="4"/>
      <c r="I39" s="4"/>
      <c r="J39" s="5"/>
      <c r="K39" s="211" t="str">
        <f t="shared" si="6"/>
        <v>Octobre</v>
      </c>
      <c r="L39" s="246">
        <f t="shared" si="7"/>
        <v>14</v>
      </c>
      <c r="M39" s="159">
        <f t="shared" si="8"/>
        <v>1947</v>
      </c>
      <c r="N39" s="7" t="s">
        <v>16</v>
      </c>
      <c r="O39" s="8"/>
      <c r="P39" s="240">
        <v>17454</v>
      </c>
    </row>
    <row r="40" spans="1:16" ht="15" x14ac:dyDescent="0.25">
      <c r="A40" s="163">
        <v>145</v>
      </c>
      <c r="B40" s="353" t="s">
        <v>409</v>
      </c>
      <c r="C40" s="353" t="s">
        <v>297</v>
      </c>
      <c r="D40" s="163">
        <v>145</v>
      </c>
      <c r="E40" s="14"/>
      <c r="F40" s="71"/>
      <c r="G40" s="14"/>
      <c r="H40" s="16"/>
      <c r="I40" s="72"/>
      <c r="J40" s="56"/>
      <c r="K40" s="211" t="str">
        <f t="shared" si="6"/>
        <v>Décembre</v>
      </c>
      <c r="L40" s="246">
        <f t="shared" si="7"/>
        <v>4</v>
      </c>
      <c r="M40" s="159">
        <f t="shared" si="8"/>
        <v>1937</v>
      </c>
      <c r="N40" s="12" t="s">
        <v>26</v>
      </c>
      <c r="O40" s="8" t="s">
        <v>17</v>
      </c>
      <c r="P40" s="240">
        <v>13853</v>
      </c>
    </row>
    <row r="41" spans="1:16" ht="15" x14ac:dyDescent="0.25">
      <c r="A41" s="163">
        <v>40</v>
      </c>
      <c r="B41" s="353" t="s">
        <v>58</v>
      </c>
      <c r="C41" s="353" t="s">
        <v>59</v>
      </c>
      <c r="D41" s="163">
        <v>40</v>
      </c>
      <c r="E41" s="2"/>
      <c r="F41" s="3"/>
      <c r="G41" s="2"/>
      <c r="H41" s="4"/>
      <c r="I41" s="4"/>
      <c r="J41" s="5"/>
      <c r="K41" s="211" t="str">
        <f t="shared" si="6"/>
        <v>Février</v>
      </c>
      <c r="L41" s="246">
        <f t="shared" si="7"/>
        <v>16</v>
      </c>
      <c r="M41" s="159">
        <f t="shared" si="8"/>
        <v>1933</v>
      </c>
      <c r="N41" s="7" t="s">
        <v>16</v>
      </c>
      <c r="O41" s="8" t="s">
        <v>17</v>
      </c>
      <c r="P41" s="240">
        <v>12101</v>
      </c>
    </row>
    <row r="42" spans="1:16" ht="15" x14ac:dyDescent="0.25">
      <c r="A42" s="164">
        <v>161</v>
      </c>
      <c r="B42" s="353" t="s">
        <v>513</v>
      </c>
      <c r="C42" s="353" t="s">
        <v>98</v>
      </c>
      <c r="D42" s="164">
        <v>161</v>
      </c>
      <c r="E42" s="14"/>
      <c r="F42" s="71"/>
      <c r="G42" s="15"/>
      <c r="H42" s="16"/>
      <c r="I42" s="56"/>
      <c r="J42" s="64"/>
      <c r="K42" s="211" t="str">
        <f t="shared" si="6"/>
        <v>Juin</v>
      </c>
      <c r="L42" s="246">
        <f t="shared" si="7"/>
        <v>25</v>
      </c>
      <c r="M42" s="159">
        <f t="shared" si="8"/>
        <v>1950</v>
      </c>
      <c r="N42" s="12" t="s">
        <v>26</v>
      </c>
      <c r="O42" s="8" t="s">
        <v>17</v>
      </c>
      <c r="P42" s="240">
        <v>18439</v>
      </c>
    </row>
    <row r="43" spans="1:16" ht="15" x14ac:dyDescent="0.25">
      <c r="A43" s="163">
        <v>95</v>
      </c>
      <c r="B43" s="353" t="s">
        <v>348</v>
      </c>
      <c r="C43" s="353" t="s">
        <v>199</v>
      </c>
      <c r="D43" s="163">
        <v>95</v>
      </c>
      <c r="E43" s="2"/>
      <c r="F43" s="3"/>
      <c r="G43" s="2"/>
      <c r="H43" s="62"/>
      <c r="I43" s="4"/>
      <c r="J43" s="5"/>
      <c r="K43" s="211" t="str">
        <f t="shared" si="6"/>
        <v>Janvier</v>
      </c>
      <c r="L43" s="246">
        <f t="shared" si="7"/>
        <v>12</v>
      </c>
      <c r="M43" s="159">
        <f t="shared" si="8"/>
        <v>1954</v>
      </c>
      <c r="N43" s="8" t="s">
        <v>16</v>
      </c>
      <c r="O43" s="8" t="s">
        <v>17</v>
      </c>
      <c r="P43" s="240">
        <v>19736</v>
      </c>
    </row>
    <row r="44" spans="1:16" ht="15" x14ac:dyDescent="0.25">
      <c r="A44" s="163">
        <v>158</v>
      </c>
      <c r="B44" s="353" t="s">
        <v>511</v>
      </c>
      <c r="C44" s="353" t="s">
        <v>19</v>
      </c>
      <c r="D44" s="163">
        <v>158</v>
      </c>
      <c r="E44" s="2"/>
      <c r="F44" s="3"/>
      <c r="G44" s="2"/>
      <c r="H44" s="62"/>
      <c r="I44" s="4"/>
      <c r="J44" s="9"/>
      <c r="K44" s="211" t="str">
        <f t="shared" si="6"/>
        <v>Septembre</v>
      </c>
      <c r="L44" s="246">
        <f t="shared" si="7"/>
        <v>23</v>
      </c>
      <c r="M44" s="159">
        <f t="shared" si="8"/>
        <v>1951</v>
      </c>
      <c r="N44" s="12" t="s">
        <v>26</v>
      </c>
      <c r="O44" s="8" t="s">
        <v>17</v>
      </c>
      <c r="P44" s="240">
        <v>18894</v>
      </c>
    </row>
    <row r="45" spans="1:16" s="25" customFormat="1" ht="15" x14ac:dyDescent="0.25">
      <c r="A45" s="163">
        <v>125</v>
      </c>
      <c r="B45" s="353" t="s">
        <v>125</v>
      </c>
      <c r="C45" s="353" t="s">
        <v>106</v>
      </c>
      <c r="D45" s="163">
        <v>125</v>
      </c>
      <c r="E45" s="2"/>
      <c r="F45" s="3"/>
      <c r="G45" s="2"/>
      <c r="H45" s="4"/>
      <c r="I45" s="4"/>
      <c r="J45" s="5"/>
      <c r="K45" s="211" t="str">
        <f t="shared" si="6"/>
        <v>Septembre</v>
      </c>
      <c r="L45" s="246">
        <f t="shared" si="7"/>
        <v>23</v>
      </c>
      <c r="M45" s="159">
        <f t="shared" si="8"/>
        <v>1942</v>
      </c>
      <c r="N45" s="7" t="s">
        <v>16</v>
      </c>
      <c r="O45" s="8" t="s">
        <v>17</v>
      </c>
      <c r="P45" s="239">
        <v>15607</v>
      </c>
    </row>
    <row r="46" spans="1:16" s="1" customFormat="1" ht="15" x14ac:dyDescent="0.25">
      <c r="A46" s="163">
        <v>103</v>
      </c>
      <c r="B46" s="353" t="s">
        <v>356</v>
      </c>
      <c r="C46" s="353" t="s">
        <v>28</v>
      </c>
      <c r="D46" s="163">
        <v>103</v>
      </c>
      <c r="E46" s="14"/>
      <c r="F46" s="13"/>
      <c r="G46" s="14"/>
      <c r="H46" s="16"/>
      <c r="I46" s="65"/>
      <c r="J46" s="98"/>
      <c r="K46" s="211" t="str">
        <f t="shared" ref="K46" si="9">IF((P46)="","",IF(MONTH(P46)=1,"Janvier",IF(MONTH(P46)=2,"Février",IF(MONTH(P46)=3,"Mars",IF(MONTH(P46)=4,"Avril",IF(MONTH(P46)=5,"Mai",IF(MONTH(P46)=6,"Juin",IF(MONTH(P46)=7,"Juillet",IF(MONTH(P46)=8,"Août",IF(MONTH(P46)=9,"Septembre",IF(MONTH(P46)=10,"Octobre",IF(MONTH(P46)=11,"Novembre","Décembre"))))))))))))</f>
        <v/>
      </c>
      <c r="L46" s="246" t="str">
        <f t="shared" ref="L46" si="10">IF(P46="","",DAY(P46))</f>
        <v/>
      </c>
      <c r="M46" s="159" t="str">
        <f t="shared" ref="M46" si="11">IF(P46="","",YEAR(P46))</f>
        <v/>
      </c>
      <c r="N46" s="12" t="s">
        <v>26</v>
      </c>
      <c r="O46" s="8" t="s">
        <v>17</v>
      </c>
      <c r="P46" s="69"/>
    </row>
    <row r="47" spans="1:16" s="25" customFormat="1" ht="15" x14ac:dyDescent="0.25">
      <c r="A47" s="164">
        <v>162</v>
      </c>
      <c r="B47" s="353" t="s">
        <v>404</v>
      </c>
      <c r="C47" s="353" t="s">
        <v>405</v>
      </c>
      <c r="D47" s="164">
        <v>162</v>
      </c>
      <c r="E47" s="17"/>
      <c r="F47" s="3"/>
      <c r="G47" s="17"/>
      <c r="H47" s="4"/>
      <c r="I47" s="4"/>
      <c r="J47" s="5"/>
      <c r="K47" s="211" t="str">
        <f t="shared" ref="K47:K64" si="12">IF((P47)="","",IF(MONTH(P47)=1,"Janvier",IF(MONTH(P47)=2,"Février",IF(MONTH(P47)=3,"Mars",IF(MONTH(P47)=4,"Avril",IF(MONTH(P47)=5,"Mai",IF(MONTH(P47)=6,"Juin",IF(MONTH(P47)=7,"Juillet",IF(MONTH(P47)=8,"Août",IF(MONTH(P47)=9,"Septembre",IF(MONTH(P47)=10,"Octobre",IF(MONTH(P47)=11,"Novembre","Décembre"))))))))))))</f>
        <v>Janvier</v>
      </c>
      <c r="L47" s="246">
        <f t="shared" ref="L47:L64" si="13">IF(P47="","",DAY(P47))</f>
        <v>28</v>
      </c>
      <c r="M47" s="159">
        <f t="shared" ref="M47:M64" si="14">IF(P47="","",YEAR(P47))</f>
        <v>1947</v>
      </c>
      <c r="N47" s="11" t="s">
        <v>26</v>
      </c>
      <c r="O47" s="8" t="s">
        <v>17</v>
      </c>
      <c r="P47" s="239">
        <v>17195</v>
      </c>
    </row>
    <row r="48" spans="1:16" s="25" customFormat="1" ht="15" x14ac:dyDescent="0.25">
      <c r="A48" s="163">
        <v>121</v>
      </c>
      <c r="B48" s="353" t="s">
        <v>27</v>
      </c>
      <c r="C48" s="353" t="s">
        <v>28</v>
      </c>
      <c r="D48" s="163">
        <v>121</v>
      </c>
      <c r="E48" s="14"/>
      <c r="F48" s="13"/>
      <c r="G48" s="14"/>
      <c r="H48" s="16"/>
      <c r="I48" s="16"/>
      <c r="J48" s="5"/>
      <c r="K48" s="211" t="str">
        <f t="shared" si="12"/>
        <v>Octobre</v>
      </c>
      <c r="L48" s="246">
        <f t="shared" si="13"/>
        <v>28</v>
      </c>
      <c r="M48" s="159">
        <f t="shared" si="14"/>
        <v>1956</v>
      </c>
      <c r="N48" s="7" t="s">
        <v>16</v>
      </c>
      <c r="O48" s="8" t="s">
        <v>17</v>
      </c>
      <c r="P48" s="239">
        <v>20756</v>
      </c>
    </row>
    <row r="49" spans="1:16" s="25" customFormat="1" ht="15" x14ac:dyDescent="0.25">
      <c r="A49" s="163">
        <v>44</v>
      </c>
      <c r="B49" s="358" t="s">
        <v>81</v>
      </c>
      <c r="C49" s="358" t="s">
        <v>82</v>
      </c>
      <c r="D49" s="163">
        <v>44</v>
      </c>
      <c r="E49" s="2"/>
      <c r="F49" s="3"/>
      <c r="G49" s="2"/>
      <c r="H49" s="4"/>
      <c r="I49" s="4"/>
      <c r="J49" s="5"/>
      <c r="K49" s="211" t="str">
        <f t="shared" si="12"/>
        <v>Août</v>
      </c>
      <c r="L49" s="246">
        <f t="shared" si="13"/>
        <v>21</v>
      </c>
      <c r="M49" s="159">
        <f t="shared" si="14"/>
        <v>1949</v>
      </c>
      <c r="N49" s="7" t="s">
        <v>16</v>
      </c>
      <c r="O49" s="8"/>
      <c r="P49" s="239">
        <v>18131</v>
      </c>
    </row>
    <row r="50" spans="1:16" s="25" customFormat="1" ht="15" x14ac:dyDescent="0.25">
      <c r="A50" s="164">
        <v>142</v>
      </c>
      <c r="B50" s="353" t="s">
        <v>416</v>
      </c>
      <c r="C50" s="353" t="s">
        <v>122</v>
      </c>
      <c r="D50" s="164">
        <v>142</v>
      </c>
      <c r="E50" s="2"/>
      <c r="F50" s="3"/>
      <c r="G50" s="2"/>
      <c r="H50" s="62"/>
      <c r="I50" s="4"/>
      <c r="J50" s="9"/>
      <c r="K50" s="211" t="str">
        <f t="shared" si="12"/>
        <v>Mars</v>
      </c>
      <c r="L50" s="246">
        <f t="shared" si="13"/>
        <v>12</v>
      </c>
      <c r="M50" s="159">
        <f t="shared" si="14"/>
        <v>1948</v>
      </c>
      <c r="N50" s="12" t="s">
        <v>26</v>
      </c>
      <c r="O50" s="8" t="s">
        <v>17</v>
      </c>
      <c r="P50" s="239">
        <v>17604</v>
      </c>
    </row>
    <row r="51" spans="1:16" s="25" customFormat="1" ht="15" x14ac:dyDescent="0.25">
      <c r="A51" s="163">
        <v>140</v>
      </c>
      <c r="B51" s="353" t="s">
        <v>414</v>
      </c>
      <c r="C51" s="353" t="s">
        <v>415</v>
      </c>
      <c r="D51" s="163">
        <v>140</v>
      </c>
      <c r="E51" s="2"/>
      <c r="F51" s="3"/>
      <c r="G51" s="2"/>
      <c r="H51" s="62"/>
      <c r="I51" s="4"/>
      <c r="J51" s="9"/>
      <c r="K51" s="211" t="str">
        <f t="shared" si="12"/>
        <v>Mai</v>
      </c>
      <c r="L51" s="246">
        <f t="shared" si="13"/>
        <v>26</v>
      </c>
      <c r="M51" s="159">
        <f t="shared" si="14"/>
        <v>1952</v>
      </c>
      <c r="N51" s="12" t="s">
        <v>26</v>
      </c>
      <c r="O51" s="8" t="s">
        <v>17</v>
      </c>
      <c r="P51" s="239">
        <v>19140</v>
      </c>
    </row>
    <row r="52" spans="1:16" ht="15" x14ac:dyDescent="0.25">
      <c r="A52" s="163">
        <v>107</v>
      </c>
      <c r="B52" s="353" t="s">
        <v>69</v>
      </c>
      <c r="C52" s="353" t="s">
        <v>70</v>
      </c>
      <c r="D52" s="163">
        <v>107</v>
      </c>
      <c r="E52" s="2"/>
      <c r="F52" s="3"/>
      <c r="G52" s="2"/>
      <c r="H52" s="4"/>
      <c r="I52" s="4"/>
      <c r="J52" s="5"/>
      <c r="K52" s="211" t="str">
        <f t="shared" si="12"/>
        <v>Mai</v>
      </c>
      <c r="L52" s="246">
        <f t="shared" si="13"/>
        <v>6</v>
      </c>
      <c r="M52" s="159">
        <f t="shared" si="14"/>
        <v>1944</v>
      </c>
      <c r="N52" s="7" t="s">
        <v>16</v>
      </c>
      <c r="O52" s="8" t="s">
        <v>17</v>
      </c>
      <c r="P52" s="240">
        <v>16198</v>
      </c>
    </row>
    <row r="53" spans="1:16" s="25" customFormat="1" ht="15" x14ac:dyDescent="0.25">
      <c r="A53" s="163">
        <v>48</v>
      </c>
      <c r="B53" s="353" t="s">
        <v>108</v>
      </c>
      <c r="C53" s="353" t="s">
        <v>109</v>
      </c>
      <c r="D53" s="163">
        <v>48</v>
      </c>
      <c r="E53" s="2"/>
      <c r="F53" s="3"/>
      <c r="G53" s="2"/>
      <c r="H53" s="4"/>
      <c r="I53" s="4"/>
      <c r="J53" s="5"/>
      <c r="K53" s="211" t="str">
        <f t="shared" si="12"/>
        <v>Août</v>
      </c>
      <c r="L53" s="246">
        <f t="shared" si="13"/>
        <v>18</v>
      </c>
      <c r="M53" s="159">
        <f t="shared" si="14"/>
        <v>1951</v>
      </c>
      <c r="N53" s="7" t="s">
        <v>16</v>
      </c>
      <c r="O53" s="8" t="s">
        <v>17</v>
      </c>
      <c r="P53" s="239">
        <v>18858</v>
      </c>
    </row>
    <row r="54" spans="1:16" s="25" customFormat="1" ht="15" x14ac:dyDescent="0.25">
      <c r="A54" s="163">
        <v>54</v>
      </c>
      <c r="B54" s="353" t="s">
        <v>12</v>
      </c>
      <c r="C54" s="353" t="s">
        <v>11</v>
      </c>
      <c r="D54" s="163">
        <v>54</v>
      </c>
      <c r="E54" s="2"/>
      <c r="F54" s="3"/>
      <c r="G54" s="2"/>
      <c r="H54" s="4"/>
      <c r="I54" s="4"/>
      <c r="J54" s="5"/>
      <c r="K54" s="211" t="str">
        <f t="shared" si="12"/>
        <v>Avril</v>
      </c>
      <c r="L54" s="246">
        <f t="shared" si="13"/>
        <v>1</v>
      </c>
      <c r="M54" s="159">
        <f t="shared" si="14"/>
        <v>1942</v>
      </c>
      <c r="N54" s="7" t="s">
        <v>16</v>
      </c>
      <c r="O54" s="8" t="s">
        <v>17</v>
      </c>
      <c r="P54" s="239">
        <v>15432</v>
      </c>
    </row>
    <row r="55" spans="1:16" ht="15" x14ac:dyDescent="0.25">
      <c r="A55" s="164">
        <v>149</v>
      </c>
      <c r="B55" s="353" t="s">
        <v>498</v>
      </c>
      <c r="C55" s="353" t="s">
        <v>48</v>
      </c>
      <c r="D55" s="164">
        <v>149</v>
      </c>
      <c r="E55" s="14"/>
      <c r="F55" s="71"/>
      <c r="G55" s="15"/>
      <c r="H55" s="16"/>
      <c r="I55" s="56"/>
      <c r="J55" s="64"/>
      <c r="K55" s="211" t="str">
        <f t="shared" si="12"/>
        <v>Août</v>
      </c>
      <c r="L55" s="246">
        <f t="shared" si="13"/>
        <v>17</v>
      </c>
      <c r="M55" s="159">
        <f t="shared" si="14"/>
        <v>1948</v>
      </c>
      <c r="N55" s="12" t="s">
        <v>26</v>
      </c>
      <c r="O55" s="8" t="s">
        <v>17</v>
      </c>
      <c r="P55" s="240">
        <v>17762</v>
      </c>
    </row>
    <row r="56" spans="1:16" s="25" customFormat="1" ht="15" x14ac:dyDescent="0.25">
      <c r="A56" s="163">
        <v>146</v>
      </c>
      <c r="B56" s="353" t="s">
        <v>417</v>
      </c>
      <c r="C56" s="353" t="s">
        <v>82</v>
      </c>
      <c r="D56" s="163">
        <v>146</v>
      </c>
      <c r="E56" s="14"/>
      <c r="F56" s="71"/>
      <c r="G56" s="14"/>
      <c r="H56" s="16"/>
      <c r="I56" s="72"/>
      <c r="J56" s="56"/>
      <c r="K56" s="211" t="str">
        <f t="shared" si="12"/>
        <v>Avril</v>
      </c>
      <c r="L56" s="246">
        <f t="shared" si="13"/>
        <v>21</v>
      </c>
      <c r="M56" s="159">
        <f t="shared" si="14"/>
        <v>1947</v>
      </c>
      <c r="N56" s="12" t="s">
        <v>26</v>
      </c>
      <c r="O56" s="8" t="s">
        <v>17</v>
      </c>
      <c r="P56" s="239">
        <v>17278</v>
      </c>
    </row>
    <row r="57" spans="1:16" s="25" customFormat="1" ht="15" x14ac:dyDescent="0.25">
      <c r="A57" s="163">
        <v>147</v>
      </c>
      <c r="B57" s="353" t="s">
        <v>417</v>
      </c>
      <c r="C57" s="353" t="s">
        <v>418</v>
      </c>
      <c r="D57" s="163">
        <v>147</v>
      </c>
      <c r="E57" s="14"/>
      <c r="F57" s="71"/>
      <c r="G57" s="14"/>
      <c r="H57" s="16"/>
      <c r="I57" s="72"/>
      <c r="J57" s="56"/>
      <c r="K57" s="211" t="str">
        <f t="shared" si="12"/>
        <v>Juin</v>
      </c>
      <c r="L57" s="246">
        <f t="shared" si="13"/>
        <v>1</v>
      </c>
      <c r="M57" s="159">
        <f t="shared" si="14"/>
        <v>1949</v>
      </c>
      <c r="N57" s="11" t="s">
        <v>26</v>
      </c>
      <c r="O57" s="8" t="s">
        <v>17</v>
      </c>
      <c r="P57" s="239">
        <v>18050</v>
      </c>
    </row>
    <row r="58" spans="1:16" s="25" customFormat="1" ht="15" x14ac:dyDescent="0.25">
      <c r="A58" s="163">
        <v>58</v>
      </c>
      <c r="B58" s="353" t="s">
        <v>18</v>
      </c>
      <c r="C58" s="353" t="s">
        <v>19</v>
      </c>
      <c r="D58" s="163">
        <v>58</v>
      </c>
      <c r="E58" s="2"/>
      <c r="F58" s="3"/>
      <c r="G58" s="2"/>
      <c r="H58" s="4"/>
      <c r="I58" s="4"/>
      <c r="J58" s="5"/>
      <c r="K58" s="211" t="str">
        <f t="shared" si="12"/>
        <v>Mars</v>
      </c>
      <c r="L58" s="246">
        <f t="shared" si="13"/>
        <v>17</v>
      </c>
      <c r="M58" s="159">
        <f t="shared" si="14"/>
        <v>1936</v>
      </c>
      <c r="N58" s="7" t="s">
        <v>16</v>
      </c>
      <c r="O58" s="8" t="s">
        <v>17</v>
      </c>
      <c r="P58" s="239">
        <v>13226</v>
      </c>
    </row>
    <row r="59" spans="1:16" s="25" customFormat="1" ht="15" x14ac:dyDescent="0.25">
      <c r="A59" s="163">
        <v>150</v>
      </c>
      <c r="B59" s="353" t="s">
        <v>401</v>
      </c>
      <c r="C59" s="353" t="s">
        <v>395</v>
      </c>
      <c r="D59" s="163">
        <v>150</v>
      </c>
      <c r="E59" s="14"/>
      <c r="F59" s="71"/>
      <c r="G59" s="15"/>
      <c r="H59" s="16"/>
      <c r="I59" s="56"/>
      <c r="J59" s="64"/>
      <c r="K59" s="211" t="str">
        <f t="shared" si="12"/>
        <v>Mai</v>
      </c>
      <c r="L59" s="246">
        <f t="shared" si="13"/>
        <v>14</v>
      </c>
      <c r="M59" s="159">
        <f t="shared" si="14"/>
        <v>1957</v>
      </c>
      <c r="N59" s="12" t="s">
        <v>26</v>
      </c>
      <c r="O59" s="8" t="s">
        <v>17</v>
      </c>
      <c r="P59" s="239">
        <v>20954</v>
      </c>
    </row>
    <row r="60" spans="1:16" s="25" customFormat="1" ht="15" x14ac:dyDescent="0.25">
      <c r="A60" s="163">
        <v>61</v>
      </c>
      <c r="B60" s="358" t="s">
        <v>62</v>
      </c>
      <c r="C60" s="358" t="s">
        <v>48</v>
      </c>
      <c r="D60" s="163">
        <v>61</v>
      </c>
      <c r="E60" s="2"/>
      <c r="F60" s="3"/>
      <c r="G60" s="2"/>
      <c r="H60" s="4"/>
      <c r="I60" s="4"/>
      <c r="J60" s="5"/>
      <c r="K60" s="211" t="str">
        <f t="shared" si="12"/>
        <v>Mai</v>
      </c>
      <c r="L60" s="246">
        <f t="shared" si="13"/>
        <v>26</v>
      </c>
      <c r="M60" s="159">
        <f t="shared" si="14"/>
        <v>1939</v>
      </c>
      <c r="N60" s="7" t="s">
        <v>16</v>
      </c>
      <c r="O60" s="8"/>
      <c r="P60" s="239">
        <v>14391</v>
      </c>
    </row>
    <row r="61" spans="1:16" s="25" customFormat="1" ht="15" x14ac:dyDescent="0.25">
      <c r="A61" s="164">
        <v>152</v>
      </c>
      <c r="B61" s="353" t="s">
        <v>424</v>
      </c>
      <c r="C61" s="353" t="s">
        <v>98</v>
      </c>
      <c r="D61" s="164">
        <v>152</v>
      </c>
      <c r="E61" s="14"/>
      <c r="F61" s="13"/>
      <c r="G61" s="14"/>
      <c r="H61" s="16"/>
      <c r="I61" s="16"/>
      <c r="J61" s="35"/>
      <c r="K61" s="211" t="str">
        <f t="shared" si="12"/>
        <v>Juillet</v>
      </c>
      <c r="L61" s="246">
        <f t="shared" si="13"/>
        <v>24</v>
      </c>
      <c r="M61" s="159">
        <f t="shared" si="14"/>
        <v>1948</v>
      </c>
      <c r="N61" s="11" t="s">
        <v>26</v>
      </c>
      <c r="O61" s="8" t="s">
        <v>17</v>
      </c>
      <c r="P61" s="239">
        <v>17738</v>
      </c>
    </row>
    <row r="62" spans="1:16" ht="15" x14ac:dyDescent="0.25">
      <c r="A62" s="163">
        <v>148</v>
      </c>
      <c r="B62" s="353" t="s">
        <v>496</v>
      </c>
      <c r="C62" s="353" t="s">
        <v>388</v>
      </c>
      <c r="D62" s="163">
        <v>148</v>
      </c>
      <c r="E62" s="14"/>
      <c r="F62" s="71"/>
      <c r="G62" s="15"/>
      <c r="H62" s="16"/>
      <c r="I62" s="56"/>
      <c r="J62" s="56"/>
      <c r="K62" s="211" t="str">
        <f t="shared" si="12"/>
        <v>Novembre</v>
      </c>
      <c r="L62" s="246">
        <f t="shared" si="13"/>
        <v>21</v>
      </c>
      <c r="M62" s="159">
        <f t="shared" si="14"/>
        <v>1948</v>
      </c>
      <c r="N62" s="12" t="s">
        <v>26</v>
      </c>
      <c r="O62" s="8" t="s">
        <v>17</v>
      </c>
      <c r="P62" s="240">
        <v>17858</v>
      </c>
    </row>
    <row r="63" spans="1:16" s="25" customFormat="1" ht="15" x14ac:dyDescent="0.25">
      <c r="A63" s="163">
        <v>138</v>
      </c>
      <c r="B63" s="353" t="s">
        <v>494</v>
      </c>
      <c r="C63" s="353" t="s">
        <v>408</v>
      </c>
      <c r="D63" s="163">
        <v>138</v>
      </c>
      <c r="E63" s="2"/>
      <c r="F63" s="3"/>
      <c r="G63" s="2"/>
      <c r="H63" s="62"/>
      <c r="I63" s="4"/>
      <c r="J63" s="5"/>
      <c r="K63" s="211" t="str">
        <f t="shared" si="12"/>
        <v/>
      </c>
      <c r="L63" s="246" t="str">
        <f t="shared" si="13"/>
        <v/>
      </c>
      <c r="M63" s="159" t="str">
        <f t="shared" si="14"/>
        <v/>
      </c>
      <c r="N63" s="12" t="s">
        <v>26</v>
      </c>
      <c r="O63" s="8" t="s">
        <v>17</v>
      </c>
      <c r="P63" s="239"/>
    </row>
    <row r="64" spans="1:16" s="85" customFormat="1" ht="15" x14ac:dyDescent="0.25">
      <c r="A64" s="163">
        <v>117</v>
      </c>
      <c r="B64" s="353" t="s">
        <v>112</v>
      </c>
      <c r="C64" s="353" t="s">
        <v>55</v>
      </c>
      <c r="D64" s="163">
        <v>117</v>
      </c>
      <c r="E64" s="17"/>
      <c r="F64" s="3"/>
      <c r="G64" s="17"/>
      <c r="H64" s="4"/>
      <c r="I64" s="4"/>
      <c r="J64" s="5"/>
      <c r="K64" s="211" t="str">
        <f t="shared" si="12"/>
        <v>Septembre</v>
      </c>
      <c r="L64" s="246">
        <f t="shared" si="13"/>
        <v>15</v>
      </c>
      <c r="M64" s="159">
        <f t="shared" si="14"/>
        <v>1934</v>
      </c>
      <c r="N64" s="7" t="s">
        <v>16</v>
      </c>
      <c r="O64" s="8" t="s">
        <v>17</v>
      </c>
      <c r="P64" s="89">
        <v>12677</v>
      </c>
    </row>
    <row r="65" spans="1:16" s="25" customFormat="1" ht="15" x14ac:dyDescent="0.25">
      <c r="A65" s="261"/>
      <c r="B65" s="85"/>
      <c r="C65" s="85"/>
      <c r="D65" s="261"/>
      <c r="E65" s="85"/>
      <c r="F65" s="86"/>
      <c r="G65" s="85"/>
      <c r="H65" s="87"/>
      <c r="I65" s="87"/>
      <c r="J65" s="88"/>
      <c r="K65" s="88"/>
      <c r="L65" s="251"/>
      <c r="M65" s="89"/>
      <c r="N65" s="90"/>
      <c r="O65" s="61"/>
      <c r="P65" s="239"/>
    </row>
    <row r="66" spans="1:16" ht="15.75" thickBot="1" x14ac:dyDescent="0.3">
      <c r="A66" s="261"/>
      <c r="B66" s="55"/>
      <c r="C66" s="55"/>
      <c r="D66" s="261"/>
      <c r="E66" s="54"/>
      <c r="F66" s="60"/>
      <c r="G66" s="54"/>
      <c r="H66" s="77"/>
      <c r="I66" s="58"/>
      <c r="J66" s="59"/>
      <c r="K66" s="59"/>
      <c r="L66" s="252"/>
      <c r="M66" s="60"/>
      <c r="N66" s="61"/>
      <c r="O66" s="61"/>
    </row>
    <row r="67" spans="1:16" ht="21" thickBot="1" x14ac:dyDescent="0.35">
      <c r="A67" s="316" t="s">
        <v>516</v>
      </c>
      <c r="B67" s="78" t="s">
        <v>501</v>
      </c>
      <c r="C67" s="82">
        <v>61</v>
      </c>
      <c r="D67" s="262" t="s">
        <v>516</v>
      </c>
      <c r="E67" s="79"/>
      <c r="I67" s="37"/>
      <c r="J67" s="59"/>
      <c r="K67" s="59"/>
      <c r="L67" s="252"/>
    </row>
    <row r="68" spans="1:16" s="54" customFormat="1" ht="21" thickBot="1" x14ac:dyDescent="0.35">
      <c r="A68" s="317" t="s">
        <v>515</v>
      </c>
      <c r="B68" s="80" t="s">
        <v>502</v>
      </c>
      <c r="C68" s="83">
        <v>28</v>
      </c>
      <c r="D68" s="263" t="s">
        <v>669</v>
      </c>
      <c r="I68" s="58"/>
      <c r="J68" s="59"/>
      <c r="K68" s="59"/>
      <c r="L68" s="252"/>
      <c r="P68" s="105"/>
    </row>
    <row r="69" spans="1:16" s="54" customFormat="1" ht="15" x14ac:dyDescent="0.25">
      <c r="A69" s="318"/>
      <c r="B69" s="74"/>
      <c r="C69" s="75"/>
      <c r="D69" s="264"/>
      <c r="I69" s="58"/>
      <c r="J69" s="59"/>
      <c r="K69" s="59"/>
      <c r="L69" s="252"/>
      <c r="P69" s="105"/>
    </row>
    <row r="70" spans="1:16" s="54" customFormat="1" ht="15" x14ac:dyDescent="0.25">
      <c r="A70" s="318"/>
      <c r="B70" s="74"/>
      <c r="C70" s="75"/>
      <c r="D70" s="264"/>
      <c r="I70" s="58"/>
      <c r="J70" s="59"/>
      <c r="K70" s="59"/>
      <c r="L70" s="252"/>
      <c r="P70" s="105"/>
    </row>
    <row r="71" spans="1:16" ht="15" x14ac:dyDescent="0.25">
      <c r="A71" s="216" t="s">
        <v>163</v>
      </c>
      <c r="D71" s="216" t="s">
        <v>163</v>
      </c>
      <c r="E71" s="1"/>
      <c r="F71" s="45" t="s">
        <v>167</v>
      </c>
      <c r="G71" s="45"/>
      <c r="H71" s="45"/>
      <c r="I71" s="37"/>
    </row>
    <row r="72" spans="1:16" s="54" customFormat="1" x14ac:dyDescent="0.2">
      <c r="A72" s="319"/>
      <c r="D72" s="265"/>
      <c r="I72" s="58"/>
      <c r="J72" s="59"/>
      <c r="K72" s="59"/>
      <c r="L72" s="252"/>
      <c r="P72" s="105"/>
    </row>
    <row r="73" spans="1:16" x14ac:dyDescent="0.2">
      <c r="I73" s="37"/>
    </row>
    <row r="74" spans="1:16" x14ac:dyDescent="0.2">
      <c r="A74" s="320"/>
      <c r="C74" s="43"/>
      <c r="D74" s="266"/>
      <c r="E74" s="43"/>
      <c r="I74" s="37"/>
    </row>
    <row r="75" spans="1:16" x14ac:dyDescent="0.2">
      <c r="I75" s="37"/>
    </row>
    <row r="76" spans="1:16" x14ac:dyDescent="0.2">
      <c r="I76" s="37"/>
    </row>
    <row r="77" spans="1:16" x14ac:dyDescent="0.2">
      <c r="I77" s="37"/>
    </row>
    <row r="78" spans="1:16" x14ac:dyDescent="0.2">
      <c r="I78" s="37"/>
    </row>
    <row r="79" spans="1:16" x14ac:dyDescent="0.2">
      <c r="I79" s="37"/>
    </row>
    <row r="80" spans="1:16" x14ac:dyDescent="0.2">
      <c r="I80" s="37"/>
    </row>
    <row r="81" spans="9:9" x14ac:dyDescent="0.2">
      <c r="I81" s="37"/>
    </row>
    <row r="82" spans="9:9" x14ac:dyDescent="0.2">
      <c r="I82" s="37"/>
    </row>
    <row r="83" spans="9:9" x14ac:dyDescent="0.2">
      <c r="I83" s="37"/>
    </row>
    <row r="84" spans="9:9" x14ac:dyDescent="0.2">
      <c r="I84" s="37"/>
    </row>
    <row r="85" spans="9:9" x14ac:dyDescent="0.2">
      <c r="I85" s="37"/>
    </row>
    <row r="86" spans="9:9" x14ac:dyDescent="0.2">
      <c r="I86" s="37"/>
    </row>
    <row r="87" spans="9:9" x14ac:dyDescent="0.2">
      <c r="I87" s="37"/>
    </row>
    <row r="88" spans="9:9" x14ac:dyDescent="0.2">
      <c r="I88" s="37"/>
    </row>
    <row r="89" spans="9:9" x14ac:dyDescent="0.2">
      <c r="I89" s="38"/>
    </row>
  </sheetData>
  <sheetProtection password="AE9B" sheet="1" objects="1" scenarios="1"/>
  <autoFilter ref="A2:Q2">
    <filterColumn colId="10" showButton="0"/>
    <filterColumn colId="11" showButton="0"/>
  </autoFilter>
  <customSheetViews>
    <customSheetView guid="{383230AB-0D5E-4CBB-9782-F256E3AF83A1}" showRuler="0">
      <pane ySplit="2" topLeftCell="A12" activePane="bottomLeft" state="frozen"/>
      <selection pane="bottomLeft" activeCell="M5" sqref="M5"/>
      <pageMargins left="0.78740157499999996" right="0.78740157499999996" top="0.984251969" bottom="0.984251969" header="0.4921259845" footer="0.4921259845"/>
      <pageSetup paperSize="9" orientation="portrait" horizontalDpi="4294967294" verticalDpi="0" r:id="rId1"/>
      <headerFooter alignWithMargins="0"/>
    </customSheetView>
    <customSheetView guid="{C8E12C0E-74D9-4313-A2C3-87F25970D486}" showRuler="0">
      <pane ySplit="2" topLeftCell="A12" activePane="bottomLeft" state="frozen"/>
      <selection pane="bottomLeft" activeCell="M5" sqref="M5"/>
      <pageMargins left="0.78740157499999996" right="0.78740157499999996" top="0.984251969" bottom="0.984251969" header="0.4921259845" footer="0.4921259845"/>
      <pageSetup paperSize="9" orientation="portrait" horizontalDpi="4294967294" verticalDpi="0" r:id="rId2"/>
      <headerFooter alignWithMargins="0"/>
    </customSheetView>
  </customSheetViews>
  <mergeCells count="14">
    <mergeCell ref="P2:P3"/>
    <mergeCell ref="N2:N3"/>
    <mergeCell ref="O2:O3"/>
    <mergeCell ref="K2:M2"/>
    <mergeCell ref="F2:F3"/>
    <mergeCell ref="G2:G3"/>
    <mergeCell ref="H2:H3"/>
    <mergeCell ref="I2:I3"/>
    <mergeCell ref="J2:J3"/>
    <mergeCell ref="A2:A3"/>
    <mergeCell ref="B2:B3"/>
    <mergeCell ref="C2:C3"/>
    <mergeCell ref="D2:D3"/>
    <mergeCell ref="E2:E3"/>
  </mergeCells>
  <phoneticPr fontId="3" type="noConversion"/>
  <pageMargins left="0.78740157499999996" right="0.78740157499999996" top="0.984251969" bottom="0.984251969" header="0.4921259845" footer="0.4921259845"/>
  <pageSetup paperSize="9" orientation="portrait" horizontalDpi="4294967294" verticalDpi="0" r:id="rId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indexed="13"/>
  </sheetPr>
  <dimension ref="A1:Q91"/>
  <sheetViews>
    <sheetView workbookViewId="0">
      <selection activeCell="B4" sqref="B4:C62"/>
    </sheetView>
  </sheetViews>
  <sheetFormatPr baseColWidth="10" defaultRowHeight="14.25" x14ac:dyDescent="0.2"/>
  <cols>
    <col min="1" max="1" width="6.625" style="181" customWidth="1"/>
    <col min="2" max="2" width="13.375" bestFit="1" customWidth="1"/>
    <col min="3" max="3" width="12.625" bestFit="1" customWidth="1"/>
    <col min="4" max="4" width="9.25" style="247" customWidth="1"/>
    <col min="5" max="5" width="32.875" hidden="1" customWidth="1"/>
    <col min="6" max="6" width="6.875" hidden="1" customWidth="1"/>
    <col min="7" max="7" width="16.625" hidden="1" customWidth="1"/>
    <col min="8" max="9" width="12.875" hidden="1" customWidth="1"/>
    <col min="10" max="10" width="27.5" hidden="1" customWidth="1"/>
    <col min="11" max="11" width="9.625" bestFit="1" customWidth="1"/>
    <col min="12" max="12" width="4.75" style="247" bestFit="1" customWidth="1"/>
    <col min="13" max="13" width="10.375" bestFit="1" customWidth="1"/>
    <col min="14" max="14" width="6.25" customWidth="1"/>
    <col min="15" max="15" width="4.25" customWidth="1"/>
    <col min="16" max="16" width="9.875" style="213" customWidth="1"/>
  </cols>
  <sheetData>
    <row r="1" spans="1:16" ht="15" thickBot="1" x14ac:dyDescent="0.25"/>
    <row r="2" spans="1:16" s="1" customFormat="1" ht="15.75" thickBot="1" x14ac:dyDescent="0.3">
      <c r="A2" s="400"/>
      <c r="B2" s="375" t="s">
        <v>0</v>
      </c>
      <c r="C2" s="375" t="s">
        <v>1</v>
      </c>
      <c r="D2" s="379" t="s">
        <v>2</v>
      </c>
      <c r="E2" s="375" t="s">
        <v>3</v>
      </c>
      <c r="F2" s="375" t="s">
        <v>4</v>
      </c>
      <c r="G2" s="375" t="s">
        <v>5</v>
      </c>
      <c r="H2" s="383" t="s">
        <v>6</v>
      </c>
      <c r="I2" s="383" t="s">
        <v>7</v>
      </c>
      <c r="J2" s="377" t="s">
        <v>8</v>
      </c>
      <c r="K2" s="385" t="s">
        <v>9</v>
      </c>
      <c r="L2" s="386"/>
      <c r="M2" s="387"/>
      <c r="N2" s="402" t="s">
        <v>10</v>
      </c>
      <c r="O2" s="375"/>
      <c r="P2" s="381" t="s">
        <v>726</v>
      </c>
    </row>
    <row r="3" spans="1:16" s="1" customFormat="1" ht="15.75" thickBot="1" x14ac:dyDescent="0.3">
      <c r="A3" s="401"/>
      <c r="B3" s="376"/>
      <c r="C3" s="376"/>
      <c r="D3" s="380"/>
      <c r="E3" s="376"/>
      <c r="F3" s="376"/>
      <c r="G3" s="376"/>
      <c r="H3" s="384"/>
      <c r="I3" s="384"/>
      <c r="J3" s="378"/>
      <c r="K3" s="218" t="s">
        <v>702</v>
      </c>
      <c r="L3" s="253" t="s">
        <v>703</v>
      </c>
      <c r="M3" s="219" t="s">
        <v>704</v>
      </c>
      <c r="N3" s="403"/>
      <c r="O3" s="376"/>
      <c r="P3" s="382"/>
    </row>
    <row r="4" spans="1:16" ht="15" x14ac:dyDescent="0.25">
      <c r="A4" s="164">
        <v>183</v>
      </c>
      <c r="B4" s="352" t="s">
        <v>582</v>
      </c>
      <c r="C4" s="352" t="s">
        <v>583</v>
      </c>
      <c r="D4" s="268">
        <v>183</v>
      </c>
      <c r="E4" s="103" t="s">
        <v>584</v>
      </c>
      <c r="F4" s="104">
        <v>21470</v>
      </c>
      <c r="G4" s="103" t="s">
        <v>30</v>
      </c>
      <c r="H4" s="136">
        <v>380329906</v>
      </c>
      <c r="I4" s="136">
        <v>632060653</v>
      </c>
      <c r="J4" s="233"/>
      <c r="K4" s="211" t="str">
        <f>IF((P4)="","",IF(MONTH(P4)=1,"Janvier",IF(MONTH(P4)=2,"Février",IF(MONTH(P4)=3,"Mars",IF(MONTH(P4)=4,"Avril",IF(MONTH(P4)=5,"Mai",IF(MONTH(P4)=6,"Juin",IF(MONTH(P4)=7,"Juillet",IF(MONTH(P4)=8,"Août",IF(MONTH(P4)=9,"Septembre",IF(MONTH(P4)=10,"Octobre",IF(MONTH(P4)=11,"Novembre","Décembre"))))))))))))</f>
        <v>Septembre</v>
      </c>
      <c r="L4" s="246">
        <f>IF(P4="","",DAY(P4))</f>
        <v>19</v>
      </c>
      <c r="M4" s="159">
        <f>IF(P4="","",YEAR(P4))</f>
        <v>1960</v>
      </c>
      <c r="N4" s="196" t="s">
        <v>26</v>
      </c>
      <c r="O4" s="171" t="s">
        <v>17</v>
      </c>
      <c r="P4" s="6">
        <v>22178</v>
      </c>
    </row>
    <row r="5" spans="1:16" s="25" customFormat="1" ht="15" x14ac:dyDescent="0.25">
      <c r="A5" s="164">
        <v>178</v>
      </c>
      <c r="B5" s="353" t="s">
        <v>567</v>
      </c>
      <c r="C5" s="353" t="s">
        <v>245</v>
      </c>
      <c r="D5" s="163">
        <v>178</v>
      </c>
      <c r="E5" s="17" t="s">
        <v>568</v>
      </c>
      <c r="F5" s="3">
        <v>21170</v>
      </c>
      <c r="G5" s="17" t="s">
        <v>91</v>
      </c>
      <c r="H5" s="4"/>
      <c r="I5" s="4">
        <v>698808355</v>
      </c>
      <c r="J5" s="102"/>
      <c r="K5" s="211" t="str">
        <f t="shared" ref="K5:K34" si="0">IF((P5)="","",IF(MONTH(P5)=1,"Janvier",IF(MONTH(P5)=2,"Février",IF(MONTH(P5)=3,"Mars",IF(MONTH(P5)=4,"Avril",IF(MONTH(P5)=5,"Mai",IF(MONTH(P5)=6,"Juin",IF(MONTH(P5)=7,"Juillet",IF(MONTH(P5)=8,"Août",IF(MONTH(P5)=9,"Septembre",IF(MONTH(P5)=10,"Octobre",IF(MONTH(P5)=11,"Novembre","Décembre"))))))))))))</f>
        <v>Juillet</v>
      </c>
      <c r="L5" s="246">
        <f t="shared" ref="L5:L34" si="1">IF(P5="","",DAY(P5))</f>
        <v>1</v>
      </c>
      <c r="M5" s="159">
        <f t="shared" ref="M5:M34" si="2">IF(P5="","",YEAR(P5))</f>
        <v>1954</v>
      </c>
      <c r="N5" s="96" t="s">
        <v>26</v>
      </c>
      <c r="O5" s="12" t="s">
        <v>17</v>
      </c>
      <c r="P5" s="6">
        <v>19906</v>
      </c>
    </row>
    <row r="6" spans="1:16" ht="15" x14ac:dyDescent="0.25">
      <c r="A6" s="164">
        <v>155</v>
      </c>
      <c r="B6" s="353" t="s">
        <v>491</v>
      </c>
      <c r="C6" s="353" t="s">
        <v>122</v>
      </c>
      <c r="D6" s="164">
        <v>155</v>
      </c>
      <c r="E6" s="14" t="s">
        <v>597</v>
      </c>
      <c r="F6" s="71">
        <v>21800</v>
      </c>
      <c r="G6" s="14" t="s">
        <v>423</v>
      </c>
      <c r="H6" s="16">
        <v>380317303</v>
      </c>
      <c r="I6" s="72">
        <v>620431090</v>
      </c>
      <c r="J6" s="229" t="s">
        <v>525</v>
      </c>
      <c r="K6" s="211" t="str">
        <f t="shared" si="0"/>
        <v>Juin</v>
      </c>
      <c r="L6" s="246">
        <f t="shared" si="1"/>
        <v>1</v>
      </c>
      <c r="M6" s="159">
        <f t="shared" si="2"/>
        <v>1940</v>
      </c>
      <c r="N6" s="8" t="s">
        <v>16</v>
      </c>
      <c r="O6" s="12" t="s">
        <v>17</v>
      </c>
      <c r="P6" s="10">
        <v>14763</v>
      </c>
    </row>
    <row r="7" spans="1:16" ht="15" x14ac:dyDescent="0.25">
      <c r="A7" s="164">
        <v>4</v>
      </c>
      <c r="B7" s="358" t="s">
        <v>43</v>
      </c>
      <c r="C7" s="358" t="s">
        <v>44</v>
      </c>
      <c r="D7" s="163">
        <v>4</v>
      </c>
      <c r="E7" s="2" t="s">
        <v>45</v>
      </c>
      <c r="F7" s="3">
        <v>21470</v>
      </c>
      <c r="G7" s="2" t="s">
        <v>30</v>
      </c>
      <c r="H7" s="4">
        <v>380298947</v>
      </c>
      <c r="I7" s="4">
        <v>614462165</v>
      </c>
      <c r="J7" s="225" t="s">
        <v>544</v>
      </c>
      <c r="K7" s="211" t="str">
        <f t="shared" si="0"/>
        <v>Octobre</v>
      </c>
      <c r="L7" s="246">
        <f t="shared" si="1"/>
        <v>24</v>
      </c>
      <c r="M7" s="159">
        <f t="shared" si="2"/>
        <v>1967</v>
      </c>
      <c r="N7" s="7" t="s">
        <v>16</v>
      </c>
      <c r="O7" s="12"/>
      <c r="P7" s="6">
        <v>24769</v>
      </c>
    </row>
    <row r="8" spans="1:16" ht="15" x14ac:dyDescent="0.25">
      <c r="A8" s="164">
        <v>171</v>
      </c>
      <c r="B8" s="353" t="s">
        <v>546</v>
      </c>
      <c r="C8" s="353" t="s">
        <v>535</v>
      </c>
      <c r="D8" s="165">
        <v>171</v>
      </c>
      <c r="E8" s="14" t="s">
        <v>547</v>
      </c>
      <c r="F8" s="13">
        <v>21110</v>
      </c>
      <c r="G8" s="14" t="s">
        <v>150</v>
      </c>
      <c r="H8" s="16">
        <v>380297245</v>
      </c>
      <c r="I8" s="16"/>
      <c r="J8" s="226" t="s">
        <v>548</v>
      </c>
      <c r="K8" s="211" t="str">
        <f t="shared" si="0"/>
        <v>Novembre</v>
      </c>
      <c r="L8" s="246">
        <f t="shared" si="1"/>
        <v>11</v>
      </c>
      <c r="M8" s="159">
        <f t="shared" si="2"/>
        <v>1956</v>
      </c>
      <c r="N8" s="96" t="s">
        <v>26</v>
      </c>
      <c r="O8" s="12" t="s">
        <v>17</v>
      </c>
      <c r="P8" s="10">
        <v>20770</v>
      </c>
    </row>
    <row r="9" spans="1:16" ht="15" x14ac:dyDescent="0.25">
      <c r="A9" s="164">
        <v>135</v>
      </c>
      <c r="B9" s="353" t="s">
        <v>152</v>
      </c>
      <c r="C9" s="353" t="s">
        <v>22</v>
      </c>
      <c r="D9" s="164">
        <v>135</v>
      </c>
      <c r="E9" s="14" t="s">
        <v>153</v>
      </c>
      <c r="F9" s="13">
        <v>21250</v>
      </c>
      <c r="G9" s="14" t="s">
        <v>154</v>
      </c>
      <c r="H9" s="16">
        <v>380204308</v>
      </c>
      <c r="I9" s="16"/>
      <c r="J9" s="226" t="s">
        <v>426</v>
      </c>
      <c r="K9" s="211" t="str">
        <f t="shared" si="0"/>
        <v>Janvier</v>
      </c>
      <c r="L9" s="246">
        <f t="shared" si="1"/>
        <v>6</v>
      </c>
      <c r="M9" s="159">
        <f t="shared" si="2"/>
        <v>1938</v>
      </c>
      <c r="N9" s="7" t="s">
        <v>16</v>
      </c>
      <c r="O9" s="12" t="s">
        <v>17</v>
      </c>
      <c r="P9" s="10">
        <v>13886</v>
      </c>
    </row>
    <row r="10" spans="1:16" ht="15" x14ac:dyDescent="0.25">
      <c r="A10" s="164">
        <v>172</v>
      </c>
      <c r="B10" s="353" t="s">
        <v>549</v>
      </c>
      <c r="C10" s="353" t="s">
        <v>393</v>
      </c>
      <c r="D10" s="165">
        <v>172</v>
      </c>
      <c r="E10" s="14" t="s">
        <v>550</v>
      </c>
      <c r="F10" s="13">
        <v>21170</v>
      </c>
      <c r="G10" s="14" t="s">
        <v>72</v>
      </c>
      <c r="H10" s="16">
        <v>380392085</v>
      </c>
      <c r="I10" s="16"/>
      <c r="J10" s="226" t="s">
        <v>551</v>
      </c>
      <c r="K10" s="211" t="str">
        <f t="shared" si="0"/>
        <v>Mai</v>
      </c>
      <c r="L10" s="246">
        <f t="shared" si="1"/>
        <v>30</v>
      </c>
      <c r="M10" s="159">
        <f t="shared" si="2"/>
        <v>1964</v>
      </c>
      <c r="N10" s="96" t="s">
        <v>26</v>
      </c>
      <c r="O10" s="12" t="s">
        <v>17</v>
      </c>
      <c r="P10" s="10">
        <v>23527</v>
      </c>
    </row>
    <row r="11" spans="1:16" ht="15" x14ac:dyDescent="0.25">
      <c r="A11" s="164">
        <v>175</v>
      </c>
      <c r="B11" s="353" t="s">
        <v>561</v>
      </c>
      <c r="C11" s="353" t="s">
        <v>187</v>
      </c>
      <c r="D11" s="163">
        <v>175</v>
      </c>
      <c r="E11" s="17" t="s">
        <v>562</v>
      </c>
      <c r="F11" s="3">
        <v>21110</v>
      </c>
      <c r="G11" s="17" t="s">
        <v>84</v>
      </c>
      <c r="H11" s="4">
        <v>380566435</v>
      </c>
      <c r="I11" s="4">
        <v>613871455</v>
      </c>
      <c r="J11" s="226" t="s">
        <v>563</v>
      </c>
      <c r="K11" s="211" t="str">
        <f t="shared" si="0"/>
        <v>Mars</v>
      </c>
      <c r="L11" s="246">
        <f t="shared" si="1"/>
        <v>8</v>
      </c>
      <c r="M11" s="159">
        <f t="shared" si="2"/>
        <v>1943</v>
      </c>
      <c r="N11" s="96" t="s">
        <v>26</v>
      </c>
      <c r="O11" s="12" t="s">
        <v>17</v>
      </c>
      <c r="P11" s="6">
        <v>15773</v>
      </c>
    </row>
    <row r="12" spans="1:16" ht="15" x14ac:dyDescent="0.25">
      <c r="A12" s="164">
        <v>154</v>
      </c>
      <c r="B12" s="353" t="s">
        <v>402</v>
      </c>
      <c r="C12" s="353" t="s">
        <v>234</v>
      </c>
      <c r="D12" s="164">
        <v>154</v>
      </c>
      <c r="E12" s="14" t="s">
        <v>505</v>
      </c>
      <c r="F12" s="71">
        <v>21130</v>
      </c>
      <c r="G12" s="14" t="s">
        <v>195</v>
      </c>
      <c r="H12" s="16">
        <v>964204008</v>
      </c>
      <c r="I12" s="56">
        <v>650516215</v>
      </c>
      <c r="J12" s="232" t="s">
        <v>506</v>
      </c>
      <c r="K12" s="211" t="str">
        <f t="shared" si="0"/>
        <v>Janvier</v>
      </c>
      <c r="L12" s="246">
        <f t="shared" si="1"/>
        <v>14</v>
      </c>
      <c r="M12" s="159">
        <f t="shared" si="2"/>
        <v>1955</v>
      </c>
      <c r="N12" s="7" t="s">
        <v>16</v>
      </c>
      <c r="O12" s="12" t="s">
        <v>17</v>
      </c>
      <c r="P12" s="10">
        <v>20103</v>
      </c>
    </row>
    <row r="13" spans="1:16" ht="15" x14ac:dyDescent="0.25">
      <c r="A13" s="164">
        <v>82</v>
      </c>
      <c r="B13" s="358" t="s">
        <v>89</v>
      </c>
      <c r="C13" s="358" t="s">
        <v>70</v>
      </c>
      <c r="D13" s="163">
        <v>82</v>
      </c>
      <c r="E13" s="2" t="s">
        <v>440</v>
      </c>
      <c r="F13" s="3">
        <v>21170</v>
      </c>
      <c r="G13" s="2" t="s">
        <v>91</v>
      </c>
      <c r="H13" s="4">
        <v>380329317</v>
      </c>
      <c r="I13" s="4">
        <v>678333988</v>
      </c>
      <c r="J13" s="226" t="s">
        <v>521</v>
      </c>
      <c r="K13" s="211" t="str">
        <f t="shared" si="0"/>
        <v>Juillet</v>
      </c>
      <c r="L13" s="246">
        <f t="shared" si="1"/>
        <v>23</v>
      </c>
      <c r="M13" s="159">
        <f t="shared" si="2"/>
        <v>1947</v>
      </c>
      <c r="N13" s="7" t="s">
        <v>16</v>
      </c>
      <c r="O13" s="12"/>
      <c r="P13" s="10">
        <v>17371</v>
      </c>
    </row>
    <row r="14" spans="1:16" s="1" customFormat="1" ht="15" x14ac:dyDescent="0.25">
      <c r="A14" s="164">
        <v>188</v>
      </c>
      <c r="B14" s="353" t="s">
        <v>592</v>
      </c>
      <c r="C14" s="353" t="s">
        <v>238</v>
      </c>
      <c r="D14" s="164">
        <v>188</v>
      </c>
      <c r="E14" s="17" t="s">
        <v>593</v>
      </c>
      <c r="F14" s="3">
        <v>21700</v>
      </c>
      <c r="G14" s="17" t="s">
        <v>594</v>
      </c>
      <c r="H14" s="4">
        <v>380610928</v>
      </c>
      <c r="I14" s="4">
        <v>632224200</v>
      </c>
      <c r="J14" s="226" t="s">
        <v>595</v>
      </c>
      <c r="K14" s="211" t="str">
        <f t="shared" si="0"/>
        <v>Novembre</v>
      </c>
      <c r="L14" s="246">
        <f t="shared" si="1"/>
        <v>5</v>
      </c>
      <c r="M14" s="159">
        <f t="shared" si="2"/>
        <v>1940</v>
      </c>
      <c r="N14" s="96" t="s">
        <v>26</v>
      </c>
      <c r="O14" s="12" t="s">
        <v>17</v>
      </c>
      <c r="P14" s="6">
        <v>14920</v>
      </c>
    </row>
    <row r="15" spans="1:16" ht="15" x14ac:dyDescent="0.25">
      <c r="A15" s="164">
        <v>185</v>
      </c>
      <c r="B15" s="353" t="s">
        <v>300</v>
      </c>
      <c r="C15" s="353" t="s">
        <v>587</v>
      </c>
      <c r="D15" s="163">
        <v>185</v>
      </c>
      <c r="E15" s="17" t="s">
        <v>588</v>
      </c>
      <c r="F15" s="3">
        <v>21470</v>
      </c>
      <c r="G15" s="17" t="s">
        <v>30</v>
      </c>
      <c r="H15" s="4">
        <v>380299613</v>
      </c>
      <c r="I15" s="4"/>
      <c r="J15" s="226"/>
      <c r="K15" s="211" t="str">
        <f t="shared" si="0"/>
        <v>Mai</v>
      </c>
      <c r="L15" s="246">
        <f t="shared" si="1"/>
        <v>15</v>
      </c>
      <c r="M15" s="159">
        <f t="shared" si="2"/>
        <v>1941</v>
      </c>
      <c r="N15" s="96" t="s">
        <v>26</v>
      </c>
      <c r="O15" s="12" t="s">
        <v>17</v>
      </c>
      <c r="P15" s="6">
        <v>15111</v>
      </c>
    </row>
    <row r="16" spans="1:16" ht="15" x14ac:dyDescent="0.25">
      <c r="A16" s="164">
        <v>186</v>
      </c>
      <c r="B16" s="353" t="s">
        <v>300</v>
      </c>
      <c r="C16" s="353" t="s">
        <v>287</v>
      </c>
      <c r="D16" s="164">
        <v>186</v>
      </c>
      <c r="E16" s="17" t="s">
        <v>588</v>
      </c>
      <c r="F16" s="3">
        <v>21470</v>
      </c>
      <c r="G16" s="17" t="s">
        <v>30</v>
      </c>
      <c r="H16" s="4">
        <v>380299613</v>
      </c>
      <c r="I16" s="4"/>
      <c r="J16" s="226"/>
      <c r="K16" s="211" t="str">
        <f t="shared" si="0"/>
        <v>Avril</v>
      </c>
      <c r="L16" s="246">
        <f t="shared" si="1"/>
        <v>29</v>
      </c>
      <c r="M16" s="159">
        <f t="shared" si="2"/>
        <v>1946</v>
      </c>
      <c r="N16" s="96" t="s">
        <v>26</v>
      </c>
      <c r="O16" s="12" t="s">
        <v>17</v>
      </c>
      <c r="P16" s="6">
        <v>16921</v>
      </c>
    </row>
    <row r="17" spans="1:17" ht="15" x14ac:dyDescent="0.25">
      <c r="A17" s="164">
        <v>127</v>
      </c>
      <c r="B17" s="353" t="s">
        <v>117</v>
      </c>
      <c r="C17" s="353" t="s">
        <v>118</v>
      </c>
      <c r="D17" s="164">
        <v>127</v>
      </c>
      <c r="E17" s="14" t="s">
        <v>520</v>
      </c>
      <c r="F17" s="13">
        <v>21170</v>
      </c>
      <c r="G17" s="14" t="s">
        <v>67</v>
      </c>
      <c r="H17" s="16">
        <v>380290468</v>
      </c>
      <c r="I17" s="16">
        <v>632368023</v>
      </c>
      <c r="J17" s="226" t="s">
        <v>120</v>
      </c>
      <c r="K17" s="211" t="str">
        <f t="shared" si="0"/>
        <v>Mars</v>
      </c>
      <c r="L17" s="246">
        <f t="shared" si="1"/>
        <v>30</v>
      </c>
      <c r="M17" s="159">
        <f t="shared" si="2"/>
        <v>1935</v>
      </c>
      <c r="N17" s="7" t="s">
        <v>16</v>
      </c>
      <c r="O17" s="12" t="s">
        <v>17</v>
      </c>
      <c r="P17" s="10">
        <v>12873</v>
      </c>
    </row>
    <row r="18" spans="1:17" ht="15" x14ac:dyDescent="0.25">
      <c r="A18" s="164">
        <v>136</v>
      </c>
      <c r="B18" s="353" t="s">
        <v>77</v>
      </c>
      <c r="C18" s="353" t="s">
        <v>160</v>
      </c>
      <c r="D18" s="164">
        <v>136</v>
      </c>
      <c r="E18" s="17" t="s">
        <v>161</v>
      </c>
      <c r="F18" s="40">
        <v>21470</v>
      </c>
      <c r="G18" s="17" t="s">
        <v>30</v>
      </c>
      <c r="H18" s="42">
        <v>380298449</v>
      </c>
      <c r="I18" s="4"/>
      <c r="J18" s="227"/>
      <c r="K18" s="211" t="str">
        <f t="shared" si="0"/>
        <v>Février</v>
      </c>
      <c r="L18" s="246">
        <f t="shared" si="1"/>
        <v>28</v>
      </c>
      <c r="M18" s="159">
        <f t="shared" si="2"/>
        <v>1943</v>
      </c>
      <c r="N18" s="41" t="s">
        <v>16</v>
      </c>
      <c r="O18" s="94" t="s">
        <v>17</v>
      </c>
      <c r="P18" s="6">
        <v>15765</v>
      </c>
    </row>
    <row r="19" spans="1:17" ht="15" x14ac:dyDescent="0.25">
      <c r="A19" s="164">
        <v>21</v>
      </c>
      <c r="B19" s="353" t="s">
        <v>54</v>
      </c>
      <c r="C19" s="353" t="s">
        <v>55</v>
      </c>
      <c r="D19" s="163">
        <v>21</v>
      </c>
      <c r="E19" s="2" t="s">
        <v>449</v>
      </c>
      <c r="F19" s="3">
        <v>21170</v>
      </c>
      <c r="G19" s="2" t="s">
        <v>41</v>
      </c>
      <c r="H19" s="4">
        <v>380291162</v>
      </c>
      <c r="I19" s="4">
        <v>667261131</v>
      </c>
      <c r="J19" s="226" t="s">
        <v>57</v>
      </c>
      <c r="K19" s="211" t="str">
        <f t="shared" si="0"/>
        <v>Septembre</v>
      </c>
      <c r="L19" s="246">
        <f t="shared" si="1"/>
        <v>5</v>
      </c>
      <c r="M19" s="159">
        <f t="shared" si="2"/>
        <v>1943</v>
      </c>
      <c r="N19" s="7" t="s">
        <v>16</v>
      </c>
      <c r="O19" s="12" t="s">
        <v>17</v>
      </c>
      <c r="P19" s="6">
        <v>15954</v>
      </c>
    </row>
    <row r="20" spans="1:17" ht="15" x14ac:dyDescent="0.25">
      <c r="A20" s="164">
        <v>170</v>
      </c>
      <c r="B20" s="353" t="s">
        <v>540</v>
      </c>
      <c r="C20" s="353" t="s">
        <v>299</v>
      </c>
      <c r="D20" s="165">
        <v>170</v>
      </c>
      <c r="E20" s="14" t="s">
        <v>541</v>
      </c>
      <c r="F20" s="13">
        <v>21170</v>
      </c>
      <c r="G20" s="14" t="s">
        <v>41</v>
      </c>
      <c r="H20" s="16">
        <v>380291282</v>
      </c>
      <c r="I20" s="16"/>
      <c r="J20" s="226" t="s">
        <v>542</v>
      </c>
      <c r="K20" s="211" t="str">
        <f t="shared" si="0"/>
        <v>Mars</v>
      </c>
      <c r="L20" s="246">
        <f t="shared" si="1"/>
        <v>23</v>
      </c>
      <c r="M20" s="159">
        <f t="shared" si="2"/>
        <v>1946</v>
      </c>
      <c r="N20" s="96" t="s">
        <v>26</v>
      </c>
      <c r="O20" s="12" t="s">
        <v>17</v>
      </c>
      <c r="P20" s="10">
        <v>16884</v>
      </c>
    </row>
    <row r="21" spans="1:17" ht="15" x14ac:dyDescent="0.25">
      <c r="A21" s="164">
        <v>177</v>
      </c>
      <c r="B21" s="353" t="s">
        <v>579</v>
      </c>
      <c r="C21" s="353" t="s">
        <v>393</v>
      </c>
      <c r="D21" s="163">
        <v>177</v>
      </c>
      <c r="E21" s="17" t="s">
        <v>566</v>
      </c>
      <c r="F21" s="3">
        <v>21110</v>
      </c>
      <c r="G21" s="17" t="s">
        <v>150</v>
      </c>
      <c r="H21" s="4">
        <v>380297750</v>
      </c>
      <c r="I21" s="4">
        <v>662083409</v>
      </c>
      <c r="J21" s="92"/>
      <c r="K21" s="211" t="str">
        <f t="shared" si="0"/>
        <v>Avril</v>
      </c>
      <c r="L21" s="246">
        <f t="shared" si="1"/>
        <v>19</v>
      </c>
      <c r="M21" s="159">
        <f t="shared" si="2"/>
        <v>1974</v>
      </c>
      <c r="N21" s="96" t="s">
        <v>26</v>
      </c>
      <c r="O21" s="12" t="s">
        <v>17</v>
      </c>
      <c r="P21" s="6">
        <v>27138</v>
      </c>
    </row>
    <row r="22" spans="1:17" ht="15" x14ac:dyDescent="0.25">
      <c r="A22" s="164">
        <v>131</v>
      </c>
      <c r="B22" s="353" t="s">
        <v>140</v>
      </c>
      <c r="C22" s="353" t="s">
        <v>55</v>
      </c>
      <c r="D22" s="164">
        <v>131</v>
      </c>
      <c r="E22" s="52" t="s">
        <v>575</v>
      </c>
      <c r="F22" s="21">
        <v>21170</v>
      </c>
      <c r="G22" s="52" t="s">
        <v>41</v>
      </c>
      <c r="H22" s="23">
        <v>963291006</v>
      </c>
      <c r="I22" s="23">
        <v>632500486</v>
      </c>
      <c r="J22" s="228" t="s">
        <v>522</v>
      </c>
      <c r="K22" s="211" t="str">
        <f t="shared" si="0"/>
        <v>Août</v>
      </c>
      <c r="L22" s="246">
        <f t="shared" si="1"/>
        <v>3</v>
      </c>
      <c r="M22" s="159">
        <f t="shared" si="2"/>
        <v>1934</v>
      </c>
      <c r="N22" s="8" t="s">
        <v>16</v>
      </c>
      <c r="O22" s="12" t="s">
        <v>17</v>
      </c>
      <c r="P22" s="221">
        <v>12634</v>
      </c>
    </row>
    <row r="23" spans="1:17" ht="15" x14ac:dyDescent="0.25">
      <c r="A23" s="164">
        <v>132</v>
      </c>
      <c r="B23" s="353" t="s">
        <v>142</v>
      </c>
      <c r="C23" s="353" t="s">
        <v>400</v>
      </c>
      <c r="D23" s="164">
        <v>157</v>
      </c>
      <c r="E23" s="2" t="s">
        <v>143</v>
      </c>
      <c r="F23" s="3">
        <v>21170</v>
      </c>
      <c r="G23" s="2" t="s">
        <v>41</v>
      </c>
      <c r="H23" s="4"/>
      <c r="I23" s="4">
        <v>672774655</v>
      </c>
      <c r="J23" s="226" t="s">
        <v>577</v>
      </c>
      <c r="K23" s="211" t="str">
        <f t="shared" si="0"/>
        <v>Novembre</v>
      </c>
      <c r="L23" s="246">
        <f t="shared" si="1"/>
        <v>29</v>
      </c>
      <c r="M23" s="159">
        <f t="shared" si="2"/>
        <v>1966</v>
      </c>
      <c r="N23" s="7" t="s">
        <v>16</v>
      </c>
      <c r="O23" s="12" t="s">
        <v>17</v>
      </c>
      <c r="P23" s="240">
        <v>24440</v>
      </c>
    </row>
    <row r="24" spans="1:17" ht="15" x14ac:dyDescent="0.25">
      <c r="A24" s="164">
        <v>157</v>
      </c>
      <c r="B24" s="353" t="s">
        <v>142</v>
      </c>
      <c r="C24" s="353" t="s">
        <v>55</v>
      </c>
      <c r="D24" s="164">
        <v>132</v>
      </c>
      <c r="E24" s="14" t="s">
        <v>143</v>
      </c>
      <c r="F24" s="71">
        <v>21170</v>
      </c>
      <c r="G24" s="15" t="s">
        <v>41</v>
      </c>
      <c r="H24" s="16">
        <v>380290484</v>
      </c>
      <c r="I24" s="56">
        <v>672774659</v>
      </c>
      <c r="J24" s="232" t="s">
        <v>508</v>
      </c>
      <c r="K24" s="211" t="str">
        <f t="shared" si="0"/>
        <v>Mars</v>
      </c>
      <c r="L24" s="246">
        <f t="shared" si="1"/>
        <v>13</v>
      </c>
      <c r="M24" s="159">
        <f t="shared" si="2"/>
        <v>1965</v>
      </c>
      <c r="N24" s="8" t="s">
        <v>578</v>
      </c>
      <c r="O24" s="12" t="s">
        <v>17</v>
      </c>
      <c r="P24" s="240">
        <v>23814</v>
      </c>
    </row>
    <row r="25" spans="1:17" ht="15" x14ac:dyDescent="0.25">
      <c r="A25" s="164">
        <v>143</v>
      </c>
      <c r="B25" s="353" t="s">
        <v>419</v>
      </c>
      <c r="C25" s="353" t="s">
        <v>235</v>
      </c>
      <c r="D25" s="163">
        <v>143</v>
      </c>
      <c r="E25" s="2" t="s">
        <v>492</v>
      </c>
      <c r="F25" s="3">
        <v>21470</v>
      </c>
      <c r="G25" s="2" t="s">
        <v>30</v>
      </c>
      <c r="H25" s="62">
        <v>380298213</v>
      </c>
      <c r="I25" s="4">
        <v>607483265</v>
      </c>
      <c r="J25" s="226" t="s">
        <v>560</v>
      </c>
      <c r="K25" s="211" t="str">
        <f t="shared" si="0"/>
        <v>Août</v>
      </c>
      <c r="L25" s="246">
        <f t="shared" si="1"/>
        <v>3</v>
      </c>
      <c r="M25" s="159">
        <f t="shared" si="2"/>
        <v>1964</v>
      </c>
      <c r="N25" s="8" t="s">
        <v>16</v>
      </c>
      <c r="O25" s="12" t="s">
        <v>526</v>
      </c>
      <c r="P25" s="6">
        <v>23592</v>
      </c>
    </row>
    <row r="26" spans="1:17" ht="15" x14ac:dyDescent="0.25">
      <c r="A26" s="164">
        <v>173</v>
      </c>
      <c r="B26" s="353" t="s">
        <v>552</v>
      </c>
      <c r="C26" s="353" t="s">
        <v>187</v>
      </c>
      <c r="D26" s="165">
        <v>173</v>
      </c>
      <c r="E26" s="14" t="s">
        <v>553</v>
      </c>
      <c r="F26" s="13">
        <v>21110</v>
      </c>
      <c r="G26" s="14" t="s">
        <v>84</v>
      </c>
      <c r="H26" s="16">
        <v>380297290</v>
      </c>
      <c r="I26" s="16"/>
      <c r="J26" s="93" t="s">
        <v>601</v>
      </c>
      <c r="K26" s="211" t="str">
        <f t="shared" si="0"/>
        <v>Juillet</v>
      </c>
      <c r="L26" s="246">
        <f t="shared" si="1"/>
        <v>1</v>
      </c>
      <c r="M26" s="159">
        <f t="shared" si="2"/>
        <v>1950</v>
      </c>
      <c r="N26" s="96" t="s">
        <v>26</v>
      </c>
      <c r="O26" s="97" t="s">
        <v>554</v>
      </c>
      <c r="P26" s="10">
        <v>18445</v>
      </c>
    </row>
    <row r="27" spans="1:17" ht="15" x14ac:dyDescent="0.25">
      <c r="A27" s="164">
        <v>139</v>
      </c>
      <c r="B27" s="353" t="s">
        <v>406</v>
      </c>
      <c r="C27" s="353" t="s">
        <v>395</v>
      </c>
      <c r="D27" s="163">
        <v>139</v>
      </c>
      <c r="E27" s="2" t="s">
        <v>428</v>
      </c>
      <c r="F27" s="3">
        <v>21170</v>
      </c>
      <c r="G27" s="2" t="s">
        <v>206</v>
      </c>
      <c r="H27" s="62">
        <v>380392514</v>
      </c>
      <c r="I27" s="4">
        <v>632630894</v>
      </c>
      <c r="J27" s="226" t="s">
        <v>429</v>
      </c>
      <c r="K27" s="211" t="str">
        <f t="shared" si="0"/>
        <v>Août</v>
      </c>
      <c r="L27" s="246">
        <f t="shared" si="1"/>
        <v>19</v>
      </c>
      <c r="M27" s="159">
        <f t="shared" si="2"/>
        <v>1943</v>
      </c>
      <c r="N27" s="8" t="s">
        <v>16</v>
      </c>
      <c r="O27" s="12" t="s">
        <v>17</v>
      </c>
      <c r="P27" s="6">
        <v>15937</v>
      </c>
    </row>
    <row r="28" spans="1:17" ht="15" x14ac:dyDescent="0.25">
      <c r="A28" s="164">
        <v>141</v>
      </c>
      <c r="B28" s="353" t="s">
        <v>421</v>
      </c>
      <c r="C28" s="353" t="s">
        <v>422</v>
      </c>
      <c r="D28" s="163">
        <v>141</v>
      </c>
      <c r="E28" s="2" t="s">
        <v>430</v>
      </c>
      <c r="F28" s="3">
        <v>21170</v>
      </c>
      <c r="G28" s="2" t="s">
        <v>431</v>
      </c>
      <c r="H28" s="62">
        <v>380392676</v>
      </c>
      <c r="I28" s="4">
        <v>684783912</v>
      </c>
      <c r="J28" s="226" t="s">
        <v>523</v>
      </c>
      <c r="K28" s="211" t="str">
        <f t="shared" si="0"/>
        <v>Mars</v>
      </c>
      <c r="L28" s="246">
        <f t="shared" si="1"/>
        <v>7</v>
      </c>
      <c r="M28" s="159">
        <f t="shared" si="2"/>
        <v>1952</v>
      </c>
      <c r="N28" s="8" t="s">
        <v>16</v>
      </c>
      <c r="O28" s="12" t="s">
        <v>17</v>
      </c>
      <c r="P28" s="6">
        <v>19060</v>
      </c>
    </row>
    <row r="29" spans="1:17" s="25" customFormat="1" ht="15" x14ac:dyDescent="0.25">
      <c r="A29" s="164">
        <v>34</v>
      </c>
      <c r="B29" s="357" t="s">
        <v>64</v>
      </c>
      <c r="C29" s="360" t="s">
        <v>65</v>
      </c>
      <c r="D29" s="163">
        <v>34</v>
      </c>
      <c r="E29" s="2" t="s">
        <v>433</v>
      </c>
      <c r="F29" s="3">
        <v>21170</v>
      </c>
      <c r="G29" s="2" t="s">
        <v>67</v>
      </c>
      <c r="H29" s="4">
        <v>380291147</v>
      </c>
      <c r="I29" s="4">
        <v>616900396</v>
      </c>
      <c r="J29" s="226" t="s">
        <v>68</v>
      </c>
      <c r="K29" s="211" t="str">
        <f t="shared" si="0"/>
        <v>Février</v>
      </c>
      <c r="L29" s="246">
        <f t="shared" si="1"/>
        <v>16</v>
      </c>
      <c r="M29" s="159">
        <f t="shared" si="2"/>
        <v>1937</v>
      </c>
      <c r="N29" s="7" t="s">
        <v>16</v>
      </c>
      <c r="O29" s="12" t="s">
        <v>17</v>
      </c>
      <c r="P29" s="6">
        <v>13562</v>
      </c>
      <c r="Q29" s="73"/>
    </row>
    <row r="30" spans="1:17" s="25" customFormat="1" ht="15" x14ac:dyDescent="0.25">
      <c r="A30" s="164">
        <v>184</v>
      </c>
      <c r="B30" s="353" t="s">
        <v>64</v>
      </c>
      <c r="C30" s="354" t="s">
        <v>585</v>
      </c>
      <c r="D30" s="164">
        <v>184</v>
      </c>
      <c r="E30" s="17" t="s">
        <v>586</v>
      </c>
      <c r="F30" s="3">
        <v>21470</v>
      </c>
      <c r="G30" s="17" t="s">
        <v>30</v>
      </c>
      <c r="H30" s="4">
        <v>380298464</v>
      </c>
      <c r="I30" s="4"/>
      <c r="J30" s="93" t="s">
        <v>602</v>
      </c>
      <c r="K30" s="211" t="str">
        <f t="shared" si="0"/>
        <v>Septembre</v>
      </c>
      <c r="L30" s="246">
        <f t="shared" si="1"/>
        <v>9</v>
      </c>
      <c r="M30" s="159">
        <f t="shared" si="2"/>
        <v>1965</v>
      </c>
      <c r="N30" s="96" t="s">
        <v>26</v>
      </c>
      <c r="O30" s="12" t="s">
        <v>17</v>
      </c>
      <c r="P30" s="6">
        <v>23994</v>
      </c>
      <c r="Q30" s="73"/>
    </row>
    <row r="31" spans="1:17" s="25" customFormat="1" ht="15" x14ac:dyDescent="0.25">
      <c r="A31" s="164">
        <v>122</v>
      </c>
      <c r="B31" s="359" t="s">
        <v>31</v>
      </c>
      <c r="C31" s="354" t="s">
        <v>32</v>
      </c>
      <c r="D31" s="168">
        <v>122</v>
      </c>
      <c r="E31" s="28" t="s">
        <v>425</v>
      </c>
      <c r="F31" s="29">
        <v>21470</v>
      </c>
      <c r="G31" s="26" t="s">
        <v>30</v>
      </c>
      <c r="H31" s="30">
        <v>380298050</v>
      </c>
      <c r="I31" s="31">
        <v>607060118</v>
      </c>
      <c r="J31" s="106"/>
      <c r="K31" s="211" t="str">
        <f t="shared" si="0"/>
        <v>Mars</v>
      </c>
      <c r="L31" s="246">
        <f t="shared" si="1"/>
        <v>19</v>
      </c>
      <c r="M31" s="159">
        <f t="shared" si="2"/>
        <v>1965</v>
      </c>
      <c r="N31" s="63" t="s">
        <v>16</v>
      </c>
      <c r="O31" s="95" t="s">
        <v>17</v>
      </c>
      <c r="P31" s="235">
        <v>23820</v>
      </c>
      <c r="Q31" s="73"/>
    </row>
    <row r="32" spans="1:17" s="25" customFormat="1" ht="15" x14ac:dyDescent="0.25">
      <c r="A32" s="164">
        <v>130</v>
      </c>
      <c r="B32" s="359" t="s">
        <v>137</v>
      </c>
      <c r="C32" s="354" t="s">
        <v>138</v>
      </c>
      <c r="D32" s="168">
        <v>130</v>
      </c>
      <c r="E32" s="28" t="s">
        <v>139</v>
      </c>
      <c r="F32" s="29">
        <v>21250</v>
      </c>
      <c r="G32" s="26" t="s">
        <v>124</v>
      </c>
      <c r="H32" s="30">
        <v>380363174</v>
      </c>
      <c r="I32" s="31"/>
      <c r="J32" s="225" t="s">
        <v>524</v>
      </c>
      <c r="K32" s="211" t="str">
        <f t="shared" si="0"/>
        <v>Avril</v>
      </c>
      <c r="L32" s="246">
        <f t="shared" si="1"/>
        <v>22</v>
      </c>
      <c r="M32" s="159">
        <f t="shared" si="2"/>
        <v>1998</v>
      </c>
      <c r="N32" s="63" t="s">
        <v>16</v>
      </c>
      <c r="O32" s="95" t="s">
        <v>17</v>
      </c>
      <c r="P32" s="235">
        <v>35907</v>
      </c>
      <c r="Q32" s="73"/>
    </row>
    <row r="33" spans="1:17" s="25" customFormat="1" ht="15" x14ac:dyDescent="0.25">
      <c r="A33" s="164">
        <v>120</v>
      </c>
      <c r="B33" s="353" t="s">
        <v>21</v>
      </c>
      <c r="C33" s="354" t="s">
        <v>22</v>
      </c>
      <c r="D33" s="163">
        <v>120</v>
      </c>
      <c r="E33" s="14" t="s">
        <v>23</v>
      </c>
      <c r="F33" s="13">
        <v>39410</v>
      </c>
      <c r="G33" s="14" t="s">
        <v>519</v>
      </c>
      <c r="H33" s="16">
        <v>384700232</v>
      </c>
      <c r="I33" s="16">
        <v>699625739</v>
      </c>
      <c r="J33" s="226" t="s">
        <v>25</v>
      </c>
      <c r="K33" s="211" t="str">
        <f t="shared" si="0"/>
        <v>Novembre</v>
      </c>
      <c r="L33" s="246">
        <f t="shared" si="1"/>
        <v>22</v>
      </c>
      <c r="M33" s="159">
        <f t="shared" si="2"/>
        <v>1951</v>
      </c>
      <c r="N33" s="8" t="s">
        <v>16</v>
      </c>
      <c r="O33" s="12" t="s">
        <v>17</v>
      </c>
      <c r="P33" s="6">
        <v>18954</v>
      </c>
      <c r="Q33" s="73"/>
    </row>
    <row r="34" spans="1:17" ht="15" x14ac:dyDescent="0.25">
      <c r="A34" s="164">
        <v>36</v>
      </c>
      <c r="B34" s="353" t="s">
        <v>38</v>
      </c>
      <c r="C34" s="353" t="s">
        <v>39</v>
      </c>
      <c r="D34" s="163">
        <v>36</v>
      </c>
      <c r="E34" s="2" t="s">
        <v>434</v>
      </c>
      <c r="F34" s="3">
        <v>21170</v>
      </c>
      <c r="G34" s="2" t="s">
        <v>41</v>
      </c>
      <c r="H34" s="4">
        <v>380392269</v>
      </c>
      <c r="I34" s="4"/>
      <c r="J34" s="226" t="s">
        <v>604</v>
      </c>
      <c r="K34" s="211" t="str">
        <f t="shared" si="0"/>
        <v>Février</v>
      </c>
      <c r="L34" s="246">
        <f t="shared" si="1"/>
        <v>11</v>
      </c>
      <c r="M34" s="159">
        <f t="shared" si="2"/>
        <v>1923</v>
      </c>
      <c r="N34" s="7" t="s">
        <v>16</v>
      </c>
      <c r="O34" s="12" t="s">
        <v>17</v>
      </c>
      <c r="P34" s="6">
        <v>8443</v>
      </c>
    </row>
    <row r="35" spans="1:17" s="25" customFormat="1" ht="15" x14ac:dyDescent="0.25">
      <c r="A35" s="164">
        <v>37</v>
      </c>
      <c r="B35" s="358" t="s">
        <v>101</v>
      </c>
      <c r="C35" s="358" t="s">
        <v>102</v>
      </c>
      <c r="D35" s="163">
        <v>37</v>
      </c>
      <c r="E35" s="2" t="s">
        <v>103</v>
      </c>
      <c r="F35" s="3">
        <v>21250</v>
      </c>
      <c r="G35" s="2" t="s">
        <v>104</v>
      </c>
      <c r="H35" s="4">
        <v>380211007</v>
      </c>
      <c r="I35" s="4"/>
      <c r="J35" s="226" t="s">
        <v>105</v>
      </c>
      <c r="K35" s="211" t="str">
        <f>IF((P35)="","",IF(MONTH(P35)=1,"Janvier",IF(MONTH(P35)=2,"Février",IF(MONTH(P35)=3,"Mars",IF(MONTH(P35)=4,"Avril",IF(MONTH(P35)=5,"Mai",IF(MONTH(P35)=6,"Juin",IF(MONTH(P35)=7,"Juillet",IF(MONTH(P35)=8,"Août",IF(MONTH(P35)=9,"Septembre",IF(MONTH(P35)=10,"Octobre",IF(MONTH(P35)=11,"Novembre","Décembre"))))))))))))</f>
        <v>Octobre</v>
      </c>
      <c r="L35" s="246">
        <f>IF(P35="","",DAY(P35))</f>
        <v>14</v>
      </c>
      <c r="M35" s="159">
        <f>IF(P35="","",YEAR(P35))</f>
        <v>1947</v>
      </c>
      <c r="N35" s="7" t="s">
        <v>16</v>
      </c>
      <c r="O35" s="12"/>
      <c r="P35" s="6">
        <v>17454</v>
      </c>
    </row>
    <row r="36" spans="1:17" s="25" customFormat="1" ht="15" x14ac:dyDescent="0.25">
      <c r="A36" s="164">
        <v>145</v>
      </c>
      <c r="B36" s="353" t="s">
        <v>409</v>
      </c>
      <c r="C36" s="353" t="s">
        <v>297</v>
      </c>
      <c r="D36" s="163">
        <v>145</v>
      </c>
      <c r="E36" s="14" t="s">
        <v>495</v>
      </c>
      <c r="F36" s="71">
        <v>21170</v>
      </c>
      <c r="G36" s="14" t="s">
        <v>431</v>
      </c>
      <c r="H36" s="16">
        <v>380291311</v>
      </c>
      <c r="I36" s="72">
        <v>673717837</v>
      </c>
      <c r="J36" s="234"/>
      <c r="K36" s="211" t="str">
        <f t="shared" ref="K36:K53" si="3">IF((P36)="","",IF(MONTH(P36)=1,"Janvier",IF(MONTH(P36)=2,"Février",IF(MONTH(P36)=3,"Mars",IF(MONTH(P36)=4,"Avril",IF(MONTH(P36)=5,"Mai",IF(MONTH(P36)=6,"Juin",IF(MONTH(P36)=7,"Juillet",IF(MONTH(P36)=8,"Août",IF(MONTH(P36)=9,"Septembre",IF(MONTH(P36)=10,"Octobre",IF(MONTH(P36)=11,"Novembre","Décembre"))))))))))))</f>
        <v>Décembre</v>
      </c>
      <c r="L36" s="246">
        <f t="shared" ref="L36:L53" si="4">IF(P36="","",DAY(P36))</f>
        <v>4</v>
      </c>
      <c r="M36" s="159">
        <f t="shared" ref="M36:M53" si="5">IF(P36="","",YEAR(P36))</f>
        <v>1937</v>
      </c>
      <c r="N36" s="8" t="s">
        <v>16</v>
      </c>
      <c r="O36" s="12" t="s">
        <v>17</v>
      </c>
      <c r="P36" s="10">
        <v>13853</v>
      </c>
    </row>
    <row r="37" spans="1:17" ht="15" x14ac:dyDescent="0.25">
      <c r="A37" s="164">
        <v>40</v>
      </c>
      <c r="B37" s="353" t="s">
        <v>58</v>
      </c>
      <c r="C37" s="353" t="s">
        <v>59</v>
      </c>
      <c r="D37" s="163">
        <v>40</v>
      </c>
      <c r="E37" s="2" t="s">
        <v>114</v>
      </c>
      <c r="F37" s="3">
        <v>21250</v>
      </c>
      <c r="G37" s="2" t="s">
        <v>60</v>
      </c>
      <c r="H37" s="4">
        <v>380363191</v>
      </c>
      <c r="I37" s="4"/>
      <c r="J37" s="226" t="s">
        <v>61</v>
      </c>
      <c r="K37" s="211" t="str">
        <f t="shared" si="3"/>
        <v>Février</v>
      </c>
      <c r="L37" s="246">
        <f t="shared" si="4"/>
        <v>16</v>
      </c>
      <c r="M37" s="159">
        <f t="shared" si="5"/>
        <v>1933</v>
      </c>
      <c r="N37" s="7" t="s">
        <v>16</v>
      </c>
      <c r="O37" s="12" t="s">
        <v>17</v>
      </c>
      <c r="P37" s="6">
        <v>12101</v>
      </c>
    </row>
    <row r="38" spans="1:17" s="25" customFormat="1" ht="15" x14ac:dyDescent="0.25">
      <c r="A38" s="164">
        <v>161</v>
      </c>
      <c r="B38" s="353" t="s">
        <v>513</v>
      </c>
      <c r="C38" s="353" t="s">
        <v>98</v>
      </c>
      <c r="D38" s="164">
        <v>161</v>
      </c>
      <c r="E38" s="14" t="s">
        <v>514</v>
      </c>
      <c r="F38" s="71">
        <v>21250</v>
      </c>
      <c r="G38" s="15" t="s">
        <v>104</v>
      </c>
      <c r="H38" s="16">
        <v>380211650</v>
      </c>
      <c r="I38" s="56"/>
      <c r="J38" s="93" t="s">
        <v>600</v>
      </c>
      <c r="K38" s="211" t="str">
        <f t="shared" si="3"/>
        <v>Juin</v>
      </c>
      <c r="L38" s="246">
        <f t="shared" si="4"/>
        <v>25</v>
      </c>
      <c r="M38" s="159">
        <f t="shared" si="5"/>
        <v>1950</v>
      </c>
      <c r="N38" s="8" t="s">
        <v>16</v>
      </c>
      <c r="O38" s="12" t="s">
        <v>17</v>
      </c>
      <c r="P38" s="10">
        <v>18439</v>
      </c>
    </row>
    <row r="39" spans="1:17" s="25" customFormat="1" ht="15" x14ac:dyDescent="0.25">
      <c r="A39" s="164">
        <v>95</v>
      </c>
      <c r="B39" s="353" t="s">
        <v>348</v>
      </c>
      <c r="C39" s="353" t="s">
        <v>199</v>
      </c>
      <c r="D39" s="163">
        <v>95</v>
      </c>
      <c r="E39" s="2" t="s">
        <v>425</v>
      </c>
      <c r="F39" s="3">
        <v>21470</v>
      </c>
      <c r="G39" s="2" t="s">
        <v>30</v>
      </c>
      <c r="H39" s="62">
        <v>380298050</v>
      </c>
      <c r="I39" s="4">
        <v>646270075</v>
      </c>
      <c r="J39" s="226" t="s">
        <v>574</v>
      </c>
      <c r="K39" s="211" t="str">
        <f t="shared" si="3"/>
        <v>Janvier</v>
      </c>
      <c r="L39" s="246">
        <f t="shared" si="4"/>
        <v>12</v>
      </c>
      <c r="M39" s="159">
        <f t="shared" si="5"/>
        <v>1954</v>
      </c>
      <c r="N39" s="8" t="s">
        <v>16</v>
      </c>
      <c r="O39" s="12" t="s">
        <v>17</v>
      </c>
      <c r="P39" s="6">
        <v>19736</v>
      </c>
    </row>
    <row r="40" spans="1:17" s="25" customFormat="1" ht="15" x14ac:dyDescent="0.25">
      <c r="A40" s="164">
        <v>158</v>
      </c>
      <c r="B40" s="353" t="s">
        <v>511</v>
      </c>
      <c r="C40" s="353" t="s">
        <v>19</v>
      </c>
      <c r="D40" s="163">
        <v>158</v>
      </c>
      <c r="E40" s="2" t="s">
        <v>512</v>
      </c>
      <c r="F40" s="3">
        <v>21170</v>
      </c>
      <c r="G40" s="2" t="s">
        <v>72</v>
      </c>
      <c r="H40" s="62">
        <v>380291890</v>
      </c>
      <c r="I40" s="4"/>
      <c r="J40" s="226" t="s">
        <v>596</v>
      </c>
      <c r="K40" s="211" t="str">
        <f t="shared" si="3"/>
        <v>Septembre</v>
      </c>
      <c r="L40" s="246">
        <f t="shared" si="4"/>
        <v>23</v>
      </c>
      <c r="M40" s="159">
        <f t="shared" si="5"/>
        <v>1951</v>
      </c>
      <c r="N40" s="8" t="s">
        <v>16</v>
      </c>
      <c r="O40" s="12" t="s">
        <v>17</v>
      </c>
      <c r="P40" s="6">
        <v>18894</v>
      </c>
    </row>
    <row r="41" spans="1:17" s="25" customFormat="1" ht="15" x14ac:dyDescent="0.25">
      <c r="A41" s="164">
        <v>176</v>
      </c>
      <c r="B41" s="353" t="s">
        <v>564</v>
      </c>
      <c r="C41" s="353" t="s">
        <v>19</v>
      </c>
      <c r="D41" s="164">
        <v>176</v>
      </c>
      <c r="E41" s="17" t="s">
        <v>565</v>
      </c>
      <c r="F41" s="3">
        <v>21130</v>
      </c>
      <c r="G41" s="17" t="s">
        <v>195</v>
      </c>
      <c r="H41" s="4">
        <v>380394089</v>
      </c>
      <c r="I41" s="4"/>
      <c r="J41" s="226"/>
      <c r="K41" s="211" t="str">
        <f t="shared" si="3"/>
        <v>Décembre</v>
      </c>
      <c r="L41" s="246">
        <f t="shared" si="4"/>
        <v>1</v>
      </c>
      <c r="M41" s="159">
        <f t="shared" si="5"/>
        <v>1938</v>
      </c>
      <c r="N41" s="96" t="s">
        <v>26</v>
      </c>
      <c r="O41" s="12" t="s">
        <v>17</v>
      </c>
      <c r="P41" s="6">
        <v>14215</v>
      </c>
    </row>
    <row r="42" spans="1:17" s="25" customFormat="1" ht="15" x14ac:dyDescent="0.25">
      <c r="A42" s="164">
        <v>125</v>
      </c>
      <c r="B42" s="353" t="s">
        <v>125</v>
      </c>
      <c r="C42" s="353" t="s">
        <v>106</v>
      </c>
      <c r="D42" s="163">
        <v>125</v>
      </c>
      <c r="E42" s="2" t="s">
        <v>107</v>
      </c>
      <c r="F42" s="3">
        <v>21170</v>
      </c>
      <c r="G42" s="2" t="s">
        <v>67</v>
      </c>
      <c r="H42" s="4">
        <v>380390805</v>
      </c>
      <c r="I42" s="4"/>
      <c r="J42" s="226" t="s">
        <v>165</v>
      </c>
      <c r="K42" s="211" t="str">
        <f t="shared" si="3"/>
        <v>Septembre</v>
      </c>
      <c r="L42" s="246">
        <f t="shared" si="4"/>
        <v>23</v>
      </c>
      <c r="M42" s="159">
        <f t="shared" si="5"/>
        <v>1942</v>
      </c>
      <c r="N42" s="7" t="s">
        <v>16</v>
      </c>
      <c r="O42" s="12" t="s">
        <v>17</v>
      </c>
      <c r="P42" s="6">
        <v>15607</v>
      </c>
    </row>
    <row r="43" spans="1:17" ht="15" x14ac:dyDescent="0.25">
      <c r="A43" s="164">
        <v>169</v>
      </c>
      <c r="B43" s="353" t="s">
        <v>537</v>
      </c>
      <c r="C43" s="353" t="s">
        <v>35</v>
      </c>
      <c r="D43" s="165">
        <v>169</v>
      </c>
      <c r="E43" s="14" t="s">
        <v>538</v>
      </c>
      <c r="F43" s="13">
        <v>39410</v>
      </c>
      <c r="G43" s="14" t="s">
        <v>519</v>
      </c>
      <c r="H43" s="16">
        <v>384700310</v>
      </c>
      <c r="I43" s="16"/>
      <c r="J43" s="226" t="s">
        <v>543</v>
      </c>
      <c r="K43" s="211" t="str">
        <f t="shared" si="3"/>
        <v>Avril</v>
      </c>
      <c r="L43" s="246">
        <f t="shared" si="4"/>
        <v>23</v>
      </c>
      <c r="M43" s="159">
        <f t="shared" si="5"/>
        <v>1950</v>
      </c>
      <c r="N43" s="96" t="s">
        <v>26</v>
      </c>
      <c r="O43" s="12" t="s">
        <v>539</v>
      </c>
      <c r="P43" s="10">
        <v>18376</v>
      </c>
    </row>
    <row r="44" spans="1:17" s="85" customFormat="1" ht="15" x14ac:dyDescent="0.25">
      <c r="A44" s="164">
        <v>174</v>
      </c>
      <c r="B44" s="353" t="s">
        <v>558</v>
      </c>
      <c r="C44" s="353" t="s">
        <v>283</v>
      </c>
      <c r="D44" s="164">
        <v>174</v>
      </c>
      <c r="E44" s="14" t="s">
        <v>555</v>
      </c>
      <c r="F44" s="13">
        <v>21250</v>
      </c>
      <c r="G44" s="14" t="s">
        <v>556</v>
      </c>
      <c r="H44" s="16">
        <v>380904152</v>
      </c>
      <c r="I44" s="16"/>
      <c r="J44" s="226" t="s">
        <v>557</v>
      </c>
      <c r="K44" s="211" t="str">
        <f t="shared" si="3"/>
        <v>Juillet</v>
      </c>
      <c r="L44" s="246">
        <f t="shared" si="4"/>
        <v>26</v>
      </c>
      <c r="M44" s="159">
        <f t="shared" si="5"/>
        <v>1942</v>
      </c>
      <c r="N44" s="96" t="s">
        <v>26</v>
      </c>
      <c r="O44" s="12" t="s">
        <v>17</v>
      </c>
      <c r="P44" s="10">
        <v>15548</v>
      </c>
    </row>
    <row r="45" spans="1:17" s="85" customFormat="1" ht="15" x14ac:dyDescent="0.25">
      <c r="A45" s="164">
        <v>187</v>
      </c>
      <c r="B45" s="353" t="s">
        <v>589</v>
      </c>
      <c r="C45" s="353" t="s">
        <v>590</v>
      </c>
      <c r="D45" s="164">
        <v>187</v>
      </c>
      <c r="E45" s="17" t="s">
        <v>591</v>
      </c>
      <c r="F45" s="3">
        <v>21170</v>
      </c>
      <c r="G45" s="17" t="s">
        <v>41</v>
      </c>
      <c r="H45" s="4">
        <v>380291583</v>
      </c>
      <c r="I45" s="4"/>
      <c r="J45" s="93" t="s">
        <v>603</v>
      </c>
      <c r="K45" s="211" t="str">
        <f t="shared" si="3"/>
        <v>Décembre</v>
      </c>
      <c r="L45" s="246">
        <f t="shared" si="4"/>
        <v>26</v>
      </c>
      <c r="M45" s="159">
        <f t="shared" si="5"/>
        <v>1946</v>
      </c>
      <c r="N45" s="96" t="s">
        <v>26</v>
      </c>
      <c r="O45" s="12" t="s">
        <v>17</v>
      </c>
      <c r="P45" s="6">
        <v>17162</v>
      </c>
    </row>
    <row r="46" spans="1:17" s="85" customFormat="1" ht="15" x14ac:dyDescent="0.25">
      <c r="A46" s="164">
        <v>182</v>
      </c>
      <c r="B46" s="353" t="s">
        <v>580</v>
      </c>
      <c r="C46" s="353" t="s">
        <v>55</v>
      </c>
      <c r="D46" s="164">
        <v>182</v>
      </c>
      <c r="E46" s="17" t="s">
        <v>581</v>
      </c>
      <c r="F46" s="3">
        <v>21110</v>
      </c>
      <c r="G46" s="17" t="s">
        <v>150</v>
      </c>
      <c r="H46" s="4">
        <v>380297830</v>
      </c>
      <c r="I46" s="4"/>
      <c r="J46" s="226"/>
      <c r="K46" s="211" t="str">
        <f t="shared" si="3"/>
        <v>Novembre</v>
      </c>
      <c r="L46" s="246">
        <f t="shared" si="4"/>
        <v>28</v>
      </c>
      <c r="M46" s="159">
        <f t="shared" si="5"/>
        <v>1949</v>
      </c>
      <c r="N46" s="96" t="s">
        <v>26</v>
      </c>
      <c r="O46" s="12" t="s">
        <v>17</v>
      </c>
      <c r="P46" s="6">
        <v>18230</v>
      </c>
    </row>
    <row r="47" spans="1:17" s="25" customFormat="1" ht="15" x14ac:dyDescent="0.25">
      <c r="A47" s="164">
        <v>121</v>
      </c>
      <c r="B47" s="353" t="s">
        <v>27</v>
      </c>
      <c r="C47" s="353" t="s">
        <v>28</v>
      </c>
      <c r="D47" s="163">
        <v>121</v>
      </c>
      <c r="E47" s="14" t="s">
        <v>29</v>
      </c>
      <c r="F47" s="13">
        <v>21470</v>
      </c>
      <c r="G47" s="14" t="s">
        <v>30</v>
      </c>
      <c r="H47" s="16">
        <v>380298859</v>
      </c>
      <c r="I47" s="16">
        <v>677027216</v>
      </c>
      <c r="J47" s="226" t="s">
        <v>559</v>
      </c>
      <c r="K47" s="211" t="str">
        <f t="shared" si="3"/>
        <v>Octobre</v>
      </c>
      <c r="L47" s="246">
        <f t="shared" si="4"/>
        <v>28</v>
      </c>
      <c r="M47" s="159">
        <f t="shared" si="5"/>
        <v>1956</v>
      </c>
      <c r="N47" s="7" t="s">
        <v>16</v>
      </c>
      <c r="O47" s="12" t="s">
        <v>17</v>
      </c>
      <c r="P47" s="6">
        <v>20756</v>
      </c>
    </row>
    <row r="48" spans="1:17" s="25" customFormat="1" ht="15" x14ac:dyDescent="0.25">
      <c r="A48" s="164">
        <v>44</v>
      </c>
      <c r="B48" s="358" t="s">
        <v>81</v>
      </c>
      <c r="C48" s="358" t="s">
        <v>82</v>
      </c>
      <c r="D48" s="163">
        <v>44</v>
      </c>
      <c r="E48" s="2" t="s">
        <v>466</v>
      </c>
      <c r="F48" s="3">
        <v>21110</v>
      </c>
      <c r="G48" s="2" t="s">
        <v>84</v>
      </c>
      <c r="H48" s="4">
        <v>380297726</v>
      </c>
      <c r="I48" s="4">
        <v>662937092</v>
      </c>
      <c r="J48" s="226" t="s">
        <v>85</v>
      </c>
      <c r="K48" s="211" t="str">
        <f t="shared" si="3"/>
        <v>Août</v>
      </c>
      <c r="L48" s="246">
        <f t="shared" si="4"/>
        <v>21</v>
      </c>
      <c r="M48" s="159">
        <f t="shared" si="5"/>
        <v>1949</v>
      </c>
      <c r="N48" s="7" t="s">
        <v>16</v>
      </c>
      <c r="O48" s="12"/>
      <c r="P48" s="6">
        <v>18131</v>
      </c>
    </row>
    <row r="49" spans="1:16" s="25" customFormat="1" ht="15" x14ac:dyDescent="0.25">
      <c r="A49" s="164">
        <v>142</v>
      </c>
      <c r="B49" s="353" t="s">
        <v>416</v>
      </c>
      <c r="C49" s="353" t="s">
        <v>122</v>
      </c>
      <c r="D49" s="164">
        <v>142</v>
      </c>
      <c r="E49" s="2" t="s">
        <v>432</v>
      </c>
      <c r="F49" s="3">
        <v>21470</v>
      </c>
      <c r="G49" s="2" t="s">
        <v>30</v>
      </c>
      <c r="H49" s="62">
        <v>380299421</v>
      </c>
      <c r="I49" s="4"/>
      <c r="J49" s="227"/>
      <c r="K49" s="211" t="str">
        <f t="shared" si="3"/>
        <v>Mars</v>
      </c>
      <c r="L49" s="246">
        <f t="shared" si="4"/>
        <v>12</v>
      </c>
      <c r="M49" s="159">
        <f t="shared" si="5"/>
        <v>1948</v>
      </c>
      <c r="N49" s="8" t="s">
        <v>16</v>
      </c>
      <c r="O49" s="12" t="s">
        <v>17</v>
      </c>
      <c r="P49" s="6">
        <v>17604</v>
      </c>
    </row>
    <row r="50" spans="1:16" ht="15" x14ac:dyDescent="0.25">
      <c r="A50" s="164">
        <v>168</v>
      </c>
      <c r="B50" s="353" t="s">
        <v>534</v>
      </c>
      <c r="C50" s="353" t="s">
        <v>535</v>
      </c>
      <c r="D50" s="165">
        <v>168</v>
      </c>
      <c r="E50" s="17" t="s">
        <v>536</v>
      </c>
      <c r="F50" s="3">
        <v>21170</v>
      </c>
      <c r="G50" s="17" t="s">
        <v>206</v>
      </c>
      <c r="H50" s="4"/>
      <c r="I50" s="4">
        <v>660021584</v>
      </c>
      <c r="J50" s="226"/>
      <c r="K50" s="211" t="str">
        <f t="shared" si="3"/>
        <v>Juillet</v>
      </c>
      <c r="L50" s="246">
        <f t="shared" si="4"/>
        <v>5</v>
      </c>
      <c r="M50" s="159">
        <f t="shared" si="5"/>
        <v>1947</v>
      </c>
      <c r="N50" s="96" t="s">
        <v>26</v>
      </c>
      <c r="O50" s="12" t="s">
        <v>17</v>
      </c>
      <c r="P50" s="6">
        <v>17353</v>
      </c>
    </row>
    <row r="51" spans="1:16" ht="15" x14ac:dyDescent="0.25">
      <c r="A51" s="164">
        <v>107</v>
      </c>
      <c r="B51" s="353" t="s">
        <v>69</v>
      </c>
      <c r="C51" s="353" t="s">
        <v>70</v>
      </c>
      <c r="D51" s="163">
        <v>107</v>
      </c>
      <c r="E51" s="2" t="s">
        <v>469</v>
      </c>
      <c r="F51" s="3">
        <v>21170</v>
      </c>
      <c r="G51" s="2" t="s">
        <v>72</v>
      </c>
      <c r="H51" s="4">
        <v>380343871</v>
      </c>
      <c r="I51" s="4"/>
      <c r="J51" s="226" t="s">
        <v>73</v>
      </c>
      <c r="K51" s="211" t="str">
        <f t="shared" si="3"/>
        <v>Mai</v>
      </c>
      <c r="L51" s="246">
        <f t="shared" si="4"/>
        <v>6</v>
      </c>
      <c r="M51" s="159">
        <f t="shared" si="5"/>
        <v>1944</v>
      </c>
      <c r="N51" s="7" t="s">
        <v>16</v>
      </c>
      <c r="O51" s="12" t="s">
        <v>17</v>
      </c>
      <c r="P51" s="6">
        <v>16198</v>
      </c>
    </row>
    <row r="52" spans="1:16" ht="15" x14ac:dyDescent="0.25">
      <c r="A52" s="164">
        <v>181</v>
      </c>
      <c r="B52" s="353" t="s">
        <v>369</v>
      </c>
      <c r="C52" s="353" t="s">
        <v>370</v>
      </c>
      <c r="D52" s="164">
        <v>181</v>
      </c>
      <c r="E52" s="17" t="s">
        <v>576</v>
      </c>
      <c r="F52" s="3">
        <v>21150</v>
      </c>
      <c r="G52" s="17" t="s">
        <v>240</v>
      </c>
      <c r="H52" s="4"/>
      <c r="I52" s="4">
        <v>672388947</v>
      </c>
      <c r="J52" s="226"/>
      <c r="K52" s="211" t="str">
        <f t="shared" si="3"/>
        <v>Septembre</v>
      </c>
      <c r="L52" s="246">
        <f t="shared" si="4"/>
        <v>25</v>
      </c>
      <c r="M52" s="159">
        <f t="shared" si="5"/>
        <v>1960</v>
      </c>
      <c r="N52" s="96" t="s">
        <v>26</v>
      </c>
      <c r="O52" s="12" t="s">
        <v>17</v>
      </c>
      <c r="P52" s="6">
        <v>22184</v>
      </c>
    </row>
    <row r="53" spans="1:16" ht="15" x14ac:dyDescent="0.25">
      <c r="A53" s="164">
        <v>167</v>
      </c>
      <c r="B53" s="353" t="s">
        <v>531</v>
      </c>
      <c r="C53" s="353" t="s">
        <v>532</v>
      </c>
      <c r="D53" s="165">
        <v>167</v>
      </c>
      <c r="E53" s="17" t="s">
        <v>533</v>
      </c>
      <c r="F53" s="3">
        <v>21170</v>
      </c>
      <c r="G53" s="17" t="s">
        <v>41</v>
      </c>
      <c r="H53" s="4">
        <v>380392243</v>
      </c>
      <c r="I53" s="4"/>
      <c r="J53" s="226"/>
      <c r="K53" s="211" t="str">
        <f t="shared" si="3"/>
        <v/>
      </c>
      <c r="L53" s="246" t="str">
        <f t="shared" si="4"/>
        <v/>
      </c>
      <c r="M53" s="159" t="str">
        <f t="shared" si="5"/>
        <v/>
      </c>
      <c r="N53" s="96" t="s">
        <v>26</v>
      </c>
      <c r="O53" s="12" t="s">
        <v>17</v>
      </c>
      <c r="P53" s="6"/>
    </row>
    <row r="54" spans="1:16" ht="15" x14ac:dyDescent="0.25">
      <c r="A54" s="164">
        <v>149</v>
      </c>
      <c r="B54" s="353" t="s">
        <v>498</v>
      </c>
      <c r="C54" s="353" t="s">
        <v>48</v>
      </c>
      <c r="D54" s="164">
        <v>149</v>
      </c>
      <c r="E54" s="14" t="s">
        <v>499</v>
      </c>
      <c r="F54" s="71">
        <v>39410</v>
      </c>
      <c r="G54" s="15" t="s">
        <v>519</v>
      </c>
      <c r="H54" s="16">
        <v>384701643</v>
      </c>
      <c r="I54" s="56">
        <v>668826908</v>
      </c>
      <c r="J54" s="232" t="s">
        <v>500</v>
      </c>
      <c r="K54" s="211" t="str">
        <f>IF((P54)="","",IF(MONTH(P54)=1,"Janvier",IF(MONTH(P54)=2,"Février",IF(MONTH(P54)=3,"Mars",IF(MONTH(P54)=4,"Avril",IF(MONTH(P54)=5,"Mai",IF(MONTH(P54)=6,"Juin",IF(MONTH(P54)=7,"Juillet",IF(MONTH(P54)=8,"Août",IF(MONTH(P54)=9,"Septembre",IF(MONTH(P54)=10,"Octobre",IF(MONTH(P54)=11,"Novembre","Décembre"))))))))))))</f>
        <v>Août</v>
      </c>
      <c r="L54" s="246">
        <f>IF(P54="","",DAY(P54))</f>
        <v>17</v>
      </c>
      <c r="M54" s="159">
        <f>IF(P54="","",YEAR(P54))</f>
        <v>1948</v>
      </c>
      <c r="N54" s="8" t="s">
        <v>16</v>
      </c>
      <c r="O54" s="12" t="s">
        <v>17</v>
      </c>
      <c r="P54" s="10">
        <v>17762</v>
      </c>
    </row>
    <row r="55" spans="1:16" ht="15" x14ac:dyDescent="0.25">
      <c r="A55" s="164">
        <v>113</v>
      </c>
      <c r="B55" s="358" t="s">
        <v>74</v>
      </c>
      <c r="C55" s="358" t="s">
        <v>75</v>
      </c>
      <c r="D55" s="163">
        <v>113</v>
      </c>
      <c r="E55" s="2" t="s">
        <v>479</v>
      </c>
      <c r="F55" s="3">
        <v>21170</v>
      </c>
      <c r="G55" s="2" t="s">
        <v>72</v>
      </c>
      <c r="H55" s="4">
        <v>380779267</v>
      </c>
      <c r="I55" s="4"/>
      <c r="J55" s="226" t="s">
        <v>155</v>
      </c>
      <c r="K55" s="211" t="str">
        <f t="shared" ref="K55:K62" si="6">IF((P55)="","",IF(MONTH(P55)=1,"Janvier",IF(MONTH(P55)=2,"Février",IF(MONTH(P55)=3,"Mars",IF(MONTH(P55)=4,"Avril",IF(MONTH(P55)=5,"Mai",IF(MONTH(P55)=6,"Juin",IF(MONTH(P55)=7,"Juillet",IF(MONTH(P55)=8,"Août",IF(MONTH(P55)=9,"Septembre",IF(MONTH(P55)=10,"Octobre",IF(MONTH(P55)=11,"Novembre","Décembre"))))))))))))</f>
        <v>Novembre</v>
      </c>
      <c r="L55" s="246">
        <f t="shared" ref="L55:L62" si="7">IF(P55="","",DAY(P55))</f>
        <v>23</v>
      </c>
      <c r="M55" s="159">
        <f t="shared" ref="M55:M62" si="8">IF(P55="","",YEAR(P55))</f>
        <v>1936</v>
      </c>
      <c r="N55" s="7" t="s">
        <v>16</v>
      </c>
      <c r="O55" s="8"/>
      <c r="P55" s="6">
        <v>13477</v>
      </c>
    </row>
    <row r="56" spans="1:16" ht="15" x14ac:dyDescent="0.25">
      <c r="A56" s="164">
        <v>166</v>
      </c>
      <c r="B56" s="353" t="s">
        <v>529</v>
      </c>
      <c r="C56" s="353" t="s">
        <v>418</v>
      </c>
      <c r="D56" s="165">
        <v>166</v>
      </c>
      <c r="E56" s="17" t="s">
        <v>530</v>
      </c>
      <c r="F56" s="3">
        <v>21170</v>
      </c>
      <c r="G56" s="17" t="s">
        <v>67</v>
      </c>
      <c r="H56" s="4">
        <v>380291345</v>
      </c>
      <c r="I56" s="4"/>
      <c r="J56" s="226" t="s">
        <v>545</v>
      </c>
      <c r="K56" s="211" t="str">
        <f t="shared" si="6"/>
        <v>Décembre</v>
      </c>
      <c r="L56" s="246">
        <f t="shared" si="7"/>
        <v>7</v>
      </c>
      <c r="M56" s="159">
        <f t="shared" si="8"/>
        <v>1953</v>
      </c>
      <c r="N56" s="96" t="s">
        <v>26</v>
      </c>
      <c r="O56" s="12" t="s">
        <v>17</v>
      </c>
      <c r="P56" s="6">
        <v>19700</v>
      </c>
    </row>
    <row r="57" spans="1:16" ht="15" x14ac:dyDescent="0.25">
      <c r="A57" s="164">
        <v>165</v>
      </c>
      <c r="B57" s="353" t="s">
        <v>527</v>
      </c>
      <c r="C57" s="353" t="s">
        <v>319</v>
      </c>
      <c r="D57" s="165">
        <v>165</v>
      </c>
      <c r="E57" s="17" t="s">
        <v>528</v>
      </c>
      <c r="F57" s="3">
        <v>21110</v>
      </c>
      <c r="G57" s="17" t="s">
        <v>150</v>
      </c>
      <c r="H57" s="4">
        <v>380297135</v>
      </c>
      <c r="I57" s="4">
        <v>621455848</v>
      </c>
      <c r="J57" s="226"/>
      <c r="K57" s="211" t="str">
        <f t="shared" si="6"/>
        <v>Décembre</v>
      </c>
      <c r="L57" s="246">
        <f t="shared" si="7"/>
        <v>1</v>
      </c>
      <c r="M57" s="159">
        <f t="shared" si="8"/>
        <v>1945</v>
      </c>
      <c r="N57" s="96" t="s">
        <v>26</v>
      </c>
      <c r="O57" s="12" t="s">
        <v>17</v>
      </c>
      <c r="P57" s="6">
        <v>16772</v>
      </c>
    </row>
    <row r="58" spans="1:16" ht="15" x14ac:dyDescent="0.25">
      <c r="A58" s="164">
        <v>61</v>
      </c>
      <c r="B58" s="358" t="s">
        <v>62</v>
      </c>
      <c r="C58" s="358" t="s">
        <v>48</v>
      </c>
      <c r="D58" s="163">
        <v>61</v>
      </c>
      <c r="E58" s="2" t="s">
        <v>486</v>
      </c>
      <c r="F58" s="3">
        <v>21470</v>
      </c>
      <c r="G58" s="2" t="s">
        <v>30</v>
      </c>
      <c r="H58" s="4">
        <v>380299528</v>
      </c>
      <c r="I58" s="4"/>
      <c r="J58" s="102" t="s">
        <v>166</v>
      </c>
      <c r="K58" s="211" t="str">
        <f t="shared" si="6"/>
        <v>Mai</v>
      </c>
      <c r="L58" s="246">
        <f t="shared" si="7"/>
        <v>26</v>
      </c>
      <c r="M58" s="159">
        <f t="shared" si="8"/>
        <v>1939</v>
      </c>
      <c r="N58" s="7" t="s">
        <v>16</v>
      </c>
      <c r="O58" s="12"/>
      <c r="P58" s="6">
        <v>14391</v>
      </c>
    </row>
    <row r="59" spans="1:16" ht="15" x14ac:dyDescent="0.25">
      <c r="A59" s="164">
        <v>148</v>
      </c>
      <c r="B59" s="353" t="s">
        <v>496</v>
      </c>
      <c r="C59" s="353" t="s">
        <v>388</v>
      </c>
      <c r="D59" s="163">
        <v>148</v>
      </c>
      <c r="E59" s="14" t="s">
        <v>497</v>
      </c>
      <c r="F59" s="71">
        <v>39410</v>
      </c>
      <c r="G59" s="15" t="s">
        <v>519</v>
      </c>
      <c r="H59" s="16">
        <v>384700758</v>
      </c>
      <c r="I59" s="56">
        <v>684100856</v>
      </c>
      <c r="J59" s="234"/>
      <c r="K59" s="211" t="str">
        <f t="shared" si="6"/>
        <v>Novembre</v>
      </c>
      <c r="L59" s="246">
        <f t="shared" si="7"/>
        <v>21</v>
      </c>
      <c r="M59" s="159">
        <f t="shared" si="8"/>
        <v>1948</v>
      </c>
      <c r="N59" s="8" t="s">
        <v>16</v>
      </c>
      <c r="O59" s="12" t="s">
        <v>17</v>
      </c>
      <c r="P59" s="10">
        <v>17858</v>
      </c>
    </row>
    <row r="60" spans="1:16" ht="15" x14ac:dyDescent="0.25">
      <c r="A60" s="164">
        <v>138</v>
      </c>
      <c r="B60" s="353" t="s">
        <v>494</v>
      </c>
      <c r="C60" s="353" t="s">
        <v>408</v>
      </c>
      <c r="D60" s="163">
        <v>138</v>
      </c>
      <c r="E60" s="2" t="s">
        <v>427</v>
      </c>
      <c r="F60" s="3">
        <v>21470</v>
      </c>
      <c r="G60" s="2" t="s">
        <v>30</v>
      </c>
      <c r="H60" s="62">
        <v>380298487</v>
      </c>
      <c r="I60" s="4">
        <v>622881874</v>
      </c>
      <c r="J60" s="226" t="s">
        <v>598</v>
      </c>
      <c r="K60" s="211" t="str">
        <f t="shared" si="6"/>
        <v>Juin</v>
      </c>
      <c r="L60" s="246">
        <f t="shared" si="7"/>
        <v>5</v>
      </c>
      <c r="M60" s="159">
        <f t="shared" si="8"/>
        <v>1937</v>
      </c>
      <c r="N60" s="8" t="s">
        <v>16</v>
      </c>
      <c r="O60" s="12" t="s">
        <v>17</v>
      </c>
      <c r="P60" s="6">
        <v>13671</v>
      </c>
    </row>
    <row r="61" spans="1:16" ht="15" x14ac:dyDescent="0.25">
      <c r="A61" s="164">
        <v>180</v>
      </c>
      <c r="B61" s="353" t="s">
        <v>569</v>
      </c>
      <c r="C61" s="353" t="s">
        <v>570</v>
      </c>
      <c r="D61" s="164">
        <v>180</v>
      </c>
      <c r="E61" s="17" t="s">
        <v>571</v>
      </c>
      <c r="F61" s="3">
        <v>21170</v>
      </c>
      <c r="G61" s="17" t="s">
        <v>572</v>
      </c>
      <c r="H61" s="4">
        <v>380298028</v>
      </c>
      <c r="I61" s="4"/>
      <c r="J61" s="226" t="s">
        <v>573</v>
      </c>
      <c r="K61" s="211" t="str">
        <f t="shared" si="6"/>
        <v>Mai</v>
      </c>
      <c r="L61" s="246">
        <f t="shared" si="7"/>
        <v>28</v>
      </c>
      <c r="M61" s="159">
        <f t="shared" si="8"/>
        <v>1961</v>
      </c>
      <c r="N61" s="96" t="s">
        <v>26</v>
      </c>
      <c r="O61" s="12" t="s">
        <v>17</v>
      </c>
      <c r="P61" s="6">
        <v>22429</v>
      </c>
    </row>
    <row r="62" spans="1:16" ht="15" x14ac:dyDescent="0.25">
      <c r="A62" s="164">
        <v>117</v>
      </c>
      <c r="B62" s="353" t="s">
        <v>112</v>
      </c>
      <c r="C62" s="353" t="s">
        <v>55</v>
      </c>
      <c r="D62" s="163">
        <v>117</v>
      </c>
      <c r="E62" s="17" t="s">
        <v>113</v>
      </c>
      <c r="F62" s="3">
        <v>21470</v>
      </c>
      <c r="G62" s="17" t="s">
        <v>30</v>
      </c>
      <c r="H62" s="4">
        <v>380299416</v>
      </c>
      <c r="I62" s="4"/>
      <c r="J62" s="93" t="s">
        <v>599</v>
      </c>
      <c r="K62" s="211" t="str">
        <f t="shared" si="6"/>
        <v>Septembre</v>
      </c>
      <c r="L62" s="246">
        <f t="shared" si="7"/>
        <v>15</v>
      </c>
      <c r="M62" s="159">
        <f t="shared" si="8"/>
        <v>1934</v>
      </c>
      <c r="N62" s="7" t="s">
        <v>16</v>
      </c>
      <c r="O62" s="12" t="s">
        <v>17</v>
      </c>
      <c r="P62" s="6">
        <v>12677</v>
      </c>
    </row>
    <row r="63" spans="1:16" ht="15" x14ac:dyDescent="0.25">
      <c r="A63" s="175"/>
      <c r="B63" s="55"/>
      <c r="C63" s="55"/>
      <c r="D63" s="261"/>
      <c r="E63" s="55"/>
      <c r="F63" s="60"/>
      <c r="G63" s="55"/>
      <c r="H63" s="58"/>
      <c r="I63" s="58"/>
      <c r="J63" s="108"/>
      <c r="K63" s="102"/>
      <c r="L63" s="254"/>
      <c r="M63" s="105"/>
      <c r="N63" s="90"/>
      <c r="O63" s="75"/>
    </row>
    <row r="64" spans="1:16" ht="15.75" thickBot="1" x14ac:dyDescent="0.3">
      <c r="A64" s="175"/>
      <c r="B64" s="55"/>
      <c r="C64" s="55"/>
      <c r="D64" s="261"/>
      <c r="E64" s="54"/>
      <c r="F64" s="60"/>
      <c r="G64" s="54"/>
      <c r="H64" s="77"/>
      <c r="I64" s="58"/>
      <c r="J64" s="59"/>
      <c r="K64" s="59"/>
      <c r="L64" s="252"/>
      <c r="M64" s="60"/>
      <c r="N64" s="61"/>
      <c r="O64" s="61"/>
    </row>
    <row r="65" spans="1:16" ht="21" thickBot="1" x14ac:dyDescent="0.35">
      <c r="A65" s="176"/>
      <c r="B65" s="78" t="s">
        <v>501</v>
      </c>
      <c r="C65" s="82">
        <v>59</v>
      </c>
      <c r="D65" s="262" t="s">
        <v>516</v>
      </c>
      <c r="E65" s="79"/>
      <c r="I65" s="37"/>
      <c r="J65" s="59"/>
      <c r="K65" s="59"/>
      <c r="L65" s="252"/>
    </row>
    <row r="66" spans="1:16" s="54" customFormat="1" ht="21" thickBot="1" x14ac:dyDescent="0.35">
      <c r="A66" s="177"/>
      <c r="B66" s="80" t="s">
        <v>502</v>
      </c>
      <c r="C66" s="83">
        <v>24</v>
      </c>
      <c r="D66" s="263" t="s">
        <v>669</v>
      </c>
      <c r="I66" s="58"/>
      <c r="J66" s="59"/>
      <c r="K66" s="59"/>
      <c r="L66" s="252"/>
      <c r="P66" s="215"/>
    </row>
    <row r="67" spans="1:16" s="54" customFormat="1" ht="15" x14ac:dyDescent="0.25">
      <c r="A67" s="178"/>
      <c r="B67" s="74"/>
      <c r="C67" s="75"/>
      <c r="D67" s="264"/>
      <c r="I67" s="58"/>
      <c r="J67" s="59"/>
      <c r="K67" s="59"/>
      <c r="L67" s="252"/>
      <c r="P67" s="215"/>
    </row>
    <row r="68" spans="1:16" s="54" customFormat="1" ht="15" x14ac:dyDescent="0.25">
      <c r="A68" s="178"/>
      <c r="B68" s="74"/>
      <c r="C68" s="75"/>
      <c r="D68" s="264"/>
      <c r="I68" s="58"/>
      <c r="J68" s="59"/>
      <c r="K68" s="59"/>
      <c r="L68" s="252"/>
      <c r="P68" s="215"/>
    </row>
    <row r="69" spans="1:16" ht="15" x14ac:dyDescent="0.25">
      <c r="A69" s="179" t="s">
        <v>163</v>
      </c>
      <c r="D69" s="216" t="s">
        <v>163</v>
      </c>
      <c r="E69" s="1"/>
      <c r="F69" s="45" t="s">
        <v>167</v>
      </c>
      <c r="G69" s="45"/>
      <c r="H69" s="45"/>
      <c r="I69" s="37"/>
      <c r="J69" s="39"/>
      <c r="K69" s="39"/>
      <c r="L69" s="249"/>
    </row>
    <row r="70" spans="1:16" s="54" customFormat="1" x14ac:dyDescent="0.2">
      <c r="A70" s="180"/>
      <c r="D70" s="265"/>
      <c r="I70" s="58"/>
      <c r="J70" s="59"/>
      <c r="K70" s="59"/>
      <c r="L70" s="252"/>
      <c r="P70" s="215"/>
    </row>
    <row r="71" spans="1:16" x14ac:dyDescent="0.2">
      <c r="I71" s="37"/>
      <c r="J71" s="39"/>
      <c r="K71" s="39"/>
      <c r="L71" s="249"/>
    </row>
    <row r="72" spans="1:16" x14ac:dyDescent="0.2">
      <c r="A72" s="182"/>
      <c r="C72" s="43"/>
      <c r="D72" s="266"/>
      <c r="E72" s="43"/>
      <c r="I72" s="37"/>
      <c r="J72" s="39"/>
      <c r="K72" s="39"/>
      <c r="L72" s="249"/>
    </row>
    <row r="73" spans="1:16" x14ac:dyDescent="0.2">
      <c r="I73" s="37"/>
      <c r="J73" s="39"/>
      <c r="K73" s="39"/>
      <c r="L73" s="249"/>
    </row>
    <row r="74" spans="1:16" x14ac:dyDescent="0.2">
      <c r="I74" s="37"/>
      <c r="J74" s="39"/>
      <c r="K74" s="39"/>
      <c r="L74" s="249"/>
    </row>
    <row r="75" spans="1:16" x14ac:dyDescent="0.2">
      <c r="I75" s="37"/>
      <c r="J75" s="39"/>
      <c r="K75" s="39"/>
      <c r="L75" s="249"/>
    </row>
    <row r="76" spans="1:16" x14ac:dyDescent="0.2">
      <c r="I76" s="37"/>
      <c r="J76" s="39"/>
      <c r="K76" s="39"/>
      <c r="L76" s="249"/>
    </row>
    <row r="77" spans="1:16" x14ac:dyDescent="0.2">
      <c r="I77" s="37"/>
      <c r="J77" s="39"/>
      <c r="K77" s="39"/>
      <c r="L77" s="249"/>
    </row>
    <row r="78" spans="1:16" x14ac:dyDescent="0.2">
      <c r="I78" s="37"/>
      <c r="J78" s="39"/>
      <c r="K78" s="39"/>
      <c r="L78" s="249"/>
    </row>
    <row r="79" spans="1:16" x14ac:dyDescent="0.2">
      <c r="I79" s="37"/>
      <c r="J79" s="39"/>
      <c r="K79" s="39"/>
      <c r="L79" s="249"/>
    </row>
    <row r="80" spans="1:16" x14ac:dyDescent="0.2">
      <c r="I80" s="37"/>
      <c r="J80" s="39"/>
      <c r="K80" s="39"/>
      <c r="L80" s="249"/>
    </row>
    <row r="81" spans="9:12" x14ac:dyDescent="0.2">
      <c r="I81" s="37"/>
      <c r="J81" s="39"/>
      <c r="K81" s="39"/>
      <c r="L81" s="249"/>
    </row>
    <row r="82" spans="9:12" x14ac:dyDescent="0.2">
      <c r="I82" s="37"/>
      <c r="J82" s="39"/>
      <c r="K82" s="39"/>
      <c r="L82" s="249"/>
    </row>
    <row r="83" spans="9:12" x14ac:dyDescent="0.2">
      <c r="I83" s="37"/>
      <c r="J83" s="39"/>
      <c r="K83" s="39"/>
      <c r="L83" s="249"/>
    </row>
    <row r="84" spans="9:12" x14ac:dyDescent="0.2">
      <c r="I84" s="37"/>
      <c r="J84" s="39"/>
      <c r="K84" s="39"/>
      <c r="L84" s="249"/>
    </row>
    <row r="85" spans="9:12" x14ac:dyDescent="0.2">
      <c r="I85" s="37"/>
      <c r="J85" s="39"/>
      <c r="K85" s="39"/>
      <c r="L85" s="249"/>
    </row>
    <row r="86" spans="9:12" x14ac:dyDescent="0.2">
      <c r="I86" s="37"/>
      <c r="J86" s="39"/>
      <c r="K86" s="39"/>
      <c r="L86" s="249"/>
    </row>
    <row r="87" spans="9:12" x14ac:dyDescent="0.2">
      <c r="I87" s="38"/>
      <c r="J87" s="39"/>
      <c r="K87" s="39"/>
      <c r="L87" s="249"/>
    </row>
    <row r="88" spans="9:12" x14ac:dyDescent="0.2">
      <c r="J88" s="39"/>
      <c r="K88" s="39"/>
      <c r="L88" s="249"/>
    </row>
    <row r="89" spans="9:12" x14ac:dyDescent="0.2">
      <c r="J89" s="39"/>
      <c r="K89" s="39"/>
      <c r="L89" s="249"/>
    </row>
    <row r="90" spans="9:12" x14ac:dyDescent="0.2">
      <c r="J90" s="39"/>
      <c r="K90" s="39"/>
      <c r="L90" s="249"/>
    </row>
    <row r="91" spans="9:12" x14ac:dyDescent="0.2">
      <c r="J91" s="39"/>
      <c r="K91" s="39"/>
      <c r="L91" s="249"/>
    </row>
  </sheetData>
  <sheetProtection password="AE9B" sheet="1" objects="1" scenarios="1"/>
  <autoFilter ref="A2:Q2">
    <filterColumn colId="10" showButton="0"/>
    <filterColumn colId="11" showButton="0"/>
  </autoFilter>
  <customSheetViews>
    <customSheetView guid="{383230AB-0D5E-4CBB-9782-F256E3AF83A1}" showRuler="0" topLeftCell="A2">
      <selection activeCell="L30" sqref="L30"/>
      <pageMargins left="0.78740157499999996" right="0.78740157499999996" top="0.984251969" bottom="0.984251969" header="0.4921259845" footer="0.4921259845"/>
      <pageSetup paperSize="9" orientation="portrait" horizontalDpi="4294967294" verticalDpi="1200" r:id="rId1"/>
      <headerFooter alignWithMargins="0"/>
    </customSheetView>
    <customSheetView guid="{C8E12C0E-74D9-4313-A2C3-87F25970D486}" showRuler="0" topLeftCell="A2">
      <selection activeCell="L30" sqref="L30"/>
      <pageMargins left="0.78740157499999996" right="0.78740157499999996" top="0.984251969" bottom="0.984251969" header="0.4921259845" footer="0.4921259845"/>
      <pageSetup paperSize="9" orientation="portrait" horizontalDpi="4294967294" verticalDpi="1200" r:id="rId2"/>
      <headerFooter alignWithMargins="0"/>
    </customSheetView>
  </customSheetViews>
  <mergeCells count="14">
    <mergeCell ref="P2:P3"/>
    <mergeCell ref="N2:N3"/>
    <mergeCell ref="O2:O3"/>
    <mergeCell ref="K2:M2"/>
    <mergeCell ref="F2:F3"/>
    <mergeCell ref="G2:G3"/>
    <mergeCell ref="H2:H3"/>
    <mergeCell ref="I2:I3"/>
    <mergeCell ref="J2:J3"/>
    <mergeCell ref="A2:A3"/>
    <mergeCell ref="B2:B3"/>
    <mergeCell ref="C2:C3"/>
    <mergeCell ref="D2:D3"/>
    <mergeCell ref="E2:E3"/>
  </mergeCells>
  <phoneticPr fontId="3" type="noConversion"/>
  <hyperlinks>
    <hyperlink ref="J33" r:id="rId3"/>
    <hyperlink ref="J34" r:id="rId4"/>
    <hyperlink ref="J37" r:id="rId5"/>
    <hyperlink ref="J29" r:id="rId6"/>
    <hyperlink ref="J51" r:id="rId7"/>
    <hyperlink ref="J48" r:id="rId8"/>
    <hyperlink ref="J13" r:id="rId9"/>
    <hyperlink ref="J35" r:id="rId10"/>
    <hyperlink ref="J17" r:id="rId11"/>
    <hyperlink ref="J42" r:id="rId12"/>
    <hyperlink ref="J58" r:id="rId13"/>
    <hyperlink ref="J9" r:id="rId14"/>
    <hyperlink ref="J60" r:id="rId15"/>
    <hyperlink ref="J27" r:id="rId16"/>
    <hyperlink ref="J28" r:id="rId17"/>
    <hyperlink ref="J25" r:id="rId18"/>
    <hyperlink ref="J19" r:id="rId19"/>
    <hyperlink ref="J39" r:id="rId20"/>
    <hyperlink ref="J54" r:id="rId21"/>
    <hyperlink ref="J12" r:id="rId22"/>
    <hyperlink ref="J24" r:id="rId23"/>
    <hyperlink ref="J32" r:id="rId24"/>
    <hyperlink ref="J6" r:id="rId25"/>
    <hyperlink ref="J7" r:id="rId26"/>
    <hyperlink ref="J20" r:id="rId27"/>
    <hyperlink ref="J43" r:id="rId28"/>
    <hyperlink ref="J56" r:id="rId29"/>
    <hyperlink ref="J8" r:id="rId30"/>
    <hyperlink ref="J10" r:id="rId31"/>
    <hyperlink ref="J44" r:id="rId32"/>
    <hyperlink ref="J55" r:id="rId33"/>
    <hyperlink ref="J47" r:id="rId34"/>
    <hyperlink ref="J22" r:id="rId35"/>
    <hyperlink ref="J11" r:id="rId36"/>
    <hyperlink ref="J61" r:id="rId37"/>
    <hyperlink ref="J23" r:id="rId38"/>
    <hyperlink ref="J14" r:id="rId39"/>
    <hyperlink ref="J40" r:id="rId40"/>
    <hyperlink ref="J62" r:id="rId41"/>
    <hyperlink ref="J38" r:id="rId42"/>
    <hyperlink ref="J26" r:id="rId43"/>
    <hyperlink ref="J30" r:id="rId44"/>
    <hyperlink ref="J45" r:id="rId45"/>
  </hyperlinks>
  <pageMargins left="0.78740157499999996" right="0.78740157499999996" top="0.984251969" bottom="0.984251969" header="0.4921259845" footer="0.4921259845"/>
  <pageSetup paperSize="9" orientation="portrait" horizontalDpi="4294967294" verticalDpi="1200" r:id="rId46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indexed="14"/>
  </sheetPr>
  <dimension ref="A1:P95"/>
  <sheetViews>
    <sheetView workbookViewId="0">
      <selection activeCell="K4" sqref="K4"/>
    </sheetView>
  </sheetViews>
  <sheetFormatPr baseColWidth="10" defaultRowHeight="14.25" x14ac:dyDescent="0.2"/>
  <cols>
    <col min="1" max="1" width="6.125" style="308" customWidth="1"/>
    <col min="2" max="2" width="10.75" bestFit="1" customWidth="1"/>
    <col min="3" max="3" width="13.125" bestFit="1" customWidth="1"/>
    <col min="4" max="4" width="9.25" style="247" customWidth="1"/>
    <col min="5" max="5" width="35.75" customWidth="1"/>
    <col min="6" max="6" width="6.875" customWidth="1"/>
    <col min="7" max="7" width="22" customWidth="1"/>
    <col min="8" max="9" width="12.875" customWidth="1"/>
    <col min="10" max="10" width="27.5" customWidth="1"/>
    <col min="11" max="11" width="10.5" customWidth="1"/>
    <col min="12" max="12" width="5.625" style="247" customWidth="1"/>
    <col min="13" max="13" width="10.375" bestFit="1" customWidth="1"/>
    <col min="14" max="14" width="6.25" customWidth="1"/>
    <col min="15" max="15" width="4.25" hidden="1" customWidth="1"/>
    <col min="16" max="16" width="0" hidden="1" customWidth="1"/>
  </cols>
  <sheetData>
    <row r="1" spans="1:16" ht="15" thickBot="1" x14ac:dyDescent="0.25"/>
    <row r="2" spans="1:16" s="1" customFormat="1" ht="15.75" thickBot="1" x14ac:dyDescent="0.3">
      <c r="A2" s="321"/>
      <c r="B2" s="375" t="s">
        <v>0</v>
      </c>
      <c r="C2" s="375" t="s">
        <v>1</v>
      </c>
      <c r="D2" s="379" t="s">
        <v>2</v>
      </c>
      <c r="E2" s="375" t="s">
        <v>3</v>
      </c>
      <c r="F2" s="375" t="s">
        <v>4</v>
      </c>
      <c r="G2" s="375" t="s">
        <v>5</v>
      </c>
      <c r="H2" s="383" t="s">
        <v>6</v>
      </c>
      <c r="I2" s="383" t="s">
        <v>7</v>
      </c>
      <c r="J2" s="375" t="s">
        <v>8</v>
      </c>
      <c r="K2" s="404" t="s">
        <v>9</v>
      </c>
      <c r="L2" s="405"/>
      <c r="M2" s="406"/>
      <c r="N2" s="388" t="s">
        <v>10</v>
      </c>
      <c r="O2" s="375"/>
      <c r="P2" s="381" t="s">
        <v>726</v>
      </c>
    </row>
    <row r="3" spans="1:16" s="1" customFormat="1" ht="15.75" thickBot="1" x14ac:dyDescent="0.3">
      <c r="A3" s="309"/>
      <c r="B3" s="376"/>
      <c r="C3" s="376"/>
      <c r="D3" s="380"/>
      <c r="E3" s="376"/>
      <c r="F3" s="376"/>
      <c r="G3" s="376"/>
      <c r="H3" s="384"/>
      <c r="I3" s="384"/>
      <c r="J3" s="378"/>
      <c r="K3" s="218" t="s">
        <v>702</v>
      </c>
      <c r="L3" s="253" t="s">
        <v>703</v>
      </c>
      <c r="M3" s="219" t="s">
        <v>704</v>
      </c>
      <c r="N3" s="403"/>
      <c r="O3" s="376"/>
      <c r="P3" s="382"/>
    </row>
    <row r="4" spans="1:16" ht="15" x14ac:dyDescent="0.25">
      <c r="A4" s="164">
        <v>192</v>
      </c>
      <c r="B4" s="352" t="s">
        <v>610</v>
      </c>
      <c r="C4" s="352" t="s">
        <v>285</v>
      </c>
      <c r="D4" s="162">
        <v>192</v>
      </c>
      <c r="E4" s="103"/>
      <c r="F4" s="104"/>
      <c r="G4" s="103"/>
      <c r="H4" s="136"/>
      <c r="I4" s="136"/>
      <c r="J4" s="224"/>
      <c r="K4" s="211" t="str">
        <f>IF((P4)="","",IF(MONTH(P4)=1,"Janvier",IF(MONTH(P4)=2,"Février",IF(MONTH(P4)=3,"Mars",IF(MONTH(P4)=4,"Avril",IF(MONTH(P4)=5,"Mai",IF(MONTH(P4)=6,"Juin",IF(MONTH(P4)=7,"Juillet",IF(MONTH(P4)=8,"Août",IF(MONTH(P4)=9,"Septembre",IF(MONTH(P4)=10,"Octobre",IF(MONTH(P4)=11,"Novembre","Décembre"))))))))))))</f>
        <v>Septembre</v>
      </c>
      <c r="L4" s="246">
        <f>IF(P4="","",DAY(P4))</f>
        <v>17</v>
      </c>
      <c r="M4" s="159">
        <f>IF(P4="","",YEAR(P4))</f>
        <v>1952</v>
      </c>
      <c r="N4" s="196" t="s">
        <v>26</v>
      </c>
      <c r="O4" s="171" t="s">
        <v>17</v>
      </c>
      <c r="P4" s="220">
        <v>19254</v>
      </c>
    </row>
    <row r="5" spans="1:16" ht="15" x14ac:dyDescent="0.25">
      <c r="A5" s="164">
        <v>210</v>
      </c>
      <c r="B5" s="353" t="s">
        <v>610</v>
      </c>
      <c r="C5" s="353" t="s">
        <v>634</v>
      </c>
      <c r="D5" s="163">
        <v>210</v>
      </c>
      <c r="E5" s="17"/>
      <c r="F5" s="3"/>
      <c r="G5" s="17"/>
      <c r="H5" s="4"/>
      <c r="I5" s="4"/>
      <c r="J5" s="93"/>
      <c r="K5" s="211" t="str">
        <f t="shared" ref="K5:K34" si="0">IF((P5)="","",IF(MONTH(P5)=1,"Janvier",IF(MONTH(P5)=2,"Février",IF(MONTH(P5)=3,"Mars",IF(MONTH(P5)=4,"Avril",IF(MONTH(P5)=5,"Mai",IF(MONTH(P5)=6,"Juin",IF(MONTH(P5)=7,"Juillet",IF(MONTH(P5)=8,"Août",IF(MONTH(P5)=9,"Septembre",IF(MONTH(P5)=10,"Octobre",IF(MONTH(P5)=11,"Novembre","Décembre"))))))))))))</f>
        <v>Janvier</v>
      </c>
      <c r="L5" s="246">
        <f t="shared" ref="L5:L34" si="1">IF(P5="","",DAY(P5))</f>
        <v>2</v>
      </c>
      <c r="M5" s="159">
        <f t="shared" ref="M5:M34" si="2">IF(P5="","",YEAR(P5))</f>
        <v>1975</v>
      </c>
      <c r="N5" s="96" t="s">
        <v>26</v>
      </c>
      <c r="O5" s="12" t="s">
        <v>17</v>
      </c>
      <c r="P5" s="6">
        <v>27396</v>
      </c>
    </row>
    <row r="6" spans="1:16" ht="15" x14ac:dyDescent="0.25">
      <c r="A6" s="164">
        <v>4</v>
      </c>
      <c r="B6" s="358" t="s">
        <v>43</v>
      </c>
      <c r="C6" s="358" t="s">
        <v>44</v>
      </c>
      <c r="D6" s="163">
        <v>4</v>
      </c>
      <c r="E6" s="2"/>
      <c r="F6" s="3"/>
      <c r="G6" s="2"/>
      <c r="H6" s="4"/>
      <c r="I6" s="4"/>
      <c r="J6" s="225"/>
      <c r="K6" s="211" t="str">
        <f t="shared" si="0"/>
        <v>Octobre</v>
      </c>
      <c r="L6" s="246">
        <f t="shared" si="1"/>
        <v>24</v>
      </c>
      <c r="M6" s="159">
        <f t="shared" si="2"/>
        <v>1967</v>
      </c>
      <c r="N6" s="7" t="s">
        <v>16</v>
      </c>
      <c r="O6" s="97" t="s">
        <v>640</v>
      </c>
      <c r="P6" s="6">
        <v>24769</v>
      </c>
    </row>
    <row r="7" spans="1:16" ht="15" x14ac:dyDescent="0.25">
      <c r="A7" s="164">
        <v>207</v>
      </c>
      <c r="B7" s="353" t="s">
        <v>633</v>
      </c>
      <c r="C7" s="353" t="s">
        <v>327</v>
      </c>
      <c r="D7" s="163">
        <v>207</v>
      </c>
      <c r="E7" s="17"/>
      <c r="F7" s="3"/>
      <c r="G7" s="17"/>
      <c r="H7" s="4"/>
      <c r="I7" s="4"/>
      <c r="J7" s="225"/>
      <c r="K7" s="211" t="str">
        <f t="shared" si="0"/>
        <v>Février</v>
      </c>
      <c r="L7" s="246">
        <f t="shared" si="1"/>
        <v>25</v>
      </c>
      <c r="M7" s="159">
        <f t="shared" si="2"/>
        <v>1958</v>
      </c>
      <c r="N7" s="96" t="s">
        <v>26</v>
      </c>
      <c r="O7" s="12" t="s">
        <v>17</v>
      </c>
      <c r="P7" s="6">
        <v>21241</v>
      </c>
    </row>
    <row r="8" spans="1:16" ht="15" x14ac:dyDescent="0.25">
      <c r="A8" s="164">
        <v>193</v>
      </c>
      <c r="B8" s="353" t="s">
        <v>291</v>
      </c>
      <c r="C8" s="353" t="s">
        <v>48</v>
      </c>
      <c r="D8" s="163">
        <v>193</v>
      </c>
      <c r="E8" s="17"/>
      <c r="F8" s="3"/>
      <c r="G8" s="17"/>
      <c r="H8" s="4"/>
      <c r="I8" s="4"/>
      <c r="J8" s="225"/>
      <c r="K8" s="211" t="str">
        <f t="shared" si="0"/>
        <v>Décembre</v>
      </c>
      <c r="L8" s="246">
        <f t="shared" si="1"/>
        <v>28</v>
      </c>
      <c r="M8" s="159">
        <f t="shared" si="2"/>
        <v>1951</v>
      </c>
      <c r="N8" s="96" t="s">
        <v>26</v>
      </c>
      <c r="O8" s="12" t="s">
        <v>17</v>
      </c>
      <c r="P8" s="6">
        <v>18990</v>
      </c>
    </row>
    <row r="9" spans="1:16" ht="15" x14ac:dyDescent="0.25">
      <c r="A9" s="164">
        <v>219</v>
      </c>
      <c r="B9" s="353" t="s">
        <v>642</v>
      </c>
      <c r="C9" s="353" t="s">
        <v>35</v>
      </c>
      <c r="D9" s="163">
        <v>219</v>
      </c>
      <c r="E9" s="17"/>
      <c r="F9" s="3"/>
      <c r="G9" s="17"/>
      <c r="H9" s="4"/>
      <c r="I9" s="4"/>
      <c r="J9" s="225"/>
      <c r="K9" s="211" t="str">
        <f t="shared" si="0"/>
        <v>Avril</v>
      </c>
      <c r="L9" s="246">
        <f t="shared" si="1"/>
        <v>4</v>
      </c>
      <c r="M9" s="159">
        <f t="shared" si="2"/>
        <v>1951</v>
      </c>
      <c r="N9" s="96" t="s">
        <v>26</v>
      </c>
      <c r="O9" s="12" t="s">
        <v>17</v>
      </c>
      <c r="P9" s="6">
        <v>18722</v>
      </c>
    </row>
    <row r="10" spans="1:16" ht="15" x14ac:dyDescent="0.25">
      <c r="A10" s="164">
        <v>82</v>
      </c>
      <c r="B10" s="358" t="s">
        <v>89</v>
      </c>
      <c r="C10" s="358" t="s">
        <v>70</v>
      </c>
      <c r="D10" s="163">
        <v>82</v>
      </c>
      <c r="E10" s="2"/>
      <c r="F10" s="3"/>
      <c r="G10" s="2"/>
      <c r="H10" s="4"/>
      <c r="I10" s="4"/>
      <c r="J10" s="226"/>
      <c r="K10" s="211" t="str">
        <f t="shared" si="0"/>
        <v>Juillet</v>
      </c>
      <c r="L10" s="246">
        <f t="shared" si="1"/>
        <v>23</v>
      </c>
      <c r="M10" s="159">
        <f t="shared" si="2"/>
        <v>1947</v>
      </c>
      <c r="N10" s="7" t="s">
        <v>16</v>
      </c>
      <c r="O10" s="97" t="s">
        <v>640</v>
      </c>
      <c r="P10" s="10">
        <v>17371</v>
      </c>
    </row>
    <row r="11" spans="1:16" ht="15" x14ac:dyDescent="0.25">
      <c r="A11" s="164">
        <v>196</v>
      </c>
      <c r="B11" s="353" t="s">
        <v>615</v>
      </c>
      <c r="C11" s="353" t="s">
        <v>609</v>
      </c>
      <c r="D11" s="163">
        <v>196</v>
      </c>
      <c r="E11" s="17"/>
      <c r="F11" s="3"/>
      <c r="G11" s="17"/>
      <c r="H11" s="4"/>
      <c r="I11" s="4"/>
      <c r="J11" s="226"/>
      <c r="K11" s="211" t="str">
        <f t="shared" si="0"/>
        <v>Août</v>
      </c>
      <c r="L11" s="246">
        <f t="shared" si="1"/>
        <v>14</v>
      </c>
      <c r="M11" s="159">
        <f t="shared" si="2"/>
        <v>1967</v>
      </c>
      <c r="N11" s="96" t="s">
        <v>26</v>
      </c>
      <c r="O11" s="12" t="s">
        <v>17</v>
      </c>
      <c r="P11" s="6">
        <v>24698</v>
      </c>
    </row>
    <row r="12" spans="1:16" ht="15" x14ac:dyDescent="0.25">
      <c r="A12" s="164">
        <v>195</v>
      </c>
      <c r="B12" s="353" t="s">
        <v>613</v>
      </c>
      <c r="C12" s="353" t="s">
        <v>614</v>
      </c>
      <c r="D12" s="163">
        <v>195</v>
      </c>
      <c r="E12" s="17"/>
      <c r="F12" s="3"/>
      <c r="G12" s="17"/>
      <c r="H12" s="4"/>
      <c r="I12" s="4"/>
      <c r="J12" s="226"/>
      <c r="K12" s="211" t="str">
        <f t="shared" si="0"/>
        <v>Octobre</v>
      </c>
      <c r="L12" s="246">
        <f t="shared" si="1"/>
        <v>5</v>
      </c>
      <c r="M12" s="159">
        <f t="shared" si="2"/>
        <v>1956</v>
      </c>
      <c r="N12" s="96" t="s">
        <v>26</v>
      </c>
      <c r="O12" s="12" t="s">
        <v>17</v>
      </c>
      <c r="P12" s="6">
        <v>20733</v>
      </c>
    </row>
    <row r="13" spans="1:16" ht="15" x14ac:dyDescent="0.25">
      <c r="A13" s="164">
        <v>186</v>
      </c>
      <c r="B13" s="353" t="s">
        <v>300</v>
      </c>
      <c r="C13" s="353" t="s">
        <v>287</v>
      </c>
      <c r="D13" s="164">
        <v>186</v>
      </c>
      <c r="E13" s="17"/>
      <c r="F13" s="3"/>
      <c r="G13" s="17"/>
      <c r="H13" s="4"/>
      <c r="I13" s="4"/>
      <c r="J13" s="226"/>
      <c r="K13" s="211" t="str">
        <f t="shared" si="0"/>
        <v>Avril</v>
      </c>
      <c r="L13" s="246">
        <f t="shared" si="1"/>
        <v>29</v>
      </c>
      <c r="M13" s="159">
        <f t="shared" si="2"/>
        <v>1946</v>
      </c>
      <c r="N13" s="7" t="s">
        <v>16</v>
      </c>
      <c r="O13" s="12" t="s">
        <v>17</v>
      </c>
      <c r="P13" s="6">
        <v>16921</v>
      </c>
    </row>
    <row r="14" spans="1:16" ht="15" x14ac:dyDescent="0.25">
      <c r="A14" s="164">
        <v>127</v>
      </c>
      <c r="B14" s="353" t="s">
        <v>117</v>
      </c>
      <c r="C14" s="353" t="s">
        <v>118</v>
      </c>
      <c r="D14" s="164">
        <v>127</v>
      </c>
      <c r="E14" s="14"/>
      <c r="F14" s="13"/>
      <c r="G14" s="14"/>
      <c r="H14" s="16"/>
      <c r="I14" s="16"/>
      <c r="J14" s="102"/>
      <c r="K14" s="211" t="str">
        <f t="shared" si="0"/>
        <v>Mars</v>
      </c>
      <c r="L14" s="246">
        <f t="shared" si="1"/>
        <v>30</v>
      </c>
      <c r="M14" s="159">
        <f t="shared" si="2"/>
        <v>1935</v>
      </c>
      <c r="N14" s="7" t="s">
        <v>16</v>
      </c>
      <c r="O14" s="12" t="s">
        <v>17</v>
      </c>
      <c r="P14" s="10">
        <v>12873</v>
      </c>
    </row>
    <row r="15" spans="1:16" ht="15" x14ac:dyDescent="0.25">
      <c r="A15" s="164">
        <v>136</v>
      </c>
      <c r="B15" s="353" t="s">
        <v>77</v>
      </c>
      <c r="C15" s="353" t="s">
        <v>160</v>
      </c>
      <c r="D15" s="164">
        <v>136</v>
      </c>
      <c r="E15" s="17"/>
      <c r="F15" s="40"/>
      <c r="G15" s="17"/>
      <c r="H15" s="42"/>
      <c r="I15" s="4"/>
      <c r="J15" s="227"/>
      <c r="K15" s="211" t="str">
        <f t="shared" si="0"/>
        <v>Février</v>
      </c>
      <c r="L15" s="246">
        <f t="shared" si="1"/>
        <v>28</v>
      </c>
      <c r="M15" s="159">
        <f t="shared" si="2"/>
        <v>1943</v>
      </c>
      <c r="N15" s="41" t="s">
        <v>16</v>
      </c>
      <c r="O15" s="94" t="s">
        <v>17</v>
      </c>
      <c r="P15" s="6">
        <v>15765</v>
      </c>
    </row>
    <row r="16" spans="1:16" s="25" customFormat="1" ht="15" x14ac:dyDescent="0.25">
      <c r="A16" s="164">
        <v>21</v>
      </c>
      <c r="B16" s="353" t="s">
        <v>54</v>
      </c>
      <c r="C16" s="354" t="s">
        <v>55</v>
      </c>
      <c r="D16" s="163">
        <v>21</v>
      </c>
      <c r="E16" s="2"/>
      <c r="F16" s="3"/>
      <c r="G16" s="2"/>
      <c r="H16" s="4"/>
      <c r="I16" s="4"/>
      <c r="J16" s="92"/>
      <c r="K16" s="211" t="str">
        <f t="shared" si="0"/>
        <v>Septembre</v>
      </c>
      <c r="L16" s="246">
        <f t="shared" si="1"/>
        <v>5</v>
      </c>
      <c r="M16" s="159">
        <f t="shared" si="2"/>
        <v>1943</v>
      </c>
      <c r="N16" s="7" t="s">
        <v>16</v>
      </c>
      <c r="O16" s="12" t="s">
        <v>17</v>
      </c>
      <c r="P16" s="6">
        <v>15954</v>
      </c>
    </row>
    <row r="17" spans="1:16" s="25" customFormat="1" ht="15" x14ac:dyDescent="0.25">
      <c r="A17" s="164">
        <v>194</v>
      </c>
      <c r="B17" s="353" t="s">
        <v>611</v>
      </c>
      <c r="C17" s="354" t="s">
        <v>612</v>
      </c>
      <c r="D17" s="163">
        <v>194</v>
      </c>
      <c r="E17" s="17"/>
      <c r="F17" s="3"/>
      <c r="G17" s="17"/>
      <c r="H17" s="4"/>
      <c r="I17" s="4"/>
      <c r="J17" s="226"/>
      <c r="K17" s="211" t="str">
        <f t="shared" si="0"/>
        <v>Mai</v>
      </c>
      <c r="L17" s="246">
        <f t="shared" si="1"/>
        <v>5</v>
      </c>
      <c r="M17" s="159">
        <f t="shared" si="2"/>
        <v>1956</v>
      </c>
      <c r="N17" s="96" t="s">
        <v>26</v>
      </c>
      <c r="O17" s="12" t="s">
        <v>17</v>
      </c>
      <c r="P17" s="6">
        <v>20580</v>
      </c>
    </row>
    <row r="18" spans="1:16" s="25" customFormat="1" ht="15" x14ac:dyDescent="0.25">
      <c r="A18" s="164">
        <v>129</v>
      </c>
      <c r="B18" s="353" t="s">
        <v>315</v>
      </c>
      <c r="C18" s="354" t="s">
        <v>135</v>
      </c>
      <c r="D18" s="163">
        <v>129</v>
      </c>
      <c r="E18" s="17"/>
      <c r="F18" s="3"/>
      <c r="G18" s="17"/>
      <c r="H18" s="4"/>
      <c r="I18" s="4"/>
      <c r="J18" s="225"/>
      <c r="K18" s="211" t="str">
        <f t="shared" si="0"/>
        <v>Octobre</v>
      </c>
      <c r="L18" s="246">
        <f t="shared" si="1"/>
        <v>28</v>
      </c>
      <c r="M18" s="159">
        <f t="shared" si="2"/>
        <v>1947</v>
      </c>
      <c r="N18" s="7" t="s">
        <v>26</v>
      </c>
      <c r="O18" s="12" t="s">
        <v>539</v>
      </c>
      <c r="P18" s="6">
        <v>17468</v>
      </c>
    </row>
    <row r="19" spans="1:16" ht="15" x14ac:dyDescent="0.25">
      <c r="A19" s="164">
        <v>131</v>
      </c>
      <c r="B19" s="353" t="s">
        <v>646</v>
      </c>
      <c r="C19" s="353" t="s">
        <v>55</v>
      </c>
      <c r="D19" s="164">
        <v>131</v>
      </c>
      <c r="E19" s="52"/>
      <c r="F19" s="21"/>
      <c r="G19" s="52"/>
      <c r="H19" s="23"/>
      <c r="I19" s="23"/>
      <c r="J19" s="228"/>
      <c r="K19" s="211" t="str">
        <f t="shared" si="0"/>
        <v>Août</v>
      </c>
      <c r="L19" s="246">
        <f t="shared" si="1"/>
        <v>3</v>
      </c>
      <c r="M19" s="159">
        <f t="shared" si="2"/>
        <v>1934</v>
      </c>
      <c r="N19" s="8" t="s">
        <v>16</v>
      </c>
      <c r="O19" s="12"/>
      <c r="P19" s="221">
        <v>12634</v>
      </c>
    </row>
    <row r="20" spans="1:16" s="25" customFormat="1" ht="15" x14ac:dyDescent="0.25">
      <c r="A20" s="164">
        <v>157</v>
      </c>
      <c r="B20" s="353" t="s">
        <v>142</v>
      </c>
      <c r="C20" s="353" t="s">
        <v>400</v>
      </c>
      <c r="D20" s="164">
        <v>157</v>
      </c>
      <c r="E20" s="14"/>
      <c r="F20" s="71"/>
      <c r="G20" s="15"/>
      <c r="H20" s="16"/>
      <c r="I20" s="56"/>
      <c r="J20" s="229"/>
      <c r="K20" s="211" t="str">
        <f t="shared" si="0"/>
        <v>Novembre</v>
      </c>
      <c r="L20" s="246">
        <f t="shared" si="1"/>
        <v>29</v>
      </c>
      <c r="M20" s="159">
        <f t="shared" si="2"/>
        <v>1966</v>
      </c>
      <c r="N20" s="8" t="s">
        <v>16</v>
      </c>
      <c r="O20" s="12" t="s">
        <v>17</v>
      </c>
      <c r="P20" s="10">
        <v>24440</v>
      </c>
    </row>
    <row r="21" spans="1:16" ht="15" x14ac:dyDescent="0.25">
      <c r="A21" s="164">
        <v>143</v>
      </c>
      <c r="B21" s="353" t="s">
        <v>419</v>
      </c>
      <c r="C21" s="353" t="s">
        <v>235</v>
      </c>
      <c r="D21" s="163">
        <v>143</v>
      </c>
      <c r="E21" s="2"/>
      <c r="F21" s="3"/>
      <c r="G21" s="2"/>
      <c r="H21" s="62"/>
      <c r="I21" s="4"/>
      <c r="J21" s="226"/>
      <c r="K21" s="211" t="str">
        <f t="shared" si="0"/>
        <v>Août</v>
      </c>
      <c r="L21" s="246">
        <f t="shared" si="1"/>
        <v>3</v>
      </c>
      <c r="M21" s="159">
        <f t="shared" si="2"/>
        <v>1964</v>
      </c>
      <c r="N21" s="8" t="s">
        <v>16</v>
      </c>
      <c r="O21" s="12" t="s">
        <v>17</v>
      </c>
      <c r="P21" s="6">
        <v>23592</v>
      </c>
    </row>
    <row r="22" spans="1:16" s="25" customFormat="1" ht="15" x14ac:dyDescent="0.25">
      <c r="A22" s="164">
        <v>197</v>
      </c>
      <c r="B22" s="353" t="s">
        <v>616</v>
      </c>
      <c r="C22" s="353" t="s">
        <v>255</v>
      </c>
      <c r="D22" s="163">
        <v>197</v>
      </c>
      <c r="E22" s="17"/>
      <c r="F22" s="3"/>
      <c r="G22" s="17"/>
      <c r="H22" s="4"/>
      <c r="I22" s="4"/>
      <c r="J22" s="92"/>
      <c r="K22" s="211" t="str">
        <f t="shared" si="0"/>
        <v>Septembre</v>
      </c>
      <c r="L22" s="246">
        <f t="shared" si="1"/>
        <v>29</v>
      </c>
      <c r="M22" s="159">
        <f t="shared" si="2"/>
        <v>1961</v>
      </c>
      <c r="N22" s="96" t="s">
        <v>26</v>
      </c>
      <c r="O22" s="97" t="s">
        <v>617</v>
      </c>
      <c r="P22" s="6">
        <v>22553</v>
      </c>
    </row>
    <row r="23" spans="1:16" s="25" customFormat="1" ht="15" x14ac:dyDescent="0.25">
      <c r="A23" s="164">
        <v>173</v>
      </c>
      <c r="B23" s="353" t="s">
        <v>552</v>
      </c>
      <c r="C23" s="353" t="s">
        <v>187</v>
      </c>
      <c r="D23" s="165">
        <v>173</v>
      </c>
      <c r="E23" s="14"/>
      <c r="F23" s="13"/>
      <c r="G23" s="14"/>
      <c r="H23" s="16"/>
      <c r="I23" s="16"/>
      <c r="J23" s="225"/>
      <c r="K23" s="211" t="str">
        <f t="shared" si="0"/>
        <v>Juillet</v>
      </c>
      <c r="L23" s="246">
        <f t="shared" si="1"/>
        <v>1</v>
      </c>
      <c r="M23" s="159">
        <f t="shared" si="2"/>
        <v>1950</v>
      </c>
      <c r="N23" s="7" t="s">
        <v>16</v>
      </c>
      <c r="O23" s="12" t="s">
        <v>17</v>
      </c>
      <c r="P23" s="10">
        <v>18445</v>
      </c>
    </row>
    <row r="24" spans="1:16" s="25" customFormat="1" ht="15" x14ac:dyDescent="0.25">
      <c r="A24" s="164">
        <v>214</v>
      </c>
      <c r="B24" s="353" t="s">
        <v>637</v>
      </c>
      <c r="C24" s="353" t="s">
        <v>638</v>
      </c>
      <c r="D24" s="164">
        <v>214</v>
      </c>
      <c r="E24" s="17"/>
      <c r="F24" s="3"/>
      <c r="G24" s="17"/>
      <c r="H24" s="4"/>
      <c r="I24" s="4"/>
      <c r="J24" s="225"/>
      <c r="K24" s="211" t="str">
        <f t="shared" si="0"/>
        <v>Mai</v>
      </c>
      <c r="L24" s="246">
        <f t="shared" si="1"/>
        <v>10</v>
      </c>
      <c r="M24" s="159">
        <f t="shared" si="2"/>
        <v>1958</v>
      </c>
      <c r="N24" s="96" t="s">
        <v>26</v>
      </c>
      <c r="O24" s="12" t="s">
        <v>17</v>
      </c>
      <c r="P24" s="6">
        <v>21315</v>
      </c>
    </row>
    <row r="25" spans="1:16" ht="15" x14ac:dyDescent="0.25">
      <c r="A25" s="164">
        <v>198</v>
      </c>
      <c r="B25" s="353" t="s">
        <v>618</v>
      </c>
      <c r="C25" s="353" t="s">
        <v>619</v>
      </c>
      <c r="D25" s="163">
        <v>198</v>
      </c>
      <c r="E25" s="17"/>
      <c r="F25" s="3"/>
      <c r="G25" s="17"/>
      <c r="H25" s="4"/>
      <c r="I25" s="4"/>
      <c r="J25" s="93"/>
      <c r="K25" s="211" t="str">
        <f t="shared" si="0"/>
        <v>Novembre</v>
      </c>
      <c r="L25" s="246">
        <f t="shared" si="1"/>
        <v>14</v>
      </c>
      <c r="M25" s="159">
        <f t="shared" si="2"/>
        <v>1935</v>
      </c>
      <c r="N25" s="96" t="s">
        <v>26</v>
      </c>
      <c r="O25" s="12" t="s">
        <v>17</v>
      </c>
      <c r="P25" s="6">
        <v>13102</v>
      </c>
    </row>
    <row r="26" spans="1:16" s="85" customFormat="1" ht="15" x14ac:dyDescent="0.25">
      <c r="A26" s="164">
        <v>141</v>
      </c>
      <c r="B26" s="353" t="s">
        <v>421</v>
      </c>
      <c r="C26" s="353" t="s">
        <v>422</v>
      </c>
      <c r="D26" s="163">
        <v>141</v>
      </c>
      <c r="E26" s="2"/>
      <c r="F26" s="3"/>
      <c r="G26" s="2"/>
      <c r="H26" s="62"/>
      <c r="I26" s="4"/>
      <c r="J26" s="92"/>
      <c r="K26" s="211" t="str">
        <f t="shared" si="0"/>
        <v>Mars</v>
      </c>
      <c r="L26" s="246">
        <f t="shared" si="1"/>
        <v>7</v>
      </c>
      <c r="M26" s="159">
        <f t="shared" si="2"/>
        <v>1952</v>
      </c>
      <c r="N26" s="8" t="s">
        <v>16</v>
      </c>
      <c r="O26" s="12" t="s">
        <v>17</v>
      </c>
      <c r="P26" s="6">
        <v>19060</v>
      </c>
    </row>
    <row r="27" spans="1:16" s="25" customFormat="1" ht="15" x14ac:dyDescent="0.25">
      <c r="A27" s="164">
        <v>34</v>
      </c>
      <c r="B27" s="358" t="s">
        <v>64</v>
      </c>
      <c r="C27" s="358" t="s">
        <v>65</v>
      </c>
      <c r="D27" s="163">
        <v>34</v>
      </c>
      <c r="E27" s="2"/>
      <c r="F27" s="3"/>
      <c r="G27" s="2"/>
      <c r="H27" s="4"/>
      <c r="I27" s="4"/>
      <c r="J27" s="226"/>
      <c r="K27" s="211" t="str">
        <f t="shared" si="0"/>
        <v>Février</v>
      </c>
      <c r="L27" s="246">
        <f t="shared" si="1"/>
        <v>16</v>
      </c>
      <c r="M27" s="159">
        <f t="shared" si="2"/>
        <v>1937</v>
      </c>
      <c r="N27" s="7" t="s">
        <v>16</v>
      </c>
      <c r="O27" s="97" t="s">
        <v>640</v>
      </c>
      <c r="P27" s="6">
        <v>13562</v>
      </c>
    </row>
    <row r="28" spans="1:16" s="25" customFormat="1" ht="15" x14ac:dyDescent="0.25">
      <c r="A28" s="164">
        <v>184</v>
      </c>
      <c r="B28" s="353" t="s">
        <v>64</v>
      </c>
      <c r="C28" s="353" t="s">
        <v>585</v>
      </c>
      <c r="D28" s="164">
        <v>184</v>
      </c>
      <c r="E28" s="17"/>
      <c r="F28" s="3"/>
      <c r="G28" s="17"/>
      <c r="H28" s="4"/>
      <c r="I28" s="4"/>
      <c r="J28" s="225"/>
      <c r="K28" s="211" t="str">
        <f t="shared" si="0"/>
        <v>Septembre</v>
      </c>
      <c r="L28" s="246">
        <f t="shared" si="1"/>
        <v>9</v>
      </c>
      <c r="M28" s="159">
        <f t="shared" si="2"/>
        <v>1965</v>
      </c>
      <c r="N28" s="7" t="s">
        <v>16</v>
      </c>
      <c r="O28" s="12" t="s">
        <v>17</v>
      </c>
      <c r="P28" s="6">
        <v>23994</v>
      </c>
    </row>
    <row r="29" spans="1:16" ht="15" x14ac:dyDescent="0.25">
      <c r="A29" s="164">
        <v>199</v>
      </c>
      <c r="B29" s="353" t="s">
        <v>620</v>
      </c>
      <c r="C29" s="353" t="s">
        <v>70</v>
      </c>
      <c r="D29" s="163">
        <v>199</v>
      </c>
      <c r="E29" s="17"/>
      <c r="F29" s="3"/>
      <c r="G29" s="17"/>
      <c r="H29" s="4"/>
      <c r="I29" s="4"/>
      <c r="J29" s="225"/>
      <c r="K29" s="211" t="str">
        <f t="shared" si="0"/>
        <v>Octobre</v>
      </c>
      <c r="L29" s="246">
        <f t="shared" si="1"/>
        <v>21</v>
      </c>
      <c r="M29" s="159">
        <f t="shared" si="2"/>
        <v>1948</v>
      </c>
      <c r="N29" s="96" t="s">
        <v>26</v>
      </c>
      <c r="O29" s="12" t="s">
        <v>17</v>
      </c>
      <c r="P29" s="6">
        <v>17827</v>
      </c>
    </row>
    <row r="30" spans="1:16" ht="15" x14ac:dyDescent="0.25">
      <c r="A30" s="164">
        <v>200</v>
      </c>
      <c r="B30" s="353" t="s">
        <v>621</v>
      </c>
      <c r="C30" s="353" t="s">
        <v>622</v>
      </c>
      <c r="D30" s="163">
        <v>200</v>
      </c>
      <c r="E30" s="17"/>
      <c r="F30" s="3"/>
      <c r="G30" s="17"/>
      <c r="H30" s="4"/>
      <c r="I30" s="4"/>
      <c r="J30" s="93"/>
      <c r="K30" s="211" t="str">
        <f t="shared" si="0"/>
        <v>Mars</v>
      </c>
      <c r="L30" s="246">
        <f t="shared" si="1"/>
        <v>29</v>
      </c>
      <c r="M30" s="159">
        <f t="shared" si="2"/>
        <v>1943</v>
      </c>
      <c r="N30" s="96" t="s">
        <v>26</v>
      </c>
      <c r="O30" s="12" t="s">
        <v>17</v>
      </c>
      <c r="P30" s="6">
        <v>15794</v>
      </c>
    </row>
    <row r="31" spans="1:16" ht="15" x14ac:dyDescent="0.25">
      <c r="A31" s="164">
        <v>213</v>
      </c>
      <c r="B31" s="353" t="s">
        <v>340</v>
      </c>
      <c r="C31" s="353" t="s">
        <v>273</v>
      </c>
      <c r="D31" s="163">
        <v>213</v>
      </c>
      <c r="E31" s="17"/>
      <c r="F31" s="3"/>
      <c r="G31" s="17"/>
      <c r="H31" s="4"/>
      <c r="I31" s="4"/>
      <c r="J31" s="225"/>
      <c r="K31" s="211" t="str">
        <f t="shared" si="0"/>
        <v>Mai</v>
      </c>
      <c r="L31" s="246">
        <f t="shared" si="1"/>
        <v>21</v>
      </c>
      <c r="M31" s="159">
        <f t="shared" si="2"/>
        <v>1950</v>
      </c>
      <c r="N31" s="96" t="s">
        <v>26</v>
      </c>
      <c r="O31" s="12" t="s">
        <v>17</v>
      </c>
      <c r="P31" s="6">
        <v>18404</v>
      </c>
    </row>
    <row r="32" spans="1:16" ht="15" x14ac:dyDescent="0.25">
      <c r="A32" s="164">
        <v>201</v>
      </c>
      <c r="B32" s="353" t="s">
        <v>623</v>
      </c>
      <c r="C32" s="353" t="s">
        <v>393</v>
      </c>
      <c r="D32" s="163">
        <v>201</v>
      </c>
      <c r="E32" s="17"/>
      <c r="F32" s="3"/>
      <c r="G32" s="17"/>
      <c r="H32" s="4"/>
      <c r="I32" s="4"/>
      <c r="J32" s="226"/>
      <c r="K32" s="211" t="str">
        <f t="shared" si="0"/>
        <v>Décembre</v>
      </c>
      <c r="L32" s="246">
        <f t="shared" si="1"/>
        <v>27</v>
      </c>
      <c r="M32" s="159">
        <f t="shared" si="2"/>
        <v>1962</v>
      </c>
      <c r="N32" s="96" t="s">
        <v>26</v>
      </c>
      <c r="O32" s="12" t="s">
        <v>17</v>
      </c>
      <c r="P32" s="6">
        <v>23007</v>
      </c>
    </row>
    <row r="33" spans="1:16" ht="15" x14ac:dyDescent="0.25">
      <c r="A33" s="164">
        <v>120</v>
      </c>
      <c r="B33" s="353" t="s">
        <v>21</v>
      </c>
      <c r="C33" s="353" t="s">
        <v>22</v>
      </c>
      <c r="D33" s="163">
        <v>120</v>
      </c>
      <c r="E33" s="14"/>
      <c r="F33" s="13"/>
      <c r="G33" s="14"/>
      <c r="H33" s="16"/>
      <c r="I33" s="16"/>
      <c r="J33" s="102"/>
      <c r="K33" s="211" t="str">
        <f t="shared" si="0"/>
        <v>Novembre</v>
      </c>
      <c r="L33" s="246">
        <f t="shared" si="1"/>
        <v>22</v>
      </c>
      <c r="M33" s="159">
        <f t="shared" si="2"/>
        <v>1951</v>
      </c>
      <c r="N33" s="8" t="s">
        <v>16</v>
      </c>
      <c r="O33" s="12" t="s">
        <v>17</v>
      </c>
      <c r="P33" s="6">
        <v>18954</v>
      </c>
    </row>
    <row r="34" spans="1:16" ht="15" x14ac:dyDescent="0.25">
      <c r="A34" s="164">
        <v>36</v>
      </c>
      <c r="B34" s="353" t="s">
        <v>38</v>
      </c>
      <c r="C34" s="353" t="s">
        <v>39</v>
      </c>
      <c r="D34" s="163">
        <v>36</v>
      </c>
      <c r="E34" s="2"/>
      <c r="F34" s="3"/>
      <c r="G34" s="2"/>
      <c r="H34" s="4"/>
      <c r="I34" s="4"/>
      <c r="J34" s="226"/>
      <c r="K34" s="211" t="str">
        <f t="shared" si="0"/>
        <v>Février</v>
      </c>
      <c r="L34" s="246">
        <f t="shared" si="1"/>
        <v>11</v>
      </c>
      <c r="M34" s="159">
        <f t="shared" si="2"/>
        <v>1923</v>
      </c>
      <c r="N34" s="7" t="s">
        <v>16</v>
      </c>
      <c r="O34" s="12" t="s">
        <v>17</v>
      </c>
      <c r="P34" s="6">
        <v>8443</v>
      </c>
    </row>
    <row r="35" spans="1:16" ht="15" x14ac:dyDescent="0.25">
      <c r="A35" s="322">
        <v>37</v>
      </c>
      <c r="B35" s="361" t="s">
        <v>101</v>
      </c>
      <c r="C35" s="361" t="s">
        <v>102</v>
      </c>
      <c r="D35" s="259">
        <v>37</v>
      </c>
      <c r="E35" s="112"/>
      <c r="F35" s="110"/>
      <c r="G35" s="112"/>
      <c r="H35" s="111"/>
      <c r="I35" s="111"/>
      <c r="J35" s="92"/>
      <c r="K35" s="211" t="str">
        <f>IF((P35)="","",IF(MONTH(P35)=1,"Janvier",IF(MONTH(P35)=2,"Février",IF(MONTH(P35)=3,"Mars",IF(MONTH(P35)=4,"Avril",IF(MONTH(P35)=5,"Mai",IF(MONTH(P35)=6,"Juin",IF(MONTH(P35)=7,"Juillet",IF(MONTH(P35)=8,"Août",IF(MONTH(P35)=9,"Septembre",IF(MONTH(P35)=10,"Octobre",IF(MONTH(P35)=11,"Novembre","Décembre"))))))))))))</f>
        <v>Octobre</v>
      </c>
      <c r="L35" s="246">
        <f>IF(P35="","",DAY(P35))</f>
        <v>14</v>
      </c>
      <c r="M35" s="159">
        <f>IF(P35="","",YEAR(P35))</f>
        <v>1947</v>
      </c>
      <c r="N35" s="113" t="s">
        <v>16</v>
      </c>
      <c r="O35" s="114" t="s">
        <v>640</v>
      </c>
      <c r="P35" s="222">
        <v>17454</v>
      </c>
    </row>
    <row r="36" spans="1:16" ht="15" x14ac:dyDescent="0.25">
      <c r="A36" s="164">
        <v>215</v>
      </c>
      <c r="B36" s="353" t="s">
        <v>645</v>
      </c>
      <c r="C36" s="353" t="s">
        <v>535</v>
      </c>
      <c r="D36" s="163">
        <v>215</v>
      </c>
      <c r="E36" s="17"/>
      <c r="F36" s="3"/>
      <c r="G36" s="17"/>
      <c r="H36" s="4"/>
      <c r="I36" s="4"/>
      <c r="J36" s="225"/>
      <c r="K36" s="211" t="str">
        <f t="shared" ref="K36:K61" si="3">IF((P36)="","",IF(MONTH(P36)=1,"Janvier",IF(MONTH(P36)=2,"Février",IF(MONTH(P36)=3,"Mars",IF(MONTH(P36)=4,"Avril",IF(MONTH(P36)=5,"Mai",IF(MONTH(P36)=6,"Juin",IF(MONTH(P36)=7,"Juillet",IF(MONTH(P36)=8,"Août",IF(MONTH(P36)=9,"Septembre",IF(MONTH(P36)=10,"Octobre",IF(MONTH(P36)=11,"Novembre","Décembre"))))))))))))</f>
        <v>Juillet</v>
      </c>
      <c r="L36" s="246">
        <f t="shared" ref="L36:L61" si="4">IF(P36="","",DAY(P36))</f>
        <v>24</v>
      </c>
      <c r="M36" s="159">
        <f t="shared" ref="M36:M61" si="5">IF(P36="","",YEAR(P36))</f>
        <v>1953</v>
      </c>
      <c r="N36" s="96" t="s">
        <v>26</v>
      </c>
      <c r="O36" s="12" t="s">
        <v>17</v>
      </c>
      <c r="P36" s="6">
        <v>19564</v>
      </c>
    </row>
    <row r="37" spans="1:16" ht="15" x14ac:dyDescent="0.25">
      <c r="A37" s="164">
        <v>202</v>
      </c>
      <c r="B37" s="353" t="s">
        <v>624</v>
      </c>
      <c r="C37" s="353" t="s">
        <v>314</v>
      </c>
      <c r="D37" s="163">
        <v>202</v>
      </c>
      <c r="E37" s="17"/>
      <c r="F37" s="3"/>
      <c r="G37" s="17"/>
      <c r="H37" s="4"/>
      <c r="I37" s="4"/>
      <c r="J37" s="115"/>
      <c r="K37" s="211" t="str">
        <f t="shared" si="3"/>
        <v>Janvier</v>
      </c>
      <c r="L37" s="246">
        <f t="shared" si="4"/>
        <v>11</v>
      </c>
      <c r="M37" s="159">
        <f t="shared" si="5"/>
        <v>1957</v>
      </c>
      <c r="N37" s="96" t="s">
        <v>26</v>
      </c>
      <c r="O37" s="12" t="s">
        <v>17</v>
      </c>
      <c r="P37" s="6">
        <v>20831</v>
      </c>
    </row>
    <row r="38" spans="1:16" ht="15" x14ac:dyDescent="0.25">
      <c r="A38" s="164">
        <v>190</v>
      </c>
      <c r="B38" s="353" t="s">
        <v>607</v>
      </c>
      <c r="C38" s="353" t="s">
        <v>608</v>
      </c>
      <c r="D38" s="163">
        <v>190</v>
      </c>
      <c r="E38" s="17"/>
      <c r="F38" s="3"/>
      <c r="G38" s="17"/>
      <c r="H38" s="4"/>
      <c r="I38" s="4"/>
      <c r="J38" s="225"/>
      <c r="K38" s="211" t="str">
        <f t="shared" si="3"/>
        <v>Mai</v>
      </c>
      <c r="L38" s="246">
        <f t="shared" si="4"/>
        <v>24</v>
      </c>
      <c r="M38" s="159">
        <f t="shared" si="5"/>
        <v>1994</v>
      </c>
      <c r="N38" s="96" t="s">
        <v>26</v>
      </c>
      <c r="O38" s="12" t="s">
        <v>17</v>
      </c>
      <c r="P38" s="6">
        <v>34478</v>
      </c>
    </row>
    <row r="39" spans="1:16" ht="15" x14ac:dyDescent="0.25">
      <c r="A39" s="164">
        <v>191</v>
      </c>
      <c r="B39" s="353" t="s">
        <v>607</v>
      </c>
      <c r="C39" s="353" t="s">
        <v>609</v>
      </c>
      <c r="D39" s="163">
        <v>191</v>
      </c>
      <c r="E39" s="17"/>
      <c r="F39" s="3"/>
      <c r="G39" s="17"/>
      <c r="H39" s="4"/>
      <c r="I39" s="4"/>
      <c r="J39" s="225"/>
      <c r="K39" s="211" t="str">
        <f t="shared" si="3"/>
        <v>Juin</v>
      </c>
      <c r="L39" s="246">
        <f t="shared" si="4"/>
        <v>25</v>
      </c>
      <c r="M39" s="159">
        <f t="shared" si="5"/>
        <v>1965</v>
      </c>
      <c r="N39" s="96" t="s">
        <v>26</v>
      </c>
      <c r="O39" s="12" t="s">
        <v>17</v>
      </c>
      <c r="P39" s="6">
        <v>23918</v>
      </c>
    </row>
    <row r="40" spans="1:16" ht="15" x14ac:dyDescent="0.25">
      <c r="A40" s="164"/>
      <c r="B40" s="353" t="s">
        <v>626</v>
      </c>
      <c r="C40" s="353" t="s">
        <v>627</v>
      </c>
      <c r="D40" s="163">
        <v>203</v>
      </c>
      <c r="E40" s="17"/>
      <c r="F40" s="3"/>
      <c r="G40" s="17"/>
      <c r="H40" s="4"/>
      <c r="I40" s="4"/>
      <c r="J40" s="225"/>
      <c r="K40" s="211"/>
      <c r="L40" s="246"/>
      <c r="M40" s="159"/>
      <c r="N40" s="96"/>
      <c r="O40" s="12"/>
      <c r="P40" s="6"/>
    </row>
    <row r="41" spans="1:16" ht="15" x14ac:dyDescent="0.25">
      <c r="A41" s="164">
        <v>158</v>
      </c>
      <c r="B41" s="353" t="s">
        <v>511</v>
      </c>
      <c r="C41" s="353" t="s">
        <v>19</v>
      </c>
      <c r="D41" s="163">
        <v>158</v>
      </c>
      <c r="E41" s="2"/>
      <c r="F41" s="3"/>
      <c r="G41" s="2"/>
      <c r="H41" s="62"/>
      <c r="I41" s="4"/>
      <c r="J41" s="226"/>
      <c r="K41" s="211" t="str">
        <f t="shared" si="3"/>
        <v>Septembre</v>
      </c>
      <c r="L41" s="246">
        <f t="shared" si="4"/>
        <v>23</v>
      </c>
      <c r="M41" s="159">
        <f t="shared" si="5"/>
        <v>1951</v>
      </c>
      <c r="N41" s="8" t="s">
        <v>16</v>
      </c>
      <c r="O41" s="12" t="s">
        <v>17</v>
      </c>
      <c r="P41" s="6">
        <v>18894</v>
      </c>
    </row>
    <row r="42" spans="1:16" ht="15" x14ac:dyDescent="0.25">
      <c r="A42" s="164">
        <v>204</v>
      </c>
      <c r="B42" s="353" t="s">
        <v>628</v>
      </c>
      <c r="C42" s="353" t="s">
        <v>629</v>
      </c>
      <c r="D42" s="163">
        <v>204</v>
      </c>
      <c r="E42" s="17"/>
      <c r="F42" s="3"/>
      <c r="G42" s="17"/>
      <c r="H42" s="4"/>
      <c r="I42" s="4"/>
      <c r="J42" s="226"/>
      <c r="K42" s="211" t="str">
        <f t="shared" si="3"/>
        <v>Août</v>
      </c>
      <c r="L42" s="246">
        <f t="shared" si="4"/>
        <v>10</v>
      </c>
      <c r="M42" s="159">
        <f t="shared" si="5"/>
        <v>1944</v>
      </c>
      <c r="N42" s="96" t="s">
        <v>26</v>
      </c>
      <c r="O42" s="12" t="s">
        <v>17</v>
      </c>
      <c r="P42" s="6">
        <v>16294</v>
      </c>
    </row>
    <row r="43" spans="1:16" ht="15" x14ac:dyDescent="0.25">
      <c r="A43" s="164">
        <v>125</v>
      </c>
      <c r="B43" s="353" t="s">
        <v>125</v>
      </c>
      <c r="C43" s="353" t="s">
        <v>106</v>
      </c>
      <c r="D43" s="163">
        <v>125</v>
      </c>
      <c r="E43" s="2"/>
      <c r="F43" s="3"/>
      <c r="G43" s="2"/>
      <c r="H43" s="4"/>
      <c r="I43" s="4"/>
      <c r="J43" s="226"/>
      <c r="K43" s="211" t="str">
        <f t="shared" si="3"/>
        <v>Septembre</v>
      </c>
      <c r="L43" s="246">
        <f t="shared" si="4"/>
        <v>23</v>
      </c>
      <c r="M43" s="159">
        <f t="shared" si="5"/>
        <v>1942</v>
      </c>
      <c r="N43" s="7" t="s">
        <v>605</v>
      </c>
      <c r="O43" s="12" t="s">
        <v>17</v>
      </c>
      <c r="P43" s="6">
        <v>15607</v>
      </c>
    </row>
    <row r="44" spans="1:16" ht="15" x14ac:dyDescent="0.25">
      <c r="A44" s="164">
        <v>205</v>
      </c>
      <c r="B44" s="353" t="s">
        <v>630</v>
      </c>
      <c r="C44" s="353" t="s">
        <v>133</v>
      </c>
      <c r="D44" s="163">
        <v>205</v>
      </c>
      <c r="E44" s="17"/>
      <c r="F44" s="3"/>
      <c r="G44" s="17"/>
      <c r="H44" s="4"/>
      <c r="I44" s="4"/>
      <c r="J44" s="226"/>
      <c r="K44" s="211" t="str">
        <f t="shared" si="3"/>
        <v>Août</v>
      </c>
      <c r="L44" s="246">
        <f t="shared" si="4"/>
        <v>17</v>
      </c>
      <c r="M44" s="159">
        <f t="shared" si="5"/>
        <v>1942</v>
      </c>
      <c r="N44" s="96" t="s">
        <v>26</v>
      </c>
      <c r="O44" s="12" t="s">
        <v>17</v>
      </c>
      <c r="P44" s="6">
        <v>15570</v>
      </c>
    </row>
    <row r="45" spans="1:16" ht="15" x14ac:dyDescent="0.25">
      <c r="A45" s="164">
        <v>169</v>
      </c>
      <c r="B45" s="353" t="s">
        <v>537</v>
      </c>
      <c r="C45" s="353" t="s">
        <v>35</v>
      </c>
      <c r="D45" s="165">
        <v>169</v>
      </c>
      <c r="E45" s="14"/>
      <c r="F45" s="13"/>
      <c r="G45" s="14"/>
      <c r="H45" s="16"/>
      <c r="I45" s="16"/>
      <c r="J45" s="226"/>
      <c r="K45" s="211" t="str">
        <f t="shared" si="3"/>
        <v>Avril</v>
      </c>
      <c r="L45" s="246">
        <f t="shared" si="4"/>
        <v>23</v>
      </c>
      <c r="M45" s="159">
        <f t="shared" si="5"/>
        <v>1950</v>
      </c>
      <c r="N45" s="7" t="s">
        <v>16</v>
      </c>
      <c r="O45" s="12" t="s">
        <v>17</v>
      </c>
      <c r="P45" s="10">
        <v>18376</v>
      </c>
    </row>
    <row r="46" spans="1:16" ht="15" x14ac:dyDescent="0.25">
      <c r="A46" s="164">
        <v>187</v>
      </c>
      <c r="B46" s="353" t="s">
        <v>589</v>
      </c>
      <c r="C46" s="353" t="s">
        <v>590</v>
      </c>
      <c r="D46" s="164">
        <v>187</v>
      </c>
      <c r="E46" s="17"/>
      <c r="F46" s="3"/>
      <c r="G46" s="17"/>
      <c r="H46" s="4"/>
      <c r="I46" s="4"/>
      <c r="J46" s="225"/>
      <c r="K46" s="211" t="str">
        <f t="shared" si="3"/>
        <v>Décembre</v>
      </c>
      <c r="L46" s="246">
        <f t="shared" si="4"/>
        <v>26</v>
      </c>
      <c r="M46" s="159">
        <f t="shared" si="5"/>
        <v>1946</v>
      </c>
      <c r="N46" s="7" t="s">
        <v>16</v>
      </c>
      <c r="O46" s="12" t="s">
        <v>17</v>
      </c>
      <c r="P46" s="6">
        <v>17162</v>
      </c>
    </row>
    <row r="47" spans="1:16" ht="15" x14ac:dyDescent="0.25">
      <c r="A47" s="164">
        <v>209</v>
      </c>
      <c r="B47" s="353" t="s">
        <v>589</v>
      </c>
      <c r="C47" s="353" t="s">
        <v>102</v>
      </c>
      <c r="D47" s="164">
        <v>209</v>
      </c>
      <c r="E47" s="17"/>
      <c r="F47" s="3"/>
      <c r="G47" s="17"/>
      <c r="H47" s="4"/>
      <c r="I47" s="4"/>
      <c r="J47" s="225"/>
      <c r="K47" s="211" t="str">
        <f t="shared" si="3"/>
        <v>Janvier</v>
      </c>
      <c r="L47" s="246">
        <f t="shared" si="4"/>
        <v>1</v>
      </c>
      <c r="M47" s="159">
        <f t="shared" si="5"/>
        <v>1951</v>
      </c>
      <c r="N47" s="96" t="s">
        <v>26</v>
      </c>
      <c r="O47" s="12" t="s">
        <v>17</v>
      </c>
      <c r="P47" s="6">
        <v>18629</v>
      </c>
    </row>
    <row r="48" spans="1:16" ht="15" x14ac:dyDescent="0.25">
      <c r="A48" s="164">
        <v>212</v>
      </c>
      <c r="B48" s="353" t="s">
        <v>636</v>
      </c>
      <c r="C48" s="353" t="s">
        <v>363</v>
      </c>
      <c r="D48" s="163">
        <v>212</v>
      </c>
      <c r="E48" s="17"/>
      <c r="F48" s="3"/>
      <c r="G48" s="17"/>
      <c r="H48" s="4"/>
      <c r="I48" s="4"/>
      <c r="J48" s="230"/>
      <c r="K48" s="211" t="str">
        <f t="shared" si="3"/>
        <v>Août</v>
      </c>
      <c r="L48" s="246">
        <f t="shared" si="4"/>
        <v>26</v>
      </c>
      <c r="M48" s="159">
        <f t="shared" si="5"/>
        <v>1955</v>
      </c>
      <c r="N48" s="96" t="s">
        <v>26</v>
      </c>
      <c r="O48" s="12" t="s">
        <v>17</v>
      </c>
      <c r="P48" s="6">
        <v>20327</v>
      </c>
    </row>
    <row r="49" spans="1:16" s="118" customFormat="1" ht="15" x14ac:dyDescent="0.25">
      <c r="A49" s="164">
        <v>121</v>
      </c>
      <c r="B49" s="353" t="s">
        <v>27</v>
      </c>
      <c r="C49" s="353" t="s">
        <v>28</v>
      </c>
      <c r="D49" s="164">
        <v>121</v>
      </c>
      <c r="E49" s="52"/>
      <c r="F49" s="21"/>
      <c r="G49" s="52"/>
      <c r="H49" s="23"/>
      <c r="I49" s="23"/>
      <c r="J49" s="228"/>
      <c r="K49" s="211" t="str">
        <f t="shared" si="3"/>
        <v>Octobre</v>
      </c>
      <c r="L49" s="246">
        <f t="shared" si="4"/>
        <v>28</v>
      </c>
      <c r="M49" s="159">
        <f t="shared" si="5"/>
        <v>1956</v>
      </c>
      <c r="N49" s="41" t="s">
        <v>16</v>
      </c>
      <c r="O49" s="94" t="s">
        <v>17</v>
      </c>
      <c r="P49" s="223">
        <v>20756</v>
      </c>
    </row>
    <row r="50" spans="1:16" ht="15" x14ac:dyDescent="0.25">
      <c r="A50" s="164">
        <v>44</v>
      </c>
      <c r="B50" s="358" t="s">
        <v>81</v>
      </c>
      <c r="C50" s="358" t="s">
        <v>82</v>
      </c>
      <c r="D50" s="163">
        <v>44</v>
      </c>
      <c r="E50" s="2"/>
      <c r="F50" s="3"/>
      <c r="G50" s="2"/>
      <c r="H50" s="4"/>
      <c r="I50" s="4"/>
      <c r="J50" s="226"/>
      <c r="K50" s="211" t="str">
        <f t="shared" si="3"/>
        <v>Août</v>
      </c>
      <c r="L50" s="246">
        <f t="shared" si="4"/>
        <v>21</v>
      </c>
      <c r="M50" s="159">
        <f t="shared" si="5"/>
        <v>1949</v>
      </c>
      <c r="N50" s="7" t="s">
        <v>16</v>
      </c>
      <c r="O50" s="97" t="s">
        <v>640</v>
      </c>
      <c r="P50" s="6">
        <v>18131</v>
      </c>
    </row>
    <row r="51" spans="1:16" ht="15" x14ac:dyDescent="0.25">
      <c r="A51" s="164">
        <v>218</v>
      </c>
      <c r="B51" s="353" t="s">
        <v>643</v>
      </c>
      <c r="C51" s="353" t="s">
        <v>370</v>
      </c>
      <c r="D51" s="163">
        <v>218</v>
      </c>
      <c r="E51" s="17"/>
      <c r="F51" s="3"/>
      <c r="G51" s="17"/>
      <c r="H51" s="4"/>
      <c r="I51" s="4"/>
      <c r="J51" s="225"/>
      <c r="K51" s="211" t="str">
        <f t="shared" si="3"/>
        <v>Avril</v>
      </c>
      <c r="L51" s="246">
        <f t="shared" si="4"/>
        <v>4</v>
      </c>
      <c r="M51" s="159">
        <f t="shared" si="5"/>
        <v>1953</v>
      </c>
      <c r="N51" s="96" t="s">
        <v>26</v>
      </c>
      <c r="O51" s="12" t="s">
        <v>17</v>
      </c>
      <c r="P51" s="6">
        <v>19453</v>
      </c>
    </row>
    <row r="52" spans="1:16" ht="15" x14ac:dyDescent="0.25">
      <c r="A52" s="164">
        <v>211</v>
      </c>
      <c r="B52" s="353" t="s">
        <v>635</v>
      </c>
      <c r="C52" s="353" t="s">
        <v>629</v>
      </c>
      <c r="D52" s="163">
        <v>211</v>
      </c>
      <c r="E52" s="17"/>
      <c r="F52" s="3"/>
      <c r="G52" s="17"/>
      <c r="H52" s="4"/>
      <c r="I52" s="4"/>
      <c r="J52" s="225"/>
      <c r="K52" s="211" t="str">
        <f t="shared" si="3"/>
        <v>Janvier</v>
      </c>
      <c r="L52" s="246">
        <f t="shared" si="4"/>
        <v>13</v>
      </c>
      <c r="M52" s="159">
        <f t="shared" si="5"/>
        <v>1947</v>
      </c>
      <c r="N52" s="96" t="s">
        <v>26</v>
      </c>
      <c r="O52" s="12" t="s">
        <v>17</v>
      </c>
      <c r="P52" s="6">
        <v>17180</v>
      </c>
    </row>
    <row r="53" spans="1:16" ht="15" x14ac:dyDescent="0.25">
      <c r="A53" s="164">
        <v>206</v>
      </c>
      <c r="B53" s="353" t="s">
        <v>416</v>
      </c>
      <c r="C53" s="353" t="s">
        <v>327</v>
      </c>
      <c r="D53" s="164">
        <v>206</v>
      </c>
      <c r="E53" s="17"/>
      <c r="F53" s="3"/>
      <c r="G53" s="17"/>
      <c r="H53" s="4"/>
      <c r="I53" s="4"/>
      <c r="J53" s="116"/>
      <c r="K53" s="211" t="str">
        <f t="shared" si="3"/>
        <v>Juin</v>
      </c>
      <c r="L53" s="246">
        <f t="shared" si="4"/>
        <v>13</v>
      </c>
      <c r="M53" s="159">
        <f t="shared" si="5"/>
        <v>1955</v>
      </c>
      <c r="N53" s="96" t="s">
        <v>26</v>
      </c>
      <c r="O53" s="12" t="s">
        <v>17</v>
      </c>
      <c r="P53" s="6">
        <v>20253</v>
      </c>
    </row>
    <row r="54" spans="1:16" ht="15" x14ac:dyDescent="0.25">
      <c r="A54" s="164">
        <v>107</v>
      </c>
      <c r="B54" s="353" t="s">
        <v>69</v>
      </c>
      <c r="C54" s="353" t="s">
        <v>70</v>
      </c>
      <c r="D54" s="163">
        <v>107</v>
      </c>
      <c r="E54" s="2"/>
      <c r="F54" s="3"/>
      <c r="G54" s="2"/>
      <c r="H54" s="4"/>
      <c r="I54" s="4"/>
      <c r="J54" s="226"/>
      <c r="K54" s="211" t="str">
        <f t="shared" si="3"/>
        <v>Mai</v>
      </c>
      <c r="L54" s="246">
        <f t="shared" si="4"/>
        <v>6</v>
      </c>
      <c r="M54" s="159">
        <f t="shared" si="5"/>
        <v>1944</v>
      </c>
      <c r="N54" s="7" t="s">
        <v>16</v>
      </c>
      <c r="O54" s="12" t="s">
        <v>17</v>
      </c>
      <c r="P54" s="6">
        <v>16198</v>
      </c>
    </row>
    <row r="55" spans="1:16" ht="15" x14ac:dyDescent="0.25">
      <c r="A55" s="164">
        <v>181</v>
      </c>
      <c r="B55" s="353" t="s">
        <v>369</v>
      </c>
      <c r="C55" s="353" t="s">
        <v>370</v>
      </c>
      <c r="D55" s="164">
        <v>181</v>
      </c>
      <c r="E55" s="17"/>
      <c r="F55" s="3"/>
      <c r="G55" s="17"/>
      <c r="H55" s="4"/>
      <c r="I55" s="4"/>
      <c r="J55" s="231"/>
      <c r="K55" s="211" t="str">
        <f t="shared" si="3"/>
        <v>Septembre</v>
      </c>
      <c r="L55" s="246">
        <f t="shared" si="4"/>
        <v>25</v>
      </c>
      <c r="M55" s="159">
        <f t="shared" si="5"/>
        <v>1960</v>
      </c>
      <c r="N55" s="7" t="s">
        <v>16</v>
      </c>
      <c r="O55" s="12" t="s">
        <v>17</v>
      </c>
      <c r="P55" s="6">
        <v>22184</v>
      </c>
    </row>
    <row r="56" spans="1:16" ht="15" x14ac:dyDescent="0.25">
      <c r="A56" s="164">
        <v>208</v>
      </c>
      <c r="B56" s="353" t="s">
        <v>631</v>
      </c>
      <c r="C56" s="353" t="s">
        <v>632</v>
      </c>
      <c r="D56" s="164">
        <v>208</v>
      </c>
      <c r="E56" s="17"/>
      <c r="F56" s="3"/>
      <c r="G56" s="17"/>
      <c r="H56" s="4"/>
      <c r="I56" s="4"/>
      <c r="J56" s="225"/>
      <c r="K56" s="211" t="str">
        <f t="shared" si="3"/>
        <v>Janvier</v>
      </c>
      <c r="L56" s="246">
        <f t="shared" si="4"/>
        <v>13</v>
      </c>
      <c r="M56" s="159">
        <f t="shared" si="5"/>
        <v>1937</v>
      </c>
      <c r="N56" s="96" t="s">
        <v>26</v>
      </c>
      <c r="O56" s="12" t="s">
        <v>17</v>
      </c>
      <c r="P56" s="6">
        <v>13528</v>
      </c>
    </row>
    <row r="57" spans="1:16" ht="15" x14ac:dyDescent="0.25">
      <c r="A57" s="164">
        <v>189</v>
      </c>
      <c r="B57" s="353" t="s">
        <v>606</v>
      </c>
      <c r="C57" s="353" t="s">
        <v>55</v>
      </c>
      <c r="D57" s="163">
        <v>189</v>
      </c>
      <c r="E57" s="17"/>
      <c r="F57" s="3"/>
      <c r="G57" s="17"/>
      <c r="H57" s="4"/>
      <c r="I57" s="4"/>
      <c r="J57" s="225"/>
      <c r="K57" s="211" t="str">
        <f t="shared" si="3"/>
        <v>Juillet</v>
      </c>
      <c r="L57" s="246">
        <f t="shared" si="4"/>
        <v>21</v>
      </c>
      <c r="M57" s="159">
        <f t="shared" si="5"/>
        <v>1970</v>
      </c>
      <c r="N57" s="96" t="s">
        <v>26</v>
      </c>
      <c r="O57" s="12" t="s">
        <v>17</v>
      </c>
      <c r="P57" s="6">
        <v>25770</v>
      </c>
    </row>
    <row r="58" spans="1:16" ht="15" x14ac:dyDescent="0.25">
      <c r="A58" s="164">
        <v>149</v>
      </c>
      <c r="B58" s="353" t="s">
        <v>498</v>
      </c>
      <c r="C58" s="353" t="s">
        <v>48</v>
      </c>
      <c r="D58" s="164">
        <v>149</v>
      </c>
      <c r="E58" s="14"/>
      <c r="F58" s="71"/>
      <c r="G58" s="15"/>
      <c r="H58" s="16"/>
      <c r="I58" s="56"/>
      <c r="J58" s="232"/>
      <c r="K58" s="211" t="str">
        <f t="shared" si="3"/>
        <v>Août</v>
      </c>
      <c r="L58" s="246">
        <f t="shared" si="4"/>
        <v>17</v>
      </c>
      <c r="M58" s="159">
        <f t="shared" si="5"/>
        <v>1948</v>
      </c>
      <c r="N58" s="8" t="s">
        <v>16</v>
      </c>
      <c r="O58" s="12" t="s">
        <v>17</v>
      </c>
      <c r="P58" s="10">
        <v>17762</v>
      </c>
    </row>
    <row r="59" spans="1:16" ht="15" x14ac:dyDescent="0.25">
      <c r="A59" s="164">
        <v>217</v>
      </c>
      <c r="B59" s="353" t="s">
        <v>644</v>
      </c>
      <c r="C59" s="353" t="s">
        <v>381</v>
      </c>
      <c r="D59" s="163">
        <v>217</v>
      </c>
      <c r="E59" s="17"/>
      <c r="F59" s="3"/>
      <c r="G59" s="17"/>
      <c r="H59" s="4"/>
      <c r="I59" s="4"/>
      <c r="J59" s="225"/>
      <c r="K59" s="211" t="str">
        <f t="shared" si="3"/>
        <v>Novembre</v>
      </c>
      <c r="L59" s="246">
        <f t="shared" si="4"/>
        <v>16</v>
      </c>
      <c r="M59" s="159">
        <f t="shared" si="5"/>
        <v>1955</v>
      </c>
      <c r="N59" s="96" t="s">
        <v>26</v>
      </c>
      <c r="O59" s="12" t="s">
        <v>17</v>
      </c>
      <c r="P59" s="6">
        <v>20409</v>
      </c>
    </row>
    <row r="60" spans="1:16" ht="15" x14ac:dyDescent="0.25">
      <c r="A60" s="164">
        <v>113</v>
      </c>
      <c r="B60" s="358" t="s">
        <v>74</v>
      </c>
      <c r="C60" s="358" t="s">
        <v>75</v>
      </c>
      <c r="D60" s="163">
        <v>113</v>
      </c>
      <c r="E60" s="2"/>
      <c r="F60" s="3"/>
      <c r="G60" s="2"/>
      <c r="H60" s="4"/>
      <c r="I60" s="4"/>
      <c r="J60" s="226"/>
      <c r="K60" s="211" t="str">
        <f t="shared" si="3"/>
        <v>Novembre</v>
      </c>
      <c r="L60" s="246">
        <f t="shared" si="4"/>
        <v>23</v>
      </c>
      <c r="M60" s="159">
        <f t="shared" si="5"/>
        <v>1936</v>
      </c>
      <c r="N60" s="7" t="s">
        <v>16</v>
      </c>
      <c r="O60" s="97" t="s">
        <v>640</v>
      </c>
      <c r="P60" s="6">
        <v>13477</v>
      </c>
    </row>
    <row r="61" spans="1:16" ht="15" x14ac:dyDescent="0.25">
      <c r="A61" s="164">
        <v>166</v>
      </c>
      <c r="B61" s="353" t="s">
        <v>529</v>
      </c>
      <c r="C61" s="353" t="s">
        <v>418</v>
      </c>
      <c r="D61" s="165">
        <v>166</v>
      </c>
      <c r="E61" s="17"/>
      <c r="F61" s="3"/>
      <c r="G61" s="17"/>
      <c r="H61" s="4"/>
      <c r="I61" s="4"/>
      <c r="J61" s="226"/>
      <c r="K61" s="211" t="str">
        <f t="shared" si="3"/>
        <v>Décembre</v>
      </c>
      <c r="L61" s="246">
        <f t="shared" si="4"/>
        <v>7</v>
      </c>
      <c r="M61" s="159">
        <f t="shared" si="5"/>
        <v>1953</v>
      </c>
      <c r="N61" s="7" t="s">
        <v>16</v>
      </c>
      <c r="O61" s="12" t="s">
        <v>17</v>
      </c>
      <c r="P61" s="6">
        <v>19700</v>
      </c>
    </row>
    <row r="62" spans="1:16" ht="15" x14ac:dyDescent="0.25">
      <c r="A62" s="164">
        <v>216</v>
      </c>
      <c r="B62" s="353" t="s">
        <v>639</v>
      </c>
      <c r="C62" s="353" t="s">
        <v>133</v>
      </c>
      <c r="D62" s="164">
        <v>216</v>
      </c>
      <c r="E62" s="17"/>
      <c r="F62" s="3"/>
      <c r="G62" s="17"/>
      <c r="H62" s="4"/>
      <c r="I62" s="4"/>
      <c r="J62" s="226"/>
      <c r="K62" s="211" t="str">
        <f>IF((P62)="","",IF(MONTH(P62)=1,"Janvier",IF(MONTH(P62)=2,"Février",IF(MONTH(P62)=3,"Mars",IF(MONTH(P62)=4,"Avril",IF(MONTH(P62)=5,"Mai",IF(MONTH(P62)=6,"Juin",IF(MONTH(P62)=7,"Juillet",IF(MONTH(P62)=8,"Août",IF(MONTH(P62)=9,"Septembre",IF(MONTH(P62)=10,"Octobre",IF(MONTH(P62)=11,"Novembre","Décembre"))))))))))))</f>
        <v>Avril</v>
      </c>
      <c r="L62" s="246">
        <f>IF(P62="","",DAY(P62))</f>
        <v>17</v>
      </c>
      <c r="M62" s="159">
        <f>IF(P62="","",YEAR(P62))</f>
        <v>1947</v>
      </c>
      <c r="N62" s="96" t="s">
        <v>26</v>
      </c>
      <c r="O62" s="12" t="s">
        <v>17</v>
      </c>
      <c r="P62" s="6">
        <v>17274</v>
      </c>
    </row>
    <row r="63" spans="1:16" ht="15" x14ac:dyDescent="0.25">
      <c r="A63" s="164">
        <v>220</v>
      </c>
      <c r="B63" s="353" t="s">
        <v>641</v>
      </c>
      <c r="C63" s="353" t="s">
        <v>160</v>
      </c>
      <c r="D63" s="260">
        <v>220</v>
      </c>
      <c r="E63" s="17"/>
      <c r="F63" s="3"/>
      <c r="G63" s="17"/>
      <c r="H63" s="4"/>
      <c r="I63" s="4"/>
      <c r="J63" s="225"/>
      <c r="K63" s="211" t="str">
        <f t="shared" ref="K63:K66" si="6">IF((P63)="","",IF(MONTH(P63)=1,"Janvier",IF(MONTH(P63)=2,"Février",IF(MONTH(P63)=3,"Mars",IF(MONTH(P63)=4,"Avril",IF(MONTH(P63)=5,"Mai",IF(MONTH(P63)=6,"Juin",IF(MONTH(P63)=7,"Juillet",IF(MONTH(P63)=8,"Août",IF(MONTH(P63)=9,"Septembre",IF(MONTH(P63)=10,"Octobre",IF(MONTH(P63)=11,"Novembre","Décembre"))))))))))))</f>
        <v>Octobre</v>
      </c>
      <c r="L63" s="246">
        <f t="shared" ref="L63:L66" si="7">IF(P63="","",DAY(P63))</f>
        <v>5</v>
      </c>
      <c r="M63" s="159">
        <f t="shared" ref="M63:M66" si="8">IF(P63="","",YEAR(P63))</f>
        <v>1929</v>
      </c>
      <c r="N63" s="96" t="s">
        <v>26</v>
      </c>
      <c r="O63" s="12" t="s">
        <v>17</v>
      </c>
      <c r="P63" s="6">
        <v>10871</v>
      </c>
    </row>
    <row r="64" spans="1:16" ht="15" x14ac:dyDescent="0.25">
      <c r="A64" s="164">
        <v>61</v>
      </c>
      <c r="B64" s="358" t="s">
        <v>62</v>
      </c>
      <c r="C64" s="358" t="s">
        <v>48</v>
      </c>
      <c r="D64" s="163">
        <v>61</v>
      </c>
      <c r="E64" s="2"/>
      <c r="F64" s="3"/>
      <c r="G64" s="2"/>
      <c r="H64" s="4"/>
      <c r="I64" s="4"/>
      <c r="J64" s="226"/>
      <c r="K64" s="211" t="str">
        <f t="shared" si="6"/>
        <v>Mai</v>
      </c>
      <c r="L64" s="246">
        <f t="shared" si="7"/>
        <v>26</v>
      </c>
      <c r="M64" s="159">
        <f t="shared" si="8"/>
        <v>1939</v>
      </c>
      <c r="N64" s="7" t="s">
        <v>16</v>
      </c>
      <c r="O64" s="97" t="s">
        <v>640</v>
      </c>
      <c r="P64" s="6">
        <v>14391</v>
      </c>
    </row>
    <row r="65" spans="1:16" ht="15" x14ac:dyDescent="0.25">
      <c r="A65" s="164">
        <v>148</v>
      </c>
      <c r="B65" s="353" t="s">
        <v>496</v>
      </c>
      <c r="C65" s="353" t="s">
        <v>388</v>
      </c>
      <c r="D65" s="163">
        <v>148</v>
      </c>
      <c r="E65" s="14"/>
      <c r="F65" s="71"/>
      <c r="G65" s="15"/>
      <c r="H65" s="16"/>
      <c r="I65" s="56"/>
      <c r="J65" s="229"/>
      <c r="K65" s="211" t="str">
        <f t="shared" si="6"/>
        <v>Novembre</v>
      </c>
      <c r="L65" s="246">
        <f t="shared" si="7"/>
        <v>21</v>
      </c>
      <c r="M65" s="159">
        <f t="shared" si="8"/>
        <v>1948</v>
      </c>
      <c r="N65" s="8" t="s">
        <v>16</v>
      </c>
      <c r="O65" s="12" t="s">
        <v>17</v>
      </c>
      <c r="P65" s="10">
        <v>17858</v>
      </c>
    </row>
    <row r="66" spans="1:16" ht="15" x14ac:dyDescent="0.25">
      <c r="A66" s="164">
        <v>117</v>
      </c>
      <c r="B66" s="353" t="s">
        <v>112</v>
      </c>
      <c r="C66" s="353" t="s">
        <v>55</v>
      </c>
      <c r="D66" s="163">
        <v>117</v>
      </c>
      <c r="E66" s="17"/>
      <c r="F66" s="3"/>
      <c r="G66" s="17"/>
      <c r="H66" s="4"/>
      <c r="I66" s="4"/>
      <c r="J66" s="225"/>
      <c r="K66" s="211" t="str">
        <f t="shared" si="6"/>
        <v>Septembre</v>
      </c>
      <c r="L66" s="246">
        <f t="shared" si="7"/>
        <v>15</v>
      </c>
      <c r="M66" s="159">
        <f t="shared" si="8"/>
        <v>1934</v>
      </c>
      <c r="N66" s="7" t="s">
        <v>16</v>
      </c>
      <c r="O66" s="12" t="s">
        <v>17</v>
      </c>
      <c r="P66" s="6">
        <v>12677</v>
      </c>
    </row>
    <row r="67" spans="1:16" ht="15" x14ac:dyDescent="0.25">
      <c r="A67" s="309"/>
      <c r="B67" s="55"/>
      <c r="C67" s="55"/>
      <c r="D67" s="261"/>
      <c r="E67" s="55"/>
      <c r="F67" s="60"/>
      <c r="G67" s="55"/>
      <c r="H67" s="58"/>
      <c r="I67" s="58"/>
      <c r="J67" s="109"/>
      <c r="K67" s="109"/>
      <c r="L67" s="255"/>
      <c r="M67" s="105"/>
      <c r="N67" s="90"/>
      <c r="O67" s="75"/>
    </row>
    <row r="68" spans="1:16" ht="15.75" thickBot="1" x14ac:dyDescent="0.3">
      <c r="A68" s="309"/>
      <c r="B68" s="55"/>
      <c r="C68" s="55"/>
      <c r="D68" s="261"/>
      <c r="E68" s="54"/>
      <c r="F68" s="60"/>
      <c r="G68" s="54"/>
      <c r="H68" s="77"/>
      <c r="I68" s="58"/>
      <c r="J68" s="59"/>
      <c r="K68" s="59"/>
      <c r="L68" s="252"/>
      <c r="M68" s="60"/>
      <c r="N68" s="74"/>
      <c r="O68" s="61"/>
    </row>
    <row r="69" spans="1:16" ht="21" thickBot="1" x14ac:dyDescent="0.35">
      <c r="A69" s="310" t="s">
        <v>516</v>
      </c>
      <c r="B69" s="78" t="s">
        <v>501</v>
      </c>
      <c r="C69" s="82">
        <v>63</v>
      </c>
      <c r="D69" s="262" t="s">
        <v>516</v>
      </c>
      <c r="E69" s="79"/>
      <c r="I69" s="37"/>
      <c r="J69" s="59"/>
      <c r="K69" s="59"/>
      <c r="L69" s="252"/>
    </row>
    <row r="70" spans="1:16" s="54" customFormat="1" ht="21" thickBot="1" x14ac:dyDescent="0.35">
      <c r="A70" s="311" t="s">
        <v>669</v>
      </c>
      <c r="B70" s="80" t="s">
        <v>502</v>
      </c>
      <c r="C70" s="83">
        <v>31</v>
      </c>
      <c r="D70" s="263" t="s">
        <v>669</v>
      </c>
      <c r="I70" s="58"/>
      <c r="J70" s="59"/>
      <c r="K70" s="59"/>
      <c r="L70" s="252"/>
    </row>
    <row r="71" spans="1:16" s="54" customFormat="1" ht="15" x14ac:dyDescent="0.25">
      <c r="A71" s="312"/>
      <c r="B71" s="74"/>
      <c r="C71" s="75"/>
      <c r="D71" s="264"/>
      <c r="I71" s="58"/>
      <c r="J71" s="59"/>
      <c r="K71" s="59"/>
      <c r="L71" s="252"/>
    </row>
    <row r="72" spans="1:16" s="54" customFormat="1" ht="15" x14ac:dyDescent="0.25">
      <c r="A72" s="312"/>
      <c r="B72" s="74"/>
      <c r="C72" s="75"/>
      <c r="D72" s="264"/>
      <c r="I72" s="58"/>
      <c r="J72" s="59"/>
      <c r="K72" s="59"/>
      <c r="L72" s="252"/>
    </row>
    <row r="73" spans="1:16" ht="15" x14ac:dyDescent="0.25">
      <c r="A73" s="179" t="s">
        <v>163</v>
      </c>
      <c r="D73" s="216" t="s">
        <v>163</v>
      </c>
      <c r="E73" s="1"/>
      <c r="F73" s="45" t="s">
        <v>167</v>
      </c>
      <c r="G73" s="45"/>
      <c r="H73" s="45"/>
      <c r="I73" s="37"/>
      <c r="J73" s="39"/>
      <c r="K73" s="39"/>
      <c r="L73" s="249"/>
    </row>
    <row r="74" spans="1:16" s="54" customFormat="1" x14ac:dyDescent="0.2">
      <c r="A74" s="313"/>
      <c r="D74" s="265"/>
      <c r="I74" s="58"/>
      <c r="J74" s="59"/>
      <c r="K74" s="59"/>
      <c r="L74" s="252"/>
    </row>
    <row r="75" spans="1:16" x14ac:dyDescent="0.2">
      <c r="I75" s="37"/>
      <c r="J75" s="39"/>
      <c r="K75" s="39"/>
      <c r="L75" s="249"/>
    </row>
    <row r="76" spans="1:16" x14ac:dyDescent="0.2">
      <c r="A76" s="314"/>
      <c r="C76" s="43"/>
      <c r="D76" s="266"/>
      <c r="E76" s="43"/>
      <c r="I76" s="37"/>
      <c r="J76" s="39"/>
      <c r="K76" s="39"/>
      <c r="L76" s="249"/>
    </row>
    <row r="77" spans="1:16" x14ac:dyDescent="0.2">
      <c r="I77" s="37"/>
      <c r="J77" s="39"/>
      <c r="K77" s="39"/>
      <c r="L77" s="249"/>
    </row>
    <row r="78" spans="1:16" x14ac:dyDescent="0.2">
      <c r="I78" s="37"/>
      <c r="J78" s="39"/>
      <c r="K78" s="39"/>
      <c r="L78" s="249"/>
    </row>
    <row r="79" spans="1:16" x14ac:dyDescent="0.2">
      <c r="I79" s="37"/>
      <c r="J79" s="39"/>
      <c r="K79" s="39"/>
      <c r="L79" s="249"/>
    </row>
    <row r="80" spans="1:16" x14ac:dyDescent="0.2">
      <c r="I80" s="37"/>
      <c r="J80" s="39"/>
      <c r="K80" s="39"/>
      <c r="L80" s="249"/>
    </row>
    <row r="81" spans="9:12" x14ac:dyDescent="0.2">
      <c r="I81" s="37"/>
      <c r="J81" s="39"/>
      <c r="K81" s="39"/>
      <c r="L81" s="249"/>
    </row>
    <row r="82" spans="9:12" x14ac:dyDescent="0.2">
      <c r="I82" s="37"/>
      <c r="J82" s="39"/>
      <c r="K82" s="39"/>
      <c r="L82" s="249"/>
    </row>
    <row r="83" spans="9:12" x14ac:dyDescent="0.2">
      <c r="I83" s="37"/>
      <c r="J83" s="39"/>
      <c r="K83" s="39"/>
      <c r="L83" s="249"/>
    </row>
    <row r="84" spans="9:12" x14ac:dyDescent="0.2">
      <c r="I84" s="37"/>
      <c r="J84" s="39"/>
      <c r="K84" s="39"/>
      <c r="L84" s="249"/>
    </row>
    <row r="85" spans="9:12" x14ac:dyDescent="0.2">
      <c r="I85" s="37"/>
      <c r="J85" s="39"/>
      <c r="K85" s="39"/>
      <c r="L85" s="249"/>
    </row>
    <row r="86" spans="9:12" x14ac:dyDescent="0.2">
      <c r="I86" s="37"/>
      <c r="J86" s="39"/>
      <c r="K86" s="39"/>
      <c r="L86" s="249"/>
    </row>
    <row r="87" spans="9:12" x14ac:dyDescent="0.2">
      <c r="I87" s="37"/>
      <c r="J87" s="39"/>
      <c r="K87" s="39"/>
      <c r="L87" s="249"/>
    </row>
    <row r="88" spans="9:12" x14ac:dyDescent="0.2">
      <c r="I88" s="37"/>
      <c r="J88" s="39"/>
      <c r="K88" s="39"/>
      <c r="L88" s="249"/>
    </row>
    <row r="89" spans="9:12" x14ac:dyDescent="0.2">
      <c r="I89" s="37"/>
      <c r="J89" s="39"/>
      <c r="K89" s="39"/>
      <c r="L89" s="249"/>
    </row>
    <row r="90" spans="9:12" x14ac:dyDescent="0.2">
      <c r="I90" s="37"/>
      <c r="J90" s="39"/>
      <c r="K90" s="39"/>
      <c r="L90" s="249"/>
    </row>
    <row r="91" spans="9:12" x14ac:dyDescent="0.2">
      <c r="I91" s="38"/>
      <c r="J91" s="39"/>
      <c r="K91" s="39"/>
      <c r="L91" s="249"/>
    </row>
    <row r="92" spans="9:12" x14ac:dyDescent="0.2">
      <c r="J92" s="39"/>
      <c r="K92" s="39"/>
      <c r="L92" s="249"/>
    </row>
    <row r="93" spans="9:12" x14ac:dyDescent="0.2">
      <c r="J93" s="39"/>
      <c r="K93" s="39"/>
      <c r="L93" s="249"/>
    </row>
    <row r="94" spans="9:12" x14ac:dyDescent="0.2">
      <c r="J94" s="39"/>
      <c r="K94" s="39"/>
      <c r="L94" s="249"/>
    </row>
    <row r="95" spans="9:12" x14ac:dyDescent="0.2">
      <c r="J95" s="39"/>
      <c r="K95" s="39"/>
      <c r="L95" s="249"/>
    </row>
  </sheetData>
  <sheetProtection password="AE9B" sheet="1" objects="1" scenarios="1"/>
  <autoFilter ref="A2:P2">
    <filterColumn colId="10" showButton="0"/>
    <filterColumn colId="11" showButton="0"/>
  </autoFilter>
  <customSheetViews>
    <customSheetView guid="{383230AB-0D5E-4CBB-9782-F256E3AF83A1}" showRuler="0">
      <pane ySplit="2" topLeftCell="A3" activePane="bottomLeft" state="frozen"/>
      <selection pane="bottomLeft" sqref="A1:IV65536"/>
      <pageMargins left="0.78740157499999996" right="0.78740157499999996" top="0.984251969" bottom="0.984251969" header="0.4921259845" footer="0.4921259845"/>
      <pageSetup paperSize="9" orientation="portrait" horizontalDpi="0" verticalDpi="0" r:id="rId1"/>
      <headerFooter alignWithMargins="0"/>
    </customSheetView>
    <customSheetView guid="{C8E12C0E-74D9-4313-A2C3-87F25970D486}" showRuler="0">
      <pane ySplit="2" topLeftCell="A3" activePane="bottomLeft" state="frozen"/>
      <selection pane="bottomLeft" sqref="A1:IV65536"/>
      <pageMargins left="0.78740157499999996" right="0.78740157499999996" top="0.984251969" bottom="0.984251969" header="0.4921259845" footer="0.4921259845"/>
      <pageSetup paperSize="9" orientation="portrait" horizontalDpi="0" verticalDpi="0" r:id="rId2"/>
      <headerFooter alignWithMargins="0"/>
    </customSheetView>
  </customSheetViews>
  <mergeCells count="13">
    <mergeCell ref="P2:P3"/>
    <mergeCell ref="O2:O3"/>
    <mergeCell ref="K2:M2"/>
    <mergeCell ref="G2:G3"/>
    <mergeCell ref="H2:H3"/>
    <mergeCell ref="I2:I3"/>
    <mergeCell ref="J2:J3"/>
    <mergeCell ref="N2:N3"/>
    <mergeCell ref="B2:B3"/>
    <mergeCell ref="C2:C3"/>
    <mergeCell ref="D2:D3"/>
    <mergeCell ref="E2:E3"/>
    <mergeCell ref="F2:F3"/>
  </mergeCells>
  <phoneticPr fontId="3" type="noConversion"/>
  <pageMargins left="0.78740157499999996" right="0.78740157499999996" top="0.984251969" bottom="0.984251969" header="0.4921259845" footer="0.4921259845"/>
  <pageSetup paperSize="9" orientation="portrait" horizontalDpi="0" verticalDpi="0" r:id="rId3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>
    <tabColor indexed="35"/>
  </sheetPr>
  <dimension ref="A1:R108"/>
  <sheetViews>
    <sheetView workbookViewId="0">
      <pane ySplit="1" topLeftCell="A2" activePane="bottomLeft" state="frozen"/>
      <selection pane="bottomLeft" activeCell="E4" sqref="E4:J79"/>
    </sheetView>
  </sheetViews>
  <sheetFormatPr baseColWidth="10" defaultRowHeight="14.25" x14ac:dyDescent="0.2"/>
  <cols>
    <col min="1" max="1" width="6.375" style="191" customWidth="1"/>
    <col min="2" max="2" width="15" bestFit="1" customWidth="1"/>
    <col min="3" max="3" width="13.125" bestFit="1" customWidth="1"/>
    <col min="4" max="4" width="9.25" style="247" customWidth="1"/>
    <col min="5" max="5" width="35.75" customWidth="1"/>
    <col min="6" max="6" width="6.875" customWidth="1"/>
    <col min="7" max="7" width="22" customWidth="1"/>
    <col min="8" max="9" width="12.875" customWidth="1"/>
    <col min="10" max="10" width="29.5" customWidth="1"/>
    <col min="11" max="11" width="9.625" bestFit="1" customWidth="1"/>
    <col min="12" max="12" width="4.75" style="247" bestFit="1" customWidth="1"/>
    <col min="13" max="13" width="10.375" bestFit="1" customWidth="1"/>
    <col min="14" max="14" width="6.25" hidden="1" customWidth="1"/>
    <col min="15" max="15" width="4.25" hidden="1" customWidth="1"/>
    <col min="16" max="16" width="11.25" style="213"/>
    <col min="17" max="17" width="0" hidden="1" customWidth="1"/>
    <col min="18" max="18" width="8.375" bestFit="1" customWidth="1"/>
  </cols>
  <sheetData>
    <row r="1" spans="1:18" ht="15" thickBot="1" x14ac:dyDescent="0.25"/>
    <row r="2" spans="1:18" s="1" customFormat="1" ht="15.75" thickBot="1" x14ac:dyDescent="0.3">
      <c r="A2" s="193"/>
      <c r="B2" s="375" t="s">
        <v>0</v>
      </c>
      <c r="C2" s="375" t="s">
        <v>1</v>
      </c>
      <c r="D2" s="379" t="s">
        <v>2</v>
      </c>
      <c r="E2" s="375" t="s">
        <v>3</v>
      </c>
      <c r="F2" s="375" t="s">
        <v>4</v>
      </c>
      <c r="G2" s="375" t="s">
        <v>5</v>
      </c>
      <c r="H2" s="383" t="s">
        <v>6</v>
      </c>
      <c r="I2" s="383" t="s">
        <v>7</v>
      </c>
      <c r="J2" s="377" t="s">
        <v>8</v>
      </c>
      <c r="K2" s="385" t="s">
        <v>9</v>
      </c>
      <c r="L2" s="386"/>
      <c r="M2" s="387"/>
      <c r="N2" s="402" t="s">
        <v>672</v>
      </c>
      <c r="O2" s="375"/>
      <c r="P2" s="381" t="s">
        <v>726</v>
      </c>
      <c r="R2" s="407" t="s">
        <v>722</v>
      </c>
    </row>
    <row r="3" spans="1:18" s="1" customFormat="1" ht="15.75" thickBot="1" x14ac:dyDescent="0.3">
      <c r="A3" s="193"/>
      <c r="B3" s="376"/>
      <c r="C3" s="376"/>
      <c r="D3" s="380"/>
      <c r="E3" s="376"/>
      <c r="F3" s="376"/>
      <c r="G3" s="376"/>
      <c r="H3" s="384"/>
      <c r="I3" s="384"/>
      <c r="J3" s="378"/>
      <c r="K3" s="157" t="s">
        <v>702</v>
      </c>
      <c r="L3" s="256" t="s">
        <v>703</v>
      </c>
      <c r="M3" s="139" t="s">
        <v>704</v>
      </c>
      <c r="N3" s="403"/>
      <c r="O3" s="376"/>
      <c r="P3" s="382"/>
      <c r="R3" s="408"/>
    </row>
    <row r="4" spans="1:18" ht="15.75" x14ac:dyDescent="0.25">
      <c r="A4" s="184">
        <v>192</v>
      </c>
      <c r="B4" s="352" t="s">
        <v>610</v>
      </c>
      <c r="C4" s="352" t="s">
        <v>285</v>
      </c>
      <c r="D4" s="162">
        <v>192</v>
      </c>
      <c r="E4" s="103"/>
      <c r="F4" s="104"/>
      <c r="G4" s="103"/>
      <c r="H4" s="136"/>
      <c r="I4" s="136"/>
      <c r="J4" s="137"/>
      <c r="K4" s="211" t="str">
        <f t="shared" ref="K4:K30" si="0">IF((P4)="","",IF(MONTH(P4)=1,"Janvier",IF(MONTH(P4)=2,"Février",IF(MONTH(P4)=3,"Mars",IF(MONTH(P4)=4,"Avril",IF(MONTH(P4)=5,"Mai",IF(MONTH(P4)=6,"Juin",IF(MONTH(P4)=7,"Juillet",IF(MONTH(P4)=8,"Août",IF(MONTH(P4)=9,"Septembre",IF(MONTH(P4)=10,"Octobre",IF(MONTH(P4)=11,"Novembre","Décembre"))))))))))))</f>
        <v>Septembre</v>
      </c>
      <c r="L4" s="246">
        <f t="shared" ref="L4:L30" si="1">IF(P4="","",DAY(P4))</f>
        <v>17</v>
      </c>
      <c r="M4" s="159">
        <f t="shared" ref="M4:M30" si="2">IF(P4="","",YEAR(P4))</f>
        <v>1952</v>
      </c>
      <c r="N4" s="138" t="s">
        <v>16</v>
      </c>
      <c r="O4" s="194" t="s">
        <v>685</v>
      </c>
      <c r="P4" s="212">
        <v>19254</v>
      </c>
      <c r="R4" s="210">
        <f ca="1">IF(P4="","",DATEDIF(P4,TODAY(),"y"))</f>
        <v>61</v>
      </c>
    </row>
    <row r="5" spans="1:18" ht="15.75" x14ac:dyDescent="0.25">
      <c r="A5" s="184">
        <v>4</v>
      </c>
      <c r="B5" s="358" t="s">
        <v>43</v>
      </c>
      <c r="C5" s="358" t="s">
        <v>44</v>
      </c>
      <c r="D5" s="163">
        <v>4</v>
      </c>
      <c r="E5" s="2"/>
      <c r="F5" s="3"/>
      <c r="G5" s="2"/>
      <c r="H5" s="4"/>
      <c r="I5" s="4"/>
      <c r="J5" s="98"/>
      <c r="K5" s="211" t="str">
        <f t="shared" si="0"/>
        <v>Octobre</v>
      </c>
      <c r="L5" s="246">
        <f t="shared" si="1"/>
        <v>24</v>
      </c>
      <c r="M5" s="159">
        <f t="shared" si="2"/>
        <v>1967</v>
      </c>
      <c r="N5" s="7" t="s">
        <v>16</v>
      </c>
      <c r="O5" s="97" t="s">
        <v>640</v>
      </c>
      <c r="P5" s="10">
        <v>24769</v>
      </c>
      <c r="R5" s="209">
        <f t="shared" ref="R5:R68" ca="1" si="3">IF(P5="","",DATEDIF(P5,TODAY(),"y"))</f>
        <v>46</v>
      </c>
    </row>
    <row r="6" spans="1:18" ht="15.75" x14ac:dyDescent="0.25">
      <c r="A6" s="184">
        <v>228</v>
      </c>
      <c r="B6" s="353" t="s">
        <v>655</v>
      </c>
      <c r="C6" s="353" t="s">
        <v>656</v>
      </c>
      <c r="D6" s="164">
        <v>228</v>
      </c>
      <c r="E6" s="17"/>
      <c r="F6" s="3"/>
      <c r="G6" s="17"/>
      <c r="H6" s="4"/>
      <c r="I6" s="4"/>
      <c r="J6" s="98"/>
      <c r="K6" s="211" t="str">
        <f t="shared" si="0"/>
        <v>Mai</v>
      </c>
      <c r="L6" s="246">
        <f t="shared" si="1"/>
        <v>4</v>
      </c>
      <c r="M6" s="159">
        <f t="shared" si="2"/>
        <v>1949</v>
      </c>
      <c r="N6" s="96" t="s">
        <v>673</v>
      </c>
      <c r="O6" s="12" t="s">
        <v>17</v>
      </c>
      <c r="P6" s="10">
        <v>18022</v>
      </c>
      <c r="R6" s="209">
        <f t="shared" ca="1" si="3"/>
        <v>65</v>
      </c>
    </row>
    <row r="7" spans="1:18" ht="15.75" x14ac:dyDescent="0.25">
      <c r="A7" s="184">
        <v>207</v>
      </c>
      <c r="B7" s="353" t="s">
        <v>633</v>
      </c>
      <c r="C7" s="353" t="s">
        <v>327</v>
      </c>
      <c r="D7" s="163">
        <v>207</v>
      </c>
      <c r="E7" s="17"/>
      <c r="F7" s="3"/>
      <c r="G7" s="17"/>
      <c r="H7" s="4"/>
      <c r="I7" s="4"/>
      <c r="J7" s="98"/>
      <c r="K7" s="211" t="str">
        <f t="shared" si="0"/>
        <v>Février</v>
      </c>
      <c r="L7" s="246">
        <f t="shared" si="1"/>
        <v>25</v>
      </c>
      <c r="M7" s="159">
        <f t="shared" si="2"/>
        <v>1958</v>
      </c>
      <c r="N7" s="7" t="s">
        <v>16</v>
      </c>
      <c r="O7" s="12" t="s">
        <v>17</v>
      </c>
      <c r="P7" s="10">
        <v>21241</v>
      </c>
      <c r="R7" s="209">
        <f t="shared" ca="1" si="3"/>
        <v>56</v>
      </c>
    </row>
    <row r="8" spans="1:18" ht="15.75" x14ac:dyDescent="0.25">
      <c r="A8" s="184">
        <v>193</v>
      </c>
      <c r="B8" s="353" t="s">
        <v>291</v>
      </c>
      <c r="C8" s="353" t="s">
        <v>48</v>
      </c>
      <c r="D8" s="163">
        <v>193</v>
      </c>
      <c r="E8" s="17"/>
      <c r="F8" s="3"/>
      <c r="G8" s="17"/>
      <c r="H8" s="4"/>
      <c r="I8" s="4"/>
      <c r="J8" s="98"/>
      <c r="K8" s="211" t="str">
        <f t="shared" si="0"/>
        <v>Décembre</v>
      </c>
      <c r="L8" s="246">
        <f t="shared" si="1"/>
        <v>28</v>
      </c>
      <c r="M8" s="159">
        <f t="shared" si="2"/>
        <v>1951</v>
      </c>
      <c r="N8" s="7" t="s">
        <v>16</v>
      </c>
      <c r="O8" s="12" t="s">
        <v>17</v>
      </c>
      <c r="P8" s="10">
        <v>18990</v>
      </c>
      <c r="R8" s="209">
        <f t="shared" ca="1" si="3"/>
        <v>62</v>
      </c>
    </row>
    <row r="9" spans="1:18" ht="15.75" x14ac:dyDescent="0.25">
      <c r="A9" s="184">
        <v>219</v>
      </c>
      <c r="B9" s="353" t="s">
        <v>291</v>
      </c>
      <c r="C9" s="353" t="s">
        <v>35</v>
      </c>
      <c r="D9" s="163">
        <v>219</v>
      </c>
      <c r="E9" s="17"/>
      <c r="F9" s="3"/>
      <c r="G9" s="17"/>
      <c r="H9" s="4"/>
      <c r="I9" s="4"/>
      <c r="J9" s="98"/>
      <c r="K9" s="211" t="str">
        <f t="shared" si="0"/>
        <v>Avril</v>
      </c>
      <c r="L9" s="246">
        <f t="shared" si="1"/>
        <v>4</v>
      </c>
      <c r="M9" s="159">
        <f t="shared" si="2"/>
        <v>1951</v>
      </c>
      <c r="N9" s="7" t="s">
        <v>16</v>
      </c>
      <c r="O9" s="12" t="s">
        <v>17</v>
      </c>
      <c r="P9" s="10">
        <v>18722</v>
      </c>
      <c r="R9" s="209">
        <f t="shared" ca="1" si="3"/>
        <v>63</v>
      </c>
    </row>
    <row r="10" spans="1:18" s="85" customFormat="1" ht="15.75" x14ac:dyDescent="0.25">
      <c r="A10" s="184">
        <v>221</v>
      </c>
      <c r="B10" s="353" t="s">
        <v>647</v>
      </c>
      <c r="C10" s="353" t="s">
        <v>395</v>
      </c>
      <c r="D10" s="164">
        <v>221</v>
      </c>
      <c r="E10" s="17"/>
      <c r="F10" s="3"/>
      <c r="G10" s="17"/>
      <c r="H10" s="4"/>
      <c r="I10" s="4"/>
      <c r="J10" s="98"/>
      <c r="K10" s="211" t="str">
        <f t="shared" si="0"/>
        <v>Juillet</v>
      </c>
      <c r="L10" s="246">
        <f t="shared" si="1"/>
        <v>2</v>
      </c>
      <c r="M10" s="159">
        <f t="shared" si="2"/>
        <v>1953</v>
      </c>
      <c r="N10" s="96" t="s">
        <v>674</v>
      </c>
      <c r="O10" s="12" t="s">
        <v>17</v>
      </c>
      <c r="P10" s="10">
        <v>19542</v>
      </c>
      <c r="R10" s="209">
        <f t="shared" ca="1" si="3"/>
        <v>60</v>
      </c>
    </row>
    <row r="11" spans="1:18" s="25" customFormat="1" ht="15.75" x14ac:dyDescent="0.25">
      <c r="A11" s="184">
        <v>82</v>
      </c>
      <c r="B11" s="353" t="s">
        <v>89</v>
      </c>
      <c r="C11" s="353" t="s">
        <v>70</v>
      </c>
      <c r="D11" s="163">
        <v>82</v>
      </c>
      <c r="E11" s="2"/>
      <c r="F11" s="3"/>
      <c r="G11" s="2"/>
      <c r="H11" s="4"/>
      <c r="I11" s="4"/>
      <c r="J11" s="93"/>
      <c r="K11" s="211" t="str">
        <f t="shared" si="0"/>
        <v>Juillet</v>
      </c>
      <c r="L11" s="246">
        <f t="shared" si="1"/>
        <v>23</v>
      </c>
      <c r="M11" s="159">
        <f t="shared" si="2"/>
        <v>1947</v>
      </c>
      <c r="N11" s="7" t="s">
        <v>16</v>
      </c>
      <c r="O11" s="12" t="s">
        <v>17</v>
      </c>
      <c r="P11" s="10">
        <v>17371</v>
      </c>
      <c r="R11" s="209">
        <f t="shared" ca="1" si="3"/>
        <v>66</v>
      </c>
    </row>
    <row r="12" spans="1:18" s="25" customFormat="1" ht="15.75" x14ac:dyDescent="0.25">
      <c r="A12" s="184">
        <v>196</v>
      </c>
      <c r="B12" s="353" t="s">
        <v>615</v>
      </c>
      <c r="C12" s="353" t="s">
        <v>609</v>
      </c>
      <c r="D12" s="163">
        <v>196</v>
      </c>
      <c r="E12" s="17"/>
      <c r="F12" s="3"/>
      <c r="G12" s="17"/>
      <c r="H12" s="4"/>
      <c r="I12" s="4"/>
      <c r="J12" s="5"/>
      <c r="K12" s="211" t="str">
        <f t="shared" si="0"/>
        <v>Août</v>
      </c>
      <c r="L12" s="246">
        <f t="shared" si="1"/>
        <v>14</v>
      </c>
      <c r="M12" s="159">
        <f t="shared" si="2"/>
        <v>1967</v>
      </c>
      <c r="N12" s="8" t="s">
        <v>16</v>
      </c>
      <c r="O12" s="12" t="s">
        <v>17</v>
      </c>
      <c r="P12" s="10">
        <v>24698</v>
      </c>
      <c r="R12" s="209">
        <f ca="1">IF(P12="","",DATEDIF(P12,TODAY(),"y"))</f>
        <v>46</v>
      </c>
    </row>
    <row r="13" spans="1:18" ht="15.75" x14ac:dyDescent="0.25">
      <c r="A13" s="184">
        <v>249</v>
      </c>
      <c r="B13" s="353" t="s">
        <v>680</v>
      </c>
      <c r="C13" s="353" t="s">
        <v>418</v>
      </c>
      <c r="D13" s="164">
        <v>249</v>
      </c>
      <c r="E13" s="117"/>
      <c r="F13" s="13"/>
      <c r="G13" s="117"/>
      <c r="H13" s="16"/>
      <c r="I13" s="16"/>
      <c r="J13" s="98"/>
      <c r="K13" s="211" t="str">
        <f t="shared" si="0"/>
        <v>Mai</v>
      </c>
      <c r="L13" s="246">
        <f t="shared" si="1"/>
        <v>30</v>
      </c>
      <c r="M13" s="159">
        <f t="shared" si="2"/>
        <v>1944</v>
      </c>
      <c r="N13" s="120" t="s">
        <v>674</v>
      </c>
      <c r="O13" s="12" t="s">
        <v>17</v>
      </c>
      <c r="P13" s="10">
        <v>16222</v>
      </c>
      <c r="R13" s="209">
        <f ca="1">IF(P13="","",DATEDIF(P13,TODAY(),"y"))</f>
        <v>70</v>
      </c>
    </row>
    <row r="14" spans="1:18" ht="15.75" x14ac:dyDescent="0.25">
      <c r="A14" s="184">
        <v>186</v>
      </c>
      <c r="B14" s="353" t="s">
        <v>300</v>
      </c>
      <c r="C14" s="353" t="s">
        <v>587</v>
      </c>
      <c r="D14" s="164">
        <v>185</v>
      </c>
      <c r="E14" s="17"/>
      <c r="F14" s="3"/>
      <c r="G14" s="17"/>
      <c r="H14" s="4"/>
      <c r="I14" s="4"/>
      <c r="J14" s="5"/>
      <c r="K14" s="211" t="str">
        <f t="shared" si="0"/>
        <v>Avril</v>
      </c>
      <c r="L14" s="246">
        <f t="shared" si="1"/>
        <v>29</v>
      </c>
      <c r="M14" s="159">
        <f t="shared" si="2"/>
        <v>1946</v>
      </c>
      <c r="N14" s="7" t="s">
        <v>16</v>
      </c>
      <c r="O14" s="12" t="s">
        <v>17</v>
      </c>
      <c r="P14" s="10">
        <v>16921</v>
      </c>
      <c r="R14" s="209">
        <f t="shared" ca="1" si="3"/>
        <v>68</v>
      </c>
    </row>
    <row r="15" spans="1:18" ht="15.75" x14ac:dyDescent="0.25">
      <c r="A15" s="184">
        <v>185</v>
      </c>
      <c r="B15" s="353" t="s">
        <v>300</v>
      </c>
      <c r="C15" s="353" t="s">
        <v>287</v>
      </c>
      <c r="D15" s="163">
        <v>186</v>
      </c>
      <c r="E15" s="17"/>
      <c r="F15" s="3"/>
      <c r="G15" s="17"/>
      <c r="H15" s="4"/>
      <c r="I15" s="4"/>
      <c r="J15" s="98"/>
      <c r="K15" s="211" t="str">
        <f t="shared" si="0"/>
        <v>Mai</v>
      </c>
      <c r="L15" s="246">
        <f t="shared" si="1"/>
        <v>15</v>
      </c>
      <c r="M15" s="159">
        <f t="shared" si="2"/>
        <v>1941</v>
      </c>
      <c r="N15" s="7" t="s">
        <v>16</v>
      </c>
      <c r="O15" s="12" t="s">
        <v>17</v>
      </c>
      <c r="P15" s="10">
        <v>15111</v>
      </c>
      <c r="R15" s="209">
        <f t="shared" ca="1" si="3"/>
        <v>73</v>
      </c>
    </row>
    <row r="16" spans="1:18" ht="15.75" x14ac:dyDescent="0.25">
      <c r="A16" s="184">
        <v>127</v>
      </c>
      <c r="B16" s="353" t="s">
        <v>117</v>
      </c>
      <c r="C16" s="353" t="s">
        <v>118</v>
      </c>
      <c r="D16" s="164">
        <v>127</v>
      </c>
      <c r="E16" s="14"/>
      <c r="F16" s="13"/>
      <c r="G16" s="14"/>
      <c r="H16" s="16"/>
      <c r="I16" s="16"/>
      <c r="J16" s="5"/>
      <c r="K16" s="211" t="str">
        <f t="shared" si="0"/>
        <v>Mars</v>
      </c>
      <c r="L16" s="246">
        <f t="shared" si="1"/>
        <v>30</v>
      </c>
      <c r="M16" s="159">
        <f t="shared" si="2"/>
        <v>1935</v>
      </c>
      <c r="N16" s="7" t="s">
        <v>16</v>
      </c>
      <c r="O16" s="12" t="s">
        <v>17</v>
      </c>
      <c r="P16" s="10">
        <v>12873</v>
      </c>
      <c r="R16" s="209">
        <f t="shared" ca="1" si="3"/>
        <v>79</v>
      </c>
    </row>
    <row r="17" spans="1:18" ht="15.75" x14ac:dyDescent="0.25">
      <c r="A17" s="184">
        <v>136</v>
      </c>
      <c r="B17" s="353" t="s">
        <v>77</v>
      </c>
      <c r="C17" s="353" t="s">
        <v>160</v>
      </c>
      <c r="D17" s="164">
        <v>136</v>
      </c>
      <c r="E17" s="15"/>
      <c r="F17" s="13"/>
      <c r="G17" s="15"/>
      <c r="H17" s="16"/>
      <c r="I17" s="16"/>
      <c r="J17" s="15"/>
      <c r="K17" s="211" t="str">
        <f t="shared" si="0"/>
        <v>Février</v>
      </c>
      <c r="L17" s="246">
        <f t="shared" si="1"/>
        <v>28</v>
      </c>
      <c r="M17" s="159">
        <f t="shared" si="2"/>
        <v>1943</v>
      </c>
      <c r="N17" s="8" t="s">
        <v>16</v>
      </c>
      <c r="O17" s="12" t="s">
        <v>17</v>
      </c>
      <c r="P17" s="10">
        <v>15765</v>
      </c>
      <c r="R17" s="209">
        <f t="shared" ca="1" si="3"/>
        <v>71</v>
      </c>
    </row>
    <row r="18" spans="1:18" ht="15.75" x14ac:dyDescent="0.25">
      <c r="A18" s="184">
        <v>244</v>
      </c>
      <c r="B18" s="353" t="s">
        <v>675</v>
      </c>
      <c r="C18" s="353" t="s">
        <v>676</v>
      </c>
      <c r="D18" s="164">
        <v>244</v>
      </c>
      <c r="E18" s="17"/>
      <c r="F18" s="3"/>
      <c r="G18" s="17"/>
      <c r="H18" s="16"/>
      <c r="I18" s="16"/>
      <c r="J18" s="5"/>
      <c r="K18" s="211" t="str">
        <f t="shared" si="0"/>
        <v>Octobre</v>
      </c>
      <c r="L18" s="246">
        <f t="shared" si="1"/>
        <v>30</v>
      </c>
      <c r="M18" s="159">
        <f t="shared" si="2"/>
        <v>1944</v>
      </c>
      <c r="N18" s="120" t="s">
        <v>674</v>
      </c>
      <c r="O18" s="12" t="s">
        <v>17</v>
      </c>
      <c r="P18" s="10">
        <v>16375</v>
      </c>
      <c r="R18" s="209">
        <f t="shared" ca="1" si="3"/>
        <v>69</v>
      </c>
    </row>
    <row r="19" spans="1:18" ht="15.75" x14ac:dyDescent="0.25">
      <c r="A19" s="184">
        <v>21</v>
      </c>
      <c r="B19" s="353" t="s">
        <v>54</v>
      </c>
      <c r="C19" s="353" t="s">
        <v>55</v>
      </c>
      <c r="D19" s="163">
        <v>21</v>
      </c>
      <c r="E19" s="14"/>
      <c r="F19" s="13"/>
      <c r="G19" s="14"/>
      <c r="H19" s="16"/>
      <c r="I19" s="16"/>
      <c r="J19" s="5"/>
      <c r="K19" s="211" t="str">
        <f t="shared" si="0"/>
        <v>Septembre</v>
      </c>
      <c r="L19" s="246">
        <f t="shared" si="1"/>
        <v>5</v>
      </c>
      <c r="M19" s="159">
        <f t="shared" si="2"/>
        <v>1943</v>
      </c>
      <c r="N19" s="8" t="s">
        <v>16</v>
      </c>
      <c r="O19" s="12" t="s">
        <v>17</v>
      </c>
      <c r="P19" s="10">
        <v>15954</v>
      </c>
      <c r="R19" s="209">
        <f t="shared" ca="1" si="3"/>
        <v>70</v>
      </c>
    </row>
    <row r="20" spans="1:18" ht="15.75" x14ac:dyDescent="0.25">
      <c r="A20" s="184">
        <v>250</v>
      </c>
      <c r="B20" s="353" t="s">
        <v>681</v>
      </c>
      <c r="C20" s="353" t="s">
        <v>682</v>
      </c>
      <c r="D20" s="164">
        <v>250</v>
      </c>
      <c r="E20" s="17"/>
      <c r="F20" s="3"/>
      <c r="G20" s="17"/>
      <c r="H20" s="4"/>
      <c r="I20" s="4"/>
      <c r="J20" s="98"/>
      <c r="K20" s="211" t="str">
        <f t="shared" si="0"/>
        <v>Juillet</v>
      </c>
      <c r="L20" s="246">
        <f t="shared" si="1"/>
        <v>30</v>
      </c>
      <c r="M20" s="159">
        <f t="shared" si="2"/>
        <v>1952</v>
      </c>
      <c r="N20" s="96" t="s">
        <v>674</v>
      </c>
      <c r="O20" s="12" t="s">
        <v>17</v>
      </c>
      <c r="P20" s="10">
        <v>19205</v>
      </c>
      <c r="R20" s="209">
        <f t="shared" ca="1" si="3"/>
        <v>61</v>
      </c>
    </row>
    <row r="21" spans="1:18" ht="15.75" x14ac:dyDescent="0.25">
      <c r="A21" s="184">
        <v>252</v>
      </c>
      <c r="B21" s="353" t="s">
        <v>684</v>
      </c>
      <c r="C21" s="353" t="s">
        <v>118</v>
      </c>
      <c r="D21" s="164">
        <v>252</v>
      </c>
      <c r="E21" s="17"/>
      <c r="F21" s="3"/>
      <c r="G21" s="17"/>
      <c r="H21" s="4"/>
      <c r="I21" s="4"/>
      <c r="J21" s="98"/>
      <c r="K21" s="211" t="str">
        <f t="shared" si="0"/>
        <v>Janvier</v>
      </c>
      <c r="L21" s="246">
        <f t="shared" si="1"/>
        <v>28</v>
      </c>
      <c r="M21" s="159">
        <f t="shared" si="2"/>
        <v>1942</v>
      </c>
      <c r="N21" s="120" t="s">
        <v>674</v>
      </c>
      <c r="O21" s="12" t="s">
        <v>17</v>
      </c>
      <c r="P21" s="10">
        <v>15369</v>
      </c>
      <c r="R21" s="209">
        <f t="shared" ca="1" si="3"/>
        <v>72</v>
      </c>
    </row>
    <row r="22" spans="1:18" ht="15.75" x14ac:dyDescent="0.25">
      <c r="A22" s="184">
        <v>245</v>
      </c>
      <c r="B22" s="353" t="s">
        <v>677</v>
      </c>
      <c r="C22" s="353" t="s">
        <v>245</v>
      </c>
      <c r="D22" s="164">
        <v>245</v>
      </c>
      <c r="E22" s="117"/>
      <c r="F22" s="13"/>
      <c r="G22" s="117"/>
      <c r="H22" s="16"/>
      <c r="I22" s="16"/>
      <c r="J22" s="98"/>
      <c r="K22" s="211" t="str">
        <f t="shared" si="0"/>
        <v>Mai</v>
      </c>
      <c r="L22" s="246">
        <f t="shared" si="1"/>
        <v>2</v>
      </c>
      <c r="M22" s="159">
        <f t="shared" si="2"/>
        <v>1944</v>
      </c>
      <c r="N22" s="120" t="s">
        <v>674</v>
      </c>
      <c r="O22" s="12" t="s">
        <v>17</v>
      </c>
      <c r="P22" s="10">
        <v>16194</v>
      </c>
      <c r="R22" s="209">
        <f t="shared" ca="1" si="3"/>
        <v>70</v>
      </c>
    </row>
    <row r="23" spans="1:18" ht="15.75" x14ac:dyDescent="0.25">
      <c r="A23" s="184">
        <v>129</v>
      </c>
      <c r="B23" s="353" t="s">
        <v>315</v>
      </c>
      <c r="C23" s="353" t="s">
        <v>135</v>
      </c>
      <c r="D23" s="164">
        <v>129</v>
      </c>
      <c r="E23" s="14"/>
      <c r="F23" s="13"/>
      <c r="G23" s="14"/>
      <c r="H23" s="16"/>
      <c r="I23" s="16"/>
      <c r="J23" s="5"/>
      <c r="K23" s="211" t="str">
        <f t="shared" si="0"/>
        <v>Octobre</v>
      </c>
      <c r="L23" s="246">
        <f t="shared" si="1"/>
        <v>28</v>
      </c>
      <c r="M23" s="159">
        <f t="shared" si="2"/>
        <v>1947</v>
      </c>
      <c r="N23" s="8" t="s">
        <v>16</v>
      </c>
      <c r="O23" s="12" t="s">
        <v>17</v>
      </c>
      <c r="P23" s="10">
        <v>17468</v>
      </c>
      <c r="R23" s="209">
        <f t="shared" ca="1" si="3"/>
        <v>66</v>
      </c>
    </row>
    <row r="24" spans="1:18" ht="15.75" x14ac:dyDescent="0.25">
      <c r="A24" s="184">
        <v>225</v>
      </c>
      <c r="B24" s="353" t="s">
        <v>648</v>
      </c>
      <c r="C24" s="353" t="s">
        <v>264</v>
      </c>
      <c r="D24" s="163">
        <v>225</v>
      </c>
      <c r="E24" s="117"/>
      <c r="F24" s="71"/>
      <c r="G24" s="15"/>
      <c r="H24" s="16"/>
      <c r="I24" s="56"/>
      <c r="J24" s="70"/>
      <c r="K24" s="211" t="str">
        <f t="shared" si="0"/>
        <v>Juin</v>
      </c>
      <c r="L24" s="246">
        <f t="shared" si="1"/>
        <v>18</v>
      </c>
      <c r="M24" s="159">
        <f t="shared" si="2"/>
        <v>1956</v>
      </c>
      <c r="N24" s="96" t="s">
        <v>674</v>
      </c>
      <c r="O24" s="12" t="s">
        <v>17</v>
      </c>
      <c r="P24" s="10">
        <v>20624</v>
      </c>
      <c r="R24" s="209">
        <f t="shared" ca="1" si="3"/>
        <v>58</v>
      </c>
    </row>
    <row r="25" spans="1:18" ht="15.75" x14ac:dyDescent="0.25">
      <c r="A25" s="184">
        <v>226</v>
      </c>
      <c r="B25" s="353" t="s">
        <v>648</v>
      </c>
      <c r="C25" s="353" t="s">
        <v>649</v>
      </c>
      <c r="D25" s="163">
        <v>226</v>
      </c>
      <c r="E25" s="117"/>
      <c r="F25" s="71"/>
      <c r="G25" s="15"/>
      <c r="H25" s="16"/>
      <c r="I25" s="56"/>
      <c r="J25" s="70"/>
      <c r="K25" s="211" t="str">
        <f t="shared" si="0"/>
        <v>Mars</v>
      </c>
      <c r="L25" s="246">
        <f t="shared" si="1"/>
        <v>6</v>
      </c>
      <c r="M25" s="159">
        <f t="shared" si="2"/>
        <v>1955</v>
      </c>
      <c r="N25" s="96" t="s">
        <v>674</v>
      </c>
      <c r="O25" s="12" t="s">
        <v>17</v>
      </c>
      <c r="P25" s="10">
        <v>20154</v>
      </c>
      <c r="R25" s="209">
        <f t="shared" ca="1" si="3"/>
        <v>59</v>
      </c>
    </row>
    <row r="26" spans="1:18" ht="15.75" x14ac:dyDescent="0.25">
      <c r="A26" s="184">
        <v>157</v>
      </c>
      <c r="B26" s="353" t="s">
        <v>142</v>
      </c>
      <c r="C26" s="353" t="s">
        <v>400</v>
      </c>
      <c r="D26" s="164">
        <v>157</v>
      </c>
      <c r="E26" s="14"/>
      <c r="F26" s="71"/>
      <c r="G26" s="15"/>
      <c r="H26" s="16"/>
      <c r="I26" s="56"/>
      <c r="J26" s="70"/>
      <c r="K26" s="211" t="str">
        <f t="shared" si="0"/>
        <v>Novembre</v>
      </c>
      <c r="L26" s="246">
        <f t="shared" si="1"/>
        <v>29</v>
      </c>
      <c r="M26" s="159">
        <f t="shared" si="2"/>
        <v>1966</v>
      </c>
      <c r="N26" s="8" t="s">
        <v>16</v>
      </c>
      <c r="O26" s="12" t="s">
        <v>17</v>
      </c>
      <c r="P26" s="240">
        <v>24440</v>
      </c>
      <c r="R26" s="209">
        <f t="shared" ca="1" si="3"/>
        <v>47</v>
      </c>
    </row>
    <row r="27" spans="1:18" ht="15.75" x14ac:dyDescent="0.25">
      <c r="A27" s="184">
        <v>132</v>
      </c>
      <c r="B27" s="353" t="s">
        <v>142</v>
      </c>
      <c r="C27" s="353" t="s">
        <v>55</v>
      </c>
      <c r="D27" s="164">
        <v>132</v>
      </c>
      <c r="E27" s="14"/>
      <c r="F27" s="13"/>
      <c r="G27" s="14"/>
      <c r="H27" s="16"/>
      <c r="I27" s="16"/>
      <c r="J27" s="5"/>
      <c r="K27" s="211" t="str">
        <f t="shared" si="0"/>
        <v>Mars</v>
      </c>
      <c r="L27" s="246">
        <f t="shared" si="1"/>
        <v>13</v>
      </c>
      <c r="M27" s="159">
        <f t="shared" si="2"/>
        <v>1965</v>
      </c>
      <c r="N27" s="8" t="s">
        <v>16</v>
      </c>
      <c r="O27" s="12" t="s">
        <v>17</v>
      </c>
      <c r="P27" s="240">
        <v>23814</v>
      </c>
      <c r="R27" s="209">
        <f t="shared" ca="1" si="3"/>
        <v>49</v>
      </c>
    </row>
    <row r="28" spans="1:18" ht="15.75" x14ac:dyDescent="0.25">
      <c r="A28" s="184">
        <v>197</v>
      </c>
      <c r="B28" s="353" t="s">
        <v>616</v>
      </c>
      <c r="C28" s="353" t="s">
        <v>255</v>
      </c>
      <c r="D28" s="163">
        <v>197</v>
      </c>
      <c r="E28" s="17"/>
      <c r="F28" s="3"/>
      <c r="G28" s="17"/>
      <c r="H28" s="4"/>
      <c r="I28" s="4"/>
      <c r="J28" s="5"/>
      <c r="K28" s="211" t="str">
        <f t="shared" si="0"/>
        <v>Septembre</v>
      </c>
      <c r="L28" s="246">
        <f t="shared" si="1"/>
        <v>29</v>
      </c>
      <c r="M28" s="159">
        <f t="shared" si="2"/>
        <v>1961</v>
      </c>
      <c r="N28" s="8" t="s">
        <v>16</v>
      </c>
      <c r="O28" s="97" t="s">
        <v>617</v>
      </c>
      <c r="P28" s="10">
        <v>22553</v>
      </c>
      <c r="R28" s="209">
        <f t="shared" ca="1" si="3"/>
        <v>52</v>
      </c>
    </row>
    <row r="29" spans="1:18" ht="15.75" x14ac:dyDescent="0.25">
      <c r="A29" s="184">
        <v>240</v>
      </c>
      <c r="B29" s="353" t="s">
        <v>616</v>
      </c>
      <c r="C29" s="353" t="s">
        <v>665</v>
      </c>
      <c r="D29" s="163">
        <v>240</v>
      </c>
      <c r="E29" s="17"/>
      <c r="F29" s="3"/>
      <c r="G29" s="17"/>
      <c r="H29" s="16"/>
      <c r="I29" s="16"/>
      <c r="J29" s="35"/>
      <c r="K29" s="211" t="str">
        <f t="shared" si="0"/>
        <v>Janvier</v>
      </c>
      <c r="L29" s="246">
        <f t="shared" si="1"/>
        <v>21</v>
      </c>
      <c r="M29" s="159">
        <f t="shared" si="2"/>
        <v>2001</v>
      </c>
      <c r="N29" s="96" t="s">
        <v>674</v>
      </c>
      <c r="O29" s="12" t="s">
        <v>17</v>
      </c>
      <c r="P29" s="10">
        <v>36912</v>
      </c>
      <c r="R29" s="209">
        <f t="shared" ca="1" si="3"/>
        <v>13</v>
      </c>
    </row>
    <row r="30" spans="1:18" ht="15.75" x14ac:dyDescent="0.25">
      <c r="A30" s="184">
        <v>246</v>
      </c>
      <c r="B30" s="353" t="s">
        <v>678</v>
      </c>
      <c r="C30" s="353" t="s">
        <v>308</v>
      </c>
      <c r="D30" s="163">
        <v>246</v>
      </c>
      <c r="E30" s="17"/>
      <c r="F30" s="3"/>
      <c r="G30" s="17"/>
      <c r="H30" s="4"/>
      <c r="I30" s="4"/>
      <c r="J30" s="98"/>
      <c r="K30" s="211" t="str">
        <f t="shared" si="0"/>
        <v>Février</v>
      </c>
      <c r="L30" s="246">
        <f t="shared" si="1"/>
        <v>15</v>
      </c>
      <c r="M30" s="159">
        <f t="shared" si="2"/>
        <v>1947</v>
      </c>
      <c r="N30" s="96" t="s">
        <v>674</v>
      </c>
      <c r="O30" s="12" t="s">
        <v>17</v>
      </c>
      <c r="P30" s="10">
        <v>17213</v>
      </c>
      <c r="R30" s="209">
        <f t="shared" ca="1" si="3"/>
        <v>67</v>
      </c>
    </row>
    <row r="31" spans="1:18" ht="15.75" x14ac:dyDescent="0.25">
      <c r="A31" s="184">
        <v>247</v>
      </c>
      <c r="B31" s="353" t="s">
        <v>678</v>
      </c>
      <c r="C31" s="353" t="s">
        <v>381</v>
      </c>
      <c r="D31" s="163">
        <v>247</v>
      </c>
      <c r="E31" s="17"/>
      <c r="F31" s="3"/>
      <c r="G31" s="17"/>
      <c r="H31" s="4"/>
      <c r="I31" s="4"/>
      <c r="J31" s="98"/>
      <c r="K31" s="211" t="str">
        <f t="shared" ref="K31:K52" si="4">IF((P31)="","",IF(MONTH(P31)=1,"Janvier",IF(MONTH(P31)=2,"Février",IF(MONTH(P31)=3,"Mars",IF(MONTH(P31)=4,"Avril",IF(MONTH(P31)=5,"Mai",IF(MONTH(P31)=6,"Juin",IF(MONTH(P31)=7,"Juillet",IF(MONTH(P31)=8,"Août",IF(MONTH(P31)=9,"Septembre",IF(MONTH(P31)=10,"Octobre",IF(MONTH(P31)=11,"Novembre","Décembre"))))))))))))</f>
        <v>Avril</v>
      </c>
      <c r="L31" s="246">
        <f t="shared" ref="L31:L52" si="5">IF(P31="","",DAY(P31))</f>
        <v>13</v>
      </c>
      <c r="M31" s="159">
        <f t="shared" ref="M31:M52" si="6">IF(P31="","",YEAR(P31))</f>
        <v>1951</v>
      </c>
      <c r="N31" s="96" t="s">
        <v>674</v>
      </c>
      <c r="O31" s="12" t="s">
        <v>17</v>
      </c>
      <c r="P31" s="10">
        <v>18731</v>
      </c>
      <c r="R31" s="209">
        <f t="shared" ca="1" si="3"/>
        <v>63</v>
      </c>
    </row>
    <row r="32" spans="1:18" s="54" customFormat="1" ht="15.75" x14ac:dyDescent="0.25">
      <c r="A32" s="184">
        <v>236</v>
      </c>
      <c r="B32" s="353" t="s">
        <v>662</v>
      </c>
      <c r="C32" s="353" t="s">
        <v>663</v>
      </c>
      <c r="D32" s="163">
        <v>236</v>
      </c>
      <c r="E32" s="117"/>
      <c r="F32" s="13"/>
      <c r="G32" s="117"/>
      <c r="H32" s="16"/>
      <c r="I32" s="16"/>
      <c r="J32" s="35"/>
      <c r="K32" s="211" t="str">
        <f t="shared" si="4"/>
        <v>Juillet</v>
      </c>
      <c r="L32" s="246">
        <f t="shared" si="5"/>
        <v>31</v>
      </c>
      <c r="M32" s="159">
        <f t="shared" si="6"/>
        <v>1927</v>
      </c>
      <c r="N32" s="96" t="s">
        <v>674</v>
      </c>
      <c r="O32" s="12" t="s">
        <v>17</v>
      </c>
      <c r="P32" s="10">
        <v>10074</v>
      </c>
      <c r="R32" s="209">
        <f t="shared" ca="1" si="3"/>
        <v>86</v>
      </c>
    </row>
    <row r="33" spans="1:18" s="54" customFormat="1" ht="15.75" x14ac:dyDescent="0.25">
      <c r="A33" s="184">
        <v>173</v>
      </c>
      <c r="B33" s="353" t="s">
        <v>552</v>
      </c>
      <c r="C33" s="353" t="s">
        <v>187</v>
      </c>
      <c r="D33" s="165">
        <v>173</v>
      </c>
      <c r="E33" s="14"/>
      <c r="F33" s="13"/>
      <c r="G33" s="14"/>
      <c r="H33" s="16"/>
      <c r="I33" s="16"/>
      <c r="J33" s="98"/>
      <c r="K33" s="211" t="str">
        <f t="shared" si="4"/>
        <v>Juillet</v>
      </c>
      <c r="L33" s="246">
        <f t="shared" si="5"/>
        <v>1</v>
      </c>
      <c r="M33" s="159">
        <f t="shared" si="6"/>
        <v>1950</v>
      </c>
      <c r="N33" s="8" t="s">
        <v>16</v>
      </c>
      <c r="O33" s="12" t="s">
        <v>17</v>
      </c>
      <c r="P33" s="10">
        <v>18445</v>
      </c>
      <c r="R33" s="209">
        <f t="shared" ca="1" si="3"/>
        <v>63</v>
      </c>
    </row>
    <row r="34" spans="1:18" s="66" customFormat="1" ht="15.75" x14ac:dyDescent="0.25">
      <c r="A34" s="184">
        <v>198</v>
      </c>
      <c r="B34" s="353" t="s">
        <v>618</v>
      </c>
      <c r="C34" s="353" t="s">
        <v>619</v>
      </c>
      <c r="D34" s="163">
        <v>198</v>
      </c>
      <c r="E34" s="17"/>
      <c r="F34" s="3"/>
      <c r="G34" s="17"/>
      <c r="H34" s="4"/>
      <c r="I34" s="4"/>
      <c r="J34" s="98"/>
      <c r="K34" s="211" t="str">
        <f t="shared" si="4"/>
        <v>Novembre</v>
      </c>
      <c r="L34" s="246">
        <f t="shared" si="5"/>
        <v>14</v>
      </c>
      <c r="M34" s="159">
        <f t="shared" si="6"/>
        <v>1935</v>
      </c>
      <c r="N34" s="7" t="s">
        <v>16</v>
      </c>
      <c r="O34" s="12" t="s">
        <v>17</v>
      </c>
      <c r="P34" s="10">
        <v>13102</v>
      </c>
      <c r="R34" s="209">
        <f t="shared" ca="1" si="3"/>
        <v>78</v>
      </c>
    </row>
    <row r="35" spans="1:18" s="66" customFormat="1" ht="15.75" x14ac:dyDescent="0.25">
      <c r="A35" s="184">
        <v>141</v>
      </c>
      <c r="B35" s="353" t="s">
        <v>421</v>
      </c>
      <c r="C35" s="353" t="s">
        <v>422</v>
      </c>
      <c r="D35" s="163">
        <v>141</v>
      </c>
      <c r="E35" s="14"/>
      <c r="F35" s="71"/>
      <c r="G35" s="14"/>
      <c r="H35" s="16"/>
      <c r="I35" s="72"/>
      <c r="J35" s="101"/>
      <c r="K35" s="211" t="str">
        <f t="shared" si="4"/>
        <v>Mars</v>
      </c>
      <c r="L35" s="246">
        <f t="shared" si="5"/>
        <v>7</v>
      </c>
      <c r="M35" s="159">
        <f t="shared" si="6"/>
        <v>1952</v>
      </c>
      <c r="N35" s="8" t="s">
        <v>16</v>
      </c>
      <c r="O35" s="12" t="s">
        <v>17</v>
      </c>
      <c r="P35" s="10">
        <v>19060</v>
      </c>
      <c r="R35" s="209">
        <f t="shared" ca="1" si="3"/>
        <v>62</v>
      </c>
    </row>
    <row r="36" spans="1:18" s="54" customFormat="1" ht="15.75" x14ac:dyDescent="0.25">
      <c r="A36" s="184">
        <v>34</v>
      </c>
      <c r="B36" s="357" t="s">
        <v>64</v>
      </c>
      <c r="C36" s="357" t="s">
        <v>65</v>
      </c>
      <c r="D36" s="163">
        <v>34</v>
      </c>
      <c r="E36" s="2"/>
      <c r="F36" s="3"/>
      <c r="G36" s="2"/>
      <c r="H36" s="4"/>
      <c r="I36" s="4"/>
      <c r="J36" s="5"/>
      <c r="K36" s="211" t="str">
        <f t="shared" si="4"/>
        <v>Février</v>
      </c>
      <c r="L36" s="246">
        <f t="shared" si="5"/>
        <v>16</v>
      </c>
      <c r="M36" s="159">
        <f t="shared" si="6"/>
        <v>1937</v>
      </c>
      <c r="N36" s="7" t="s">
        <v>16</v>
      </c>
      <c r="O36" s="12" t="s">
        <v>17</v>
      </c>
      <c r="P36" s="10">
        <v>13562</v>
      </c>
      <c r="R36" s="209">
        <f t="shared" ca="1" si="3"/>
        <v>77</v>
      </c>
    </row>
    <row r="37" spans="1:18" s="54" customFormat="1" ht="15.75" x14ac:dyDescent="0.25">
      <c r="A37" s="184">
        <v>184</v>
      </c>
      <c r="B37" s="353" t="s">
        <v>64</v>
      </c>
      <c r="C37" s="353" t="s">
        <v>585</v>
      </c>
      <c r="D37" s="164">
        <v>184</v>
      </c>
      <c r="E37" s="17"/>
      <c r="F37" s="3"/>
      <c r="G37" s="17"/>
      <c r="H37" s="4"/>
      <c r="I37" s="4"/>
      <c r="J37" s="98"/>
      <c r="K37" s="211" t="str">
        <f t="shared" si="4"/>
        <v>Septembre</v>
      </c>
      <c r="L37" s="246">
        <f t="shared" si="5"/>
        <v>9</v>
      </c>
      <c r="M37" s="159">
        <f t="shared" si="6"/>
        <v>1965</v>
      </c>
      <c r="N37" s="7" t="s">
        <v>16</v>
      </c>
      <c r="O37" s="12" t="s">
        <v>17</v>
      </c>
      <c r="P37" s="10">
        <v>23994</v>
      </c>
      <c r="R37" s="209">
        <f t="shared" ca="1" si="3"/>
        <v>48</v>
      </c>
    </row>
    <row r="38" spans="1:18" s="66" customFormat="1" ht="15.75" x14ac:dyDescent="0.25">
      <c r="A38" s="184">
        <v>243</v>
      </c>
      <c r="B38" s="353" t="s">
        <v>671</v>
      </c>
      <c r="C38" s="353" t="s">
        <v>255</v>
      </c>
      <c r="D38" s="164">
        <v>243</v>
      </c>
      <c r="E38" s="17"/>
      <c r="F38" s="3"/>
      <c r="G38" s="17"/>
      <c r="H38" s="4"/>
      <c r="I38" s="4"/>
      <c r="J38" s="98"/>
      <c r="K38" s="211" t="str">
        <f t="shared" si="4"/>
        <v>Juin</v>
      </c>
      <c r="L38" s="246">
        <f t="shared" si="5"/>
        <v>10</v>
      </c>
      <c r="M38" s="159">
        <f t="shared" si="6"/>
        <v>1943</v>
      </c>
      <c r="N38" s="96" t="s">
        <v>674</v>
      </c>
      <c r="O38" s="12" t="s">
        <v>17</v>
      </c>
      <c r="P38" s="10">
        <v>15867</v>
      </c>
      <c r="R38" s="209">
        <f t="shared" ca="1" si="3"/>
        <v>71</v>
      </c>
    </row>
    <row r="39" spans="1:18" s="66" customFormat="1" ht="15.75" x14ac:dyDescent="0.25">
      <c r="A39" s="184">
        <v>237</v>
      </c>
      <c r="B39" s="353" t="s">
        <v>664</v>
      </c>
      <c r="C39" s="353" t="s">
        <v>399</v>
      </c>
      <c r="D39" s="163">
        <v>237</v>
      </c>
      <c r="E39" s="17"/>
      <c r="F39" s="3"/>
      <c r="G39" s="17"/>
      <c r="H39" s="4"/>
      <c r="I39" s="4"/>
      <c r="J39" s="98"/>
      <c r="K39" s="211" t="str">
        <f t="shared" si="4"/>
        <v>Janvier</v>
      </c>
      <c r="L39" s="246">
        <f t="shared" si="5"/>
        <v>25</v>
      </c>
      <c r="M39" s="159">
        <f t="shared" si="6"/>
        <v>1958</v>
      </c>
      <c r="N39" s="96" t="s">
        <v>674</v>
      </c>
      <c r="O39" s="12" t="s">
        <v>17</v>
      </c>
      <c r="P39" s="10">
        <v>21210</v>
      </c>
      <c r="R39" s="209">
        <f t="shared" ca="1" si="3"/>
        <v>56</v>
      </c>
    </row>
    <row r="40" spans="1:18" s="66" customFormat="1" ht="15.75" x14ac:dyDescent="0.25">
      <c r="A40" s="184">
        <v>242</v>
      </c>
      <c r="B40" s="353" t="s">
        <v>667</v>
      </c>
      <c r="C40" s="353" t="s">
        <v>668</v>
      </c>
      <c r="D40" s="164">
        <v>242</v>
      </c>
      <c r="E40" s="17"/>
      <c r="F40" s="3"/>
      <c r="G40" s="17"/>
      <c r="H40" s="16"/>
      <c r="I40" s="16"/>
      <c r="J40" s="35"/>
      <c r="K40" s="211" t="str">
        <f t="shared" si="4"/>
        <v>Novembre</v>
      </c>
      <c r="L40" s="246">
        <f t="shared" si="5"/>
        <v>18</v>
      </c>
      <c r="M40" s="159">
        <f t="shared" si="6"/>
        <v>1956</v>
      </c>
      <c r="N40" s="96" t="s">
        <v>674</v>
      </c>
      <c r="O40" s="12" t="s">
        <v>17</v>
      </c>
      <c r="P40" s="10">
        <v>20777</v>
      </c>
      <c r="R40" s="209">
        <f t="shared" ca="1" si="3"/>
        <v>57</v>
      </c>
    </row>
    <row r="41" spans="1:18" s="66" customFormat="1" ht="15.75" x14ac:dyDescent="0.25">
      <c r="A41" s="184">
        <v>248</v>
      </c>
      <c r="B41" s="353" t="s">
        <v>679</v>
      </c>
      <c r="C41" s="353" t="s">
        <v>510</v>
      </c>
      <c r="D41" s="165">
        <v>248</v>
      </c>
      <c r="E41" s="117"/>
      <c r="F41" s="13"/>
      <c r="G41" s="117"/>
      <c r="H41" s="16"/>
      <c r="I41" s="16"/>
      <c r="J41" s="98"/>
      <c r="K41" s="211" t="str">
        <f t="shared" si="4"/>
        <v>Septembre</v>
      </c>
      <c r="L41" s="246">
        <f t="shared" si="5"/>
        <v>30</v>
      </c>
      <c r="M41" s="159">
        <f t="shared" si="6"/>
        <v>1951</v>
      </c>
      <c r="N41" s="120" t="s">
        <v>674</v>
      </c>
      <c r="O41" s="12" t="s">
        <v>17</v>
      </c>
      <c r="P41" s="10">
        <v>18901</v>
      </c>
      <c r="R41" s="209">
        <f t="shared" ca="1" si="3"/>
        <v>62</v>
      </c>
    </row>
    <row r="42" spans="1:18" s="66" customFormat="1" ht="15.75" x14ac:dyDescent="0.25">
      <c r="A42" s="184">
        <v>227</v>
      </c>
      <c r="B42" s="353" t="s">
        <v>650</v>
      </c>
      <c r="C42" s="353" t="s">
        <v>651</v>
      </c>
      <c r="D42" s="164">
        <v>227</v>
      </c>
      <c r="E42" s="117"/>
      <c r="F42" s="71"/>
      <c r="G42" s="15"/>
      <c r="H42" s="16"/>
      <c r="I42" s="56"/>
      <c r="J42" s="70"/>
      <c r="K42" s="211" t="str">
        <f t="shared" si="4"/>
        <v>Mai</v>
      </c>
      <c r="L42" s="246">
        <f t="shared" si="5"/>
        <v>11</v>
      </c>
      <c r="M42" s="159">
        <f t="shared" si="6"/>
        <v>1951</v>
      </c>
      <c r="N42" s="96" t="s">
        <v>674</v>
      </c>
      <c r="O42" s="12" t="s">
        <v>17</v>
      </c>
      <c r="P42" s="10">
        <v>18759</v>
      </c>
      <c r="R42" s="209">
        <f t="shared" ca="1" si="3"/>
        <v>63</v>
      </c>
    </row>
    <row r="43" spans="1:18" s="66" customFormat="1" ht="15.75" x14ac:dyDescent="0.25">
      <c r="A43" s="184">
        <v>200</v>
      </c>
      <c r="B43" s="353" t="s">
        <v>621</v>
      </c>
      <c r="C43" s="353" t="s">
        <v>622</v>
      </c>
      <c r="D43" s="163">
        <v>200</v>
      </c>
      <c r="E43" s="17"/>
      <c r="F43" s="3"/>
      <c r="G43" s="17"/>
      <c r="H43" s="4"/>
      <c r="I43" s="4"/>
      <c r="J43" s="98"/>
      <c r="K43" s="211" t="str">
        <f t="shared" si="4"/>
        <v>Mars</v>
      </c>
      <c r="L43" s="246">
        <f t="shared" si="5"/>
        <v>29</v>
      </c>
      <c r="M43" s="159">
        <f t="shared" si="6"/>
        <v>1943</v>
      </c>
      <c r="N43" s="7" t="s">
        <v>16</v>
      </c>
      <c r="O43" s="12" t="s">
        <v>17</v>
      </c>
      <c r="P43" s="10">
        <v>15794</v>
      </c>
      <c r="R43" s="209">
        <f t="shared" ca="1" si="3"/>
        <v>71</v>
      </c>
    </row>
    <row r="44" spans="1:18" s="66" customFormat="1" ht="15.75" x14ac:dyDescent="0.25">
      <c r="A44" s="184">
        <v>120</v>
      </c>
      <c r="B44" s="353" t="s">
        <v>21</v>
      </c>
      <c r="C44" s="353" t="s">
        <v>22</v>
      </c>
      <c r="D44" s="163">
        <v>120</v>
      </c>
      <c r="E44" s="14"/>
      <c r="F44" s="13"/>
      <c r="G44" s="14"/>
      <c r="H44" s="16"/>
      <c r="I44" s="16"/>
      <c r="J44" s="35"/>
      <c r="K44" s="211" t="str">
        <f t="shared" si="4"/>
        <v>Novembre</v>
      </c>
      <c r="L44" s="246">
        <f t="shared" si="5"/>
        <v>22</v>
      </c>
      <c r="M44" s="159">
        <f t="shared" si="6"/>
        <v>1951</v>
      </c>
      <c r="N44" s="8" t="s">
        <v>16</v>
      </c>
      <c r="O44" s="12" t="s">
        <v>17</v>
      </c>
      <c r="P44" s="10">
        <v>18954</v>
      </c>
      <c r="R44" s="209">
        <f t="shared" ca="1" si="3"/>
        <v>62</v>
      </c>
    </row>
    <row r="45" spans="1:18" s="66" customFormat="1" ht="15.75" x14ac:dyDescent="0.25">
      <c r="A45" s="184">
        <v>36</v>
      </c>
      <c r="B45" s="353" t="s">
        <v>38</v>
      </c>
      <c r="C45" s="353" t="s">
        <v>39</v>
      </c>
      <c r="D45" s="163">
        <v>36</v>
      </c>
      <c r="E45" s="14"/>
      <c r="F45" s="13"/>
      <c r="G45" s="14"/>
      <c r="H45" s="16"/>
      <c r="I45" s="16"/>
      <c r="J45" s="5"/>
      <c r="K45" s="211" t="str">
        <f t="shared" si="4"/>
        <v>Février</v>
      </c>
      <c r="L45" s="246">
        <f t="shared" si="5"/>
        <v>11</v>
      </c>
      <c r="M45" s="159">
        <f t="shared" si="6"/>
        <v>1923</v>
      </c>
      <c r="N45" s="97" t="s">
        <v>686</v>
      </c>
      <c r="O45" s="97" t="s">
        <v>686</v>
      </c>
      <c r="P45" s="10">
        <v>8443</v>
      </c>
      <c r="R45" s="209">
        <f t="shared" ca="1" si="3"/>
        <v>91</v>
      </c>
    </row>
    <row r="46" spans="1:18" s="66" customFormat="1" ht="15.75" x14ac:dyDescent="0.25">
      <c r="A46" s="184">
        <v>253</v>
      </c>
      <c r="B46" s="353" t="s">
        <v>687</v>
      </c>
      <c r="C46" s="353" t="s">
        <v>688</v>
      </c>
      <c r="D46" s="267">
        <v>253</v>
      </c>
      <c r="E46" s="52"/>
      <c r="F46" s="71"/>
      <c r="G46" s="52"/>
      <c r="H46" s="16"/>
      <c r="I46" s="72"/>
      <c r="J46" s="98"/>
      <c r="K46" s="211" t="str">
        <f t="shared" si="4"/>
        <v>Février</v>
      </c>
      <c r="L46" s="246">
        <f t="shared" si="5"/>
        <v>21</v>
      </c>
      <c r="M46" s="159">
        <f t="shared" si="6"/>
        <v>1950</v>
      </c>
      <c r="N46" s="126" t="s">
        <v>674</v>
      </c>
      <c r="O46" s="12" t="s">
        <v>17</v>
      </c>
      <c r="P46" s="10">
        <v>18315</v>
      </c>
      <c r="R46" s="209">
        <f t="shared" ca="1" si="3"/>
        <v>64</v>
      </c>
    </row>
    <row r="47" spans="1:18" s="66" customFormat="1" ht="15.75" x14ac:dyDescent="0.25">
      <c r="A47" s="184">
        <v>37</v>
      </c>
      <c r="B47" s="358" t="s">
        <v>101</v>
      </c>
      <c r="C47" s="358" t="s">
        <v>102</v>
      </c>
      <c r="D47" s="163">
        <v>37</v>
      </c>
      <c r="E47" s="2"/>
      <c r="F47" s="3"/>
      <c r="G47" s="2"/>
      <c r="H47" s="4"/>
      <c r="I47" s="4"/>
      <c r="J47" s="5"/>
      <c r="K47" s="211" t="str">
        <f t="shared" si="4"/>
        <v>Octobre</v>
      </c>
      <c r="L47" s="246">
        <f t="shared" si="5"/>
        <v>14</v>
      </c>
      <c r="M47" s="159">
        <f t="shared" si="6"/>
        <v>1947</v>
      </c>
      <c r="N47" s="7" t="s">
        <v>16</v>
      </c>
      <c r="O47" s="97" t="s">
        <v>640</v>
      </c>
      <c r="P47" s="10">
        <v>17454</v>
      </c>
      <c r="R47" s="209">
        <f t="shared" ca="1" si="3"/>
        <v>66</v>
      </c>
    </row>
    <row r="48" spans="1:18" s="66" customFormat="1" ht="15.75" x14ac:dyDescent="0.25">
      <c r="A48" s="184">
        <v>191</v>
      </c>
      <c r="B48" s="357" t="s">
        <v>607</v>
      </c>
      <c r="C48" s="357" t="s">
        <v>609</v>
      </c>
      <c r="D48" s="163">
        <v>191</v>
      </c>
      <c r="E48" s="17"/>
      <c r="F48" s="3"/>
      <c r="G48" s="17"/>
      <c r="H48" s="4"/>
      <c r="I48" s="4"/>
      <c r="J48" s="98"/>
      <c r="K48" s="211" t="str">
        <f t="shared" si="4"/>
        <v>Juin</v>
      </c>
      <c r="L48" s="246">
        <f t="shared" si="5"/>
        <v>25</v>
      </c>
      <c r="M48" s="159">
        <f t="shared" si="6"/>
        <v>1965</v>
      </c>
      <c r="N48" s="7" t="s">
        <v>16</v>
      </c>
      <c r="O48" s="12" t="s">
        <v>17</v>
      </c>
      <c r="P48" s="10">
        <v>23918</v>
      </c>
      <c r="R48" s="209">
        <f t="shared" ca="1" si="3"/>
        <v>48</v>
      </c>
    </row>
    <row r="49" spans="1:18" s="1" customFormat="1" ht="15.75" x14ac:dyDescent="0.25">
      <c r="A49" s="184">
        <v>40</v>
      </c>
      <c r="B49" s="353" t="s">
        <v>58</v>
      </c>
      <c r="C49" s="354" t="s">
        <v>59</v>
      </c>
      <c r="D49" s="163">
        <v>40</v>
      </c>
      <c r="E49" s="14"/>
      <c r="F49" s="13"/>
      <c r="G49" s="14"/>
      <c r="H49" s="16"/>
      <c r="I49" s="16"/>
      <c r="J49" s="5"/>
      <c r="K49" s="211" t="str">
        <f t="shared" si="4"/>
        <v>Février</v>
      </c>
      <c r="L49" s="246">
        <f t="shared" si="5"/>
        <v>16</v>
      </c>
      <c r="M49" s="159">
        <f t="shared" si="6"/>
        <v>1933</v>
      </c>
      <c r="N49" s="8" t="s">
        <v>16</v>
      </c>
      <c r="O49" s="12" t="s">
        <v>17</v>
      </c>
      <c r="P49" s="10">
        <v>12101</v>
      </c>
      <c r="R49" s="209">
        <f t="shared" ca="1" si="3"/>
        <v>81</v>
      </c>
    </row>
    <row r="50" spans="1:18" s="66" customFormat="1" ht="15.75" x14ac:dyDescent="0.25">
      <c r="A50" s="184">
        <v>161</v>
      </c>
      <c r="B50" s="353" t="s">
        <v>513</v>
      </c>
      <c r="C50" s="353" t="s">
        <v>98</v>
      </c>
      <c r="D50" s="164">
        <v>161</v>
      </c>
      <c r="E50" s="14"/>
      <c r="F50" s="71"/>
      <c r="G50" s="15"/>
      <c r="H50" s="16"/>
      <c r="I50" s="56"/>
      <c r="J50" s="98"/>
      <c r="K50" s="211" t="str">
        <f t="shared" si="4"/>
        <v>Juin</v>
      </c>
      <c r="L50" s="246">
        <f t="shared" si="5"/>
        <v>25</v>
      </c>
      <c r="M50" s="159">
        <f t="shared" si="6"/>
        <v>1950</v>
      </c>
      <c r="N50" s="8" t="s">
        <v>16</v>
      </c>
      <c r="O50" s="12" t="s">
        <v>17</v>
      </c>
      <c r="P50" s="10">
        <v>18439</v>
      </c>
      <c r="R50" s="209">
        <f t="shared" ca="1" si="3"/>
        <v>63</v>
      </c>
    </row>
    <row r="51" spans="1:18" s="1" customFormat="1" ht="15.75" x14ac:dyDescent="0.25">
      <c r="A51" s="184">
        <v>239</v>
      </c>
      <c r="B51" s="353" t="s">
        <v>513</v>
      </c>
      <c r="C51" s="353" t="s">
        <v>55</v>
      </c>
      <c r="D51" s="164">
        <v>239</v>
      </c>
      <c r="E51" s="14"/>
      <c r="F51" s="71"/>
      <c r="G51" s="15"/>
      <c r="H51" s="16"/>
      <c r="I51" s="56"/>
      <c r="J51" s="98"/>
      <c r="K51" s="211" t="str">
        <f t="shared" si="4"/>
        <v>Mai</v>
      </c>
      <c r="L51" s="246">
        <f t="shared" si="5"/>
        <v>20</v>
      </c>
      <c r="M51" s="159">
        <f t="shared" si="6"/>
        <v>1948</v>
      </c>
      <c r="N51" s="96" t="s">
        <v>674</v>
      </c>
      <c r="O51" s="12" t="s">
        <v>17</v>
      </c>
      <c r="P51" s="10">
        <v>17673</v>
      </c>
      <c r="R51" s="209">
        <f t="shared" ca="1" si="3"/>
        <v>66</v>
      </c>
    </row>
    <row r="52" spans="1:18" s="66" customFormat="1" ht="15.75" x14ac:dyDescent="0.25">
      <c r="A52" s="184">
        <v>158</v>
      </c>
      <c r="B52" s="353" t="s">
        <v>511</v>
      </c>
      <c r="C52" s="353" t="s">
        <v>19</v>
      </c>
      <c r="D52" s="163">
        <v>158</v>
      </c>
      <c r="E52" s="2"/>
      <c r="F52" s="3"/>
      <c r="G52" s="2"/>
      <c r="H52" s="62"/>
      <c r="I52" s="4"/>
      <c r="J52" s="5"/>
      <c r="K52" s="211" t="str">
        <f t="shared" si="4"/>
        <v>Septembre</v>
      </c>
      <c r="L52" s="246">
        <f t="shared" si="5"/>
        <v>23</v>
      </c>
      <c r="M52" s="159">
        <f t="shared" si="6"/>
        <v>1951</v>
      </c>
      <c r="N52" s="8" t="s">
        <v>16</v>
      </c>
      <c r="O52" s="12" t="s">
        <v>17</v>
      </c>
      <c r="P52" s="10">
        <v>18894</v>
      </c>
      <c r="R52" s="209">
        <f t="shared" ca="1" si="3"/>
        <v>62</v>
      </c>
    </row>
    <row r="53" spans="1:18" s="1" customFormat="1" ht="15.75" x14ac:dyDescent="0.25">
      <c r="A53" s="184">
        <v>204</v>
      </c>
      <c r="B53" s="353" t="s">
        <v>628</v>
      </c>
      <c r="C53" s="353" t="s">
        <v>629</v>
      </c>
      <c r="D53" s="163">
        <v>204</v>
      </c>
      <c r="E53" s="17"/>
      <c r="F53" s="3"/>
      <c r="G53" s="17"/>
      <c r="H53" s="4"/>
      <c r="I53" s="4"/>
      <c r="J53" s="5"/>
      <c r="K53" s="211" t="str">
        <f t="shared" ref="K53:K79" si="7">IF((P53)="","",IF(MONTH(P53)=1,"Janvier",IF(MONTH(P53)=2,"Février",IF(MONTH(P53)=3,"Mars",IF(MONTH(P53)=4,"Avril",IF(MONTH(P53)=5,"Mai",IF(MONTH(P53)=6,"Juin",IF(MONTH(P53)=7,"Juillet",IF(MONTH(P53)=8,"Août",IF(MONTH(P53)=9,"Septembre",IF(MONTH(P53)=10,"Octobre",IF(MONTH(P53)=11,"Novembre","Décembre"))))))))))))</f>
        <v>Août</v>
      </c>
      <c r="L53" s="246">
        <f t="shared" ref="L53:L79" si="8">IF(P53="","",DAY(P53))</f>
        <v>10</v>
      </c>
      <c r="M53" s="159">
        <f t="shared" ref="M53:M79" si="9">IF(P53="","",YEAR(P53))</f>
        <v>1944</v>
      </c>
      <c r="N53" s="8" t="s">
        <v>16</v>
      </c>
      <c r="O53" s="12" t="s">
        <v>17</v>
      </c>
      <c r="P53" s="10">
        <v>16294</v>
      </c>
      <c r="R53" s="209">
        <f t="shared" ca="1" si="3"/>
        <v>69</v>
      </c>
    </row>
    <row r="54" spans="1:18" s="1" customFormat="1" ht="15.75" x14ac:dyDescent="0.25">
      <c r="A54" s="184">
        <v>205</v>
      </c>
      <c r="B54" s="353" t="s">
        <v>630</v>
      </c>
      <c r="C54" s="353" t="s">
        <v>133</v>
      </c>
      <c r="D54" s="163">
        <v>205</v>
      </c>
      <c r="E54" s="17"/>
      <c r="F54" s="3"/>
      <c r="G54" s="17"/>
      <c r="H54" s="4"/>
      <c r="I54" s="4"/>
      <c r="J54" s="102"/>
      <c r="K54" s="211" t="str">
        <f t="shared" si="7"/>
        <v>Août</v>
      </c>
      <c r="L54" s="246">
        <f t="shared" si="8"/>
        <v>17</v>
      </c>
      <c r="M54" s="159">
        <f t="shared" si="9"/>
        <v>1942</v>
      </c>
      <c r="N54" s="8" t="s">
        <v>16</v>
      </c>
      <c r="O54" s="12" t="s">
        <v>17</v>
      </c>
      <c r="P54" s="10">
        <v>15570</v>
      </c>
      <c r="R54" s="209">
        <f t="shared" ca="1" si="3"/>
        <v>71</v>
      </c>
    </row>
    <row r="55" spans="1:18" s="66" customFormat="1" ht="15.75" x14ac:dyDescent="0.25">
      <c r="A55" s="184">
        <v>169</v>
      </c>
      <c r="B55" s="357" t="s">
        <v>537</v>
      </c>
      <c r="C55" s="357" t="s">
        <v>35</v>
      </c>
      <c r="D55" s="165">
        <v>169</v>
      </c>
      <c r="E55" s="14"/>
      <c r="F55" s="13"/>
      <c r="G55" s="14"/>
      <c r="H55" s="16"/>
      <c r="I55" s="16"/>
      <c r="J55" s="5"/>
      <c r="K55" s="211" t="str">
        <f t="shared" si="7"/>
        <v>Avril</v>
      </c>
      <c r="L55" s="246">
        <f t="shared" si="8"/>
        <v>23</v>
      </c>
      <c r="M55" s="159">
        <f t="shared" si="9"/>
        <v>1950</v>
      </c>
      <c r="N55" s="7" t="s">
        <v>16</v>
      </c>
      <c r="O55" s="12" t="s">
        <v>17</v>
      </c>
      <c r="P55" s="10">
        <v>18376</v>
      </c>
      <c r="R55" s="209">
        <f t="shared" ca="1" si="3"/>
        <v>64</v>
      </c>
    </row>
    <row r="56" spans="1:18" s="66" customFormat="1" ht="15.75" x14ac:dyDescent="0.25">
      <c r="A56" s="184">
        <v>187</v>
      </c>
      <c r="B56" s="353" t="s">
        <v>589</v>
      </c>
      <c r="C56" s="353" t="s">
        <v>590</v>
      </c>
      <c r="D56" s="163">
        <v>187</v>
      </c>
      <c r="E56" s="17"/>
      <c r="F56" s="3"/>
      <c r="G56" s="17"/>
      <c r="H56" s="4"/>
      <c r="I56" s="4"/>
      <c r="J56" s="98"/>
      <c r="K56" s="211" t="str">
        <f t="shared" si="7"/>
        <v>Décembre</v>
      </c>
      <c r="L56" s="246">
        <f t="shared" si="8"/>
        <v>26</v>
      </c>
      <c r="M56" s="159">
        <f t="shared" si="9"/>
        <v>1946</v>
      </c>
      <c r="N56" s="8" t="s">
        <v>16</v>
      </c>
      <c r="O56" s="12" t="s">
        <v>17</v>
      </c>
      <c r="P56" s="10">
        <v>17162</v>
      </c>
      <c r="R56" s="209">
        <f t="shared" ca="1" si="3"/>
        <v>67</v>
      </c>
    </row>
    <row r="57" spans="1:18" s="66" customFormat="1" ht="15.75" x14ac:dyDescent="0.25">
      <c r="A57" s="184">
        <v>209</v>
      </c>
      <c r="B57" s="353" t="s">
        <v>589</v>
      </c>
      <c r="C57" s="353" t="s">
        <v>102</v>
      </c>
      <c r="D57" s="163">
        <v>209</v>
      </c>
      <c r="E57" s="14"/>
      <c r="F57" s="13"/>
      <c r="G57" s="52"/>
      <c r="H57" s="16"/>
      <c r="I57" s="16"/>
      <c r="J57" s="98"/>
      <c r="K57" s="211" t="str">
        <f t="shared" si="7"/>
        <v>Janvier</v>
      </c>
      <c r="L57" s="246">
        <f t="shared" si="8"/>
        <v>1</v>
      </c>
      <c r="M57" s="159">
        <f t="shared" si="9"/>
        <v>1951</v>
      </c>
      <c r="N57" s="8" t="s">
        <v>16</v>
      </c>
      <c r="O57" s="12" t="s">
        <v>17</v>
      </c>
      <c r="P57" s="10">
        <v>18629</v>
      </c>
      <c r="R57" s="209">
        <f t="shared" ca="1" si="3"/>
        <v>63</v>
      </c>
    </row>
    <row r="58" spans="1:18" s="1" customFormat="1" ht="15.75" x14ac:dyDescent="0.25">
      <c r="A58" s="184">
        <v>212</v>
      </c>
      <c r="B58" s="353" t="s">
        <v>636</v>
      </c>
      <c r="C58" s="353" t="s">
        <v>363</v>
      </c>
      <c r="D58" s="163">
        <v>212</v>
      </c>
      <c r="E58" s="17"/>
      <c r="F58" s="3"/>
      <c r="G58" s="17"/>
      <c r="H58" s="4"/>
      <c r="I58" s="4"/>
      <c r="J58" s="98"/>
      <c r="K58" s="211" t="str">
        <f t="shared" si="7"/>
        <v>Août</v>
      </c>
      <c r="L58" s="246">
        <f t="shared" si="8"/>
        <v>26</v>
      </c>
      <c r="M58" s="159">
        <f t="shared" si="9"/>
        <v>1955</v>
      </c>
      <c r="N58" s="7" t="s">
        <v>16</v>
      </c>
      <c r="O58" s="12" t="s">
        <v>17</v>
      </c>
      <c r="P58" s="10">
        <v>20327</v>
      </c>
      <c r="R58" s="209">
        <f t="shared" ca="1" si="3"/>
        <v>58</v>
      </c>
    </row>
    <row r="59" spans="1:18" ht="15.75" x14ac:dyDescent="0.25">
      <c r="A59" s="184">
        <v>44</v>
      </c>
      <c r="B59" s="358" t="s">
        <v>81</v>
      </c>
      <c r="C59" s="358" t="s">
        <v>82</v>
      </c>
      <c r="D59" s="163">
        <v>44</v>
      </c>
      <c r="E59" s="2"/>
      <c r="F59" s="3"/>
      <c r="G59" s="2"/>
      <c r="H59" s="4"/>
      <c r="I59" s="4"/>
      <c r="J59" s="5"/>
      <c r="K59" s="211" t="str">
        <f t="shared" si="7"/>
        <v>Août</v>
      </c>
      <c r="L59" s="246">
        <f t="shared" si="8"/>
        <v>21</v>
      </c>
      <c r="M59" s="159">
        <f t="shared" si="9"/>
        <v>1949</v>
      </c>
      <c r="N59" s="7" t="s">
        <v>16</v>
      </c>
      <c r="O59" s="97" t="s">
        <v>640</v>
      </c>
      <c r="P59" s="217">
        <v>18131</v>
      </c>
      <c r="R59" s="209">
        <f t="shared" ca="1" si="3"/>
        <v>64</v>
      </c>
    </row>
    <row r="60" spans="1:18" s="1" customFormat="1" ht="15.75" x14ac:dyDescent="0.25">
      <c r="A60" s="184">
        <v>218</v>
      </c>
      <c r="B60" s="353" t="s">
        <v>643</v>
      </c>
      <c r="C60" s="353" t="s">
        <v>370</v>
      </c>
      <c r="D60" s="163">
        <v>218</v>
      </c>
      <c r="E60" s="17"/>
      <c r="F60" s="3"/>
      <c r="G60" s="17"/>
      <c r="H60" s="4"/>
      <c r="I60" s="4"/>
      <c r="J60" s="98"/>
      <c r="K60" s="211" t="str">
        <f t="shared" si="7"/>
        <v>Avril</v>
      </c>
      <c r="L60" s="246">
        <f t="shared" si="8"/>
        <v>4</v>
      </c>
      <c r="M60" s="159">
        <f t="shared" si="9"/>
        <v>1953</v>
      </c>
      <c r="N60" s="8" t="s">
        <v>16</v>
      </c>
      <c r="O60" s="12" t="s">
        <v>17</v>
      </c>
      <c r="P60" s="217">
        <v>19453</v>
      </c>
      <c r="R60" s="209">
        <f t="shared" ca="1" si="3"/>
        <v>61</v>
      </c>
    </row>
    <row r="61" spans="1:18" s="66" customFormat="1" ht="15.75" x14ac:dyDescent="0.25">
      <c r="A61" s="184">
        <v>211</v>
      </c>
      <c r="B61" s="353" t="s">
        <v>635</v>
      </c>
      <c r="C61" s="353" t="s">
        <v>629</v>
      </c>
      <c r="D61" s="163">
        <v>211</v>
      </c>
      <c r="E61" s="17"/>
      <c r="F61" s="3"/>
      <c r="G61" s="17"/>
      <c r="H61" s="4"/>
      <c r="I61" s="4"/>
      <c r="J61" s="98"/>
      <c r="K61" s="211" t="str">
        <f t="shared" si="7"/>
        <v>Janvier</v>
      </c>
      <c r="L61" s="246">
        <f t="shared" si="8"/>
        <v>13</v>
      </c>
      <c r="M61" s="159">
        <f t="shared" si="9"/>
        <v>1947</v>
      </c>
      <c r="N61" s="8" t="s">
        <v>16</v>
      </c>
      <c r="O61" s="12" t="s">
        <v>17</v>
      </c>
      <c r="P61" s="217">
        <v>17180</v>
      </c>
      <c r="R61" s="209">
        <f t="shared" ca="1" si="3"/>
        <v>67</v>
      </c>
    </row>
    <row r="62" spans="1:18" s="1" customFormat="1" ht="15.75" x14ac:dyDescent="0.25">
      <c r="A62" s="184">
        <v>230</v>
      </c>
      <c r="B62" s="353" t="s">
        <v>657</v>
      </c>
      <c r="C62" s="353" t="s">
        <v>670</v>
      </c>
      <c r="D62" s="164">
        <v>230</v>
      </c>
      <c r="E62" s="52"/>
      <c r="F62" s="3"/>
      <c r="G62" s="52"/>
      <c r="H62" s="4"/>
      <c r="I62" s="4"/>
      <c r="J62" s="98"/>
      <c r="K62" s="211" t="str">
        <f t="shared" si="7"/>
        <v>Janvier</v>
      </c>
      <c r="L62" s="246">
        <f t="shared" si="8"/>
        <v>12</v>
      </c>
      <c r="M62" s="159">
        <f t="shared" si="9"/>
        <v>1935</v>
      </c>
      <c r="N62" s="96" t="s">
        <v>674</v>
      </c>
      <c r="O62" s="12" t="s">
        <v>17</v>
      </c>
      <c r="P62" s="217">
        <v>12796</v>
      </c>
      <c r="R62" s="209">
        <f t="shared" ca="1" si="3"/>
        <v>79</v>
      </c>
    </row>
    <row r="63" spans="1:18" ht="15.75" x14ac:dyDescent="0.25">
      <c r="A63" s="184">
        <v>181</v>
      </c>
      <c r="B63" s="353" t="s">
        <v>369</v>
      </c>
      <c r="C63" s="353" t="s">
        <v>370</v>
      </c>
      <c r="D63" s="164">
        <v>181</v>
      </c>
      <c r="E63" s="17"/>
      <c r="F63" s="3"/>
      <c r="G63" s="17"/>
      <c r="H63" s="4"/>
      <c r="I63" s="4"/>
      <c r="J63" s="5"/>
      <c r="K63" s="211" t="str">
        <f t="shared" si="7"/>
        <v>Septembre</v>
      </c>
      <c r="L63" s="246">
        <f t="shared" si="8"/>
        <v>26</v>
      </c>
      <c r="M63" s="159">
        <f t="shared" si="9"/>
        <v>1960</v>
      </c>
      <c r="N63" s="7" t="s">
        <v>16</v>
      </c>
      <c r="O63" s="12" t="s">
        <v>17</v>
      </c>
      <c r="P63" s="217">
        <v>22185</v>
      </c>
      <c r="R63" s="209">
        <f t="shared" ca="1" si="3"/>
        <v>53</v>
      </c>
    </row>
    <row r="64" spans="1:18" s="1" customFormat="1" ht="15.75" x14ac:dyDescent="0.25">
      <c r="A64" s="184">
        <v>241</v>
      </c>
      <c r="B64" s="353" t="s">
        <v>666</v>
      </c>
      <c r="C64" s="353" t="s">
        <v>245</v>
      </c>
      <c r="D64" s="163">
        <v>241</v>
      </c>
      <c r="E64" s="17"/>
      <c r="F64" s="3"/>
      <c r="G64" s="17"/>
      <c r="H64" s="16"/>
      <c r="I64" s="16"/>
      <c r="J64" s="35"/>
      <c r="K64" s="211" t="str">
        <f t="shared" si="7"/>
        <v>Septembre</v>
      </c>
      <c r="L64" s="246">
        <f t="shared" si="8"/>
        <v>14</v>
      </c>
      <c r="M64" s="159">
        <f t="shared" si="9"/>
        <v>1951</v>
      </c>
      <c r="N64" s="96" t="s">
        <v>674</v>
      </c>
      <c r="O64" s="12" t="s">
        <v>17</v>
      </c>
      <c r="P64" s="217">
        <v>18885</v>
      </c>
      <c r="R64" s="209">
        <f t="shared" ca="1" si="3"/>
        <v>62</v>
      </c>
    </row>
    <row r="65" spans="1:18" s="1" customFormat="1" ht="15.75" x14ac:dyDescent="0.25">
      <c r="A65" s="184">
        <v>251</v>
      </c>
      <c r="B65" s="353" t="s">
        <v>683</v>
      </c>
      <c r="C65" s="353" t="s">
        <v>98</v>
      </c>
      <c r="D65" s="163">
        <v>251</v>
      </c>
      <c r="E65" s="17"/>
      <c r="F65" s="3"/>
      <c r="G65" s="22"/>
      <c r="H65" s="4"/>
      <c r="I65" s="4"/>
      <c r="J65" s="98"/>
      <c r="K65" s="211" t="str">
        <f t="shared" si="7"/>
        <v>Juillet</v>
      </c>
      <c r="L65" s="246">
        <f t="shared" si="8"/>
        <v>26</v>
      </c>
      <c r="M65" s="159">
        <f t="shared" si="9"/>
        <v>1948</v>
      </c>
      <c r="N65" s="120" t="s">
        <v>674</v>
      </c>
      <c r="O65" s="12" t="s">
        <v>17</v>
      </c>
      <c r="P65" s="217">
        <v>17740</v>
      </c>
      <c r="R65" s="209">
        <f t="shared" ca="1" si="3"/>
        <v>65</v>
      </c>
    </row>
    <row r="66" spans="1:18" s="1" customFormat="1" ht="15.75" x14ac:dyDescent="0.25">
      <c r="A66" s="184">
        <v>149</v>
      </c>
      <c r="B66" s="353" t="s">
        <v>498</v>
      </c>
      <c r="C66" s="353" t="s">
        <v>48</v>
      </c>
      <c r="D66" s="164">
        <v>149</v>
      </c>
      <c r="E66" s="14"/>
      <c r="F66" s="71"/>
      <c r="G66" s="15"/>
      <c r="H66" s="16"/>
      <c r="I66" s="56"/>
      <c r="J66" s="70"/>
      <c r="K66" s="211" t="str">
        <f t="shared" si="7"/>
        <v>Août</v>
      </c>
      <c r="L66" s="246">
        <f t="shared" si="8"/>
        <v>17</v>
      </c>
      <c r="M66" s="159">
        <f t="shared" si="9"/>
        <v>1948</v>
      </c>
      <c r="N66" s="7" t="s">
        <v>16</v>
      </c>
      <c r="O66" s="12" t="s">
        <v>17</v>
      </c>
      <c r="P66" s="217">
        <v>17762</v>
      </c>
      <c r="R66" s="209">
        <f t="shared" ca="1" si="3"/>
        <v>65</v>
      </c>
    </row>
    <row r="67" spans="1:18" s="1" customFormat="1" ht="15.75" x14ac:dyDescent="0.25">
      <c r="A67" s="184">
        <v>234</v>
      </c>
      <c r="B67" s="353" t="s">
        <v>660</v>
      </c>
      <c r="C67" s="353" t="s">
        <v>661</v>
      </c>
      <c r="D67" s="163">
        <v>234</v>
      </c>
      <c r="E67" s="117"/>
      <c r="F67" s="13"/>
      <c r="G67" s="117"/>
      <c r="H67" s="16"/>
      <c r="I67" s="16"/>
      <c r="J67" s="35"/>
      <c r="K67" s="211" t="str">
        <f t="shared" si="7"/>
        <v>Juillet</v>
      </c>
      <c r="L67" s="246">
        <f t="shared" si="8"/>
        <v>30</v>
      </c>
      <c r="M67" s="159">
        <f t="shared" si="9"/>
        <v>1944</v>
      </c>
      <c r="N67" s="96" t="s">
        <v>674</v>
      </c>
      <c r="O67" s="12" t="s">
        <v>17</v>
      </c>
      <c r="P67" s="217">
        <v>16283</v>
      </c>
      <c r="R67" s="209">
        <f t="shared" ca="1" si="3"/>
        <v>69</v>
      </c>
    </row>
    <row r="68" spans="1:18" s="1" customFormat="1" ht="15.75" x14ac:dyDescent="0.25">
      <c r="A68" s="184">
        <v>217</v>
      </c>
      <c r="B68" s="353" t="s">
        <v>644</v>
      </c>
      <c r="C68" s="353" t="s">
        <v>381</v>
      </c>
      <c r="D68" s="163">
        <v>217</v>
      </c>
      <c r="E68" s="17"/>
      <c r="F68" s="3"/>
      <c r="G68" s="17"/>
      <c r="H68" s="4"/>
      <c r="I68" s="4"/>
      <c r="J68" s="98"/>
      <c r="K68" s="211" t="str">
        <f t="shared" si="7"/>
        <v>Novembre</v>
      </c>
      <c r="L68" s="246">
        <f t="shared" si="8"/>
        <v>16</v>
      </c>
      <c r="M68" s="159">
        <f t="shared" si="9"/>
        <v>1955</v>
      </c>
      <c r="N68" s="7" t="s">
        <v>16</v>
      </c>
      <c r="O68" s="12" t="s">
        <v>17</v>
      </c>
      <c r="P68" s="217">
        <v>20409</v>
      </c>
      <c r="R68" s="209">
        <f t="shared" ca="1" si="3"/>
        <v>58</v>
      </c>
    </row>
    <row r="69" spans="1:18" s="1" customFormat="1" ht="15.75" x14ac:dyDescent="0.25">
      <c r="A69" s="184">
        <v>113</v>
      </c>
      <c r="B69" s="358" t="s">
        <v>74</v>
      </c>
      <c r="C69" s="358" t="s">
        <v>75</v>
      </c>
      <c r="D69" s="163">
        <v>113</v>
      </c>
      <c r="E69" s="2"/>
      <c r="F69" s="3"/>
      <c r="G69" s="2"/>
      <c r="H69" s="4"/>
      <c r="I69" s="4"/>
      <c r="J69" s="5"/>
      <c r="K69" s="211" t="str">
        <f t="shared" si="7"/>
        <v>Novembre</v>
      </c>
      <c r="L69" s="246">
        <f t="shared" si="8"/>
        <v>23</v>
      </c>
      <c r="M69" s="159">
        <f t="shared" si="9"/>
        <v>1936</v>
      </c>
      <c r="N69" s="7" t="s">
        <v>16</v>
      </c>
      <c r="O69" s="97" t="s">
        <v>640</v>
      </c>
      <c r="P69" s="217">
        <v>13477</v>
      </c>
      <c r="R69" s="209">
        <f t="shared" ref="R69:R79" ca="1" si="10">IF(P69="","",DATEDIF(P69,TODAY(),"y"))</f>
        <v>77</v>
      </c>
    </row>
    <row r="70" spans="1:18" s="1" customFormat="1" ht="15.75" x14ac:dyDescent="0.25">
      <c r="A70" s="184">
        <v>231</v>
      </c>
      <c r="B70" s="353" t="s">
        <v>82</v>
      </c>
      <c r="C70" s="353" t="s">
        <v>337</v>
      </c>
      <c r="D70" s="163">
        <v>231</v>
      </c>
      <c r="E70" s="52"/>
      <c r="F70" s="13"/>
      <c r="G70" s="52"/>
      <c r="H70" s="16"/>
      <c r="I70" s="16"/>
      <c r="J70" s="35"/>
      <c r="K70" s="211" t="str">
        <f t="shared" si="7"/>
        <v>Janvier</v>
      </c>
      <c r="L70" s="246">
        <f t="shared" si="8"/>
        <v>15</v>
      </c>
      <c r="M70" s="159">
        <f t="shared" si="9"/>
        <v>1937</v>
      </c>
      <c r="N70" s="96" t="s">
        <v>674</v>
      </c>
      <c r="O70" s="12" t="s">
        <v>17</v>
      </c>
      <c r="P70" s="217">
        <v>13530</v>
      </c>
      <c r="R70" s="209">
        <f t="shared" ca="1" si="10"/>
        <v>77</v>
      </c>
    </row>
    <row r="71" spans="1:18" s="1" customFormat="1" ht="15.75" x14ac:dyDescent="0.25">
      <c r="A71" s="184">
        <v>232</v>
      </c>
      <c r="B71" s="353" t="s">
        <v>82</v>
      </c>
      <c r="C71" s="353" t="s">
        <v>659</v>
      </c>
      <c r="D71" s="164">
        <v>232</v>
      </c>
      <c r="E71" s="52"/>
      <c r="F71" s="13"/>
      <c r="G71" s="52"/>
      <c r="H71" s="16"/>
      <c r="I71" s="16"/>
      <c r="J71" s="35"/>
      <c r="K71" s="211" t="str">
        <f t="shared" si="7"/>
        <v>Décembre</v>
      </c>
      <c r="L71" s="246">
        <f t="shared" si="8"/>
        <v>10</v>
      </c>
      <c r="M71" s="159">
        <f t="shared" si="9"/>
        <v>1944</v>
      </c>
      <c r="N71" s="96" t="s">
        <v>674</v>
      </c>
      <c r="O71" s="12" t="s">
        <v>17</v>
      </c>
      <c r="P71" s="217">
        <v>16416</v>
      </c>
      <c r="R71" s="209">
        <f t="shared" ca="1" si="10"/>
        <v>69</v>
      </c>
    </row>
    <row r="72" spans="1:18" s="1" customFormat="1" ht="15.75" x14ac:dyDescent="0.25">
      <c r="A72" s="183">
        <v>223</v>
      </c>
      <c r="B72" s="352" t="s">
        <v>652</v>
      </c>
      <c r="C72" s="352" t="s">
        <v>395</v>
      </c>
      <c r="D72" s="162">
        <v>223</v>
      </c>
      <c r="E72" s="127"/>
      <c r="F72" s="128"/>
      <c r="G72" s="129"/>
      <c r="H72" s="130"/>
      <c r="I72" s="131"/>
      <c r="J72" s="132"/>
      <c r="K72" s="211" t="str">
        <f t="shared" si="7"/>
        <v>Février</v>
      </c>
      <c r="L72" s="246">
        <f t="shared" si="8"/>
        <v>6</v>
      </c>
      <c r="M72" s="159">
        <f t="shared" si="9"/>
        <v>1951</v>
      </c>
      <c r="N72" s="96" t="s">
        <v>674</v>
      </c>
      <c r="O72" s="12" t="s">
        <v>17</v>
      </c>
      <c r="P72" s="217">
        <v>18665</v>
      </c>
      <c r="R72" s="209">
        <f t="shared" ca="1" si="10"/>
        <v>63</v>
      </c>
    </row>
    <row r="73" spans="1:18" s="1" customFormat="1" ht="15.75" x14ac:dyDescent="0.25">
      <c r="A73" s="184">
        <v>59</v>
      </c>
      <c r="B73" s="353" t="s">
        <v>387</v>
      </c>
      <c r="C73" s="353" t="s">
        <v>388</v>
      </c>
      <c r="D73" s="163">
        <v>59</v>
      </c>
      <c r="E73" s="14"/>
      <c r="F73" s="13"/>
      <c r="G73" s="14"/>
      <c r="H73" s="16"/>
      <c r="I73" s="16"/>
      <c r="J73" s="5"/>
      <c r="K73" s="211" t="str">
        <f t="shared" si="7"/>
        <v>Août</v>
      </c>
      <c r="L73" s="246">
        <f t="shared" si="8"/>
        <v>27</v>
      </c>
      <c r="M73" s="159">
        <f t="shared" si="9"/>
        <v>1929</v>
      </c>
      <c r="N73" s="7" t="s">
        <v>16</v>
      </c>
      <c r="O73" s="12" t="s">
        <v>17</v>
      </c>
      <c r="P73" s="217">
        <v>10832</v>
      </c>
      <c r="R73" s="209">
        <f t="shared" ca="1" si="10"/>
        <v>84</v>
      </c>
    </row>
    <row r="74" spans="1:18" s="1" customFormat="1" ht="15.75" x14ac:dyDescent="0.25">
      <c r="A74" s="184">
        <v>220</v>
      </c>
      <c r="B74" s="353" t="s">
        <v>641</v>
      </c>
      <c r="C74" s="353" t="s">
        <v>160</v>
      </c>
      <c r="D74" s="164">
        <v>220</v>
      </c>
      <c r="E74" s="17"/>
      <c r="F74" s="3"/>
      <c r="G74" s="17"/>
      <c r="H74" s="4"/>
      <c r="I74" s="4"/>
      <c r="J74" s="98"/>
      <c r="K74" s="211" t="str">
        <f t="shared" si="7"/>
        <v>Octobre</v>
      </c>
      <c r="L74" s="246">
        <f t="shared" si="8"/>
        <v>5</v>
      </c>
      <c r="M74" s="159">
        <f t="shared" si="9"/>
        <v>1929</v>
      </c>
      <c r="N74" s="7" t="s">
        <v>16</v>
      </c>
      <c r="O74" s="12" t="s">
        <v>17</v>
      </c>
      <c r="P74" s="217">
        <v>10871</v>
      </c>
      <c r="R74" s="209">
        <f t="shared" ca="1" si="10"/>
        <v>84</v>
      </c>
    </row>
    <row r="75" spans="1:18" s="1" customFormat="1" ht="15.75" x14ac:dyDescent="0.25">
      <c r="A75" s="184">
        <v>61</v>
      </c>
      <c r="B75" s="358" t="s">
        <v>62</v>
      </c>
      <c r="C75" s="358" t="s">
        <v>48</v>
      </c>
      <c r="D75" s="163">
        <v>61</v>
      </c>
      <c r="E75" s="2"/>
      <c r="F75" s="3"/>
      <c r="G75" s="2"/>
      <c r="H75" s="4"/>
      <c r="I75" s="4"/>
      <c r="J75" s="5"/>
      <c r="K75" s="211" t="str">
        <f t="shared" si="7"/>
        <v>Mai</v>
      </c>
      <c r="L75" s="246">
        <f t="shared" si="8"/>
        <v>26</v>
      </c>
      <c r="M75" s="159">
        <f t="shared" si="9"/>
        <v>1939</v>
      </c>
      <c r="N75" s="7" t="s">
        <v>16</v>
      </c>
      <c r="O75" s="97" t="s">
        <v>640</v>
      </c>
      <c r="P75" s="217">
        <v>14391</v>
      </c>
      <c r="R75" s="209">
        <f t="shared" ca="1" si="10"/>
        <v>75</v>
      </c>
    </row>
    <row r="76" spans="1:18" s="1" customFormat="1" ht="15.75" x14ac:dyDescent="0.25">
      <c r="A76" s="184">
        <v>238</v>
      </c>
      <c r="B76" s="353" t="s">
        <v>62</v>
      </c>
      <c r="C76" s="353" t="s">
        <v>245</v>
      </c>
      <c r="D76" s="164">
        <v>238</v>
      </c>
      <c r="E76" s="17"/>
      <c r="F76" s="3"/>
      <c r="G76" s="17"/>
      <c r="H76" s="4"/>
      <c r="I76" s="4"/>
      <c r="J76" s="98"/>
      <c r="K76" s="211" t="str">
        <f t="shared" si="7"/>
        <v>Juillet</v>
      </c>
      <c r="L76" s="246">
        <f t="shared" si="8"/>
        <v>4</v>
      </c>
      <c r="M76" s="159">
        <f t="shared" si="9"/>
        <v>1960</v>
      </c>
      <c r="N76" s="96" t="s">
        <v>674</v>
      </c>
      <c r="O76" s="12" t="s">
        <v>17</v>
      </c>
      <c r="P76" s="217">
        <v>22101</v>
      </c>
      <c r="R76" s="209">
        <f t="shared" ca="1" si="10"/>
        <v>53</v>
      </c>
    </row>
    <row r="77" spans="1:18" s="1" customFormat="1" ht="15.75" x14ac:dyDescent="0.25">
      <c r="A77" s="184">
        <v>148</v>
      </c>
      <c r="B77" s="353" t="s">
        <v>496</v>
      </c>
      <c r="C77" s="354" t="s">
        <v>388</v>
      </c>
      <c r="D77" s="163">
        <v>148</v>
      </c>
      <c r="E77" s="14"/>
      <c r="F77" s="71"/>
      <c r="G77" s="15"/>
      <c r="H77" s="16"/>
      <c r="I77" s="56"/>
      <c r="J77" s="70"/>
      <c r="K77" s="211" t="str">
        <f t="shared" si="7"/>
        <v>Novembre</v>
      </c>
      <c r="L77" s="246">
        <f t="shared" si="8"/>
        <v>21</v>
      </c>
      <c r="M77" s="159">
        <f t="shared" si="9"/>
        <v>1948</v>
      </c>
      <c r="N77" s="133" t="s">
        <v>16</v>
      </c>
      <c r="O77" s="121" t="s">
        <v>17</v>
      </c>
      <c r="P77" s="217">
        <v>17858</v>
      </c>
      <c r="R77" s="209">
        <f t="shared" ca="1" si="10"/>
        <v>65</v>
      </c>
    </row>
    <row r="78" spans="1:18" s="1" customFormat="1" ht="15.75" x14ac:dyDescent="0.25">
      <c r="A78" s="184">
        <v>224</v>
      </c>
      <c r="B78" s="353" t="s">
        <v>653</v>
      </c>
      <c r="C78" s="353" t="s">
        <v>654</v>
      </c>
      <c r="D78" s="163">
        <v>224</v>
      </c>
      <c r="E78" s="117"/>
      <c r="F78" s="71"/>
      <c r="G78" s="15"/>
      <c r="H78" s="16"/>
      <c r="I78" s="56"/>
      <c r="J78" s="70"/>
      <c r="K78" s="211" t="str">
        <f t="shared" si="7"/>
        <v>Mars</v>
      </c>
      <c r="L78" s="246">
        <f t="shared" si="8"/>
        <v>28</v>
      </c>
      <c r="M78" s="159">
        <f t="shared" si="9"/>
        <v>1945</v>
      </c>
      <c r="N78" s="96" t="s">
        <v>674</v>
      </c>
      <c r="O78" s="12" t="s">
        <v>17</v>
      </c>
      <c r="P78" s="217">
        <v>16524</v>
      </c>
      <c r="R78" s="209">
        <f t="shared" ca="1" si="10"/>
        <v>69</v>
      </c>
    </row>
    <row r="79" spans="1:18" s="1" customFormat="1" ht="15.75" x14ac:dyDescent="0.25">
      <c r="A79" s="184">
        <v>117</v>
      </c>
      <c r="B79" s="353" t="s">
        <v>112</v>
      </c>
      <c r="C79" s="353" t="s">
        <v>55</v>
      </c>
      <c r="D79" s="163">
        <v>117</v>
      </c>
      <c r="E79" s="17"/>
      <c r="F79" s="3"/>
      <c r="G79" s="17"/>
      <c r="H79" s="4"/>
      <c r="I79" s="4"/>
      <c r="J79" s="98"/>
      <c r="K79" s="211" t="str">
        <f t="shared" si="7"/>
        <v>Septembre</v>
      </c>
      <c r="L79" s="246">
        <f t="shared" si="8"/>
        <v>15</v>
      </c>
      <c r="M79" s="159">
        <f t="shared" si="9"/>
        <v>1934</v>
      </c>
      <c r="N79" s="7" t="s">
        <v>16</v>
      </c>
      <c r="O79" s="12" t="s">
        <v>17</v>
      </c>
      <c r="P79" s="217">
        <v>12677</v>
      </c>
      <c r="R79" s="209">
        <f t="shared" ca="1" si="10"/>
        <v>79</v>
      </c>
    </row>
    <row r="80" spans="1:18" s="1" customFormat="1" ht="15" x14ac:dyDescent="0.25">
      <c r="A80" s="185"/>
      <c r="B80" s="122"/>
      <c r="C80" s="122"/>
      <c r="D80" s="261"/>
      <c r="E80" s="85"/>
      <c r="F80" s="123"/>
      <c r="G80" s="85"/>
      <c r="H80" s="87"/>
      <c r="I80" s="124"/>
      <c r="J80" s="125"/>
      <c r="K80" s="125"/>
      <c r="L80" s="257"/>
      <c r="M80" s="89"/>
      <c r="N80" s="61"/>
      <c r="O80" s="75"/>
      <c r="P80" s="213"/>
    </row>
    <row r="81" spans="1:16" s="54" customFormat="1" ht="15.75" thickBot="1" x14ac:dyDescent="0.3">
      <c r="A81" s="185"/>
      <c r="B81" s="55"/>
      <c r="C81" s="55"/>
      <c r="D81" s="261"/>
      <c r="F81" s="60"/>
      <c r="H81" s="77"/>
      <c r="I81" s="58"/>
      <c r="J81" s="59"/>
      <c r="K81" s="59"/>
      <c r="L81" s="252"/>
      <c r="M81" s="60"/>
      <c r="N81" s="74"/>
      <c r="O81" s="61"/>
      <c r="P81" s="213"/>
    </row>
    <row r="82" spans="1:16" ht="21" thickBot="1" x14ac:dyDescent="0.35">
      <c r="A82" s="186" t="s">
        <v>516</v>
      </c>
      <c r="B82" s="78" t="s">
        <v>501</v>
      </c>
      <c r="C82" s="82">
        <v>76</v>
      </c>
      <c r="D82" s="262" t="s">
        <v>516</v>
      </c>
      <c r="E82" s="79"/>
      <c r="I82" s="37"/>
      <c r="J82" s="59"/>
      <c r="K82" s="59"/>
      <c r="L82" s="252"/>
      <c r="N82" s="91"/>
      <c r="O82" s="91"/>
    </row>
    <row r="83" spans="1:16" s="54" customFormat="1" ht="21" thickBot="1" x14ac:dyDescent="0.35">
      <c r="A83" s="187" t="s">
        <v>669</v>
      </c>
      <c r="B83" s="80" t="s">
        <v>502</v>
      </c>
      <c r="C83" s="83">
        <v>29</v>
      </c>
      <c r="D83" s="263" t="s">
        <v>669</v>
      </c>
      <c r="I83" s="58"/>
      <c r="J83" s="59"/>
      <c r="K83" s="59"/>
      <c r="L83" s="252"/>
      <c r="N83" s="60"/>
      <c r="O83" s="60"/>
      <c r="P83" s="213"/>
    </row>
    <row r="84" spans="1:16" s="54" customFormat="1" ht="15" x14ac:dyDescent="0.25">
      <c r="A84" s="188"/>
      <c r="B84" s="74"/>
      <c r="C84" s="75"/>
      <c r="D84" s="264"/>
      <c r="I84" s="58"/>
      <c r="J84" s="59"/>
      <c r="K84" s="59"/>
      <c r="L84" s="252"/>
      <c r="N84" s="60"/>
      <c r="O84" s="60"/>
      <c r="P84" s="213"/>
    </row>
    <row r="85" spans="1:16" s="54" customFormat="1" ht="15" x14ac:dyDescent="0.25">
      <c r="A85" s="188"/>
      <c r="B85" s="74"/>
      <c r="C85" s="75"/>
      <c r="D85" s="264"/>
      <c r="I85" s="58"/>
      <c r="J85" s="59"/>
      <c r="K85" s="59"/>
      <c r="L85" s="252"/>
      <c r="N85" s="60"/>
      <c r="O85" s="60"/>
      <c r="P85" s="213"/>
    </row>
    <row r="86" spans="1:16" ht="15" x14ac:dyDescent="0.25">
      <c r="A86" s="189" t="s">
        <v>163</v>
      </c>
      <c r="D86" s="216" t="s">
        <v>163</v>
      </c>
      <c r="E86" s="1"/>
      <c r="F86" s="45" t="s">
        <v>167</v>
      </c>
      <c r="G86" s="45"/>
      <c r="H86" s="45"/>
      <c r="I86" s="37"/>
      <c r="J86" s="39"/>
      <c r="K86" s="39"/>
      <c r="L86" s="249"/>
      <c r="N86" s="91"/>
      <c r="O86" s="91"/>
    </row>
    <row r="87" spans="1:16" s="54" customFormat="1" x14ac:dyDescent="0.2">
      <c r="A87" s="190"/>
      <c r="D87" s="265"/>
      <c r="I87" s="58"/>
      <c r="J87" s="59"/>
      <c r="K87" s="59"/>
      <c r="L87" s="252"/>
      <c r="N87" s="60"/>
      <c r="O87" s="60"/>
      <c r="P87" s="213"/>
    </row>
    <row r="88" spans="1:16" x14ac:dyDescent="0.2">
      <c r="I88" s="37"/>
      <c r="J88" s="39"/>
      <c r="K88" s="39"/>
      <c r="L88" s="249"/>
      <c r="N88" s="91"/>
      <c r="O88" s="91"/>
    </row>
    <row r="89" spans="1:16" x14ac:dyDescent="0.2">
      <c r="A89" s="192"/>
      <c r="C89" s="43"/>
      <c r="D89" s="266"/>
      <c r="E89" s="43"/>
      <c r="I89" s="37"/>
      <c r="J89" s="39"/>
      <c r="K89" s="39"/>
      <c r="L89" s="249"/>
      <c r="N89" s="91"/>
      <c r="O89" s="91"/>
    </row>
    <row r="90" spans="1:16" x14ac:dyDescent="0.2">
      <c r="I90" s="37"/>
      <c r="J90" s="39"/>
      <c r="K90" s="39"/>
      <c r="L90" s="249"/>
      <c r="N90" s="91"/>
      <c r="O90" s="91"/>
    </row>
    <row r="91" spans="1:16" x14ac:dyDescent="0.2">
      <c r="I91" s="37"/>
      <c r="J91" s="39"/>
      <c r="K91" s="39"/>
      <c r="L91" s="249"/>
      <c r="N91" s="91"/>
      <c r="O91" s="91"/>
    </row>
    <row r="92" spans="1:16" x14ac:dyDescent="0.2">
      <c r="I92" s="37"/>
      <c r="J92" s="39"/>
      <c r="K92" s="39"/>
      <c r="L92" s="249"/>
      <c r="N92" s="91"/>
      <c r="O92" s="91"/>
    </row>
    <row r="93" spans="1:16" x14ac:dyDescent="0.2">
      <c r="I93" s="37"/>
      <c r="J93" s="39"/>
      <c r="K93" s="39"/>
      <c r="L93" s="249"/>
      <c r="N93" s="91"/>
      <c r="O93" s="91"/>
    </row>
    <row r="94" spans="1:16" x14ac:dyDescent="0.2">
      <c r="I94" s="37"/>
      <c r="J94" s="39"/>
      <c r="K94" s="39"/>
      <c r="L94" s="249"/>
      <c r="N94" s="91"/>
      <c r="O94" s="91"/>
    </row>
    <row r="95" spans="1:16" x14ac:dyDescent="0.2">
      <c r="I95" s="37"/>
      <c r="J95" s="39"/>
      <c r="K95" s="39"/>
      <c r="L95" s="249"/>
    </row>
    <row r="96" spans="1:16" x14ac:dyDescent="0.2">
      <c r="I96" s="37"/>
      <c r="J96" s="39"/>
      <c r="K96" s="39"/>
      <c r="L96" s="249"/>
    </row>
    <row r="97" spans="9:12" x14ac:dyDescent="0.2">
      <c r="I97" s="37"/>
      <c r="J97" s="39"/>
      <c r="K97" s="39"/>
      <c r="L97" s="249"/>
    </row>
    <row r="98" spans="9:12" x14ac:dyDescent="0.2">
      <c r="I98" s="37"/>
      <c r="J98" s="39"/>
      <c r="K98" s="39"/>
      <c r="L98" s="249"/>
    </row>
    <row r="99" spans="9:12" x14ac:dyDescent="0.2">
      <c r="I99" s="37"/>
      <c r="J99" s="39"/>
      <c r="K99" s="39"/>
      <c r="L99" s="249"/>
    </row>
    <row r="100" spans="9:12" x14ac:dyDescent="0.2">
      <c r="I100" s="37"/>
      <c r="J100" s="39"/>
      <c r="K100" s="39"/>
      <c r="L100" s="249"/>
    </row>
    <row r="101" spans="9:12" x14ac:dyDescent="0.2">
      <c r="I101" s="37"/>
      <c r="J101" s="39"/>
      <c r="K101" s="39"/>
      <c r="L101" s="249"/>
    </row>
    <row r="102" spans="9:12" x14ac:dyDescent="0.2">
      <c r="I102" s="37"/>
      <c r="J102" s="39"/>
      <c r="K102" s="39"/>
      <c r="L102" s="249"/>
    </row>
    <row r="103" spans="9:12" x14ac:dyDescent="0.2">
      <c r="I103" s="37"/>
      <c r="J103" s="39"/>
      <c r="K103" s="39"/>
      <c r="L103" s="249"/>
    </row>
    <row r="104" spans="9:12" x14ac:dyDescent="0.2">
      <c r="I104" s="38"/>
      <c r="J104" s="39"/>
      <c r="K104" s="39"/>
      <c r="L104" s="249"/>
    </row>
    <row r="105" spans="9:12" x14ac:dyDescent="0.2">
      <c r="J105" s="39"/>
      <c r="K105" s="39"/>
      <c r="L105" s="249"/>
    </row>
    <row r="106" spans="9:12" x14ac:dyDescent="0.2">
      <c r="J106" s="39"/>
      <c r="K106" s="39"/>
      <c r="L106" s="249"/>
    </row>
    <row r="107" spans="9:12" x14ac:dyDescent="0.2">
      <c r="J107" s="39"/>
      <c r="K107" s="39"/>
      <c r="L107" s="249"/>
    </row>
    <row r="108" spans="9:12" x14ac:dyDescent="0.2">
      <c r="J108" s="39"/>
      <c r="K108" s="39"/>
      <c r="L108" s="249"/>
    </row>
  </sheetData>
  <sheetProtection password="AE9B" sheet="1" objects="1" scenarios="1"/>
  <autoFilter ref="A2:R2">
    <filterColumn colId="10" showButton="0"/>
    <filterColumn colId="11" showButton="0"/>
  </autoFilter>
  <mergeCells count="14">
    <mergeCell ref="R2:R3"/>
    <mergeCell ref="G2:G3"/>
    <mergeCell ref="P2:P3"/>
    <mergeCell ref="B2:B3"/>
    <mergeCell ref="C2:C3"/>
    <mergeCell ref="D2:D3"/>
    <mergeCell ref="E2:E3"/>
    <mergeCell ref="F2:F3"/>
    <mergeCell ref="H2:H3"/>
    <mergeCell ref="I2:I3"/>
    <mergeCell ref="J2:J3"/>
    <mergeCell ref="N2:N3"/>
    <mergeCell ref="O2:O3"/>
    <mergeCell ref="K2:M2"/>
  </mergeCells>
  <phoneticPr fontId="3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FF00"/>
  </sheetPr>
  <dimension ref="A1:R87"/>
  <sheetViews>
    <sheetView zoomScaleNormal="100" workbookViewId="0">
      <pane ySplit="3" topLeftCell="A35" activePane="bottomLeft" state="frozen"/>
      <selection pane="bottomLeft" activeCell="C35" sqref="C35"/>
    </sheetView>
  </sheetViews>
  <sheetFormatPr baseColWidth="10" defaultRowHeight="14.25" x14ac:dyDescent="0.2"/>
  <cols>
    <col min="1" max="1" width="4.25" style="308" customWidth="1"/>
    <col min="2" max="2" width="12.75" customWidth="1"/>
    <col min="3" max="3" width="13.125" bestFit="1" customWidth="1"/>
    <col min="4" max="4" width="9.25" style="247" customWidth="1"/>
    <col min="5" max="5" width="30.875" customWidth="1"/>
    <col min="6" max="6" width="6.875" customWidth="1"/>
    <col min="7" max="7" width="18.75" customWidth="1"/>
    <col min="8" max="9" width="12.875" customWidth="1"/>
    <col min="10" max="10" width="29.5" customWidth="1"/>
    <col min="11" max="11" width="9.625" customWidth="1"/>
    <col min="12" max="12" width="5.875" style="247" bestFit="1" customWidth="1"/>
    <col min="13" max="13" width="8.25" customWidth="1"/>
    <col min="14" max="14" width="6.25" customWidth="1"/>
    <col min="15" max="15" width="4.25" customWidth="1"/>
    <col min="16" max="16" width="11.25" style="213" customWidth="1"/>
    <col min="18" max="18" width="8.375" bestFit="1" customWidth="1"/>
  </cols>
  <sheetData>
    <row r="1" spans="1:18" ht="15" thickBot="1" x14ac:dyDescent="0.25"/>
    <row r="2" spans="1:18" s="1" customFormat="1" ht="15.75" thickBot="1" x14ac:dyDescent="0.3">
      <c r="A2" s="400"/>
      <c r="B2" s="375" t="s">
        <v>0</v>
      </c>
      <c r="C2" s="375" t="s">
        <v>1</v>
      </c>
      <c r="D2" s="379" t="s">
        <v>2</v>
      </c>
      <c r="E2" s="375" t="s">
        <v>3</v>
      </c>
      <c r="F2" s="375" t="s">
        <v>4</v>
      </c>
      <c r="G2" s="377" t="s">
        <v>5</v>
      </c>
      <c r="H2" s="383" t="s">
        <v>6</v>
      </c>
      <c r="I2" s="383" t="s">
        <v>7</v>
      </c>
      <c r="J2" s="377" t="s">
        <v>8</v>
      </c>
      <c r="K2" s="385" t="s">
        <v>9</v>
      </c>
      <c r="L2" s="386"/>
      <c r="M2" s="387"/>
      <c r="N2" s="402" t="s">
        <v>672</v>
      </c>
      <c r="O2" s="409"/>
      <c r="P2" s="381" t="s">
        <v>726</v>
      </c>
      <c r="R2" s="407" t="s">
        <v>722</v>
      </c>
    </row>
    <row r="3" spans="1:18" s="1" customFormat="1" ht="15.75" thickBot="1" x14ac:dyDescent="0.3">
      <c r="A3" s="411"/>
      <c r="B3" s="376"/>
      <c r="C3" s="376"/>
      <c r="D3" s="380"/>
      <c r="E3" s="376"/>
      <c r="F3" s="376"/>
      <c r="G3" s="378"/>
      <c r="H3" s="384"/>
      <c r="I3" s="384"/>
      <c r="J3" s="378"/>
      <c r="K3" s="157" t="s">
        <v>702</v>
      </c>
      <c r="L3" s="256" t="s">
        <v>703</v>
      </c>
      <c r="M3" s="139" t="s">
        <v>704</v>
      </c>
      <c r="N3" s="403"/>
      <c r="O3" s="410"/>
      <c r="P3" s="382"/>
      <c r="Q3" s="214"/>
      <c r="R3" s="408"/>
    </row>
    <row r="4" spans="1:18" ht="15.75" x14ac:dyDescent="0.25">
      <c r="A4" s="268">
        <v>192</v>
      </c>
      <c r="B4" s="362" t="s">
        <v>610</v>
      </c>
      <c r="C4" s="352" t="s">
        <v>285</v>
      </c>
      <c r="D4" s="162">
        <v>192</v>
      </c>
      <c r="E4" s="103"/>
      <c r="F4" s="104"/>
      <c r="G4" s="103"/>
      <c r="H4" s="136"/>
      <c r="I4" s="136"/>
      <c r="J4" s="137"/>
      <c r="K4" s="211" t="str">
        <f>IF((P4)="","",IF(MONTH(P4)=1,"Janvier",IF(MONTH(P4)=2,"Février",IF(MONTH(P4)=3,"Mars",IF(MONTH(P4)=4,"Avril",IF(MONTH(P4)=5,"Mai",IF(MONTH(P4)=6,"Juin",IF(MONTH(P4)=7,"Juillet",IF(MONTH(P4)=8,"Août",IF(MONTH(P4)=9,"Septembre",IF(MONTH(P4)=10,"Octobre",IF(MONTH(P4)=11,"Novembre","Décembre"))))))))))))</f>
        <v>Septembre</v>
      </c>
      <c r="L4" s="211">
        <v>9</v>
      </c>
      <c r="M4" s="159">
        <f t="shared" ref="M4:M44" si="0">IF(P4="","",YEAR(P4))</f>
        <v>1952</v>
      </c>
      <c r="N4" s="138" t="s">
        <v>16</v>
      </c>
      <c r="O4" s="205" t="s">
        <v>17</v>
      </c>
      <c r="P4" s="212">
        <v>19254</v>
      </c>
      <c r="R4" s="210">
        <f ca="1">IF(P4="","",DATEDIF(P4,TODAY(),"y"))</f>
        <v>61</v>
      </c>
    </row>
    <row r="5" spans="1:18" s="25" customFormat="1" ht="15.75" x14ac:dyDescent="0.25">
      <c r="A5" s="164">
        <v>4</v>
      </c>
      <c r="B5" s="358" t="s">
        <v>43</v>
      </c>
      <c r="C5" s="358" t="s">
        <v>44</v>
      </c>
      <c r="D5" s="163">
        <v>4</v>
      </c>
      <c r="E5" s="2"/>
      <c r="F5" s="3"/>
      <c r="G5" s="2"/>
      <c r="H5" s="4"/>
      <c r="I5" s="4"/>
      <c r="J5" s="98"/>
      <c r="K5" s="211" t="str">
        <f>IF((P5)="","",IF(MONTH(P5)=1,"Janvier",IF(MONTH(P5)=2,"Février",IF(MONTH(P5)=3,"Mars",IF(MONTH(P5)=4,"Avril",IF(MONTH(P5)=5,"Mai",IF(MONTH(P5)=6,"Juin",IF(MONTH(P5)=7,"Juillet",IF(MONTH(P5)=8,"Août",IF(MONTH(P5)=9,"Septembre",IF(MONTH(P5)=10,"Octobre",IF(MONTH(P5)=11,"Novembre","Décembre"))))))))))))</f>
        <v>Octobre</v>
      </c>
      <c r="L5" s="246">
        <f t="shared" ref="L5:L35" si="1">IF(P5="","",DAY(P5))</f>
        <v>24</v>
      </c>
      <c r="M5" s="159">
        <f t="shared" si="0"/>
        <v>1967</v>
      </c>
      <c r="N5" s="7" t="s">
        <v>16</v>
      </c>
      <c r="O5" s="206" t="s">
        <v>640</v>
      </c>
      <c r="P5" s="10">
        <v>24769</v>
      </c>
      <c r="Q5"/>
      <c r="R5" s="209">
        <f t="shared" ref="R5:R58" ca="1" si="2">IF(P5="","",DATEDIF(P5,TODAY(),"y"))</f>
        <v>46</v>
      </c>
    </row>
    <row r="6" spans="1:18" s="54" customFormat="1" ht="15.75" x14ac:dyDescent="0.25">
      <c r="A6" s="164">
        <v>254</v>
      </c>
      <c r="B6" s="353" t="s">
        <v>691</v>
      </c>
      <c r="C6" s="353" t="s">
        <v>692</v>
      </c>
      <c r="D6" s="163">
        <v>254</v>
      </c>
      <c r="E6" s="17"/>
      <c r="F6" s="3"/>
      <c r="G6" s="17"/>
      <c r="H6" s="4"/>
      <c r="I6" s="4"/>
      <c r="J6" s="98"/>
      <c r="K6" s="211" t="str">
        <f t="shared" ref="K6:K35" si="3">IF((P6)="","",IF(MONTH(P6)=1,"Janvier",IF(MONTH(P6)=2,"Février",IF(MONTH(P6)=3,"Mars",IF(MONTH(P6)=4,"Avril",IF(MONTH(P6)=5,"Mai",IF(MONTH(P6)=6,"Juin",IF(MONTH(P6)=7,"Juillet",IF(MONTH(P6)=8,"Août",IF(MONTH(P6)=9,"Septembre",IF(MONTH(P6)=10,"Octobre",IF(MONTH(P6)=11,"Novembre","Décembre"))))))))))))</f>
        <v>Août</v>
      </c>
      <c r="L6" s="246">
        <f t="shared" si="1"/>
        <v>19</v>
      </c>
      <c r="M6" s="159">
        <f t="shared" si="0"/>
        <v>1982</v>
      </c>
      <c r="N6" s="134" t="s">
        <v>674</v>
      </c>
      <c r="O6" s="207" t="s">
        <v>17</v>
      </c>
      <c r="P6" s="10">
        <v>30182</v>
      </c>
      <c r="R6" s="209">
        <f t="shared" ca="1" si="2"/>
        <v>31</v>
      </c>
    </row>
    <row r="7" spans="1:18" s="66" customFormat="1" ht="15.75" x14ac:dyDescent="0.25">
      <c r="A7" s="164">
        <v>256</v>
      </c>
      <c r="B7" s="353" t="s">
        <v>690</v>
      </c>
      <c r="C7" s="353" t="s">
        <v>395</v>
      </c>
      <c r="D7" s="164">
        <v>256</v>
      </c>
      <c r="E7" s="52"/>
      <c r="F7" s="3"/>
      <c r="G7" s="52"/>
      <c r="H7" s="4"/>
      <c r="I7" s="4"/>
      <c r="J7" s="98"/>
      <c r="K7" s="211" t="str">
        <f t="shared" si="3"/>
        <v>Janvier</v>
      </c>
      <c r="L7" s="246">
        <f t="shared" si="1"/>
        <v>1</v>
      </c>
      <c r="M7" s="159">
        <f t="shared" si="0"/>
        <v>1951</v>
      </c>
      <c r="N7" s="134" t="s">
        <v>674</v>
      </c>
      <c r="O7" s="207" t="s">
        <v>17</v>
      </c>
      <c r="P7" s="10">
        <v>18629</v>
      </c>
      <c r="R7" s="209">
        <f t="shared" ca="1" si="2"/>
        <v>63</v>
      </c>
    </row>
    <row r="8" spans="1:18" s="66" customFormat="1" ht="15.75" x14ac:dyDescent="0.25">
      <c r="A8" s="164">
        <v>228</v>
      </c>
      <c r="B8" s="353" t="s">
        <v>655</v>
      </c>
      <c r="C8" s="353" t="s">
        <v>656</v>
      </c>
      <c r="D8" s="164">
        <v>228</v>
      </c>
      <c r="E8" s="17"/>
      <c r="F8" s="3"/>
      <c r="G8" s="17"/>
      <c r="H8" s="4"/>
      <c r="I8" s="4"/>
      <c r="J8" s="98"/>
      <c r="K8" s="211" t="str">
        <f t="shared" si="3"/>
        <v>Mai</v>
      </c>
      <c r="L8" s="246">
        <f t="shared" si="1"/>
        <v>5</v>
      </c>
      <c r="M8" s="159">
        <f t="shared" si="0"/>
        <v>1949</v>
      </c>
      <c r="N8" s="7" t="s">
        <v>16</v>
      </c>
      <c r="O8" s="207" t="s">
        <v>17</v>
      </c>
      <c r="P8" s="10">
        <v>18023</v>
      </c>
      <c r="R8" s="209">
        <f t="shared" ca="1" si="2"/>
        <v>65</v>
      </c>
    </row>
    <row r="9" spans="1:18" s="66" customFormat="1" ht="15.75" x14ac:dyDescent="0.25">
      <c r="A9" s="164">
        <v>207</v>
      </c>
      <c r="B9" s="353" t="s">
        <v>633</v>
      </c>
      <c r="C9" s="353" t="s">
        <v>327</v>
      </c>
      <c r="D9" s="163">
        <v>207</v>
      </c>
      <c r="E9" s="17"/>
      <c r="F9" s="3"/>
      <c r="G9" s="17"/>
      <c r="H9" s="4"/>
      <c r="I9" s="4"/>
      <c r="J9" s="98"/>
      <c r="K9" s="211" t="str">
        <f t="shared" si="3"/>
        <v>Février</v>
      </c>
      <c r="L9" s="246">
        <f t="shared" si="1"/>
        <v>25</v>
      </c>
      <c r="M9" s="159">
        <f t="shared" si="0"/>
        <v>1958</v>
      </c>
      <c r="N9" s="7" t="s">
        <v>16</v>
      </c>
      <c r="O9" s="207" t="s">
        <v>17</v>
      </c>
      <c r="P9" s="10">
        <v>21241</v>
      </c>
      <c r="R9" s="209">
        <f t="shared" ca="1" si="2"/>
        <v>56</v>
      </c>
    </row>
    <row r="10" spans="1:18" ht="15.75" x14ac:dyDescent="0.25">
      <c r="A10" s="164">
        <v>262</v>
      </c>
      <c r="B10" s="353" t="s">
        <v>699</v>
      </c>
      <c r="C10" s="353" t="s">
        <v>676</v>
      </c>
      <c r="D10" s="164">
        <v>262</v>
      </c>
      <c r="E10" s="52"/>
      <c r="F10" s="3"/>
      <c r="G10" s="52"/>
      <c r="H10" s="4"/>
      <c r="I10" s="4"/>
      <c r="J10" s="5"/>
      <c r="K10" s="211" t="str">
        <f t="shared" si="3"/>
        <v>Septembre</v>
      </c>
      <c r="L10" s="246">
        <f t="shared" si="1"/>
        <v>11</v>
      </c>
      <c r="M10" s="159">
        <f t="shared" si="0"/>
        <v>1950</v>
      </c>
      <c r="N10" s="126" t="s">
        <v>674</v>
      </c>
      <c r="O10" s="207" t="s">
        <v>17</v>
      </c>
      <c r="P10" s="10">
        <v>18517</v>
      </c>
      <c r="R10" s="209">
        <f t="shared" ca="1" si="2"/>
        <v>63</v>
      </c>
    </row>
    <row r="11" spans="1:18" s="1" customFormat="1" ht="15.75" x14ac:dyDescent="0.25">
      <c r="A11" s="164">
        <v>82</v>
      </c>
      <c r="B11" s="353" t="s">
        <v>89</v>
      </c>
      <c r="C11" s="353" t="s">
        <v>70</v>
      </c>
      <c r="D11" s="163">
        <v>82</v>
      </c>
      <c r="E11" s="2"/>
      <c r="F11" s="3"/>
      <c r="G11" s="2"/>
      <c r="H11" s="4"/>
      <c r="I11" s="4"/>
      <c r="J11" s="98"/>
      <c r="K11" s="211" t="str">
        <f t="shared" si="3"/>
        <v>Juillet</v>
      </c>
      <c r="L11" s="246">
        <f t="shared" si="1"/>
        <v>23</v>
      </c>
      <c r="M11" s="159">
        <f t="shared" si="0"/>
        <v>1947</v>
      </c>
      <c r="N11" s="7" t="s">
        <v>16</v>
      </c>
      <c r="O11" s="207" t="s">
        <v>17</v>
      </c>
      <c r="P11" s="10">
        <v>17371</v>
      </c>
      <c r="R11" s="209">
        <f t="shared" ca="1" si="2"/>
        <v>66</v>
      </c>
    </row>
    <row r="12" spans="1:18" s="1" customFormat="1" ht="15.75" x14ac:dyDescent="0.25">
      <c r="A12" s="164">
        <v>196</v>
      </c>
      <c r="B12" s="353" t="s">
        <v>615</v>
      </c>
      <c r="C12" s="353" t="s">
        <v>609</v>
      </c>
      <c r="D12" s="163">
        <v>196</v>
      </c>
      <c r="E12" s="17"/>
      <c r="F12" s="3"/>
      <c r="G12" s="17"/>
      <c r="H12" s="4"/>
      <c r="I12" s="4"/>
      <c r="J12" s="5"/>
      <c r="K12" s="211" t="str">
        <f t="shared" si="3"/>
        <v>Août</v>
      </c>
      <c r="L12" s="246">
        <f t="shared" si="1"/>
        <v>14</v>
      </c>
      <c r="M12" s="159">
        <f t="shared" si="0"/>
        <v>1967</v>
      </c>
      <c r="N12" s="8" t="s">
        <v>16</v>
      </c>
      <c r="O12" s="207" t="s">
        <v>17</v>
      </c>
      <c r="P12" s="10">
        <v>24698</v>
      </c>
      <c r="R12" s="209">
        <f ca="1">IF(P12="","",DATEDIF(P12,TODAY(),"y"))</f>
        <v>46</v>
      </c>
    </row>
    <row r="13" spans="1:18" s="1" customFormat="1" ht="15.75" x14ac:dyDescent="0.25">
      <c r="A13" s="164">
        <v>186</v>
      </c>
      <c r="B13" s="353" t="s">
        <v>300</v>
      </c>
      <c r="C13" s="353" t="s">
        <v>287</v>
      </c>
      <c r="D13" s="164">
        <v>186</v>
      </c>
      <c r="E13" s="17"/>
      <c r="F13" s="3"/>
      <c r="G13" s="17"/>
      <c r="H13" s="4"/>
      <c r="I13" s="4"/>
      <c r="J13" s="5"/>
      <c r="K13" s="211" t="str">
        <f t="shared" si="3"/>
        <v>Avril</v>
      </c>
      <c r="L13" s="246">
        <f t="shared" si="1"/>
        <v>29</v>
      </c>
      <c r="M13" s="159">
        <f t="shared" si="0"/>
        <v>1946</v>
      </c>
      <c r="N13" s="7" t="s">
        <v>16</v>
      </c>
      <c r="O13" s="207" t="s">
        <v>17</v>
      </c>
      <c r="P13" s="10">
        <v>16921</v>
      </c>
      <c r="Q13"/>
      <c r="R13" s="209">
        <f ca="1">IF(P13="","",DATEDIF(P13,TODAY(),"y"))</f>
        <v>68</v>
      </c>
    </row>
    <row r="14" spans="1:18" s="1" customFormat="1" ht="15.75" x14ac:dyDescent="0.25">
      <c r="A14" s="164">
        <v>127</v>
      </c>
      <c r="B14" s="353" t="s">
        <v>117</v>
      </c>
      <c r="C14" s="353" t="s">
        <v>118</v>
      </c>
      <c r="D14" s="164">
        <v>127</v>
      </c>
      <c r="E14" s="14"/>
      <c r="F14" s="13"/>
      <c r="G14" s="14"/>
      <c r="H14" s="16"/>
      <c r="I14" s="16"/>
      <c r="J14" s="5"/>
      <c r="K14" s="211" t="str">
        <f t="shared" si="3"/>
        <v>Mars</v>
      </c>
      <c r="L14" s="246">
        <f t="shared" si="1"/>
        <v>30</v>
      </c>
      <c r="M14" s="159">
        <f t="shared" si="0"/>
        <v>1935</v>
      </c>
      <c r="N14" s="7" t="s">
        <v>16</v>
      </c>
      <c r="O14" s="207" t="s">
        <v>17</v>
      </c>
      <c r="P14" s="10">
        <v>12873</v>
      </c>
      <c r="Q14"/>
      <c r="R14" s="209">
        <f t="shared" ca="1" si="2"/>
        <v>79</v>
      </c>
    </row>
    <row r="15" spans="1:18" s="1" customFormat="1" ht="15.75" x14ac:dyDescent="0.25">
      <c r="A15" s="164">
        <v>136</v>
      </c>
      <c r="B15" s="353" t="s">
        <v>77</v>
      </c>
      <c r="C15" s="353" t="s">
        <v>160</v>
      </c>
      <c r="D15" s="164">
        <v>136</v>
      </c>
      <c r="E15" s="15"/>
      <c r="F15" s="13"/>
      <c r="G15" s="15"/>
      <c r="H15" s="16"/>
      <c r="I15" s="16"/>
      <c r="J15" s="15"/>
      <c r="K15" s="211" t="str">
        <f t="shared" si="3"/>
        <v>Février</v>
      </c>
      <c r="L15" s="246">
        <f t="shared" si="1"/>
        <v>28</v>
      </c>
      <c r="M15" s="159">
        <f t="shared" si="0"/>
        <v>1943</v>
      </c>
      <c r="N15" s="8" t="s">
        <v>16</v>
      </c>
      <c r="O15" s="207" t="s">
        <v>17</v>
      </c>
      <c r="P15" s="10">
        <v>15765</v>
      </c>
      <c r="R15" s="209">
        <f t="shared" ca="1" si="2"/>
        <v>71</v>
      </c>
    </row>
    <row r="16" spans="1:18" s="1" customFormat="1" ht="15.75" x14ac:dyDescent="0.25">
      <c r="A16" s="164">
        <v>259</v>
      </c>
      <c r="B16" s="353" t="s">
        <v>697</v>
      </c>
      <c r="C16" s="353" t="s">
        <v>701</v>
      </c>
      <c r="D16" s="164">
        <v>259</v>
      </c>
      <c r="E16" s="117"/>
      <c r="F16" s="3"/>
      <c r="G16" s="117"/>
      <c r="H16" s="4"/>
      <c r="I16" s="4"/>
      <c r="J16" s="5"/>
      <c r="K16" s="211" t="str">
        <f t="shared" si="3"/>
        <v>Janvier</v>
      </c>
      <c r="L16" s="246">
        <f t="shared" si="1"/>
        <v>16</v>
      </c>
      <c r="M16" s="159">
        <f t="shared" si="0"/>
        <v>1936</v>
      </c>
      <c r="N16" s="126" t="s">
        <v>674</v>
      </c>
      <c r="O16" s="207" t="s">
        <v>17</v>
      </c>
      <c r="P16" s="10">
        <v>13165</v>
      </c>
      <c r="R16" s="209">
        <f t="shared" ca="1" si="2"/>
        <v>78</v>
      </c>
    </row>
    <row r="17" spans="1:18" s="1" customFormat="1" ht="15.75" x14ac:dyDescent="0.25">
      <c r="A17" s="164">
        <v>21</v>
      </c>
      <c r="B17" s="353" t="s">
        <v>54</v>
      </c>
      <c r="C17" s="353" t="s">
        <v>55</v>
      </c>
      <c r="D17" s="163">
        <v>21</v>
      </c>
      <c r="E17" s="14"/>
      <c r="F17" s="13"/>
      <c r="G17" s="14"/>
      <c r="H17" s="16"/>
      <c r="I17" s="16"/>
      <c r="J17" s="5"/>
      <c r="K17" s="211" t="str">
        <f t="shared" si="3"/>
        <v>Septembre</v>
      </c>
      <c r="L17" s="246">
        <f t="shared" si="1"/>
        <v>5</v>
      </c>
      <c r="M17" s="159">
        <f t="shared" si="0"/>
        <v>1943</v>
      </c>
      <c r="N17" s="8" t="s">
        <v>16</v>
      </c>
      <c r="O17" s="207" t="s">
        <v>17</v>
      </c>
      <c r="P17" s="10">
        <v>15954</v>
      </c>
      <c r="R17" s="209">
        <f t="shared" ca="1" si="2"/>
        <v>70</v>
      </c>
    </row>
    <row r="18" spans="1:18" ht="15.75" x14ac:dyDescent="0.25">
      <c r="A18" s="164">
        <v>245</v>
      </c>
      <c r="B18" s="353" t="s">
        <v>677</v>
      </c>
      <c r="C18" s="353" t="s">
        <v>245</v>
      </c>
      <c r="D18" s="164">
        <v>245</v>
      </c>
      <c r="E18" s="117"/>
      <c r="F18" s="13"/>
      <c r="G18" s="117"/>
      <c r="H18" s="16"/>
      <c r="I18" s="16"/>
      <c r="J18" s="98"/>
      <c r="K18" s="211" t="str">
        <f t="shared" si="3"/>
        <v>Mai</v>
      </c>
      <c r="L18" s="246">
        <f t="shared" si="1"/>
        <v>2</v>
      </c>
      <c r="M18" s="159">
        <f t="shared" si="0"/>
        <v>1944</v>
      </c>
      <c r="N18" s="8" t="s">
        <v>16</v>
      </c>
      <c r="O18" s="207" t="s">
        <v>17</v>
      </c>
      <c r="P18" s="10">
        <v>16194</v>
      </c>
      <c r="R18" s="209">
        <f t="shared" ca="1" si="2"/>
        <v>70</v>
      </c>
    </row>
    <row r="19" spans="1:18" s="66" customFormat="1" ht="15.75" x14ac:dyDescent="0.25">
      <c r="A19" s="164">
        <v>225</v>
      </c>
      <c r="B19" s="353" t="s">
        <v>648</v>
      </c>
      <c r="C19" s="353" t="s">
        <v>264</v>
      </c>
      <c r="D19" s="163">
        <v>225</v>
      </c>
      <c r="E19" s="117"/>
      <c r="F19" s="71"/>
      <c r="G19" s="15"/>
      <c r="H19" s="16"/>
      <c r="I19" s="56"/>
      <c r="J19" s="70"/>
      <c r="K19" s="211" t="str">
        <f t="shared" si="3"/>
        <v>Juin</v>
      </c>
      <c r="L19" s="246">
        <f t="shared" si="1"/>
        <v>18</v>
      </c>
      <c r="M19" s="159">
        <f t="shared" si="0"/>
        <v>1956</v>
      </c>
      <c r="N19" s="7" t="s">
        <v>16</v>
      </c>
      <c r="O19" s="207" t="s">
        <v>17</v>
      </c>
      <c r="P19" s="10">
        <v>20624</v>
      </c>
      <c r="R19" s="209">
        <f t="shared" ca="1" si="2"/>
        <v>58</v>
      </c>
    </row>
    <row r="20" spans="1:18" s="66" customFormat="1" ht="15.75" x14ac:dyDescent="0.25">
      <c r="A20" s="164">
        <v>257</v>
      </c>
      <c r="B20" s="353" t="s">
        <v>695</v>
      </c>
      <c r="C20" s="353" t="s">
        <v>696</v>
      </c>
      <c r="D20" s="163">
        <v>257</v>
      </c>
      <c r="E20" s="17"/>
      <c r="F20" s="3"/>
      <c r="G20" s="17"/>
      <c r="H20" s="4"/>
      <c r="I20" s="4"/>
      <c r="J20" s="5"/>
      <c r="K20" s="211" t="str">
        <f t="shared" si="3"/>
        <v>Octobre</v>
      </c>
      <c r="L20" s="246">
        <f t="shared" si="1"/>
        <v>31</v>
      </c>
      <c r="M20" s="159">
        <f t="shared" si="0"/>
        <v>1953</v>
      </c>
      <c r="N20" s="126" t="s">
        <v>674</v>
      </c>
      <c r="O20" s="207" t="s">
        <v>17</v>
      </c>
      <c r="P20" s="10">
        <v>19663</v>
      </c>
      <c r="R20" s="209">
        <f t="shared" ca="1" si="2"/>
        <v>60</v>
      </c>
    </row>
    <row r="21" spans="1:18" s="1" customFormat="1" ht="15.75" x14ac:dyDescent="0.25">
      <c r="A21" s="164">
        <v>258</v>
      </c>
      <c r="B21" s="353" t="s">
        <v>695</v>
      </c>
      <c r="C21" s="353" t="s">
        <v>55</v>
      </c>
      <c r="D21" s="163">
        <v>258</v>
      </c>
      <c r="E21" s="117"/>
      <c r="F21" s="3"/>
      <c r="G21" s="117"/>
      <c r="H21" s="4"/>
      <c r="I21" s="4"/>
      <c r="J21" s="5"/>
      <c r="K21" s="211" t="str">
        <f t="shared" si="3"/>
        <v>Décembre</v>
      </c>
      <c r="L21" s="246">
        <f t="shared" si="1"/>
        <v>9</v>
      </c>
      <c r="M21" s="159">
        <f t="shared" si="0"/>
        <v>1950</v>
      </c>
      <c r="N21" s="126" t="s">
        <v>674</v>
      </c>
      <c r="O21" s="207" t="s">
        <v>17</v>
      </c>
      <c r="P21" s="10">
        <v>18606</v>
      </c>
      <c r="R21" s="209">
        <f t="shared" ca="1" si="2"/>
        <v>63</v>
      </c>
    </row>
    <row r="22" spans="1:18" s="1" customFormat="1" ht="15.75" x14ac:dyDescent="0.25">
      <c r="A22" s="164">
        <v>132</v>
      </c>
      <c r="B22" s="353" t="s">
        <v>142</v>
      </c>
      <c r="C22" s="353" t="s">
        <v>55</v>
      </c>
      <c r="D22" s="164">
        <v>132</v>
      </c>
      <c r="E22" s="2"/>
      <c r="F22" s="3"/>
      <c r="G22" s="2"/>
      <c r="H22" s="4"/>
      <c r="I22" s="4"/>
      <c r="J22" s="5"/>
      <c r="K22" s="211" t="str">
        <f t="shared" si="3"/>
        <v>Mars</v>
      </c>
      <c r="L22" s="246">
        <f t="shared" si="1"/>
        <v>13</v>
      </c>
      <c r="M22" s="159">
        <f t="shared" si="0"/>
        <v>1965</v>
      </c>
      <c r="N22" s="7" t="s">
        <v>16</v>
      </c>
      <c r="O22" s="207" t="s">
        <v>17</v>
      </c>
      <c r="P22" s="10">
        <v>23814</v>
      </c>
      <c r="R22" s="209">
        <f t="shared" ca="1" si="2"/>
        <v>49</v>
      </c>
    </row>
    <row r="23" spans="1:18" ht="15.75" x14ac:dyDescent="0.25">
      <c r="A23" s="164">
        <v>173</v>
      </c>
      <c r="B23" s="353" t="s">
        <v>552</v>
      </c>
      <c r="C23" s="353" t="s">
        <v>187</v>
      </c>
      <c r="D23" s="165">
        <v>173</v>
      </c>
      <c r="E23" s="14"/>
      <c r="F23" s="13"/>
      <c r="G23" s="14"/>
      <c r="H23" s="16"/>
      <c r="I23" s="16"/>
      <c r="J23" s="98"/>
      <c r="K23" s="211" t="str">
        <f t="shared" si="3"/>
        <v>Juillet</v>
      </c>
      <c r="L23" s="246">
        <f t="shared" si="1"/>
        <v>1</v>
      </c>
      <c r="M23" s="159">
        <f t="shared" si="0"/>
        <v>1950</v>
      </c>
      <c r="N23" s="8" t="s">
        <v>16</v>
      </c>
      <c r="O23" s="207" t="s">
        <v>17</v>
      </c>
      <c r="P23" s="10">
        <v>18445</v>
      </c>
      <c r="R23" s="209">
        <f t="shared" ca="1" si="2"/>
        <v>63</v>
      </c>
    </row>
    <row r="24" spans="1:18" ht="15.75" x14ac:dyDescent="0.25">
      <c r="A24" s="164">
        <v>141</v>
      </c>
      <c r="B24" s="353" t="s">
        <v>421</v>
      </c>
      <c r="C24" s="353" t="s">
        <v>422</v>
      </c>
      <c r="D24" s="163">
        <v>141</v>
      </c>
      <c r="E24" s="14"/>
      <c r="F24" s="71"/>
      <c r="G24" s="14"/>
      <c r="H24" s="16"/>
      <c r="I24" s="72"/>
      <c r="J24" s="101"/>
      <c r="K24" s="211" t="str">
        <f t="shared" si="3"/>
        <v>Mars</v>
      </c>
      <c r="L24" s="246">
        <f t="shared" si="1"/>
        <v>7</v>
      </c>
      <c r="M24" s="159">
        <f t="shared" si="0"/>
        <v>1952</v>
      </c>
      <c r="N24" s="8" t="s">
        <v>16</v>
      </c>
      <c r="O24" s="207"/>
      <c r="P24" s="10">
        <v>19060</v>
      </c>
      <c r="R24" s="209">
        <f t="shared" ca="1" si="2"/>
        <v>62</v>
      </c>
    </row>
    <row r="25" spans="1:18" ht="15.75" x14ac:dyDescent="0.25">
      <c r="A25" s="164">
        <v>34</v>
      </c>
      <c r="B25" s="357" t="s">
        <v>64</v>
      </c>
      <c r="C25" s="357" t="s">
        <v>65</v>
      </c>
      <c r="D25" s="163">
        <v>34</v>
      </c>
      <c r="E25" s="2"/>
      <c r="F25" s="3"/>
      <c r="G25" s="2"/>
      <c r="H25" s="4"/>
      <c r="I25" s="4"/>
      <c r="J25" s="5"/>
      <c r="K25" s="211" t="str">
        <f t="shared" si="3"/>
        <v>Février</v>
      </c>
      <c r="L25" s="246">
        <f t="shared" si="1"/>
        <v>16</v>
      </c>
      <c r="M25" s="159">
        <f t="shared" si="0"/>
        <v>1937</v>
      </c>
      <c r="N25" s="7" t="s">
        <v>16</v>
      </c>
      <c r="O25" s="207" t="s">
        <v>17</v>
      </c>
      <c r="P25" s="10">
        <v>13562</v>
      </c>
      <c r="R25" s="209">
        <f t="shared" ca="1" si="2"/>
        <v>77</v>
      </c>
    </row>
    <row r="26" spans="1:18" ht="15.75" x14ac:dyDescent="0.25">
      <c r="A26" s="164">
        <v>237</v>
      </c>
      <c r="B26" s="353" t="s">
        <v>664</v>
      </c>
      <c r="C26" s="353" t="s">
        <v>399</v>
      </c>
      <c r="D26" s="163">
        <v>237</v>
      </c>
      <c r="E26" s="52"/>
      <c r="F26" s="3"/>
      <c r="G26" s="52"/>
      <c r="H26" s="4"/>
      <c r="I26" s="4"/>
      <c r="J26" s="98"/>
      <c r="K26" s="211" t="str">
        <f t="shared" si="3"/>
        <v>Janvier</v>
      </c>
      <c r="L26" s="246">
        <f t="shared" si="1"/>
        <v>25</v>
      </c>
      <c r="M26" s="159">
        <f t="shared" si="0"/>
        <v>1958</v>
      </c>
      <c r="N26" s="7" t="s">
        <v>16</v>
      </c>
      <c r="O26" s="207" t="s">
        <v>17</v>
      </c>
      <c r="P26" s="10">
        <v>21210</v>
      </c>
      <c r="R26" s="209">
        <f t="shared" ca="1" si="2"/>
        <v>56</v>
      </c>
    </row>
    <row r="27" spans="1:18" ht="15.75" x14ac:dyDescent="0.25">
      <c r="A27" s="164">
        <v>255</v>
      </c>
      <c r="B27" s="353" t="s">
        <v>694</v>
      </c>
      <c r="C27" s="353" t="s">
        <v>693</v>
      </c>
      <c r="D27" s="163">
        <v>255</v>
      </c>
      <c r="E27" s="52"/>
      <c r="F27" s="71"/>
      <c r="G27" s="52"/>
      <c r="H27" s="16"/>
      <c r="I27" s="72"/>
      <c r="J27" s="98"/>
      <c r="K27" s="211" t="str">
        <f t="shared" si="3"/>
        <v/>
      </c>
      <c r="L27" s="246" t="str">
        <f t="shared" si="1"/>
        <v/>
      </c>
      <c r="M27" s="159" t="str">
        <f t="shared" si="0"/>
        <v/>
      </c>
      <c r="N27" s="126" t="s">
        <v>674</v>
      </c>
      <c r="O27" s="207" t="s">
        <v>17</v>
      </c>
      <c r="P27" s="10"/>
      <c r="R27" s="209" t="str">
        <f t="shared" ca="1" si="2"/>
        <v/>
      </c>
    </row>
    <row r="28" spans="1:18" s="66" customFormat="1" ht="15.75" x14ac:dyDescent="0.25">
      <c r="A28" s="164">
        <v>120</v>
      </c>
      <c r="B28" s="353" t="s">
        <v>21</v>
      </c>
      <c r="C28" s="353" t="s">
        <v>22</v>
      </c>
      <c r="D28" s="163">
        <v>120</v>
      </c>
      <c r="E28" s="14"/>
      <c r="F28" s="13"/>
      <c r="G28" s="14"/>
      <c r="H28" s="16"/>
      <c r="I28" s="16"/>
      <c r="J28" s="35"/>
      <c r="K28" s="211" t="str">
        <f t="shared" si="3"/>
        <v>Novembre</v>
      </c>
      <c r="L28" s="246">
        <f t="shared" si="1"/>
        <v>22</v>
      </c>
      <c r="M28" s="159">
        <f t="shared" si="0"/>
        <v>1951</v>
      </c>
      <c r="N28" s="8" t="s">
        <v>16</v>
      </c>
      <c r="O28" s="207" t="s">
        <v>17</v>
      </c>
      <c r="P28" s="10">
        <v>18954</v>
      </c>
      <c r="R28" s="209">
        <f t="shared" ca="1" si="2"/>
        <v>62</v>
      </c>
    </row>
    <row r="29" spans="1:18" s="66" customFormat="1" ht="15.75" x14ac:dyDescent="0.25">
      <c r="A29" s="164">
        <v>36</v>
      </c>
      <c r="B29" s="353" t="s">
        <v>38</v>
      </c>
      <c r="C29" s="353" t="s">
        <v>39</v>
      </c>
      <c r="D29" s="163">
        <v>36</v>
      </c>
      <c r="E29" s="14"/>
      <c r="F29" s="13"/>
      <c r="G29" s="14"/>
      <c r="H29" s="16"/>
      <c r="I29" s="16"/>
      <c r="J29" s="5"/>
      <c r="K29" s="211" t="str">
        <f t="shared" si="3"/>
        <v>Février</v>
      </c>
      <c r="L29" s="246">
        <f t="shared" si="1"/>
        <v>11</v>
      </c>
      <c r="M29" s="159">
        <f t="shared" si="0"/>
        <v>1923</v>
      </c>
      <c r="N29" s="97" t="s">
        <v>686</v>
      </c>
      <c r="O29" s="206" t="s">
        <v>686</v>
      </c>
      <c r="P29" s="10">
        <v>8443</v>
      </c>
      <c r="R29" s="209">
        <f t="shared" ca="1" si="2"/>
        <v>91</v>
      </c>
    </row>
    <row r="30" spans="1:18" s="66" customFormat="1" ht="15.75" x14ac:dyDescent="0.25">
      <c r="A30" s="164">
        <v>253</v>
      </c>
      <c r="B30" s="353" t="s">
        <v>687</v>
      </c>
      <c r="C30" s="353" t="s">
        <v>688</v>
      </c>
      <c r="D30" s="164">
        <v>253</v>
      </c>
      <c r="E30" s="52"/>
      <c r="F30" s="71"/>
      <c r="G30" s="52"/>
      <c r="H30" s="16"/>
      <c r="I30" s="72"/>
      <c r="J30" s="98"/>
      <c r="K30" s="211" t="str">
        <f t="shared" si="3"/>
        <v>Février</v>
      </c>
      <c r="L30" s="246">
        <f t="shared" si="1"/>
        <v>21</v>
      </c>
      <c r="M30" s="159">
        <f t="shared" si="0"/>
        <v>1950</v>
      </c>
      <c r="N30" s="8" t="s">
        <v>16</v>
      </c>
      <c r="O30" s="207" t="s">
        <v>17</v>
      </c>
      <c r="P30" s="10">
        <v>18315</v>
      </c>
      <c r="R30" s="209">
        <f t="shared" ca="1" si="2"/>
        <v>64</v>
      </c>
    </row>
    <row r="31" spans="1:18" s="1" customFormat="1" ht="15.75" x14ac:dyDescent="0.25">
      <c r="A31" s="164">
        <v>37</v>
      </c>
      <c r="B31" s="358" t="s">
        <v>101</v>
      </c>
      <c r="C31" s="358" t="s">
        <v>102</v>
      </c>
      <c r="D31" s="163">
        <v>37</v>
      </c>
      <c r="E31" s="2"/>
      <c r="F31" s="3"/>
      <c r="G31" s="2"/>
      <c r="H31" s="4"/>
      <c r="I31" s="4"/>
      <c r="J31" s="5"/>
      <c r="K31" s="211" t="str">
        <f t="shared" si="3"/>
        <v>Octobre</v>
      </c>
      <c r="L31" s="246">
        <f t="shared" si="1"/>
        <v>14</v>
      </c>
      <c r="M31" s="159">
        <f t="shared" si="0"/>
        <v>1947</v>
      </c>
      <c r="N31" s="7" t="s">
        <v>16</v>
      </c>
      <c r="O31" s="206" t="s">
        <v>640</v>
      </c>
      <c r="P31" s="10">
        <v>17454</v>
      </c>
      <c r="R31" s="209">
        <f t="shared" ca="1" si="2"/>
        <v>66</v>
      </c>
    </row>
    <row r="32" spans="1:18" s="1" customFormat="1" ht="15.75" x14ac:dyDescent="0.25">
      <c r="A32" s="164">
        <v>191</v>
      </c>
      <c r="B32" s="357" t="s">
        <v>607</v>
      </c>
      <c r="C32" s="360" t="s">
        <v>609</v>
      </c>
      <c r="D32" s="163">
        <v>191</v>
      </c>
      <c r="E32" s="17"/>
      <c r="F32" s="3"/>
      <c r="G32" s="17"/>
      <c r="H32" s="4"/>
      <c r="I32" s="4"/>
      <c r="J32" s="98"/>
      <c r="K32" s="211" t="str">
        <f t="shared" si="3"/>
        <v>Juin</v>
      </c>
      <c r="L32" s="246">
        <f t="shared" si="1"/>
        <v>25</v>
      </c>
      <c r="M32" s="159">
        <f t="shared" si="0"/>
        <v>1965</v>
      </c>
      <c r="N32" s="7" t="s">
        <v>16</v>
      </c>
      <c r="O32" s="207" t="s">
        <v>17</v>
      </c>
      <c r="P32" s="10">
        <v>23918</v>
      </c>
      <c r="R32" s="209">
        <f t="shared" ca="1" si="2"/>
        <v>48</v>
      </c>
    </row>
    <row r="33" spans="1:18" s="66" customFormat="1" ht="15.75" x14ac:dyDescent="0.25">
      <c r="A33" s="164">
        <v>161</v>
      </c>
      <c r="B33" s="353" t="s">
        <v>513</v>
      </c>
      <c r="C33" s="353" t="s">
        <v>98</v>
      </c>
      <c r="D33" s="164">
        <v>161</v>
      </c>
      <c r="E33" s="14"/>
      <c r="F33" s="71"/>
      <c r="G33" s="15"/>
      <c r="H33" s="16"/>
      <c r="I33" s="56"/>
      <c r="J33" s="98"/>
      <c r="K33" s="211" t="str">
        <f t="shared" si="3"/>
        <v>Juin</v>
      </c>
      <c r="L33" s="246">
        <f t="shared" si="1"/>
        <v>25</v>
      </c>
      <c r="M33" s="159">
        <f t="shared" si="0"/>
        <v>1950</v>
      </c>
      <c r="N33" s="8" t="s">
        <v>16</v>
      </c>
      <c r="O33" s="207" t="s">
        <v>17</v>
      </c>
      <c r="P33" s="10">
        <v>18439</v>
      </c>
      <c r="R33" s="209">
        <f t="shared" ca="1" si="2"/>
        <v>63</v>
      </c>
    </row>
    <row r="34" spans="1:18" ht="15.75" x14ac:dyDescent="0.25">
      <c r="A34" s="164">
        <v>158</v>
      </c>
      <c r="B34" s="353" t="s">
        <v>511</v>
      </c>
      <c r="C34" s="353" t="s">
        <v>19</v>
      </c>
      <c r="D34" s="163">
        <v>158</v>
      </c>
      <c r="E34" s="2"/>
      <c r="F34" s="3"/>
      <c r="G34" s="2"/>
      <c r="H34" s="62"/>
      <c r="I34" s="4"/>
      <c r="J34" s="5"/>
      <c r="K34" s="211" t="str">
        <f t="shared" si="3"/>
        <v>Septembre</v>
      </c>
      <c r="L34" s="246">
        <f t="shared" si="1"/>
        <v>23</v>
      </c>
      <c r="M34" s="159">
        <f t="shared" si="0"/>
        <v>1951</v>
      </c>
      <c r="N34" s="8" t="s">
        <v>16</v>
      </c>
      <c r="O34" s="207" t="s">
        <v>17</v>
      </c>
      <c r="P34" s="10">
        <v>18894</v>
      </c>
      <c r="R34" s="209">
        <f t="shared" ca="1" si="2"/>
        <v>62</v>
      </c>
    </row>
    <row r="35" spans="1:18" s="1" customFormat="1" ht="15.75" x14ac:dyDescent="0.25">
      <c r="A35" s="164">
        <v>204</v>
      </c>
      <c r="B35" s="353" t="s">
        <v>628</v>
      </c>
      <c r="C35" s="353" t="s">
        <v>629</v>
      </c>
      <c r="D35" s="163">
        <v>204</v>
      </c>
      <c r="E35" s="17"/>
      <c r="F35" s="3"/>
      <c r="G35" s="17"/>
      <c r="H35" s="4"/>
      <c r="I35" s="4"/>
      <c r="J35" s="5"/>
      <c r="K35" s="211" t="str">
        <f t="shared" si="3"/>
        <v>Août</v>
      </c>
      <c r="L35" s="246">
        <f t="shared" si="1"/>
        <v>10</v>
      </c>
      <c r="M35" s="159">
        <f t="shared" si="0"/>
        <v>1944</v>
      </c>
      <c r="N35" s="8" t="s">
        <v>16</v>
      </c>
      <c r="O35" s="207" t="s">
        <v>17</v>
      </c>
      <c r="P35" s="10">
        <v>16294</v>
      </c>
      <c r="R35" s="209">
        <f t="shared" ca="1" si="2"/>
        <v>69</v>
      </c>
    </row>
    <row r="36" spans="1:18" ht="15.75" x14ac:dyDescent="0.25">
      <c r="A36" s="164">
        <v>125</v>
      </c>
      <c r="B36" s="353" t="s">
        <v>125</v>
      </c>
      <c r="C36" s="353" t="s">
        <v>106</v>
      </c>
      <c r="D36" s="163">
        <v>125</v>
      </c>
      <c r="E36" s="2"/>
      <c r="F36" s="3"/>
      <c r="G36" s="2"/>
      <c r="H36" s="4"/>
      <c r="I36" s="4"/>
      <c r="J36" s="5"/>
      <c r="K36" s="211" t="str">
        <f t="shared" ref="K36:K58" si="4">IF((P36)="","",IF(MONTH(P36)=1,"Janvier",IF(MONTH(P36)=2,"Février",IF(MONTH(P36)=3,"Mars",IF(MONTH(P36)=4,"Avril",IF(MONTH(P36)=5,"Mai",IF(MONTH(P36)=6,"Juin",IF(MONTH(P36)=7,"Juillet",IF(MONTH(P36)=8,"Août",IF(MONTH(P36)=9,"Septembre",IF(MONTH(P36)=10,"Octobre",IF(MONTH(P36)=11,"Novembre","Décembre"))))))))))))</f>
        <v>Septembre</v>
      </c>
      <c r="L36" s="246">
        <f t="shared" ref="L36:L58" si="5">IF(P36="","",DAY(P36))</f>
        <v>23</v>
      </c>
      <c r="M36" s="159">
        <f t="shared" si="0"/>
        <v>1942</v>
      </c>
      <c r="N36" s="7" t="s">
        <v>605</v>
      </c>
      <c r="O36" s="207" t="s">
        <v>17</v>
      </c>
      <c r="P36" s="10">
        <v>15607</v>
      </c>
      <c r="R36" s="209">
        <f t="shared" ca="1" si="2"/>
        <v>71</v>
      </c>
    </row>
    <row r="37" spans="1:18" s="66" customFormat="1" ht="15.75" x14ac:dyDescent="0.25">
      <c r="A37" s="164">
        <v>205</v>
      </c>
      <c r="B37" s="353" t="s">
        <v>630</v>
      </c>
      <c r="C37" s="353" t="s">
        <v>133</v>
      </c>
      <c r="D37" s="163">
        <v>205</v>
      </c>
      <c r="E37" s="17"/>
      <c r="F37" s="3"/>
      <c r="G37" s="17"/>
      <c r="H37" s="4"/>
      <c r="I37" s="4"/>
      <c r="J37" s="5"/>
      <c r="K37" s="211" t="str">
        <f t="shared" si="4"/>
        <v>Août</v>
      </c>
      <c r="L37" s="246">
        <f t="shared" si="5"/>
        <v>17</v>
      </c>
      <c r="M37" s="159">
        <f t="shared" si="0"/>
        <v>1942</v>
      </c>
      <c r="N37" s="8" t="s">
        <v>16</v>
      </c>
      <c r="O37" s="207" t="s">
        <v>17</v>
      </c>
      <c r="P37" s="10">
        <v>15570</v>
      </c>
      <c r="R37" s="209">
        <f t="shared" ca="1" si="2"/>
        <v>71</v>
      </c>
    </row>
    <row r="38" spans="1:18" s="1" customFormat="1" ht="13.9" customHeight="1" x14ac:dyDescent="0.25">
      <c r="A38" s="164">
        <v>260</v>
      </c>
      <c r="B38" s="353" t="s">
        <v>698</v>
      </c>
      <c r="C38" s="353" t="s">
        <v>28</v>
      </c>
      <c r="D38" s="163">
        <v>260</v>
      </c>
      <c r="E38" s="52"/>
      <c r="F38" s="3"/>
      <c r="G38" s="52"/>
      <c r="H38" s="4"/>
      <c r="I38" s="4"/>
      <c r="J38" s="98"/>
      <c r="K38" s="211" t="str">
        <f t="shared" si="4"/>
        <v>Février</v>
      </c>
      <c r="L38" s="246">
        <f t="shared" si="5"/>
        <v>22</v>
      </c>
      <c r="M38" s="159">
        <f t="shared" si="0"/>
        <v>1965</v>
      </c>
      <c r="N38" s="134" t="s">
        <v>674</v>
      </c>
      <c r="O38" s="207" t="s">
        <v>17</v>
      </c>
      <c r="P38" s="10">
        <v>23795</v>
      </c>
      <c r="R38" s="209">
        <f t="shared" ca="1" si="2"/>
        <v>49</v>
      </c>
    </row>
    <row r="39" spans="1:18" s="1" customFormat="1" ht="15.75" x14ac:dyDescent="0.25">
      <c r="A39" s="164">
        <v>261</v>
      </c>
      <c r="B39" s="353" t="s">
        <v>698</v>
      </c>
      <c r="C39" s="353" t="s">
        <v>638</v>
      </c>
      <c r="D39" s="163">
        <v>261</v>
      </c>
      <c r="E39" s="52"/>
      <c r="F39" s="3"/>
      <c r="G39" s="52"/>
      <c r="H39" s="4"/>
      <c r="I39" s="4"/>
      <c r="J39" s="5"/>
      <c r="K39" s="211" t="str">
        <f t="shared" si="4"/>
        <v>Septembre</v>
      </c>
      <c r="L39" s="246">
        <f t="shared" si="5"/>
        <v>17</v>
      </c>
      <c r="M39" s="159">
        <f t="shared" si="0"/>
        <v>1963</v>
      </c>
      <c r="N39" s="126" t="s">
        <v>674</v>
      </c>
      <c r="O39" s="207" t="s">
        <v>17</v>
      </c>
      <c r="P39" s="10">
        <v>23271</v>
      </c>
      <c r="R39" s="209">
        <f t="shared" ca="1" si="2"/>
        <v>50</v>
      </c>
    </row>
    <row r="40" spans="1:18" s="1" customFormat="1" ht="13.9" customHeight="1" x14ac:dyDescent="0.25">
      <c r="A40" s="164">
        <v>169</v>
      </c>
      <c r="B40" s="353" t="s">
        <v>537</v>
      </c>
      <c r="C40" s="353" t="s">
        <v>35</v>
      </c>
      <c r="D40" s="165">
        <v>169</v>
      </c>
      <c r="E40" s="14"/>
      <c r="F40" s="13"/>
      <c r="G40" s="14"/>
      <c r="H40" s="16"/>
      <c r="I40" s="16"/>
      <c r="J40" s="5"/>
      <c r="K40" s="211" t="str">
        <f t="shared" si="4"/>
        <v>Avril</v>
      </c>
      <c r="L40" s="246">
        <f t="shared" si="5"/>
        <v>23</v>
      </c>
      <c r="M40" s="159">
        <f t="shared" si="0"/>
        <v>1950</v>
      </c>
      <c r="N40" s="7" t="s">
        <v>16</v>
      </c>
      <c r="O40" s="207" t="s">
        <v>17</v>
      </c>
      <c r="P40" s="10">
        <v>18376</v>
      </c>
      <c r="R40" s="209">
        <f t="shared" ca="1" si="2"/>
        <v>64</v>
      </c>
    </row>
    <row r="41" spans="1:18" s="1" customFormat="1" ht="13.9" customHeight="1" x14ac:dyDescent="0.25">
      <c r="A41" s="164">
        <v>187</v>
      </c>
      <c r="B41" s="353" t="s">
        <v>589</v>
      </c>
      <c r="C41" s="353" t="s">
        <v>590</v>
      </c>
      <c r="D41" s="163">
        <v>187</v>
      </c>
      <c r="E41" s="17"/>
      <c r="F41" s="3"/>
      <c r="G41" s="17"/>
      <c r="H41" s="4"/>
      <c r="I41" s="4"/>
      <c r="J41" s="98"/>
      <c r="K41" s="211" t="str">
        <f t="shared" si="4"/>
        <v>Décembre</v>
      </c>
      <c r="L41" s="246">
        <f t="shared" si="5"/>
        <v>26</v>
      </c>
      <c r="M41" s="159">
        <f t="shared" si="0"/>
        <v>1946</v>
      </c>
      <c r="N41" s="8" t="s">
        <v>16</v>
      </c>
      <c r="O41" s="207" t="s">
        <v>17</v>
      </c>
      <c r="P41" s="10">
        <v>17162</v>
      </c>
      <c r="R41" s="209">
        <f t="shared" ca="1" si="2"/>
        <v>67</v>
      </c>
    </row>
    <row r="42" spans="1:18" s="1" customFormat="1" ht="13.9" customHeight="1" x14ac:dyDescent="0.25">
      <c r="A42" s="164">
        <v>209</v>
      </c>
      <c r="B42" s="353" t="s">
        <v>589</v>
      </c>
      <c r="C42" s="353" t="s">
        <v>102</v>
      </c>
      <c r="D42" s="163">
        <v>209</v>
      </c>
      <c r="E42" s="14"/>
      <c r="F42" s="13"/>
      <c r="G42" s="52"/>
      <c r="H42" s="16"/>
      <c r="I42" s="16"/>
      <c r="J42" s="98"/>
      <c r="K42" s="211" t="str">
        <f t="shared" si="4"/>
        <v>Janvier</v>
      </c>
      <c r="L42" s="246">
        <f t="shared" si="5"/>
        <v>1</v>
      </c>
      <c r="M42" s="159">
        <f t="shared" si="0"/>
        <v>1951</v>
      </c>
      <c r="N42" s="8" t="s">
        <v>16</v>
      </c>
      <c r="O42" s="207" t="s">
        <v>17</v>
      </c>
      <c r="P42" s="10">
        <v>18629</v>
      </c>
      <c r="R42" s="209">
        <f t="shared" ca="1" si="2"/>
        <v>63</v>
      </c>
    </row>
    <row r="43" spans="1:18" s="1" customFormat="1" ht="13.9" customHeight="1" x14ac:dyDescent="0.25">
      <c r="A43" s="164">
        <v>44</v>
      </c>
      <c r="B43" s="358" t="s">
        <v>81</v>
      </c>
      <c r="C43" s="358" t="s">
        <v>82</v>
      </c>
      <c r="D43" s="163">
        <v>44</v>
      </c>
      <c r="E43" s="2"/>
      <c r="F43" s="3"/>
      <c r="G43" s="2"/>
      <c r="H43" s="4"/>
      <c r="I43" s="4"/>
      <c r="J43" s="5"/>
      <c r="K43" s="211" t="str">
        <f t="shared" si="4"/>
        <v>Août</v>
      </c>
      <c r="L43" s="246">
        <f t="shared" si="5"/>
        <v>21</v>
      </c>
      <c r="M43" s="159">
        <f t="shared" si="0"/>
        <v>1949</v>
      </c>
      <c r="N43" s="7" t="s">
        <v>16</v>
      </c>
      <c r="O43" s="206" t="s">
        <v>640</v>
      </c>
      <c r="P43" s="10">
        <v>18131</v>
      </c>
      <c r="Q43" s="216"/>
      <c r="R43" s="209">
        <f t="shared" ca="1" si="2"/>
        <v>64</v>
      </c>
    </row>
    <row r="44" spans="1:18" s="1" customFormat="1" ht="13.9" customHeight="1" x14ac:dyDescent="0.25">
      <c r="A44" s="164">
        <v>218</v>
      </c>
      <c r="B44" s="353" t="s">
        <v>643</v>
      </c>
      <c r="C44" s="353" t="s">
        <v>370</v>
      </c>
      <c r="D44" s="163">
        <v>218</v>
      </c>
      <c r="E44" s="17"/>
      <c r="F44" s="3"/>
      <c r="G44" s="17"/>
      <c r="H44" s="4"/>
      <c r="I44" s="4"/>
      <c r="J44" s="98"/>
      <c r="K44" s="211" t="str">
        <f t="shared" si="4"/>
        <v>Avril</v>
      </c>
      <c r="L44" s="246">
        <f t="shared" si="5"/>
        <v>4</v>
      </c>
      <c r="M44" s="159">
        <f t="shared" si="0"/>
        <v>1953</v>
      </c>
      <c r="N44" s="8" t="s">
        <v>16</v>
      </c>
      <c r="O44" s="207" t="s">
        <v>17</v>
      </c>
      <c r="P44" s="10">
        <v>19453</v>
      </c>
      <c r="R44" s="209">
        <f t="shared" ca="1" si="2"/>
        <v>61</v>
      </c>
    </row>
    <row r="45" spans="1:18" s="1" customFormat="1" ht="13.9" customHeight="1" x14ac:dyDescent="0.25">
      <c r="A45" s="164">
        <v>107</v>
      </c>
      <c r="B45" s="353" t="s">
        <v>69</v>
      </c>
      <c r="C45" s="353" t="s">
        <v>70</v>
      </c>
      <c r="D45" s="163">
        <v>107</v>
      </c>
      <c r="E45" s="2"/>
      <c r="F45" s="3"/>
      <c r="G45" s="2"/>
      <c r="H45" s="4"/>
      <c r="I45" s="4"/>
      <c r="J45" s="5"/>
      <c r="K45" s="211" t="str">
        <f t="shared" si="4"/>
        <v>Mai</v>
      </c>
      <c r="L45" s="246">
        <f t="shared" si="5"/>
        <v>6</v>
      </c>
      <c r="M45" s="159">
        <f t="shared" ref="M45:M58" si="6">YEAR(P45)</f>
        <v>1944</v>
      </c>
      <c r="N45" s="7" t="s">
        <v>16</v>
      </c>
      <c r="O45" s="207" t="s">
        <v>17</v>
      </c>
      <c r="P45" s="10">
        <v>16198</v>
      </c>
      <c r="R45" s="209">
        <f t="shared" ca="1" si="2"/>
        <v>70</v>
      </c>
    </row>
    <row r="46" spans="1:18" s="1" customFormat="1" ht="13.9" customHeight="1" x14ac:dyDescent="0.25">
      <c r="A46" s="164">
        <v>48</v>
      </c>
      <c r="B46" s="353" t="s">
        <v>108</v>
      </c>
      <c r="C46" s="353" t="s">
        <v>109</v>
      </c>
      <c r="D46" s="163">
        <v>48</v>
      </c>
      <c r="E46" s="2"/>
      <c r="F46" s="3"/>
      <c r="G46" s="2"/>
      <c r="H46" s="4"/>
      <c r="I46" s="4"/>
      <c r="J46" s="5"/>
      <c r="K46" s="211" t="str">
        <f t="shared" si="4"/>
        <v>Août</v>
      </c>
      <c r="L46" s="246">
        <f t="shared" si="5"/>
        <v>18</v>
      </c>
      <c r="M46" s="159">
        <f t="shared" si="6"/>
        <v>1951</v>
      </c>
      <c r="N46" s="7" t="s">
        <v>16</v>
      </c>
      <c r="O46" s="208" t="s">
        <v>17</v>
      </c>
      <c r="P46" s="10">
        <v>18858</v>
      </c>
      <c r="R46" s="209">
        <f t="shared" ca="1" si="2"/>
        <v>62</v>
      </c>
    </row>
    <row r="47" spans="1:18" s="54" customFormat="1" ht="15.75" x14ac:dyDescent="0.25">
      <c r="A47" s="164">
        <v>251</v>
      </c>
      <c r="B47" s="353" t="s">
        <v>683</v>
      </c>
      <c r="C47" s="353" t="s">
        <v>98</v>
      </c>
      <c r="D47" s="163">
        <v>251</v>
      </c>
      <c r="E47" s="17"/>
      <c r="F47" s="3"/>
      <c r="G47" s="22"/>
      <c r="H47" s="4"/>
      <c r="I47" s="4"/>
      <c r="J47" s="98"/>
      <c r="K47" s="211" t="str">
        <f t="shared" si="4"/>
        <v>Juillet</v>
      </c>
      <c r="L47" s="246">
        <f t="shared" si="5"/>
        <v>26</v>
      </c>
      <c r="M47" s="159">
        <f t="shared" si="6"/>
        <v>1948</v>
      </c>
      <c r="N47" s="8" t="s">
        <v>16</v>
      </c>
      <c r="O47" s="207" t="s">
        <v>17</v>
      </c>
      <c r="P47" s="10">
        <v>17740</v>
      </c>
      <c r="R47" s="209">
        <f t="shared" ca="1" si="2"/>
        <v>65</v>
      </c>
    </row>
    <row r="48" spans="1:18" s="1" customFormat="1" ht="13.9" customHeight="1" x14ac:dyDescent="0.25">
      <c r="A48" s="164">
        <v>263</v>
      </c>
      <c r="B48" s="353" t="s">
        <v>700</v>
      </c>
      <c r="C48" s="353" t="s">
        <v>65</v>
      </c>
      <c r="D48" s="267">
        <v>263</v>
      </c>
      <c r="E48" s="117"/>
      <c r="F48" s="3"/>
      <c r="G48" s="117"/>
      <c r="H48" s="4"/>
      <c r="I48" s="4"/>
      <c r="J48" s="98"/>
      <c r="K48" s="211" t="str">
        <f t="shared" si="4"/>
        <v>Juin</v>
      </c>
      <c r="L48" s="246">
        <f t="shared" si="5"/>
        <v>28</v>
      </c>
      <c r="M48" s="159">
        <f t="shared" si="6"/>
        <v>1951</v>
      </c>
      <c r="N48" s="134" t="s">
        <v>674</v>
      </c>
      <c r="O48" s="207" t="s">
        <v>17</v>
      </c>
      <c r="P48" s="10">
        <v>18807</v>
      </c>
      <c r="R48" s="209">
        <f t="shared" ca="1" si="2"/>
        <v>62</v>
      </c>
    </row>
    <row r="49" spans="1:18" s="1" customFormat="1" ht="13.9" customHeight="1" x14ac:dyDescent="0.25">
      <c r="A49" s="164">
        <v>149</v>
      </c>
      <c r="B49" s="353" t="s">
        <v>498</v>
      </c>
      <c r="C49" s="353" t="s">
        <v>48</v>
      </c>
      <c r="D49" s="164">
        <v>149</v>
      </c>
      <c r="E49" s="14"/>
      <c r="F49" s="71"/>
      <c r="G49" s="15"/>
      <c r="H49" s="16"/>
      <c r="I49" s="56"/>
      <c r="J49" s="70"/>
      <c r="K49" s="211" t="str">
        <f t="shared" si="4"/>
        <v>Août</v>
      </c>
      <c r="L49" s="246">
        <f t="shared" si="5"/>
        <v>17</v>
      </c>
      <c r="M49" s="159">
        <f t="shared" si="6"/>
        <v>1948</v>
      </c>
      <c r="N49" s="7" t="s">
        <v>16</v>
      </c>
      <c r="O49" s="207" t="s">
        <v>17</v>
      </c>
      <c r="P49" s="10">
        <v>17762</v>
      </c>
      <c r="R49" s="209">
        <f t="shared" ca="1" si="2"/>
        <v>65</v>
      </c>
    </row>
    <row r="50" spans="1:18" s="1" customFormat="1" ht="13.9" customHeight="1" x14ac:dyDescent="0.25">
      <c r="A50" s="164">
        <v>113</v>
      </c>
      <c r="B50" s="358" t="s">
        <v>74</v>
      </c>
      <c r="C50" s="358" t="s">
        <v>75</v>
      </c>
      <c r="D50" s="163">
        <v>113</v>
      </c>
      <c r="E50" s="2"/>
      <c r="F50" s="3"/>
      <c r="G50" s="2"/>
      <c r="H50" s="4"/>
      <c r="I50" s="4"/>
      <c r="J50" s="5"/>
      <c r="K50" s="211" t="str">
        <f t="shared" si="4"/>
        <v>Novembre</v>
      </c>
      <c r="L50" s="246">
        <f t="shared" si="5"/>
        <v>23</v>
      </c>
      <c r="M50" s="159">
        <f t="shared" si="6"/>
        <v>1936</v>
      </c>
      <c r="N50" s="7" t="s">
        <v>16</v>
      </c>
      <c r="O50" s="206" t="s">
        <v>640</v>
      </c>
      <c r="P50" s="10">
        <v>13477</v>
      </c>
      <c r="R50" s="209">
        <f t="shared" ca="1" si="2"/>
        <v>77</v>
      </c>
    </row>
    <row r="51" spans="1:18" s="1" customFormat="1" ht="13.9" customHeight="1" x14ac:dyDescent="0.25">
      <c r="A51" s="164">
        <v>232</v>
      </c>
      <c r="B51" s="353" t="s">
        <v>82</v>
      </c>
      <c r="C51" s="353" t="s">
        <v>659</v>
      </c>
      <c r="D51" s="164">
        <v>232</v>
      </c>
      <c r="E51" s="52"/>
      <c r="F51" s="13"/>
      <c r="G51" s="52"/>
      <c r="H51" s="16"/>
      <c r="I51" s="16"/>
      <c r="J51" s="35"/>
      <c r="K51" s="211" t="str">
        <f t="shared" si="4"/>
        <v>Décembre</v>
      </c>
      <c r="L51" s="246">
        <f t="shared" si="5"/>
        <v>10</v>
      </c>
      <c r="M51" s="159">
        <f t="shared" si="6"/>
        <v>1944</v>
      </c>
      <c r="N51" s="7" t="s">
        <v>16</v>
      </c>
      <c r="O51" s="207" t="s">
        <v>17</v>
      </c>
      <c r="P51" s="10">
        <v>16416</v>
      </c>
      <c r="R51" s="209">
        <f t="shared" ca="1" si="2"/>
        <v>69</v>
      </c>
    </row>
    <row r="52" spans="1:18" s="1" customFormat="1" ht="13.9" customHeight="1" x14ac:dyDescent="0.25">
      <c r="A52" s="164">
        <v>223</v>
      </c>
      <c r="B52" s="353" t="s">
        <v>652</v>
      </c>
      <c r="C52" s="353" t="s">
        <v>395</v>
      </c>
      <c r="D52" s="163">
        <v>223</v>
      </c>
      <c r="E52" s="117"/>
      <c r="F52" s="71"/>
      <c r="G52" s="15"/>
      <c r="H52" s="16"/>
      <c r="I52" s="56"/>
      <c r="J52" s="70"/>
      <c r="K52" s="211" t="str">
        <f t="shared" si="4"/>
        <v>Février</v>
      </c>
      <c r="L52" s="246">
        <f t="shared" si="5"/>
        <v>6</v>
      </c>
      <c r="M52" s="159">
        <f t="shared" si="6"/>
        <v>1951</v>
      </c>
      <c r="N52" s="7" t="s">
        <v>16</v>
      </c>
      <c r="O52" s="207" t="s">
        <v>17</v>
      </c>
      <c r="P52" s="10">
        <v>18665</v>
      </c>
      <c r="R52" s="209">
        <f t="shared" ca="1" si="2"/>
        <v>63</v>
      </c>
    </row>
    <row r="53" spans="1:18" s="1" customFormat="1" ht="13.9" customHeight="1" x14ac:dyDescent="0.25">
      <c r="A53" s="164">
        <v>220</v>
      </c>
      <c r="B53" s="353" t="s">
        <v>641</v>
      </c>
      <c r="C53" s="353" t="s">
        <v>160</v>
      </c>
      <c r="D53" s="164">
        <v>220</v>
      </c>
      <c r="E53" s="17"/>
      <c r="F53" s="3"/>
      <c r="G53" s="17"/>
      <c r="H53" s="4"/>
      <c r="I53" s="4"/>
      <c r="J53" s="98"/>
      <c r="K53" s="211" t="str">
        <f t="shared" si="4"/>
        <v>Octobre</v>
      </c>
      <c r="L53" s="246">
        <f t="shared" si="5"/>
        <v>5</v>
      </c>
      <c r="M53" s="159">
        <f t="shared" si="6"/>
        <v>1929</v>
      </c>
      <c r="N53" s="7" t="s">
        <v>16</v>
      </c>
      <c r="O53" s="207" t="s">
        <v>17</v>
      </c>
      <c r="P53" s="10">
        <v>10871</v>
      </c>
      <c r="R53" s="209">
        <f t="shared" ca="1" si="2"/>
        <v>84</v>
      </c>
    </row>
    <row r="54" spans="1:18" s="1" customFormat="1" ht="13.9" customHeight="1" x14ac:dyDescent="0.25">
      <c r="A54" s="164">
        <v>61</v>
      </c>
      <c r="B54" s="358" t="s">
        <v>62</v>
      </c>
      <c r="C54" s="358" t="s">
        <v>48</v>
      </c>
      <c r="D54" s="163">
        <v>61</v>
      </c>
      <c r="E54" s="2"/>
      <c r="F54" s="3"/>
      <c r="G54" s="2"/>
      <c r="H54" s="4"/>
      <c r="I54" s="4"/>
      <c r="J54" s="5"/>
      <c r="K54" s="211" t="str">
        <f t="shared" si="4"/>
        <v>Mai</v>
      </c>
      <c r="L54" s="246">
        <f t="shared" si="5"/>
        <v>26</v>
      </c>
      <c r="M54" s="159">
        <f t="shared" si="6"/>
        <v>1939</v>
      </c>
      <c r="N54" s="7" t="s">
        <v>16</v>
      </c>
      <c r="O54" s="206" t="s">
        <v>640</v>
      </c>
      <c r="P54" s="10">
        <v>14391</v>
      </c>
      <c r="R54" s="209">
        <f t="shared" ca="1" si="2"/>
        <v>75</v>
      </c>
    </row>
    <row r="55" spans="1:18" s="1" customFormat="1" ht="13.9" customHeight="1" x14ac:dyDescent="0.25">
      <c r="A55" s="164">
        <v>238</v>
      </c>
      <c r="B55" s="353" t="s">
        <v>62</v>
      </c>
      <c r="C55" s="353" t="s">
        <v>245</v>
      </c>
      <c r="D55" s="164">
        <v>238</v>
      </c>
      <c r="E55" s="17"/>
      <c r="F55" s="3"/>
      <c r="G55" s="17"/>
      <c r="H55" s="4"/>
      <c r="I55" s="4"/>
      <c r="J55" s="98"/>
      <c r="K55" s="211" t="str">
        <f t="shared" si="4"/>
        <v>Juillet</v>
      </c>
      <c r="L55" s="246">
        <f t="shared" si="5"/>
        <v>4</v>
      </c>
      <c r="M55" s="159">
        <f t="shared" si="6"/>
        <v>1960</v>
      </c>
      <c r="N55" s="7" t="s">
        <v>16</v>
      </c>
      <c r="O55" s="207" t="s">
        <v>17</v>
      </c>
      <c r="P55" s="10">
        <v>22101</v>
      </c>
      <c r="R55" s="209">
        <f t="shared" ca="1" si="2"/>
        <v>53</v>
      </c>
    </row>
    <row r="56" spans="1:18" s="1" customFormat="1" ht="13.9" customHeight="1" x14ac:dyDescent="0.25">
      <c r="A56" s="164">
        <v>148</v>
      </c>
      <c r="B56" s="353" t="s">
        <v>496</v>
      </c>
      <c r="C56" s="353" t="s">
        <v>388</v>
      </c>
      <c r="D56" s="163">
        <v>148</v>
      </c>
      <c r="E56" s="14"/>
      <c r="F56" s="71"/>
      <c r="G56" s="15"/>
      <c r="H56" s="16"/>
      <c r="I56" s="56"/>
      <c r="J56" s="70"/>
      <c r="K56" s="211" t="str">
        <f t="shared" si="4"/>
        <v>Novembre</v>
      </c>
      <c r="L56" s="246">
        <f t="shared" si="5"/>
        <v>21</v>
      </c>
      <c r="M56" s="159">
        <f t="shared" si="6"/>
        <v>1948</v>
      </c>
      <c r="N56" s="8" t="s">
        <v>16</v>
      </c>
      <c r="O56" s="207" t="s">
        <v>17</v>
      </c>
      <c r="P56" s="10">
        <v>17858</v>
      </c>
      <c r="R56" s="209">
        <f t="shared" ca="1" si="2"/>
        <v>65</v>
      </c>
    </row>
    <row r="57" spans="1:18" s="1" customFormat="1" ht="13.9" customHeight="1" x14ac:dyDescent="0.25">
      <c r="A57" s="164">
        <v>224</v>
      </c>
      <c r="B57" s="353" t="s">
        <v>653</v>
      </c>
      <c r="C57" s="353" t="s">
        <v>654</v>
      </c>
      <c r="D57" s="163">
        <v>224</v>
      </c>
      <c r="E57" s="117"/>
      <c r="F57" s="71"/>
      <c r="G57" s="15"/>
      <c r="H57" s="16"/>
      <c r="I57" s="56"/>
      <c r="J57" s="70"/>
      <c r="K57" s="211" t="str">
        <f t="shared" si="4"/>
        <v>Mars</v>
      </c>
      <c r="L57" s="246">
        <f t="shared" si="5"/>
        <v>28</v>
      </c>
      <c r="M57" s="159">
        <f t="shared" si="6"/>
        <v>1945</v>
      </c>
      <c r="N57" s="7" t="s">
        <v>16</v>
      </c>
      <c r="O57" s="207" t="s">
        <v>17</v>
      </c>
      <c r="P57" s="10">
        <v>16524</v>
      </c>
      <c r="R57" s="209">
        <f t="shared" ca="1" si="2"/>
        <v>69</v>
      </c>
    </row>
    <row r="58" spans="1:18" ht="15.75" x14ac:dyDescent="0.25">
      <c r="A58" s="164">
        <v>117</v>
      </c>
      <c r="B58" s="353" t="s">
        <v>112</v>
      </c>
      <c r="C58" s="353" t="s">
        <v>55</v>
      </c>
      <c r="D58" s="163">
        <v>117</v>
      </c>
      <c r="E58" s="17"/>
      <c r="F58" s="3"/>
      <c r="G58" s="17"/>
      <c r="H58" s="4"/>
      <c r="I58" s="4"/>
      <c r="J58" s="98"/>
      <c r="K58" s="211" t="str">
        <f t="shared" si="4"/>
        <v>Septembre</v>
      </c>
      <c r="L58" s="246">
        <f t="shared" si="5"/>
        <v>15</v>
      </c>
      <c r="M58" s="159">
        <f t="shared" si="6"/>
        <v>1934</v>
      </c>
      <c r="N58" s="7" t="s">
        <v>16</v>
      </c>
      <c r="O58" s="207" t="s">
        <v>17</v>
      </c>
      <c r="P58" s="10">
        <v>12677</v>
      </c>
      <c r="R58" s="209">
        <f t="shared" ca="1" si="2"/>
        <v>79</v>
      </c>
    </row>
    <row r="59" spans="1:18" s="1" customFormat="1" ht="13.9" customHeight="1" x14ac:dyDescent="0.25">
      <c r="A59" s="309"/>
      <c r="B59" s="122"/>
      <c r="C59" s="122"/>
      <c r="D59" s="261"/>
      <c r="E59" s="85"/>
      <c r="F59" s="123"/>
      <c r="G59" s="85"/>
      <c r="H59" s="87"/>
      <c r="I59" s="124"/>
      <c r="J59" s="125"/>
      <c r="K59" s="125"/>
      <c r="L59" s="257"/>
      <c r="M59" s="89"/>
      <c r="N59" s="61"/>
      <c r="O59" s="75"/>
      <c r="P59" s="214"/>
    </row>
    <row r="60" spans="1:18" s="1" customFormat="1" ht="13.9" customHeight="1" thickBot="1" x14ac:dyDescent="0.3">
      <c r="A60" s="309"/>
      <c r="B60" s="122"/>
      <c r="C60" s="122"/>
      <c r="D60" s="261"/>
      <c r="E60" s="85"/>
      <c r="F60" s="123"/>
      <c r="G60" s="85"/>
      <c r="H60" s="87"/>
      <c r="I60" s="124"/>
      <c r="J60" s="125"/>
      <c r="K60" s="125"/>
      <c r="L60" s="257"/>
      <c r="M60" s="89"/>
      <c r="N60" s="61"/>
      <c r="O60" s="75"/>
      <c r="P60" s="214"/>
    </row>
    <row r="61" spans="1:18" ht="21" thickBot="1" x14ac:dyDescent="0.35">
      <c r="A61" s="310"/>
      <c r="B61" s="78" t="s">
        <v>501</v>
      </c>
      <c r="C61" s="82">
        <v>56</v>
      </c>
      <c r="D61" s="262" t="s">
        <v>516</v>
      </c>
      <c r="E61" s="79"/>
      <c r="I61" s="37"/>
      <c r="J61" s="59"/>
      <c r="K61" s="59"/>
      <c r="L61" s="252"/>
      <c r="N61" s="91"/>
      <c r="O61" s="91"/>
    </row>
    <row r="62" spans="1:18" s="54" customFormat="1" ht="21" thickBot="1" x14ac:dyDescent="0.35">
      <c r="A62" s="311"/>
      <c r="B62" s="80" t="s">
        <v>502</v>
      </c>
      <c r="C62" s="83">
        <v>10</v>
      </c>
      <c r="D62" s="263" t="s">
        <v>669</v>
      </c>
      <c r="I62" s="58"/>
      <c r="J62" s="59"/>
      <c r="K62" s="59"/>
      <c r="L62" s="252"/>
      <c r="N62" s="60"/>
      <c r="O62" s="60"/>
      <c r="P62" s="215"/>
    </row>
    <row r="63" spans="1:18" s="54" customFormat="1" ht="15" x14ac:dyDescent="0.25">
      <c r="A63" s="312"/>
      <c r="B63" s="74"/>
      <c r="C63" s="75"/>
      <c r="D63" s="264"/>
      <c r="I63" s="58"/>
      <c r="J63" s="59"/>
      <c r="K63" s="59"/>
      <c r="L63" s="252"/>
      <c r="N63" s="60"/>
      <c r="O63" s="60"/>
      <c r="P63" s="215"/>
    </row>
    <row r="64" spans="1:18" s="54" customFormat="1" ht="15" x14ac:dyDescent="0.25">
      <c r="A64" s="312"/>
      <c r="B64" s="74"/>
      <c r="C64" s="75"/>
      <c r="D64" s="264"/>
      <c r="I64" s="58"/>
      <c r="J64" s="59"/>
      <c r="K64" s="59"/>
      <c r="L64" s="252"/>
      <c r="N64" s="60"/>
      <c r="O64" s="60"/>
      <c r="P64" s="215"/>
    </row>
    <row r="65" spans="1:16" ht="15" x14ac:dyDescent="0.25">
      <c r="A65" s="179"/>
      <c r="D65" s="216" t="s">
        <v>163</v>
      </c>
      <c r="E65" s="1"/>
      <c r="F65" s="45" t="s">
        <v>167</v>
      </c>
      <c r="G65" s="45"/>
      <c r="H65" s="45"/>
      <c r="I65" s="37"/>
      <c r="J65" s="39"/>
      <c r="K65" s="39"/>
      <c r="L65" s="249"/>
      <c r="N65" s="91"/>
      <c r="O65" s="91"/>
    </row>
    <row r="66" spans="1:16" s="54" customFormat="1" x14ac:dyDescent="0.2">
      <c r="A66" s="313"/>
      <c r="D66" s="265"/>
      <c r="I66" s="58"/>
      <c r="J66" s="59"/>
      <c r="K66" s="59"/>
      <c r="L66" s="252"/>
      <c r="N66" s="60"/>
      <c r="O66" s="60"/>
      <c r="P66" s="215"/>
    </row>
    <row r="67" spans="1:16" x14ac:dyDescent="0.2">
      <c r="I67" s="37"/>
      <c r="J67" s="39"/>
      <c r="K67" s="39"/>
      <c r="L67" s="249"/>
      <c r="N67" s="91"/>
      <c r="O67" s="91"/>
    </row>
    <row r="68" spans="1:16" x14ac:dyDescent="0.2">
      <c r="A68" s="314"/>
      <c r="C68" s="43"/>
      <c r="D68" s="266"/>
      <c r="E68" s="43"/>
      <c r="I68" s="37"/>
      <c r="J68" s="39"/>
      <c r="K68" s="39"/>
      <c r="L68" s="249"/>
      <c r="N68" s="91"/>
      <c r="O68" s="91"/>
    </row>
    <row r="69" spans="1:16" x14ac:dyDescent="0.2">
      <c r="I69" s="37"/>
      <c r="J69" s="39"/>
      <c r="K69" s="39"/>
      <c r="L69" s="249"/>
      <c r="N69" s="91"/>
      <c r="O69" s="91"/>
    </row>
    <row r="70" spans="1:16" x14ac:dyDescent="0.2">
      <c r="I70" s="37"/>
      <c r="J70" s="39"/>
      <c r="K70" s="39"/>
      <c r="L70" s="249"/>
      <c r="N70" s="91"/>
      <c r="O70" s="91"/>
    </row>
    <row r="71" spans="1:16" x14ac:dyDescent="0.2">
      <c r="I71" s="37"/>
      <c r="J71" s="39"/>
      <c r="K71" s="39"/>
      <c r="L71" s="249"/>
      <c r="N71" s="91"/>
      <c r="O71" s="91"/>
    </row>
    <row r="72" spans="1:16" x14ac:dyDescent="0.2">
      <c r="I72" s="37"/>
      <c r="J72" s="39"/>
      <c r="K72" s="39"/>
      <c r="L72" s="249"/>
      <c r="N72" s="91"/>
      <c r="O72" s="91"/>
    </row>
    <row r="73" spans="1:16" x14ac:dyDescent="0.2">
      <c r="I73" s="37"/>
      <c r="J73" s="39"/>
      <c r="K73" s="39"/>
      <c r="L73" s="249"/>
      <c r="N73" s="91"/>
      <c r="O73" s="91"/>
    </row>
    <row r="74" spans="1:16" x14ac:dyDescent="0.2">
      <c r="I74" s="37"/>
      <c r="J74" s="39"/>
      <c r="K74" s="39"/>
      <c r="L74" s="249"/>
    </row>
    <row r="75" spans="1:16" x14ac:dyDescent="0.2">
      <c r="I75" s="37"/>
      <c r="J75" s="39"/>
      <c r="K75" s="39"/>
      <c r="L75" s="249"/>
    </row>
    <row r="76" spans="1:16" x14ac:dyDescent="0.2">
      <c r="I76" s="37"/>
      <c r="J76" s="39"/>
      <c r="K76" s="39"/>
      <c r="L76" s="249"/>
    </row>
    <row r="77" spans="1:16" x14ac:dyDescent="0.2">
      <c r="I77" s="37"/>
      <c r="J77" s="39"/>
      <c r="K77" s="39"/>
      <c r="L77" s="249"/>
    </row>
    <row r="78" spans="1:16" x14ac:dyDescent="0.2">
      <c r="I78" s="37"/>
      <c r="J78" s="39"/>
      <c r="K78" s="39"/>
      <c r="L78" s="249"/>
    </row>
    <row r="79" spans="1:16" x14ac:dyDescent="0.2">
      <c r="I79" s="37"/>
      <c r="J79" s="39"/>
      <c r="K79" s="39"/>
      <c r="L79" s="249"/>
    </row>
    <row r="80" spans="1:16" x14ac:dyDescent="0.2">
      <c r="I80" s="37"/>
      <c r="J80" s="39"/>
      <c r="K80" s="39"/>
      <c r="L80" s="249"/>
    </row>
    <row r="81" spans="1:12" customFormat="1" x14ac:dyDescent="0.2">
      <c r="A81" s="282"/>
      <c r="I81" s="37"/>
      <c r="J81" s="39"/>
      <c r="K81" s="39"/>
      <c r="L81" s="249"/>
    </row>
    <row r="82" spans="1:12" customFormat="1" x14ac:dyDescent="0.2">
      <c r="A82" s="282"/>
      <c r="I82" s="37"/>
      <c r="J82" s="39"/>
      <c r="K82" s="39"/>
      <c r="L82" s="249"/>
    </row>
    <row r="83" spans="1:12" customFormat="1" x14ac:dyDescent="0.2">
      <c r="A83" s="282"/>
      <c r="I83" s="38"/>
      <c r="J83" s="39"/>
      <c r="K83" s="39"/>
      <c r="L83" s="249"/>
    </row>
    <row r="84" spans="1:12" customFormat="1" x14ac:dyDescent="0.2">
      <c r="A84" s="282"/>
      <c r="J84" s="39"/>
      <c r="K84" s="39"/>
      <c r="L84" s="249"/>
    </row>
    <row r="85" spans="1:12" customFormat="1" x14ac:dyDescent="0.2">
      <c r="A85" s="282"/>
      <c r="J85" s="39"/>
      <c r="K85" s="39"/>
      <c r="L85" s="249"/>
    </row>
    <row r="86" spans="1:12" customFormat="1" x14ac:dyDescent="0.2">
      <c r="A86" s="282"/>
      <c r="J86" s="39"/>
      <c r="K86" s="39"/>
      <c r="L86" s="249"/>
    </row>
    <row r="87" spans="1:12" customFormat="1" x14ac:dyDescent="0.2">
      <c r="A87" s="282"/>
      <c r="J87" s="39"/>
      <c r="K87" s="39"/>
      <c r="L87" s="249"/>
    </row>
  </sheetData>
  <sheetProtection password="AE9B" sheet="1" objects="1" scenarios="1"/>
  <autoFilter ref="A2:R58">
    <filterColumn colId="10" showButton="0"/>
    <filterColumn colId="11" showButton="0"/>
  </autoFilter>
  <mergeCells count="15">
    <mergeCell ref="P2:P3"/>
    <mergeCell ref="R2:R3"/>
    <mergeCell ref="N2:N3"/>
    <mergeCell ref="O2:O3"/>
    <mergeCell ref="A2:A3"/>
    <mergeCell ref="K2:M2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6666FF"/>
  </sheetPr>
  <dimension ref="A1:T120"/>
  <sheetViews>
    <sheetView tabSelected="1" zoomScaleNormal="100" workbookViewId="0">
      <pane ySplit="3" topLeftCell="A4" activePane="bottomLeft" state="frozen"/>
      <selection pane="bottomLeft" activeCell="N4" sqref="N4"/>
    </sheetView>
  </sheetViews>
  <sheetFormatPr baseColWidth="10" defaultRowHeight="15" x14ac:dyDescent="0.2"/>
  <cols>
    <col min="1" max="1" width="4.25" style="308" customWidth="1"/>
    <col min="2" max="2" width="12" style="91" customWidth="1"/>
    <col min="3" max="3" width="13.75" style="91" bestFit="1" customWidth="1"/>
    <col min="4" max="4" width="8" style="247" customWidth="1"/>
    <col min="5" max="5" width="35.125" customWidth="1"/>
    <col min="6" max="6" width="6.875" customWidth="1"/>
    <col min="7" max="7" width="18.75" customWidth="1"/>
    <col min="8" max="8" width="13.625" customWidth="1"/>
    <col min="9" max="9" width="14" customWidth="1"/>
    <col min="10" max="10" width="29.25" customWidth="1"/>
    <col min="11" max="11" width="11.25" style="91"/>
    <col min="12" max="12" width="5" bestFit="1" customWidth="1"/>
    <col min="13" max="13" width="5.875" style="247" bestFit="1" customWidth="1"/>
    <col min="14" max="14" width="6.5" style="247" bestFit="1" customWidth="1"/>
    <col min="15" max="15" width="5.625" customWidth="1"/>
    <col min="16" max="16" width="9.125" style="296" customWidth="1"/>
    <col min="17" max="17" width="17.75" style="91" bestFit="1" customWidth="1"/>
    <col min="18" max="18" width="11.25" style="296"/>
    <col min="20" max="20" width="28.75" style="348" customWidth="1"/>
    <col min="22" max="22" width="11.25" customWidth="1"/>
    <col min="23" max="23" width="15.5" customWidth="1"/>
    <col min="24" max="26" width="11.25" customWidth="1"/>
  </cols>
  <sheetData>
    <row r="1" spans="1:20" ht="15.75" thickBot="1" x14ac:dyDescent="0.25"/>
    <row r="2" spans="1:20" s="1" customFormat="1" ht="15.75" thickBot="1" x14ac:dyDescent="0.3">
      <c r="A2" s="400"/>
      <c r="B2" s="375" t="s">
        <v>0</v>
      </c>
      <c r="C2" s="375" t="s">
        <v>1</v>
      </c>
      <c r="D2" s="379" t="s">
        <v>2</v>
      </c>
      <c r="E2" s="375" t="s">
        <v>3</v>
      </c>
      <c r="F2" s="375" t="s">
        <v>4</v>
      </c>
      <c r="G2" s="377" t="s">
        <v>5</v>
      </c>
      <c r="H2" s="383" t="s">
        <v>6</v>
      </c>
      <c r="I2" s="383" t="s">
        <v>7</v>
      </c>
      <c r="J2" s="377" t="s">
        <v>8</v>
      </c>
      <c r="K2" s="409" t="s">
        <v>726</v>
      </c>
      <c r="L2" s="385" t="s">
        <v>9</v>
      </c>
      <c r="M2" s="386"/>
      <c r="N2" s="387"/>
      <c r="O2" s="407" t="s">
        <v>722</v>
      </c>
      <c r="P2" s="402" t="s">
        <v>746</v>
      </c>
      <c r="Q2" s="412" t="s">
        <v>736</v>
      </c>
      <c r="R2" s="412" t="s">
        <v>748</v>
      </c>
      <c r="S2" s="412" t="s">
        <v>789</v>
      </c>
      <c r="T2" s="348"/>
    </row>
    <row r="3" spans="1:20" s="1" customFormat="1" ht="15.75" thickBot="1" x14ac:dyDescent="0.3">
      <c r="A3" s="411"/>
      <c r="B3" s="376"/>
      <c r="C3" s="376"/>
      <c r="D3" s="380"/>
      <c r="E3" s="376"/>
      <c r="F3" s="376"/>
      <c r="G3" s="378"/>
      <c r="H3" s="384"/>
      <c r="I3" s="384"/>
      <c r="J3" s="378"/>
      <c r="K3" s="410"/>
      <c r="L3" s="157" t="s">
        <v>702</v>
      </c>
      <c r="M3" s="256" t="s">
        <v>703</v>
      </c>
      <c r="N3" s="248" t="s">
        <v>704</v>
      </c>
      <c r="O3" s="408"/>
      <c r="P3" s="403"/>
      <c r="Q3" s="413"/>
      <c r="R3" s="413"/>
      <c r="S3" s="413"/>
      <c r="T3" s="348"/>
    </row>
    <row r="4" spans="1:20" s="1" customFormat="1" ht="13.9" customHeight="1" x14ac:dyDescent="0.25">
      <c r="A4" s="164">
        <v>276</v>
      </c>
      <c r="B4" s="363" t="s">
        <v>610</v>
      </c>
      <c r="C4" s="363" t="s">
        <v>199</v>
      </c>
      <c r="D4" s="164">
        <v>276</v>
      </c>
      <c r="E4" s="50"/>
      <c r="F4" s="47"/>
      <c r="G4" s="50"/>
      <c r="H4" s="48"/>
      <c r="I4" s="330"/>
      <c r="J4" s="98"/>
      <c r="K4" s="10">
        <v>19524</v>
      </c>
      <c r="L4" s="211" t="str">
        <f t="shared" ref="L4:L26" si="0">IF((K4)="","",IF(MONTH(K4)=1,"01",IF(MONTH(K4)=2,"02",IF(MONTH(K4)=3,"03",IF(MONTH(K4)=4,"04",IF(MONTH(K4)=5,"05",IF(MONTH(K4)=6,"06",IF(MONTH(K4)=7,"07",IF(MONTH(K4)=8,"08",IF(MONTH(K4)=9,"09",IF(MONTH(K4)=10,"10",IF(MONTH(K4)=11,"11","12"))))))))))))</f>
        <v>06</v>
      </c>
      <c r="M4" s="246">
        <f t="shared" ref="M4:M27" si="1">IF(K4="","",DAY(K4))</f>
        <v>14</v>
      </c>
      <c r="N4" s="276">
        <f t="shared" ref="N4:N27" si="2">IF(K4="","",YEAR(K4))</f>
        <v>1953</v>
      </c>
      <c r="O4" s="209">
        <f ca="1">IF(K4="","",DATEDIF(K4,TODAY(),"y"))</f>
        <v>61</v>
      </c>
      <c r="P4" s="301" t="s">
        <v>26</v>
      </c>
      <c r="Q4" s="3" t="s">
        <v>740</v>
      </c>
      <c r="R4" s="305" t="s">
        <v>749</v>
      </c>
      <c r="S4" s="305" t="s">
        <v>44</v>
      </c>
      <c r="T4" s="348"/>
    </row>
    <row r="5" spans="1:20" s="1" customFormat="1" ht="13.9" customHeight="1" x14ac:dyDescent="0.25">
      <c r="A5" s="164">
        <v>192</v>
      </c>
      <c r="B5" s="362" t="s">
        <v>610</v>
      </c>
      <c r="C5" s="352" t="s">
        <v>285</v>
      </c>
      <c r="D5" s="162">
        <v>192</v>
      </c>
      <c r="E5" s="103"/>
      <c r="F5" s="104"/>
      <c r="G5" s="103"/>
      <c r="H5" s="136"/>
      <c r="I5" s="136"/>
      <c r="J5" s="137"/>
      <c r="K5" s="10">
        <v>19254</v>
      </c>
      <c r="L5" s="211" t="str">
        <f t="shared" si="0"/>
        <v>09</v>
      </c>
      <c r="M5" s="246">
        <f t="shared" si="1"/>
        <v>17</v>
      </c>
      <c r="N5" s="276">
        <f t="shared" si="2"/>
        <v>1952</v>
      </c>
      <c r="O5" s="209">
        <f ca="1">IF(K5="","",DATEDIF(K5,TODAY(),"y"))</f>
        <v>61</v>
      </c>
      <c r="P5" s="301" t="s">
        <v>16</v>
      </c>
      <c r="Q5" s="3" t="s">
        <v>740</v>
      </c>
      <c r="R5" s="305" t="s">
        <v>749</v>
      </c>
      <c r="S5" s="335" t="s">
        <v>44</v>
      </c>
      <c r="T5" s="348" t="s">
        <v>796</v>
      </c>
    </row>
    <row r="6" spans="1:20" s="1" customFormat="1" ht="15.75" x14ac:dyDescent="0.25">
      <c r="A6" s="164">
        <v>272</v>
      </c>
      <c r="B6" s="363" t="s">
        <v>763</v>
      </c>
      <c r="C6" s="363" t="s">
        <v>766</v>
      </c>
      <c r="D6" s="163">
        <v>272</v>
      </c>
      <c r="E6" s="50"/>
      <c r="F6" s="3"/>
      <c r="G6" s="50"/>
      <c r="H6" s="4"/>
      <c r="I6" s="327"/>
      <c r="J6" s="5"/>
      <c r="K6" s="10">
        <v>15269</v>
      </c>
      <c r="L6" s="211" t="str">
        <f t="shared" si="0"/>
        <v>10</v>
      </c>
      <c r="M6" s="246">
        <f t="shared" si="1"/>
        <v>20</v>
      </c>
      <c r="N6" s="276">
        <f t="shared" si="2"/>
        <v>1941</v>
      </c>
      <c r="O6" s="209">
        <f ca="1">IF(K6="","",DATEDIF(K6,TODAY(),"y"))</f>
        <v>72</v>
      </c>
      <c r="P6" s="301" t="s">
        <v>26</v>
      </c>
      <c r="Q6" s="3" t="s">
        <v>740</v>
      </c>
      <c r="R6" s="305" t="s">
        <v>749</v>
      </c>
      <c r="S6" s="335" t="s">
        <v>790</v>
      </c>
      <c r="T6" s="348"/>
    </row>
    <row r="7" spans="1:20" s="25" customFormat="1" ht="15.75" x14ac:dyDescent="0.25">
      <c r="A7" s="164">
        <v>4</v>
      </c>
      <c r="B7" s="364" t="s">
        <v>43</v>
      </c>
      <c r="C7" s="364" t="s">
        <v>44</v>
      </c>
      <c r="D7" s="163">
        <v>4</v>
      </c>
      <c r="E7" s="2"/>
      <c r="F7" s="3"/>
      <c r="G7" s="2"/>
      <c r="H7" s="4"/>
      <c r="I7" s="4"/>
      <c r="J7" s="98"/>
      <c r="K7" s="10">
        <v>24769</v>
      </c>
      <c r="L7" s="211" t="str">
        <f t="shared" si="0"/>
        <v>10</v>
      </c>
      <c r="M7" s="246">
        <f t="shared" si="1"/>
        <v>24</v>
      </c>
      <c r="N7" s="276">
        <f t="shared" si="2"/>
        <v>1967</v>
      </c>
      <c r="O7" s="209">
        <f t="shared" ref="O7:O67" ca="1" si="3">IF(K7="","",DATEDIF(K7,TODAY(),"y"))</f>
        <v>46</v>
      </c>
      <c r="P7" s="304" t="s">
        <v>16</v>
      </c>
      <c r="Q7" s="3" t="s">
        <v>738</v>
      </c>
      <c r="R7" s="305" t="s">
        <v>750</v>
      </c>
      <c r="S7" s="335" t="s">
        <v>44</v>
      </c>
      <c r="T7" s="348"/>
    </row>
    <row r="8" spans="1:20" s="1" customFormat="1" ht="15.75" x14ac:dyDescent="0.25">
      <c r="A8" s="164">
        <v>287</v>
      </c>
      <c r="B8" s="365" t="s">
        <v>781</v>
      </c>
      <c r="C8" s="359" t="s">
        <v>285</v>
      </c>
      <c r="D8" s="163">
        <v>287</v>
      </c>
      <c r="E8" s="50"/>
      <c r="F8" s="71"/>
      <c r="G8" s="49"/>
      <c r="H8" s="16"/>
      <c r="I8" s="326"/>
      <c r="J8" s="70"/>
      <c r="K8" s="10">
        <v>16821</v>
      </c>
      <c r="L8" s="211" t="str">
        <f>IF((K8)="","",IF(MONTH(K8)=1,"01",IF(MONTH(K8)=2,"02",IF(MONTH(K8)=3,"03",IF(MONTH(K8)=4,"04",IF(MONTH(K8)=5,"05",IF(MONTH(K8)=6,"06",IF(MONTH(K8)=7,"07",IF(MONTH(K8)=8,"08",IF(MONTH(K8)=9,"09",IF(MONTH(K8)=10,"10",IF(MONTH(K8)=11,"11","12"))))))))))))</f>
        <v>01</v>
      </c>
      <c r="M8" s="246">
        <f>IF(K8="","",DAY(K8))</f>
        <v>19</v>
      </c>
      <c r="N8" s="276">
        <f>IF(K8="","",YEAR(K8))</f>
        <v>1946</v>
      </c>
      <c r="O8" s="209">
        <f ca="1">IF(K8="","",DATEDIF(K8,TODAY(),"y"))</f>
        <v>68</v>
      </c>
      <c r="P8" s="301" t="s">
        <v>26</v>
      </c>
      <c r="Q8" s="3" t="s">
        <v>740</v>
      </c>
      <c r="R8" s="305" t="s">
        <v>749</v>
      </c>
      <c r="S8" s="335"/>
      <c r="T8" s="348"/>
    </row>
    <row r="9" spans="1:20" s="1" customFormat="1" ht="15.75" x14ac:dyDescent="0.25">
      <c r="A9" s="164">
        <v>265</v>
      </c>
      <c r="B9" s="363" t="s">
        <v>752</v>
      </c>
      <c r="C9" s="363" t="s">
        <v>70</v>
      </c>
      <c r="D9" s="163">
        <v>265</v>
      </c>
      <c r="E9" s="2"/>
      <c r="F9" s="3"/>
      <c r="G9" s="2"/>
      <c r="H9" s="4"/>
      <c r="I9" s="327"/>
      <c r="J9" s="5"/>
      <c r="K9" s="10">
        <v>18798</v>
      </c>
      <c r="L9" s="211" t="str">
        <f t="shared" si="0"/>
        <v>06</v>
      </c>
      <c r="M9" s="246">
        <f t="shared" si="1"/>
        <v>19</v>
      </c>
      <c r="N9" s="276">
        <f t="shared" si="2"/>
        <v>1951</v>
      </c>
      <c r="O9" s="209">
        <f t="shared" ref="O9:O26" ca="1" si="4">IF(K9="","",DATEDIF(K9,TODAY(),"y"))</f>
        <v>62</v>
      </c>
      <c r="P9" s="301" t="s">
        <v>26</v>
      </c>
      <c r="Q9" s="3" t="s">
        <v>740</v>
      </c>
      <c r="R9" s="305" t="s">
        <v>749</v>
      </c>
      <c r="S9" s="335" t="s">
        <v>791</v>
      </c>
      <c r="T9" s="348"/>
    </row>
    <row r="10" spans="1:20" ht="15.75" x14ac:dyDescent="0.25">
      <c r="A10" s="164">
        <v>228</v>
      </c>
      <c r="B10" s="353" t="s">
        <v>655</v>
      </c>
      <c r="C10" s="353" t="s">
        <v>656</v>
      </c>
      <c r="D10" s="164">
        <v>228</v>
      </c>
      <c r="E10" s="50"/>
      <c r="F10" s="3"/>
      <c r="G10" s="17"/>
      <c r="H10" s="4"/>
      <c r="I10" s="4"/>
      <c r="J10" s="98"/>
      <c r="K10" s="10">
        <v>18023</v>
      </c>
      <c r="L10" s="211" t="str">
        <f t="shared" si="0"/>
        <v>05</v>
      </c>
      <c r="M10" s="246">
        <f t="shared" si="1"/>
        <v>5</v>
      </c>
      <c r="N10" s="276">
        <f t="shared" si="2"/>
        <v>1949</v>
      </c>
      <c r="O10" s="209">
        <f t="shared" ca="1" si="4"/>
        <v>65</v>
      </c>
      <c r="P10" s="301" t="s">
        <v>16</v>
      </c>
      <c r="Q10" s="3" t="s">
        <v>739</v>
      </c>
      <c r="R10" s="305" t="s">
        <v>749</v>
      </c>
      <c r="S10" s="335" t="s">
        <v>796</v>
      </c>
    </row>
    <row r="11" spans="1:20" ht="15.75" x14ac:dyDescent="0.25">
      <c r="A11" s="164">
        <v>270</v>
      </c>
      <c r="B11" s="363" t="s">
        <v>760</v>
      </c>
      <c r="C11" s="363" t="s">
        <v>48</v>
      </c>
      <c r="D11" s="163">
        <v>270</v>
      </c>
      <c r="E11" s="46"/>
      <c r="F11" s="3"/>
      <c r="G11" s="46"/>
      <c r="H11" s="4"/>
      <c r="I11" s="327"/>
      <c r="J11" s="5"/>
      <c r="K11" s="10">
        <v>20247</v>
      </c>
      <c r="L11" s="211" t="str">
        <f t="shared" si="0"/>
        <v>06</v>
      </c>
      <c r="M11" s="246">
        <f t="shared" si="1"/>
        <v>7</v>
      </c>
      <c r="N11" s="276">
        <f t="shared" si="2"/>
        <v>1955</v>
      </c>
      <c r="O11" s="209">
        <f t="shared" ca="1" si="4"/>
        <v>59</v>
      </c>
      <c r="P11" s="301" t="s">
        <v>26</v>
      </c>
      <c r="Q11" s="3" t="s">
        <v>740</v>
      </c>
      <c r="R11" s="305" t="s">
        <v>749</v>
      </c>
      <c r="S11" s="335" t="s">
        <v>790</v>
      </c>
    </row>
    <row r="12" spans="1:20" ht="15.75" x14ac:dyDescent="0.25">
      <c r="A12" s="164">
        <v>207</v>
      </c>
      <c r="B12" s="353" t="s">
        <v>633</v>
      </c>
      <c r="C12" s="353" t="s">
        <v>327</v>
      </c>
      <c r="D12" s="163">
        <v>207</v>
      </c>
      <c r="E12" s="17"/>
      <c r="F12" s="3"/>
      <c r="G12" s="17"/>
      <c r="H12" s="4"/>
      <c r="I12" s="4"/>
      <c r="J12" s="98"/>
      <c r="K12" s="10">
        <v>21241</v>
      </c>
      <c r="L12" s="211" t="str">
        <f t="shared" si="0"/>
        <v>02</v>
      </c>
      <c r="M12" s="246">
        <f t="shared" si="1"/>
        <v>25</v>
      </c>
      <c r="N12" s="276">
        <f t="shared" si="2"/>
        <v>1958</v>
      </c>
      <c r="O12" s="209">
        <f t="shared" ca="1" si="4"/>
        <v>56</v>
      </c>
      <c r="P12" s="301" t="s">
        <v>16</v>
      </c>
      <c r="Q12" s="3" t="s">
        <v>745</v>
      </c>
      <c r="R12" s="305" t="s">
        <v>749</v>
      </c>
      <c r="S12" s="335" t="s">
        <v>790</v>
      </c>
      <c r="T12" s="348" t="s">
        <v>798</v>
      </c>
    </row>
    <row r="13" spans="1:20" s="1" customFormat="1" ht="15.75" x14ac:dyDescent="0.25">
      <c r="A13" s="164">
        <v>290</v>
      </c>
      <c r="B13" s="365" t="s">
        <v>785</v>
      </c>
      <c r="C13" s="359" t="s">
        <v>199</v>
      </c>
      <c r="D13" s="164">
        <v>290</v>
      </c>
      <c r="E13" s="50"/>
      <c r="F13" s="71"/>
      <c r="G13" s="49"/>
      <c r="H13" s="16"/>
      <c r="I13" s="326"/>
      <c r="J13" s="70"/>
      <c r="K13" s="10">
        <v>20243</v>
      </c>
      <c r="L13" s="211" t="str">
        <f>IF((K13)="","",IF(MONTH(K13)=1,"01",IF(MONTH(K13)=2,"02",IF(MONTH(K13)=3,"03",IF(MONTH(K13)=4,"04",IF(MONTH(K13)=5,"05",IF(MONTH(K13)=6,"06",IF(MONTH(K13)=7,"07",IF(MONTH(K13)=8,"08",IF(MONTH(K13)=9,"09",IF(MONTH(K13)=10,"10",IF(MONTH(K13)=11,"11","12"))))))))))))</f>
        <v>06</v>
      </c>
      <c r="M13" s="246">
        <f>IF(K13="","",DAY(K13))</f>
        <v>3</v>
      </c>
      <c r="N13" s="276">
        <f>IF(K13="","",YEAR(K13))</f>
        <v>1955</v>
      </c>
      <c r="O13" s="209">
        <f ca="1">IF(K13="","",DATEDIF(K13,TODAY(),"y"))</f>
        <v>59</v>
      </c>
      <c r="P13" s="301" t="s">
        <v>26</v>
      </c>
      <c r="Q13" s="3" t="s">
        <v>745</v>
      </c>
      <c r="R13" s="305" t="s">
        <v>749</v>
      </c>
      <c r="S13" s="335"/>
      <c r="T13" s="348"/>
    </row>
    <row r="14" spans="1:20" s="1" customFormat="1" ht="15.75" x14ac:dyDescent="0.25">
      <c r="A14" s="164">
        <v>286</v>
      </c>
      <c r="B14" s="365" t="s">
        <v>780</v>
      </c>
      <c r="C14" s="359" t="s">
        <v>297</v>
      </c>
      <c r="D14" s="163">
        <v>286</v>
      </c>
      <c r="E14" s="50"/>
      <c r="F14" s="71"/>
      <c r="G14" s="49"/>
      <c r="H14" s="16"/>
      <c r="I14" s="326"/>
      <c r="J14" s="70"/>
      <c r="K14" s="10">
        <v>19346</v>
      </c>
      <c r="L14" s="211" t="str">
        <f t="shared" si="0"/>
        <v>12</v>
      </c>
      <c r="M14" s="246">
        <f t="shared" si="1"/>
        <v>18</v>
      </c>
      <c r="N14" s="276">
        <f t="shared" si="2"/>
        <v>1952</v>
      </c>
      <c r="O14" s="209">
        <f t="shared" ca="1" si="4"/>
        <v>61</v>
      </c>
      <c r="P14" s="301" t="s">
        <v>26</v>
      </c>
      <c r="Q14" s="3" t="s">
        <v>740</v>
      </c>
      <c r="R14" s="305" t="s">
        <v>749</v>
      </c>
      <c r="S14" s="335"/>
      <c r="T14" s="348"/>
    </row>
    <row r="15" spans="1:20" s="66" customFormat="1" ht="15.75" x14ac:dyDescent="0.25">
      <c r="A15" s="164">
        <v>82</v>
      </c>
      <c r="B15" s="353" t="s">
        <v>89</v>
      </c>
      <c r="C15" s="353" t="s">
        <v>70</v>
      </c>
      <c r="D15" s="163">
        <v>82</v>
      </c>
      <c r="E15" s="2"/>
      <c r="F15" s="3"/>
      <c r="G15" s="2"/>
      <c r="H15" s="4"/>
      <c r="I15" s="4"/>
      <c r="J15" s="98"/>
      <c r="K15" s="10">
        <v>17371</v>
      </c>
      <c r="L15" s="211" t="str">
        <f t="shared" si="0"/>
        <v>07</v>
      </c>
      <c r="M15" s="246">
        <f t="shared" si="1"/>
        <v>23</v>
      </c>
      <c r="N15" s="276">
        <f t="shared" si="2"/>
        <v>1947</v>
      </c>
      <c r="O15" s="209">
        <f t="shared" ca="1" si="4"/>
        <v>66</v>
      </c>
      <c r="P15" s="301" t="s">
        <v>16</v>
      </c>
      <c r="Q15" s="3" t="s">
        <v>738</v>
      </c>
      <c r="R15" s="305" t="s">
        <v>749</v>
      </c>
      <c r="S15" s="335"/>
      <c r="T15" s="345"/>
    </row>
    <row r="16" spans="1:20" s="1" customFormat="1" ht="15.75" x14ac:dyDescent="0.25">
      <c r="A16" s="164">
        <v>186</v>
      </c>
      <c r="B16" s="353" t="s">
        <v>300</v>
      </c>
      <c r="C16" s="353" t="s">
        <v>287</v>
      </c>
      <c r="D16" s="164">
        <v>186</v>
      </c>
      <c r="E16" s="17"/>
      <c r="F16" s="3"/>
      <c r="G16" s="17"/>
      <c r="H16" s="4"/>
      <c r="I16" s="4"/>
      <c r="J16" s="5"/>
      <c r="K16" s="10">
        <v>16921</v>
      </c>
      <c r="L16" s="211" t="str">
        <f t="shared" si="0"/>
        <v>04</v>
      </c>
      <c r="M16" s="246">
        <f t="shared" si="1"/>
        <v>29</v>
      </c>
      <c r="N16" s="276">
        <f t="shared" si="2"/>
        <v>1946</v>
      </c>
      <c r="O16" s="209">
        <f t="shared" ca="1" si="4"/>
        <v>68</v>
      </c>
      <c r="P16" s="301" t="s">
        <v>16</v>
      </c>
      <c r="Q16" s="3" t="s">
        <v>742</v>
      </c>
      <c r="R16" s="305" t="s">
        <v>749</v>
      </c>
      <c r="S16" s="335"/>
      <c r="T16" s="348"/>
    </row>
    <row r="17" spans="1:20" s="66" customFormat="1" ht="15.75" x14ac:dyDescent="0.25">
      <c r="A17" s="164">
        <v>127</v>
      </c>
      <c r="B17" s="353" t="s">
        <v>117</v>
      </c>
      <c r="C17" s="353" t="s">
        <v>118</v>
      </c>
      <c r="D17" s="164">
        <v>127</v>
      </c>
      <c r="E17" s="14"/>
      <c r="F17" s="13"/>
      <c r="G17" s="14"/>
      <c r="H17" s="16"/>
      <c r="I17" s="16"/>
      <c r="J17" s="5"/>
      <c r="K17" s="10">
        <v>12873</v>
      </c>
      <c r="L17" s="211" t="str">
        <f t="shared" si="0"/>
        <v>03</v>
      </c>
      <c r="M17" s="246">
        <f t="shared" si="1"/>
        <v>30</v>
      </c>
      <c r="N17" s="276">
        <f t="shared" si="2"/>
        <v>1935</v>
      </c>
      <c r="O17" s="209">
        <f t="shared" ca="1" si="4"/>
        <v>79</v>
      </c>
      <c r="P17" s="301" t="s">
        <v>16</v>
      </c>
      <c r="Q17" s="3" t="s">
        <v>742</v>
      </c>
      <c r="R17" s="305" t="s">
        <v>749</v>
      </c>
      <c r="S17" s="335"/>
      <c r="T17" s="345"/>
    </row>
    <row r="18" spans="1:20" s="66" customFormat="1" ht="15.75" x14ac:dyDescent="0.25">
      <c r="A18" s="164">
        <v>136</v>
      </c>
      <c r="B18" s="353" t="s">
        <v>675</v>
      </c>
      <c r="C18" s="353" t="s">
        <v>160</v>
      </c>
      <c r="D18" s="164">
        <v>136</v>
      </c>
      <c r="E18" s="46"/>
      <c r="F18" s="13"/>
      <c r="G18" s="46"/>
      <c r="H18" s="16"/>
      <c r="I18" s="16"/>
      <c r="J18" s="5"/>
      <c r="K18" s="10">
        <v>15765</v>
      </c>
      <c r="L18" s="211" t="str">
        <f t="shared" si="0"/>
        <v>02</v>
      </c>
      <c r="M18" s="246">
        <f t="shared" si="1"/>
        <v>28</v>
      </c>
      <c r="N18" s="276">
        <f t="shared" si="2"/>
        <v>1943</v>
      </c>
      <c r="O18" s="209">
        <f t="shared" ca="1" si="4"/>
        <v>71</v>
      </c>
      <c r="P18" s="301" t="s">
        <v>16</v>
      </c>
      <c r="Q18" s="3" t="s">
        <v>739</v>
      </c>
      <c r="R18" s="305" t="s">
        <v>749</v>
      </c>
      <c r="S18" s="335" t="s">
        <v>796</v>
      </c>
      <c r="T18" s="345"/>
    </row>
    <row r="19" spans="1:20" ht="15.75" x14ac:dyDescent="0.25">
      <c r="A19" s="164">
        <v>268</v>
      </c>
      <c r="B19" s="363" t="s">
        <v>757</v>
      </c>
      <c r="C19" s="363" t="s">
        <v>758</v>
      </c>
      <c r="D19" s="163">
        <v>268</v>
      </c>
      <c r="E19" s="46"/>
      <c r="F19" s="3"/>
      <c r="G19" s="46"/>
      <c r="H19" s="62"/>
      <c r="I19" s="327"/>
      <c r="J19" s="5"/>
      <c r="K19" s="10">
        <v>18367</v>
      </c>
      <c r="L19" s="211" t="str">
        <f t="shared" si="0"/>
        <v>04</v>
      </c>
      <c r="M19" s="246">
        <f t="shared" si="1"/>
        <v>14</v>
      </c>
      <c r="N19" s="276">
        <f t="shared" si="2"/>
        <v>1950</v>
      </c>
      <c r="O19" s="209">
        <f t="shared" ca="1" si="4"/>
        <v>64</v>
      </c>
      <c r="P19" s="301" t="s">
        <v>26</v>
      </c>
      <c r="Q19" s="3" t="s">
        <v>740</v>
      </c>
      <c r="R19" s="305" t="s">
        <v>749</v>
      </c>
      <c r="S19" s="335" t="s">
        <v>797</v>
      </c>
      <c r="T19" s="348" t="s">
        <v>799</v>
      </c>
    </row>
    <row r="20" spans="1:20" s="66" customFormat="1" ht="15.75" x14ac:dyDescent="0.25">
      <c r="A20" s="164">
        <v>264</v>
      </c>
      <c r="B20" s="365" t="s">
        <v>751</v>
      </c>
      <c r="C20" s="359" t="s">
        <v>78</v>
      </c>
      <c r="D20" s="164">
        <v>264</v>
      </c>
      <c r="E20" s="50"/>
      <c r="F20" s="71"/>
      <c r="G20" s="50"/>
      <c r="H20" s="16"/>
      <c r="I20" s="326"/>
      <c r="J20" s="98"/>
      <c r="K20" s="10">
        <v>18657</v>
      </c>
      <c r="L20" s="211" t="str">
        <f t="shared" si="0"/>
        <v>01</v>
      </c>
      <c r="M20" s="246">
        <f t="shared" si="1"/>
        <v>29</v>
      </c>
      <c r="N20" s="276">
        <f t="shared" si="2"/>
        <v>1951</v>
      </c>
      <c r="O20" s="209">
        <f t="shared" ca="1" si="4"/>
        <v>63</v>
      </c>
      <c r="P20" s="301" t="s">
        <v>26</v>
      </c>
      <c r="Q20" s="3" t="s">
        <v>740</v>
      </c>
      <c r="R20" s="305" t="s">
        <v>749</v>
      </c>
      <c r="S20" s="335" t="s">
        <v>795</v>
      </c>
      <c r="T20" s="345"/>
    </row>
    <row r="21" spans="1:20" s="1" customFormat="1" ht="15.75" x14ac:dyDescent="0.25">
      <c r="A21" s="164">
        <v>21</v>
      </c>
      <c r="B21" s="365" t="s">
        <v>54</v>
      </c>
      <c r="C21" s="359" t="s">
        <v>55</v>
      </c>
      <c r="D21" s="163">
        <v>21</v>
      </c>
      <c r="E21" s="14"/>
      <c r="F21" s="13"/>
      <c r="G21" s="14"/>
      <c r="H21" s="16"/>
      <c r="I21" s="16"/>
      <c r="J21" s="5"/>
      <c r="K21" s="10">
        <v>15954</v>
      </c>
      <c r="L21" s="211" t="str">
        <f t="shared" si="0"/>
        <v>09</v>
      </c>
      <c r="M21" s="246">
        <f t="shared" si="1"/>
        <v>5</v>
      </c>
      <c r="N21" s="276">
        <f t="shared" si="2"/>
        <v>1943</v>
      </c>
      <c r="O21" s="209">
        <f t="shared" ca="1" si="4"/>
        <v>70</v>
      </c>
      <c r="P21" s="301" t="s">
        <v>16</v>
      </c>
      <c r="Q21" s="3" t="s">
        <v>739</v>
      </c>
      <c r="R21" s="305" t="s">
        <v>749</v>
      </c>
      <c r="S21" s="335" t="s">
        <v>796</v>
      </c>
      <c r="T21" s="348"/>
    </row>
    <row r="22" spans="1:20" ht="15.75" x14ac:dyDescent="0.25">
      <c r="A22" s="164">
        <v>282</v>
      </c>
      <c r="B22" s="363" t="s">
        <v>776</v>
      </c>
      <c r="C22" s="363" t="s">
        <v>70</v>
      </c>
      <c r="D22" s="163">
        <v>282</v>
      </c>
      <c r="E22" s="50"/>
      <c r="F22" s="47"/>
      <c r="G22" s="50"/>
      <c r="H22" s="48"/>
      <c r="I22" s="330"/>
      <c r="J22" s="98"/>
      <c r="K22" s="10">
        <v>16074</v>
      </c>
      <c r="L22" s="211" t="str">
        <f t="shared" si="0"/>
        <v>01</v>
      </c>
      <c r="M22" s="246">
        <f t="shared" si="1"/>
        <v>3</v>
      </c>
      <c r="N22" s="276">
        <f t="shared" si="2"/>
        <v>1944</v>
      </c>
      <c r="O22" s="209">
        <f t="shared" ca="1" si="4"/>
        <v>70</v>
      </c>
      <c r="P22" s="301" t="s">
        <v>26</v>
      </c>
      <c r="Q22" s="3" t="s">
        <v>740</v>
      </c>
      <c r="R22" s="305" t="s">
        <v>749</v>
      </c>
      <c r="S22" s="335" t="s">
        <v>791</v>
      </c>
    </row>
    <row r="23" spans="1:20" ht="15.75" x14ac:dyDescent="0.25">
      <c r="A23" s="164">
        <v>245</v>
      </c>
      <c r="B23" s="363" t="s">
        <v>677</v>
      </c>
      <c r="C23" s="363" t="s">
        <v>245</v>
      </c>
      <c r="D23" s="163">
        <v>245</v>
      </c>
      <c r="E23" s="50"/>
      <c r="F23" s="47"/>
      <c r="G23" s="50"/>
      <c r="H23" s="48"/>
      <c r="I23" s="330"/>
      <c r="J23" s="98"/>
      <c r="K23" s="10">
        <v>16194</v>
      </c>
      <c r="L23" s="211" t="str">
        <f t="shared" si="0"/>
        <v>05</v>
      </c>
      <c r="M23" s="246">
        <f t="shared" si="1"/>
        <v>2</v>
      </c>
      <c r="N23" s="276">
        <f t="shared" si="2"/>
        <v>1944</v>
      </c>
      <c r="O23" s="209">
        <f t="shared" ca="1" si="4"/>
        <v>70</v>
      </c>
      <c r="P23" s="301" t="s">
        <v>16</v>
      </c>
      <c r="Q23" s="3" t="s">
        <v>739</v>
      </c>
      <c r="R23" s="305" t="s">
        <v>749</v>
      </c>
      <c r="S23" s="335" t="s">
        <v>797</v>
      </c>
    </row>
    <row r="24" spans="1:20" s="1" customFormat="1" ht="13.9" customHeight="1" x14ac:dyDescent="0.25">
      <c r="A24" s="164">
        <v>274</v>
      </c>
      <c r="B24" s="363" t="s">
        <v>765</v>
      </c>
      <c r="C24" s="363" t="s">
        <v>418</v>
      </c>
      <c r="D24" s="163">
        <v>274</v>
      </c>
      <c r="E24" s="46"/>
      <c r="F24" s="13"/>
      <c r="G24" s="50"/>
      <c r="H24" s="16"/>
      <c r="I24" s="326"/>
      <c r="J24" s="98"/>
      <c r="K24" s="10">
        <v>17644</v>
      </c>
      <c r="L24" s="211" t="str">
        <f t="shared" si="0"/>
        <v>04</v>
      </c>
      <c r="M24" s="246">
        <f t="shared" si="1"/>
        <v>21</v>
      </c>
      <c r="N24" s="276">
        <f t="shared" si="2"/>
        <v>1948</v>
      </c>
      <c r="O24" s="209">
        <f t="shared" ca="1" si="4"/>
        <v>66</v>
      </c>
      <c r="P24" s="301" t="s">
        <v>26</v>
      </c>
      <c r="Q24" s="3" t="s">
        <v>740</v>
      </c>
      <c r="R24" s="305" t="s">
        <v>749</v>
      </c>
      <c r="S24" s="335" t="s">
        <v>790</v>
      </c>
      <c r="T24" s="348"/>
    </row>
    <row r="25" spans="1:20" s="1" customFormat="1" ht="13.9" customHeight="1" x14ac:dyDescent="0.25">
      <c r="A25" s="163">
        <v>86</v>
      </c>
      <c r="B25" s="353" t="s">
        <v>129</v>
      </c>
      <c r="C25" s="353" t="s">
        <v>133</v>
      </c>
      <c r="D25" s="163">
        <v>86</v>
      </c>
      <c r="E25" s="14"/>
      <c r="F25" s="13"/>
      <c r="G25" s="14"/>
      <c r="H25" s="16"/>
      <c r="I25" s="16"/>
      <c r="J25" s="5"/>
      <c r="K25" s="10">
        <v>15857</v>
      </c>
      <c r="L25" s="211" t="str">
        <f t="shared" si="0"/>
        <v>05</v>
      </c>
      <c r="M25" s="246">
        <f t="shared" si="1"/>
        <v>31</v>
      </c>
      <c r="N25" s="276">
        <f t="shared" si="2"/>
        <v>1943</v>
      </c>
      <c r="O25" s="209">
        <f t="shared" ca="1" si="4"/>
        <v>71</v>
      </c>
      <c r="P25" s="301" t="s">
        <v>16</v>
      </c>
      <c r="Q25" s="3" t="s">
        <v>739</v>
      </c>
      <c r="R25" s="305" t="s">
        <v>749</v>
      </c>
      <c r="S25" s="335" t="s">
        <v>797</v>
      </c>
      <c r="T25" s="348"/>
    </row>
    <row r="26" spans="1:20" s="1" customFormat="1" ht="13.9" customHeight="1" x14ac:dyDescent="0.25">
      <c r="A26" s="163">
        <v>292</v>
      </c>
      <c r="B26" s="353" t="s">
        <v>786</v>
      </c>
      <c r="C26" s="353" t="s">
        <v>787</v>
      </c>
      <c r="D26" s="163">
        <v>292</v>
      </c>
      <c r="E26" s="46"/>
      <c r="F26" s="13"/>
      <c r="G26" s="46"/>
      <c r="H26" s="16"/>
      <c r="I26" s="16"/>
      <c r="J26" s="5"/>
      <c r="K26" s="10">
        <v>18076</v>
      </c>
      <c r="L26" s="211" t="str">
        <f t="shared" si="0"/>
        <v>06</v>
      </c>
      <c r="M26" s="246">
        <f t="shared" si="1"/>
        <v>27</v>
      </c>
      <c r="N26" s="276">
        <f t="shared" si="2"/>
        <v>1949</v>
      </c>
      <c r="O26" s="209">
        <f t="shared" ca="1" si="4"/>
        <v>64</v>
      </c>
      <c r="P26" s="301" t="s">
        <v>26</v>
      </c>
      <c r="Q26" s="3" t="s">
        <v>740</v>
      </c>
      <c r="R26" s="305" t="s">
        <v>749</v>
      </c>
      <c r="S26" s="335" t="s">
        <v>791</v>
      </c>
      <c r="T26" s="348"/>
    </row>
    <row r="27" spans="1:20" s="54" customFormat="1" ht="15.75" x14ac:dyDescent="0.25">
      <c r="A27" s="164">
        <v>34</v>
      </c>
      <c r="B27" s="366" t="s">
        <v>64</v>
      </c>
      <c r="C27" s="366" t="s">
        <v>65</v>
      </c>
      <c r="D27" s="163">
        <v>34</v>
      </c>
      <c r="E27" s="2"/>
      <c r="F27" s="3"/>
      <c r="G27" s="2"/>
      <c r="H27" s="4"/>
      <c r="I27" s="4"/>
      <c r="J27" s="5"/>
      <c r="K27" s="10">
        <v>13562</v>
      </c>
      <c r="L27" s="211" t="str">
        <f t="shared" ref="L27:L67" si="5">IF((K27)="","",IF(MONTH(K27)=1,"01",IF(MONTH(K27)=2,"02",IF(MONTH(K27)=3,"03",IF(MONTH(K27)=4,"04",IF(MONTH(K27)=5,"05",IF(MONTH(K27)=6,"06",IF(MONTH(K27)=7,"07",IF(MONTH(K27)=8,"08",IF(MONTH(K27)=9,"09",IF(MONTH(K27)=10,"10",IF(MONTH(K27)=11,"11","12"))))))))))))</f>
        <v>02</v>
      </c>
      <c r="M27" s="246">
        <f t="shared" si="1"/>
        <v>16</v>
      </c>
      <c r="N27" s="276">
        <f t="shared" si="2"/>
        <v>1937</v>
      </c>
      <c r="O27" s="209">
        <f t="shared" ca="1" si="3"/>
        <v>77</v>
      </c>
      <c r="P27" s="304" t="s">
        <v>16</v>
      </c>
      <c r="Q27" s="3" t="s">
        <v>742</v>
      </c>
      <c r="R27" s="305" t="s">
        <v>749</v>
      </c>
      <c r="S27" s="335" t="s">
        <v>793</v>
      </c>
      <c r="T27" s="345"/>
    </row>
    <row r="28" spans="1:20" ht="15.75" x14ac:dyDescent="0.25">
      <c r="A28" s="164">
        <v>283</v>
      </c>
      <c r="B28" s="363" t="s">
        <v>777</v>
      </c>
      <c r="C28" s="363" t="s">
        <v>187</v>
      </c>
      <c r="D28" s="164">
        <v>283</v>
      </c>
      <c r="E28" s="50"/>
      <c r="F28" s="47"/>
      <c r="G28" s="50"/>
      <c r="H28" s="48"/>
      <c r="I28" s="330"/>
      <c r="J28" s="98"/>
      <c r="K28" s="10">
        <v>17009</v>
      </c>
      <c r="L28" s="333" t="str">
        <f t="shared" ref="L28" si="6">IF((K28)="","",IF(MONTH(K28)=1,"01",IF(MONTH(K28)=2,"02",IF(MONTH(K28)=3,"03",IF(MONTH(K28)=4,"04",IF(MONTH(K28)=5,"05",IF(MONTH(K28)=6,"06",IF(MONTH(K28)=7,"07",IF(MONTH(K28)=8,"08",IF(MONTH(K28)=9,"09",IF(MONTH(K28)=10,"10",IF(MONTH(K28)=11,"11","12"))))))))))))</f>
        <v>07</v>
      </c>
      <c r="M28" s="258">
        <f t="shared" ref="M28" si="7">IF(K28="","",DAY(K28))</f>
        <v>26</v>
      </c>
      <c r="N28" s="334">
        <f t="shared" ref="N28" si="8">IF(K28="","",YEAR(K28))</f>
        <v>1946</v>
      </c>
      <c r="O28" s="209">
        <f t="shared" ref="O28" ca="1" si="9">IF(K28="","",DATEDIF(K28,TODAY(),"y"))</f>
        <v>67</v>
      </c>
      <c r="P28" s="332" t="s">
        <v>26</v>
      </c>
      <c r="Q28" s="3" t="s">
        <v>740</v>
      </c>
      <c r="R28" s="335" t="s">
        <v>749</v>
      </c>
      <c r="S28" s="335" t="s">
        <v>797</v>
      </c>
    </row>
    <row r="29" spans="1:20" s="66" customFormat="1" ht="15.75" x14ac:dyDescent="0.25">
      <c r="A29" s="164">
        <v>271</v>
      </c>
      <c r="B29" s="363" t="s">
        <v>761</v>
      </c>
      <c r="C29" s="363" t="s">
        <v>762</v>
      </c>
      <c r="D29" s="163">
        <v>271</v>
      </c>
      <c r="E29" s="50"/>
      <c r="F29" s="3"/>
      <c r="G29" s="50"/>
      <c r="H29" s="4"/>
      <c r="I29" s="327"/>
      <c r="J29" s="5"/>
      <c r="K29" s="10">
        <v>15116</v>
      </c>
      <c r="L29" s="211" t="str">
        <f>IF((K29)="","",IF(MONTH(K29)=1,"01",IF(MONTH(K29)=2,"02",IF(MONTH(K29)=3,"03",IF(MONTH(K29)=4,"04",IF(MONTH(K29)=5,"05",IF(MONTH(K29)=6,"06",IF(MONTH(K29)=7,"07",IF(MONTH(K29)=8,"08",IF(MONTH(K29)=9,"09",IF(MONTH(K29)=10,"10",IF(MONTH(K29)=11,"11","12"))))))))))))</f>
        <v>05</v>
      </c>
      <c r="M29" s="246">
        <f t="shared" ref="M29:M35" si="10">IF(K29="","",DAY(K29))</f>
        <v>20</v>
      </c>
      <c r="N29" s="276">
        <f t="shared" ref="N29:N35" si="11">IF(K29="","",YEAR(K29))</f>
        <v>1941</v>
      </c>
      <c r="O29" s="209">
        <f ca="1">IF(K29="","",DATEDIF(K29,TODAY(),"y"))</f>
        <v>73</v>
      </c>
      <c r="P29" s="301" t="s">
        <v>26</v>
      </c>
      <c r="Q29" s="3" t="s">
        <v>740</v>
      </c>
      <c r="R29" s="305" t="s">
        <v>749</v>
      </c>
      <c r="S29" s="335" t="s">
        <v>44</v>
      </c>
      <c r="T29" s="345"/>
    </row>
    <row r="30" spans="1:20" s="66" customFormat="1" ht="15.75" x14ac:dyDescent="0.25">
      <c r="A30" s="164">
        <v>255</v>
      </c>
      <c r="B30" s="363" t="s">
        <v>694</v>
      </c>
      <c r="C30" s="363" t="s">
        <v>693</v>
      </c>
      <c r="D30" s="163">
        <v>255</v>
      </c>
      <c r="E30" s="50"/>
      <c r="F30" s="3"/>
      <c r="G30" s="50"/>
      <c r="H30" s="4"/>
      <c r="I30" s="327"/>
      <c r="J30" s="98"/>
      <c r="K30" s="10">
        <v>15443</v>
      </c>
      <c r="L30" s="211" t="str">
        <f>IF((K30)="","",IF(MONTH(K30)=1,"01",IF(MONTH(K30)=2,"02",IF(MONTH(K30)=3,"03",IF(MONTH(K30)=4,"04",IF(MONTH(K30)=5,"05",IF(MONTH(K30)=6,"06",IF(MONTH(K30)=7,"07",IF(MONTH(K30)=8,"08",IF(MONTH(K30)=9,"09",IF(MONTH(K30)=10,"10",IF(MONTH(K30)=11,"11","12"))))))))))))</f>
        <v>04</v>
      </c>
      <c r="M30" s="246">
        <f t="shared" si="10"/>
        <v>12</v>
      </c>
      <c r="N30" s="276">
        <f t="shared" si="11"/>
        <v>1942</v>
      </c>
      <c r="O30" s="209">
        <f ca="1">IF(K30="","",DATEDIF(K30,TODAY(),"y"))</f>
        <v>72</v>
      </c>
      <c r="P30" s="301" t="s">
        <v>16</v>
      </c>
      <c r="Q30" s="3" t="s">
        <v>739</v>
      </c>
      <c r="R30" s="305" t="s">
        <v>749</v>
      </c>
      <c r="S30" s="335" t="s">
        <v>796</v>
      </c>
      <c r="T30" s="345"/>
    </row>
    <row r="31" spans="1:20" s="1" customFormat="1" ht="15.75" x14ac:dyDescent="0.25">
      <c r="A31" s="164">
        <v>120</v>
      </c>
      <c r="B31" s="353" t="s">
        <v>21</v>
      </c>
      <c r="C31" s="353" t="s">
        <v>22</v>
      </c>
      <c r="D31" s="163">
        <v>120</v>
      </c>
      <c r="E31" s="14"/>
      <c r="F31" s="13"/>
      <c r="G31" s="46"/>
      <c r="H31" s="16"/>
      <c r="I31" s="16"/>
      <c r="J31" s="35"/>
      <c r="K31" s="10">
        <v>18954</v>
      </c>
      <c r="L31" s="211" t="str">
        <f>IF((K31)="","",IF(MONTH(K31)=1,"01",IF(MONTH(K31)=2,"02",IF(MONTH(K31)=3,"03",IF(MONTH(K31)=4,"04",IF(MONTH(K31)=5,"05",IF(MONTH(K31)=6,"06",IF(MONTH(K31)=7,"07",IF(MONTH(K31)=8,"08",IF(MONTH(K31)=9,"09",IF(MONTH(K31)=10,"10",IF(MONTH(K31)=11,"11","12"))))))))))))</f>
        <v>11</v>
      </c>
      <c r="M31" s="246">
        <f t="shared" si="10"/>
        <v>22</v>
      </c>
      <c r="N31" s="276">
        <f t="shared" si="11"/>
        <v>1951</v>
      </c>
      <c r="O31" s="209">
        <f ca="1">IF(K31="","",DATEDIF(K31,TODAY(),"y"))</f>
        <v>62</v>
      </c>
      <c r="P31" s="301" t="s">
        <v>16</v>
      </c>
      <c r="Q31" s="3" t="s">
        <v>744</v>
      </c>
      <c r="R31" s="305" t="s">
        <v>749</v>
      </c>
      <c r="S31" s="335" t="s">
        <v>792</v>
      </c>
      <c r="T31" s="348"/>
    </row>
    <row r="32" spans="1:20" s="1" customFormat="1" ht="15.75" x14ac:dyDescent="0.25">
      <c r="A32" s="164">
        <v>36</v>
      </c>
      <c r="B32" s="353" t="s">
        <v>38</v>
      </c>
      <c r="C32" s="353" t="s">
        <v>39</v>
      </c>
      <c r="D32" s="163">
        <v>36</v>
      </c>
      <c r="E32" s="14"/>
      <c r="F32" s="13"/>
      <c r="G32" s="14"/>
      <c r="H32" s="16"/>
      <c r="I32" s="16"/>
      <c r="J32" s="5"/>
      <c r="K32" s="10">
        <v>8443</v>
      </c>
      <c r="L32" s="211" t="str">
        <f>IF((K32)="","",IF(MONTH(K32)=1,"01",IF(MONTH(K32)=2,"02",IF(MONTH(K32)=3,"03",IF(MONTH(K32)=4,"04",IF(MONTH(K32)=5,"05",IF(MONTH(K32)=6,"06",IF(MONTH(K32)=7,"07",IF(MONTH(K32)=8,"08",IF(MONTH(K32)=9,"09",IF(MONTH(K32)=10,"10",IF(MONTH(K32)=11,"11","12"))))))))))))</f>
        <v>02</v>
      </c>
      <c r="M32" s="246">
        <f t="shared" si="10"/>
        <v>11</v>
      </c>
      <c r="N32" s="276">
        <f t="shared" si="11"/>
        <v>1923</v>
      </c>
      <c r="O32" s="209">
        <f ca="1">IF(K32="","",DATEDIF(K32,TODAY(),"y"))</f>
        <v>91</v>
      </c>
      <c r="P32" s="303" t="s">
        <v>686</v>
      </c>
      <c r="Q32" s="307" t="s">
        <v>747</v>
      </c>
      <c r="R32" s="303" t="s">
        <v>686</v>
      </c>
      <c r="S32" s="335"/>
      <c r="T32" s="348"/>
    </row>
    <row r="33" spans="1:20" s="1" customFormat="1" ht="13.9" customHeight="1" x14ac:dyDescent="0.25">
      <c r="A33" s="164">
        <v>280</v>
      </c>
      <c r="B33" s="363" t="s">
        <v>773</v>
      </c>
      <c r="C33" s="363" t="s">
        <v>629</v>
      </c>
      <c r="D33" s="164">
        <v>280</v>
      </c>
      <c r="E33" s="50"/>
      <c r="F33" s="331"/>
      <c r="G33" s="49"/>
      <c r="H33" s="48"/>
      <c r="I33" s="330"/>
      <c r="J33" s="286"/>
      <c r="K33" s="10">
        <v>14072</v>
      </c>
      <c r="L33" s="211" t="str">
        <f>IF((K33)="","",IF(MONTH(K33)=1,"01",IF(MONTH(K33)=2,"02",IF(MONTH(K33)=3,"03",IF(MONTH(K33)=4,"04",IF(MONTH(K33)=5,"05",IF(MONTH(K33)=6,"06",IF(MONTH(K33)=7,"07",IF(MONTH(K33)=8,"08",IF(MONTH(K33)=9,"09",IF(MONTH(K33)=10,"10",IF(MONTH(K33)=11,"11","12"))))))))))))</f>
        <v>07</v>
      </c>
      <c r="M33" s="246">
        <f t="shared" si="10"/>
        <v>11</v>
      </c>
      <c r="N33" s="276">
        <f t="shared" si="11"/>
        <v>1938</v>
      </c>
      <c r="O33" s="209">
        <f ca="1">IF(K33="","",DATEDIF(K33,TODAY(),"y"))</f>
        <v>75</v>
      </c>
      <c r="P33" s="301" t="s">
        <v>26</v>
      </c>
      <c r="Q33" s="3" t="s">
        <v>740</v>
      </c>
      <c r="R33" s="305" t="s">
        <v>749</v>
      </c>
      <c r="S33" s="335" t="s">
        <v>797</v>
      </c>
      <c r="T33" s="348"/>
    </row>
    <row r="34" spans="1:20" s="66" customFormat="1" ht="15.75" x14ac:dyDescent="0.25">
      <c r="A34" s="164">
        <v>37</v>
      </c>
      <c r="B34" s="358" t="s">
        <v>101</v>
      </c>
      <c r="C34" s="358" t="s">
        <v>102</v>
      </c>
      <c r="D34" s="163">
        <v>37</v>
      </c>
      <c r="E34" s="2"/>
      <c r="F34" s="3"/>
      <c r="G34" s="2"/>
      <c r="H34" s="4"/>
      <c r="I34" s="4"/>
      <c r="J34" s="5"/>
      <c r="K34" s="10">
        <v>17454</v>
      </c>
      <c r="L34" s="211" t="str">
        <f t="shared" si="5"/>
        <v>10</v>
      </c>
      <c r="M34" s="246">
        <f t="shared" si="10"/>
        <v>14</v>
      </c>
      <c r="N34" s="276">
        <f t="shared" si="11"/>
        <v>1947</v>
      </c>
      <c r="O34" s="209">
        <f t="shared" ca="1" si="3"/>
        <v>66</v>
      </c>
      <c r="P34" s="304" t="s">
        <v>16</v>
      </c>
      <c r="Q34" s="3" t="s">
        <v>738</v>
      </c>
      <c r="R34" s="305" t="s">
        <v>750</v>
      </c>
      <c r="S34" s="335"/>
      <c r="T34" s="345"/>
    </row>
    <row r="35" spans="1:20" s="1" customFormat="1" ht="13.9" customHeight="1" x14ac:dyDescent="0.25">
      <c r="A35" s="164">
        <v>273</v>
      </c>
      <c r="B35" s="363" t="s">
        <v>764</v>
      </c>
      <c r="C35" s="363" t="s">
        <v>535</v>
      </c>
      <c r="D35" s="163">
        <v>273</v>
      </c>
      <c r="E35" s="50"/>
      <c r="F35" s="3"/>
      <c r="G35" s="50"/>
      <c r="H35" s="4"/>
      <c r="I35" s="327"/>
      <c r="J35" s="98"/>
      <c r="K35" s="10">
        <v>17143</v>
      </c>
      <c r="L35" s="211" t="str">
        <f>IF((K35)="","",IF(MONTH(K35)=1,"01",IF(MONTH(K35)=2,"02",IF(MONTH(K35)=3,"03",IF(MONTH(K35)=4,"04",IF(MONTH(K35)=5,"05",IF(MONTH(K35)=6,"06",IF(MONTH(K35)=7,"07",IF(MONTH(K35)=8,"08",IF(MONTH(K35)=9,"09",IF(MONTH(K35)=10,"10",IF(MONTH(K35)=11,"11","12"))))))))))))</f>
        <v>12</v>
      </c>
      <c r="M35" s="246">
        <f t="shared" si="10"/>
        <v>7</v>
      </c>
      <c r="N35" s="276">
        <f t="shared" si="11"/>
        <v>1946</v>
      </c>
      <c r="O35" s="209">
        <f ca="1">IF(K35="","",DATEDIF(K35,TODAY(),"y"))</f>
        <v>67</v>
      </c>
      <c r="P35" s="301" t="s">
        <v>26</v>
      </c>
      <c r="Q35" s="3" t="s">
        <v>739</v>
      </c>
      <c r="R35" s="305" t="s">
        <v>749</v>
      </c>
      <c r="S35" s="335" t="s">
        <v>790</v>
      </c>
      <c r="T35" s="348"/>
    </row>
    <row r="36" spans="1:20" s="66" customFormat="1" ht="15.75" x14ac:dyDescent="0.25">
      <c r="A36" s="164">
        <v>191</v>
      </c>
      <c r="B36" s="358" t="s">
        <v>607</v>
      </c>
      <c r="C36" s="367" t="s">
        <v>609</v>
      </c>
      <c r="D36" s="163">
        <v>191</v>
      </c>
      <c r="E36" s="17"/>
      <c r="F36" s="3"/>
      <c r="G36" s="17"/>
      <c r="H36" s="4"/>
      <c r="I36" s="4"/>
      <c r="J36" s="98"/>
      <c r="K36" s="10">
        <v>23918</v>
      </c>
      <c r="L36" s="211" t="str">
        <f t="shared" si="5"/>
        <v>06</v>
      </c>
      <c r="M36" s="246">
        <f t="shared" ref="M36:M67" si="12">IF(K36="","",DAY(K36))</f>
        <v>25</v>
      </c>
      <c r="N36" s="276">
        <f t="shared" ref="N36:N67" si="13">IF(K36="","",YEAR(K36))</f>
        <v>1965</v>
      </c>
      <c r="O36" s="209">
        <f t="shared" ca="1" si="3"/>
        <v>48</v>
      </c>
      <c r="P36" s="304" t="s">
        <v>16</v>
      </c>
      <c r="Q36" s="3" t="s">
        <v>738</v>
      </c>
      <c r="R36" s="305" t="s">
        <v>750</v>
      </c>
      <c r="S36" s="335"/>
      <c r="T36" s="345"/>
    </row>
    <row r="37" spans="1:20" s="66" customFormat="1" ht="15.75" x14ac:dyDescent="0.25">
      <c r="A37" s="164">
        <v>285</v>
      </c>
      <c r="B37" s="353" t="s">
        <v>607</v>
      </c>
      <c r="C37" s="354" t="s">
        <v>199</v>
      </c>
      <c r="D37" s="163">
        <v>285</v>
      </c>
      <c r="E37" s="17"/>
      <c r="F37" s="3"/>
      <c r="G37" s="17"/>
      <c r="H37" s="4"/>
      <c r="I37" s="4"/>
      <c r="J37" s="98"/>
      <c r="K37" s="10">
        <v>18667</v>
      </c>
      <c r="L37" s="211" t="str">
        <f t="shared" si="5"/>
        <v>02</v>
      </c>
      <c r="M37" s="246">
        <f t="shared" si="12"/>
        <v>8</v>
      </c>
      <c r="N37" s="276">
        <f t="shared" si="13"/>
        <v>1951</v>
      </c>
      <c r="O37" s="209">
        <f t="shared" ca="1" si="3"/>
        <v>63</v>
      </c>
      <c r="P37" s="304" t="s">
        <v>26</v>
      </c>
      <c r="Q37" s="3" t="s">
        <v>740</v>
      </c>
      <c r="R37" s="305" t="s">
        <v>749</v>
      </c>
      <c r="S37" s="335" t="s">
        <v>44</v>
      </c>
      <c r="T37" s="345"/>
    </row>
    <row r="38" spans="1:20" s="1" customFormat="1" ht="13.9" customHeight="1" x14ac:dyDescent="0.25">
      <c r="A38" s="164">
        <v>161</v>
      </c>
      <c r="B38" s="353" t="s">
        <v>513</v>
      </c>
      <c r="C38" s="353" t="s">
        <v>98</v>
      </c>
      <c r="D38" s="164">
        <v>161</v>
      </c>
      <c r="E38" s="14"/>
      <c r="F38" s="71"/>
      <c r="G38" s="15"/>
      <c r="H38" s="16"/>
      <c r="I38" s="16"/>
      <c r="J38" s="98"/>
      <c r="K38" s="10">
        <v>18439</v>
      </c>
      <c r="L38" s="211" t="str">
        <f t="shared" ref="L38:L46" si="14">IF((K38)="","",IF(MONTH(K38)=1,"01",IF(MONTH(K38)=2,"02",IF(MONTH(K38)=3,"03",IF(MONTH(K38)=4,"04",IF(MONTH(K38)=5,"05",IF(MONTH(K38)=6,"06",IF(MONTH(K38)=7,"07",IF(MONTH(K38)=8,"08",IF(MONTH(K38)=9,"09",IF(MONTH(K38)=10,"10",IF(MONTH(K38)=11,"11","12"))))))))))))</f>
        <v>06</v>
      </c>
      <c r="M38" s="246">
        <f t="shared" ref="M38:M46" si="15">IF(K38="","",DAY(K38))</f>
        <v>25</v>
      </c>
      <c r="N38" s="276">
        <f t="shared" ref="N38:N46" si="16">IF(K38="","",YEAR(K38))</f>
        <v>1950</v>
      </c>
      <c r="O38" s="209">
        <f t="shared" ref="O38:O46" ca="1" si="17">IF(K38="","",DATEDIF(K38,TODAY(),"y"))</f>
        <v>63</v>
      </c>
      <c r="P38" s="301" t="s">
        <v>16</v>
      </c>
      <c r="Q38" s="3" t="s">
        <v>745</v>
      </c>
      <c r="R38" s="305" t="s">
        <v>749</v>
      </c>
      <c r="S38" s="335" t="s">
        <v>793</v>
      </c>
      <c r="T38" s="348"/>
    </row>
    <row r="39" spans="1:20" ht="15.75" x14ac:dyDescent="0.25">
      <c r="A39" s="164">
        <v>158</v>
      </c>
      <c r="B39" s="353" t="s">
        <v>511</v>
      </c>
      <c r="C39" s="353" t="s">
        <v>19</v>
      </c>
      <c r="D39" s="163">
        <v>158</v>
      </c>
      <c r="E39" s="2"/>
      <c r="F39" s="3"/>
      <c r="G39" s="2"/>
      <c r="H39" s="62"/>
      <c r="I39" s="4"/>
      <c r="J39" s="5"/>
      <c r="K39" s="10">
        <v>18894</v>
      </c>
      <c r="L39" s="211" t="str">
        <f t="shared" si="14"/>
        <v>09</v>
      </c>
      <c r="M39" s="246">
        <f t="shared" si="15"/>
        <v>23</v>
      </c>
      <c r="N39" s="276">
        <f t="shared" si="16"/>
        <v>1951</v>
      </c>
      <c r="O39" s="209">
        <f t="shared" ca="1" si="17"/>
        <v>62</v>
      </c>
      <c r="P39" s="301" t="s">
        <v>16</v>
      </c>
      <c r="Q39" s="3" t="s">
        <v>739</v>
      </c>
      <c r="R39" s="305" t="s">
        <v>749</v>
      </c>
      <c r="S39" s="335"/>
    </row>
    <row r="40" spans="1:20" s="1" customFormat="1" ht="13.9" customHeight="1" x14ac:dyDescent="0.25">
      <c r="A40" s="164">
        <v>278</v>
      </c>
      <c r="B40" s="363" t="s">
        <v>770</v>
      </c>
      <c r="C40" s="363" t="s">
        <v>771</v>
      </c>
      <c r="D40" s="164">
        <v>278</v>
      </c>
      <c r="E40" s="50"/>
      <c r="F40" s="47"/>
      <c r="G40" s="50"/>
      <c r="H40" s="48"/>
      <c r="I40" s="330"/>
      <c r="J40" s="98"/>
      <c r="K40" s="217">
        <v>17007</v>
      </c>
      <c r="L40" s="211" t="str">
        <f t="shared" si="14"/>
        <v>07</v>
      </c>
      <c r="M40" s="246">
        <f t="shared" si="15"/>
        <v>24</v>
      </c>
      <c r="N40" s="276">
        <f t="shared" si="16"/>
        <v>1946</v>
      </c>
      <c r="O40" s="209">
        <f t="shared" ca="1" si="17"/>
        <v>67</v>
      </c>
      <c r="P40" s="301" t="s">
        <v>26</v>
      </c>
      <c r="Q40" s="3" t="s">
        <v>740</v>
      </c>
      <c r="R40" s="305" t="s">
        <v>749</v>
      </c>
      <c r="S40" s="335" t="s">
        <v>791</v>
      </c>
      <c r="T40" s="348"/>
    </row>
    <row r="41" spans="1:20" s="1" customFormat="1" ht="15.75" x14ac:dyDescent="0.25">
      <c r="A41" s="164">
        <v>266</v>
      </c>
      <c r="B41" s="363" t="s">
        <v>753</v>
      </c>
      <c r="C41" s="368" t="s">
        <v>754</v>
      </c>
      <c r="D41" s="163">
        <v>266</v>
      </c>
      <c r="E41" s="17"/>
      <c r="F41" s="3"/>
      <c r="G41" s="17"/>
      <c r="H41" s="4"/>
      <c r="I41" s="327"/>
      <c r="J41" s="98"/>
      <c r="K41" s="10">
        <v>22120</v>
      </c>
      <c r="L41" s="211" t="str">
        <f t="shared" si="14"/>
        <v>07</v>
      </c>
      <c r="M41" s="246">
        <f t="shared" si="15"/>
        <v>23</v>
      </c>
      <c r="N41" s="276">
        <f t="shared" si="16"/>
        <v>1960</v>
      </c>
      <c r="O41" s="209">
        <f t="shared" ca="1" si="17"/>
        <v>53</v>
      </c>
      <c r="P41" s="301" t="s">
        <v>26</v>
      </c>
      <c r="Q41" s="3" t="s">
        <v>740</v>
      </c>
      <c r="R41" s="305" t="s">
        <v>749</v>
      </c>
      <c r="S41" s="335" t="s">
        <v>791</v>
      </c>
      <c r="T41" s="348"/>
    </row>
    <row r="42" spans="1:20" s="66" customFormat="1" ht="15.75" x14ac:dyDescent="0.25">
      <c r="A42" s="164">
        <v>267</v>
      </c>
      <c r="B42" s="363" t="s">
        <v>755</v>
      </c>
      <c r="C42" s="363" t="s">
        <v>756</v>
      </c>
      <c r="D42" s="164">
        <v>267</v>
      </c>
      <c r="E42" s="46"/>
      <c r="F42" s="71"/>
      <c r="G42" s="49"/>
      <c r="H42" s="16"/>
      <c r="I42" s="326"/>
      <c r="J42" s="98"/>
      <c r="K42" s="10">
        <v>19278</v>
      </c>
      <c r="L42" s="211" t="str">
        <f t="shared" si="14"/>
        <v>10</v>
      </c>
      <c r="M42" s="246">
        <f t="shared" si="15"/>
        <v>11</v>
      </c>
      <c r="N42" s="276">
        <f t="shared" si="16"/>
        <v>1952</v>
      </c>
      <c r="O42" s="209">
        <f t="shared" ca="1" si="17"/>
        <v>61</v>
      </c>
      <c r="P42" s="301" t="s">
        <v>26</v>
      </c>
      <c r="Q42" s="3" t="s">
        <v>740</v>
      </c>
      <c r="R42" s="305" t="s">
        <v>749</v>
      </c>
      <c r="S42" s="335" t="s">
        <v>790</v>
      </c>
      <c r="T42" s="345"/>
    </row>
    <row r="43" spans="1:20" s="1" customFormat="1" ht="15.75" x14ac:dyDescent="0.25">
      <c r="A43" s="164">
        <v>125</v>
      </c>
      <c r="B43" s="353" t="s">
        <v>125</v>
      </c>
      <c r="C43" s="353" t="s">
        <v>106</v>
      </c>
      <c r="D43" s="163">
        <v>125</v>
      </c>
      <c r="E43" s="2"/>
      <c r="F43" s="3"/>
      <c r="G43" s="2"/>
      <c r="H43" s="4"/>
      <c r="I43" s="4"/>
      <c r="J43" s="5"/>
      <c r="K43" s="10">
        <v>15607</v>
      </c>
      <c r="L43" s="211" t="str">
        <f t="shared" si="14"/>
        <v>09</v>
      </c>
      <c r="M43" s="246">
        <f t="shared" si="15"/>
        <v>23</v>
      </c>
      <c r="N43" s="276">
        <f t="shared" si="16"/>
        <v>1942</v>
      </c>
      <c r="O43" s="209">
        <f t="shared" ca="1" si="17"/>
        <v>71</v>
      </c>
      <c r="P43" s="301" t="s">
        <v>16</v>
      </c>
      <c r="Q43" s="3" t="s">
        <v>744</v>
      </c>
      <c r="R43" s="305" t="s">
        <v>749</v>
      </c>
      <c r="S43" s="335" t="s">
        <v>793</v>
      </c>
      <c r="T43" s="348"/>
    </row>
    <row r="44" spans="1:20" s="66" customFormat="1" ht="15.75" x14ac:dyDescent="0.25">
      <c r="A44" s="164">
        <v>205</v>
      </c>
      <c r="B44" s="353" t="s">
        <v>630</v>
      </c>
      <c r="C44" s="353" t="s">
        <v>133</v>
      </c>
      <c r="D44" s="163">
        <v>205</v>
      </c>
      <c r="E44" s="17"/>
      <c r="F44" s="3"/>
      <c r="G44" s="17"/>
      <c r="H44" s="4"/>
      <c r="I44" s="4"/>
      <c r="J44" s="5"/>
      <c r="K44" s="217">
        <v>15570</v>
      </c>
      <c r="L44" s="211" t="str">
        <f t="shared" si="14"/>
        <v>08</v>
      </c>
      <c r="M44" s="246">
        <f t="shared" si="15"/>
        <v>17</v>
      </c>
      <c r="N44" s="276">
        <f t="shared" si="16"/>
        <v>1942</v>
      </c>
      <c r="O44" s="209">
        <f t="shared" ca="1" si="17"/>
        <v>71</v>
      </c>
      <c r="P44" s="301" t="s">
        <v>16</v>
      </c>
      <c r="Q44" s="3" t="s">
        <v>741</v>
      </c>
      <c r="R44" s="305" t="s">
        <v>749</v>
      </c>
      <c r="S44" s="335" t="s">
        <v>792</v>
      </c>
      <c r="T44" s="345"/>
    </row>
    <row r="45" spans="1:20" ht="15.75" x14ac:dyDescent="0.25">
      <c r="A45" s="164">
        <v>187</v>
      </c>
      <c r="B45" s="353" t="s">
        <v>589</v>
      </c>
      <c r="C45" s="353" t="s">
        <v>590</v>
      </c>
      <c r="D45" s="163">
        <v>187</v>
      </c>
      <c r="E45" s="17"/>
      <c r="F45" s="3"/>
      <c r="G45" s="17"/>
      <c r="H45" s="4"/>
      <c r="I45" s="4"/>
      <c r="J45" s="98"/>
      <c r="K45" s="10">
        <v>17162</v>
      </c>
      <c r="L45" s="211" t="str">
        <f t="shared" si="14"/>
        <v>12</v>
      </c>
      <c r="M45" s="246">
        <f t="shared" si="15"/>
        <v>26</v>
      </c>
      <c r="N45" s="276">
        <f t="shared" si="16"/>
        <v>1946</v>
      </c>
      <c r="O45" s="209">
        <f t="shared" ca="1" si="17"/>
        <v>67</v>
      </c>
      <c r="P45" s="301" t="s">
        <v>16</v>
      </c>
      <c r="Q45" s="3" t="s">
        <v>742</v>
      </c>
      <c r="R45" s="305" t="s">
        <v>749</v>
      </c>
      <c r="S45" s="335" t="s">
        <v>796</v>
      </c>
      <c r="T45" s="348" t="s">
        <v>792</v>
      </c>
    </row>
    <row r="46" spans="1:20" s="1" customFormat="1" ht="13.9" customHeight="1" x14ac:dyDescent="0.25">
      <c r="A46" s="164">
        <v>209</v>
      </c>
      <c r="B46" s="363" t="s">
        <v>589</v>
      </c>
      <c r="C46" s="363" t="s">
        <v>102</v>
      </c>
      <c r="D46" s="163">
        <v>209</v>
      </c>
      <c r="E46" s="17"/>
      <c r="F46" s="3"/>
      <c r="G46" s="17"/>
      <c r="H46" s="4"/>
      <c r="I46" s="4"/>
      <c r="J46" s="98"/>
      <c r="K46" s="10">
        <v>18629</v>
      </c>
      <c r="L46" s="211" t="str">
        <f t="shared" si="14"/>
        <v>01</v>
      </c>
      <c r="M46" s="246">
        <f t="shared" si="15"/>
        <v>1</v>
      </c>
      <c r="N46" s="276">
        <f t="shared" si="16"/>
        <v>1951</v>
      </c>
      <c r="O46" s="209">
        <f t="shared" ca="1" si="17"/>
        <v>63</v>
      </c>
      <c r="P46" s="301" t="s">
        <v>16</v>
      </c>
      <c r="Q46" s="3" t="s">
        <v>742</v>
      </c>
      <c r="R46" s="305" t="s">
        <v>749</v>
      </c>
      <c r="S46" s="335" t="s">
        <v>792</v>
      </c>
      <c r="T46" s="348"/>
    </row>
    <row r="47" spans="1:20" s="1" customFormat="1" ht="15.75" x14ac:dyDescent="0.25">
      <c r="A47" s="164">
        <v>289</v>
      </c>
      <c r="B47" s="365" t="s">
        <v>783</v>
      </c>
      <c r="C47" s="359" t="s">
        <v>784</v>
      </c>
      <c r="D47" s="163">
        <v>289</v>
      </c>
      <c r="E47" s="50"/>
      <c r="F47" s="71"/>
      <c r="G47" s="15"/>
      <c r="H47" s="16"/>
      <c r="I47" s="326"/>
      <c r="J47" s="70"/>
      <c r="K47" s="10">
        <v>17996</v>
      </c>
      <c r="L47" s="211" t="str">
        <f>IF((K47)="","",IF(MONTH(K47)=1,"01",IF(MONTH(K47)=2,"02",IF(MONTH(K47)=3,"03",IF(MONTH(K47)=4,"04",IF(MONTH(K47)=5,"05",IF(MONTH(K47)=6,"06",IF(MONTH(K47)=7,"07",IF(MONTH(K47)=8,"08",IF(MONTH(K47)=9,"09",IF(MONTH(K47)=10,"10",IF(MONTH(K47)=11,"11","12"))))))))))))</f>
        <v>04</v>
      </c>
      <c r="M47" s="246">
        <f>IF(K47="","",DAY(K47))</f>
        <v>8</v>
      </c>
      <c r="N47" s="276">
        <f>IF(K47="","",YEAR(K47))</f>
        <v>1949</v>
      </c>
      <c r="O47" s="209">
        <f ca="1">IF(K47="","",DATEDIF(K47,TODAY(),"y"))</f>
        <v>65</v>
      </c>
      <c r="P47" s="301" t="s">
        <v>26</v>
      </c>
      <c r="Q47" s="3" t="s">
        <v>740</v>
      </c>
      <c r="R47" s="305" t="s">
        <v>749</v>
      </c>
      <c r="S47" s="335" t="s">
        <v>790</v>
      </c>
      <c r="T47" s="348"/>
    </row>
    <row r="48" spans="1:20" s="66" customFormat="1" ht="15.75" x14ac:dyDescent="0.25">
      <c r="A48" s="164">
        <v>44</v>
      </c>
      <c r="B48" s="358" t="s">
        <v>81</v>
      </c>
      <c r="C48" s="358" t="s">
        <v>82</v>
      </c>
      <c r="D48" s="163">
        <v>44</v>
      </c>
      <c r="E48" s="2"/>
      <c r="F48" s="3"/>
      <c r="G48" s="2"/>
      <c r="H48" s="4"/>
      <c r="I48" s="4"/>
      <c r="J48" s="5"/>
      <c r="K48" s="10">
        <v>18131</v>
      </c>
      <c r="L48" s="211" t="str">
        <f t="shared" si="5"/>
        <v>08</v>
      </c>
      <c r="M48" s="246">
        <f t="shared" si="12"/>
        <v>21</v>
      </c>
      <c r="N48" s="276">
        <f t="shared" si="13"/>
        <v>1949</v>
      </c>
      <c r="O48" s="209">
        <f t="shared" ca="1" si="3"/>
        <v>64</v>
      </c>
      <c r="P48" s="304" t="s">
        <v>16</v>
      </c>
      <c r="Q48" s="3" t="s">
        <v>738</v>
      </c>
      <c r="R48" s="305" t="s">
        <v>750</v>
      </c>
      <c r="S48" s="335"/>
      <c r="T48" s="345"/>
    </row>
    <row r="49" spans="1:20" s="66" customFormat="1" ht="15.75" x14ac:dyDescent="0.25">
      <c r="A49" s="164">
        <v>218</v>
      </c>
      <c r="B49" s="353" t="s">
        <v>643</v>
      </c>
      <c r="C49" s="353" t="s">
        <v>370</v>
      </c>
      <c r="D49" s="163">
        <v>218</v>
      </c>
      <c r="E49" s="17"/>
      <c r="F49" s="3"/>
      <c r="G49" s="17"/>
      <c r="H49" s="4"/>
      <c r="I49" s="325"/>
      <c r="J49" s="225"/>
      <c r="K49" s="10">
        <v>19453</v>
      </c>
      <c r="L49" s="211" t="str">
        <f t="shared" ref="L49:L56" si="18">IF((K49)="","",IF(MONTH(K49)=1,"01",IF(MONTH(K49)=2,"02",IF(MONTH(K49)=3,"03",IF(MONTH(K49)=4,"04",IF(MONTH(K49)=5,"05",IF(MONTH(K49)=6,"06",IF(MONTH(K49)=7,"07",IF(MONTH(K49)=8,"08",IF(MONTH(K49)=9,"09",IF(MONTH(K49)=10,"10",IF(MONTH(K49)=11,"11","12"))))))))))))</f>
        <v>04</v>
      </c>
      <c r="M49" s="246">
        <f t="shared" ref="M49:M56" si="19">IF(K49="","",DAY(K49))</f>
        <v>4</v>
      </c>
      <c r="N49" s="276">
        <f t="shared" ref="N49:N56" si="20">IF(K49="","",YEAR(K49))</f>
        <v>1953</v>
      </c>
      <c r="O49" s="209">
        <f t="shared" ref="O49:O56" ca="1" si="21">IF(K49="","",DATEDIF(K49,TODAY(),"y"))</f>
        <v>61</v>
      </c>
      <c r="P49" s="301" t="s">
        <v>16</v>
      </c>
      <c r="Q49" s="3" t="s">
        <v>739</v>
      </c>
      <c r="R49" s="305" t="s">
        <v>749</v>
      </c>
      <c r="S49" s="335" t="s">
        <v>797</v>
      </c>
      <c r="T49" s="345"/>
    </row>
    <row r="50" spans="1:20" s="1" customFormat="1" ht="13.9" customHeight="1" x14ac:dyDescent="0.25">
      <c r="A50" s="20">
        <v>142</v>
      </c>
      <c r="B50" s="353" t="s">
        <v>416</v>
      </c>
      <c r="C50" s="353" t="s">
        <v>122</v>
      </c>
      <c r="D50" s="163">
        <v>142</v>
      </c>
      <c r="E50" s="14"/>
      <c r="F50" s="71"/>
      <c r="G50" s="14"/>
      <c r="H50" s="170"/>
      <c r="I50" s="326"/>
      <c r="J50" s="5"/>
      <c r="K50" s="10">
        <v>17604</v>
      </c>
      <c r="L50" s="211" t="str">
        <f t="shared" si="18"/>
        <v>03</v>
      </c>
      <c r="M50" s="246">
        <f t="shared" si="19"/>
        <v>12</v>
      </c>
      <c r="N50" s="276">
        <f t="shared" si="20"/>
        <v>1948</v>
      </c>
      <c r="O50" s="209">
        <f t="shared" ca="1" si="21"/>
        <v>66</v>
      </c>
      <c r="P50" s="301" t="s">
        <v>16</v>
      </c>
      <c r="Q50" s="3" t="s">
        <v>740</v>
      </c>
      <c r="R50" s="305" t="s">
        <v>749</v>
      </c>
      <c r="S50" s="335" t="s">
        <v>790</v>
      </c>
      <c r="T50" s="348"/>
    </row>
    <row r="51" spans="1:20" s="1" customFormat="1" ht="13.9" customHeight="1" x14ac:dyDescent="0.25">
      <c r="A51" s="20">
        <v>284</v>
      </c>
      <c r="B51" s="353" t="s">
        <v>779</v>
      </c>
      <c r="C51" s="353" t="s">
        <v>245</v>
      </c>
      <c r="D51" s="164">
        <v>284</v>
      </c>
      <c r="E51" s="46"/>
      <c r="F51" s="71"/>
      <c r="G51" s="46"/>
      <c r="H51" s="170"/>
      <c r="I51" s="326"/>
      <c r="J51" s="5"/>
      <c r="K51" s="10">
        <v>14439</v>
      </c>
      <c r="L51" s="211" t="str">
        <f t="shared" si="18"/>
        <v>07</v>
      </c>
      <c r="M51" s="246">
        <f t="shared" si="19"/>
        <v>13</v>
      </c>
      <c r="N51" s="276">
        <f t="shared" si="20"/>
        <v>1939</v>
      </c>
      <c r="O51" s="209">
        <f t="shared" ca="1" si="21"/>
        <v>74</v>
      </c>
      <c r="P51" s="301" t="s">
        <v>26</v>
      </c>
      <c r="Q51" s="3" t="s">
        <v>740</v>
      </c>
      <c r="R51" s="305" t="s">
        <v>749</v>
      </c>
      <c r="S51" s="335"/>
      <c r="T51" s="348"/>
    </row>
    <row r="52" spans="1:20" ht="15.75" x14ac:dyDescent="0.25">
      <c r="A52" s="164">
        <v>107</v>
      </c>
      <c r="B52" s="353" t="s">
        <v>69</v>
      </c>
      <c r="C52" s="353" t="s">
        <v>70</v>
      </c>
      <c r="D52" s="163">
        <v>107</v>
      </c>
      <c r="E52" s="2"/>
      <c r="F52" s="3"/>
      <c r="G52" s="2"/>
      <c r="H52" s="4"/>
      <c r="I52" s="4"/>
      <c r="J52" s="5"/>
      <c r="K52" s="10">
        <v>16198</v>
      </c>
      <c r="L52" s="211" t="str">
        <f t="shared" si="18"/>
        <v>05</v>
      </c>
      <c r="M52" s="246">
        <f t="shared" si="19"/>
        <v>6</v>
      </c>
      <c r="N52" s="276">
        <f t="shared" si="20"/>
        <v>1944</v>
      </c>
      <c r="O52" s="209">
        <f t="shared" ca="1" si="21"/>
        <v>70</v>
      </c>
      <c r="P52" s="301" t="s">
        <v>16</v>
      </c>
      <c r="Q52" s="3" t="s">
        <v>742</v>
      </c>
      <c r="R52" s="305" t="s">
        <v>749</v>
      </c>
      <c r="S52" s="335" t="s">
        <v>796</v>
      </c>
    </row>
    <row r="53" spans="1:20" s="1" customFormat="1" ht="15.75" x14ac:dyDescent="0.25">
      <c r="A53" s="164">
        <v>48</v>
      </c>
      <c r="B53" s="353" t="s">
        <v>108</v>
      </c>
      <c r="C53" s="353" t="s">
        <v>109</v>
      </c>
      <c r="D53" s="163">
        <v>48</v>
      </c>
      <c r="E53" s="2"/>
      <c r="F53" s="3"/>
      <c r="G53" s="2"/>
      <c r="H53" s="4"/>
      <c r="I53" s="4"/>
      <c r="J53" s="5"/>
      <c r="K53" s="10">
        <v>18858</v>
      </c>
      <c r="L53" s="211" t="str">
        <f t="shared" si="18"/>
        <v>08</v>
      </c>
      <c r="M53" s="246">
        <f t="shared" si="19"/>
        <v>18</v>
      </c>
      <c r="N53" s="276">
        <f t="shared" si="20"/>
        <v>1951</v>
      </c>
      <c r="O53" s="209">
        <f t="shared" ca="1" si="21"/>
        <v>62</v>
      </c>
      <c r="P53" s="301" t="s">
        <v>16</v>
      </c>
      <c r="Q53" s="3" t="s">
        <v>742</v>
      </c>
      <c r="R53" s="305" t="s">
        <v>749</v>
      </c>
      <c r="S53" s="335" t="s">
        <v>796</v>
      </c>
      <c r="T53" s="348"/>
    </row>
    <row r="54" spans="1:20" s="1" customFormat="1" ht="13.9" customHeight="1" x14ac:dyDescent="0.25">
      <c r="A54" s="164">
        <v>251</v>
      </c>
      <c r="B54" s="353" t="s">
        <v>683</v>
      </c>
      <c r="C54" s="353" t="s">
        <v>98</v>
      </c>
      <c r="D54" s="163">
        <v>251</v>
      </c>
      <c r="E54" s="17"/>
      <c r="F54" s="3"/>
      <c r="G54" s="22"/>
      <c r="H54" s="4"/>
      <c r="I54" s="4"/>
      <c r="J54" s="98"/>
      <c r="K54" s="10">
        <v>17740</v>
      </c>
      <c r="L54" s="211" t="str">
        <f t="shared" si="18"/>
        <v>07</v>
      </c>
      <c r="M54" s="246">
        <f t="shared" si="19"/>
        <v>26</v>
      </c>
      <c r="N54" s="276">
        <f t="shared" si="20"/>
        <v>1948</v>
      </c>
      <c r="O54" s="209">
        <f t="shared" ca="1" si="21"/>
        <v>65</v>
      </c>
      <c r="P54" s="301" t="s">
        <v>16</v>
      </c>
      <c r="Q54" s="3" t="s">
        <v>739</v>
      </c>
      <c r="R54" s="305" t="s">
        <v>749</v>
      </c>
      <c r="S54" s="335" t="s">
        <v>797</v>
      </c>
      <c r="T54" s="348"/>
    </row>
    <row r="55" spans="1:20" s="1" customFormat="1" ht="15.75" x14ac:dyDescent="0.25">
      <c r="A55" s="164">
        <v>269</v>
      </c>
      <c r="B55" s="363" t="s">
        <v>759</v>
      </c>
      <c r="C55" s="363" t="s">
        <v>619</v>
      </c>
      <c r="D55" s="163">
        <v>269</v>
      </c>
      <c r="E55" s="50"/>
      <c r="F55" s="3"/>
      <c r="G55" s="50"/>
      <c r="H55" s="4"/>
      <c r="I55" s="327"/>
      <c r="J55" s="5"/>
      <c r="K55" s="10">
        <v>15784</v>
      </c>
      <c r="L55" s="211" t="str">
        <f t="shared" si="18"/>
        <v>03</v>
      </c>
      <c r="M55" s="246">
        <f t="shared" si="19"/>
        <v>19</v>
      </c>
      <c r="N55" s="276">
        <f t="shared" si="20"/>
        <v>1943</v>
      </c>
      <c r="O55" s="209">
        <f t="shared" ca="1" si="21"/>
        <v>71</v>
      </c>
      <c r="P55" s="301" t="s">
        <v>26</v>
      </c>
      <c r="Q55" s="3" t="s">
        <v>740</v>
      </c>
      <c r="R55" s="305" t="s">
        <v>749</v>
      </c>
      <c r="S55" s="335"/>
      <c r="T55" s="348"/>
    </row>
    <row r="56" spans="1:20" s="1" customFormat="1" ht="15.75" x14ac:dyDescent="0.25">
      <c r="A56" s="164">
        <v>291</v>
      </c>
      <c r="B56" s="363" t="s">
        <v>759</v>
      </c>
      <c r="C56" s="363" t="s">
        <v>245</v>
      </c>
      <c r="D56" s="267">
        <v>291</v>
      </c>
      <c r="E56" s="50"/>
      <c r="F56" s="3"/>
      <c r="G56" s="50"/>
      <c r="H56" s="4"/>
      <c r="I56" s="327"/>
      <c r="J56" s="5"/>
      <c r="K56" s="10">
        <v>15128</v>
      </c>
      <c r="L56" s="211" t="str">
        <f t="shared" si="18"/>
        <v>06</v>
      </c>
      <c r="M56" s="246">
        <f t="shared" si="19"/>
        <v>1</v>
      </c>
      <c r="N56" s="276">
        <f t="shared" si="20"/>
        <v>1941</v>
      </c>
      <c r="O56" s="209">
        <f t="shared" ca="1" si="21"/>
        <v>73</v>
      </c>
      <c r="P56" s="301" t="s">
        <v>26</v>
      </c>
      <c r="Q56" s="3" t="s">
        <v>740</v>
      </c>
      <c r="R56" s="305" t="s">
        <v>749</v>
      </c>
      <c r="S56" s="335"/>
      <c r="T56" s="348"/>
    </row>
    <row r="57" spans="1:20" ht="15.75" x14ac:dyDescent="0.25">
      <c r="A57" s="164">
        <v>113</v>
      </c>
      <c r="B57" s="358" t="s">
        <v>74</v>
      </c>
      <c r="C57" s="358" t="s">
        <v>75</v>
      </c>
      <c r="D57" s="163">
        <v>113</v>
      </c>
      <c r="E57" s="2"/>
      <c r="F57" s="3"/>
      <c r="G57" s="2"/>
      <c r="H57" s="4"/>
      <c r="I57" s="4"/>
      <c r="J57" s="5"/>
      <c r="K57" s="10">
        <v>13477</v>
      </c>
      <c r="L57" s="211" t="str">
        <f t="shared" si="5"/>
        <v>11</v>
      </c>
      <c r="M57" s="246">
        <f t="shared" si="12"/>
        <v>23</v>
      </c>
      <c r="N57" s="276">
        <f t="shared" si="13"/>
        <v>1936</v>
      </c>
      <c r="O57" s="209">
        <f t="shared" ca="1" si="3"/>
        <v>77</v>
      </c>
      <c r="P57" s="304" t="s">
        <v>16</v>
      </c>
      <c r="Q57" s="3" t="s">
        <v>738</v>
      </c>
      <c r="R57" s="305" t="s">
        <v>750</v>
      </c>
      <c r="S57" s="335"/>
    </row>
    <row r="58" spans="1:20" s="1" customFormat="1" ht="13.9" customHeight="1" x14ac:dyDescent="0.25">
      <c r="A58" s="164">
        <v>232</v>
      </c>
      <c r="B58" s="353" t="s">
        <v>82</v>
      </c>
      <c r="C58" s="353" t="s">
        <v>659</v>
      </c>
      <c r="D58" s="164">
        <v>232</v>
      </c>
      <c r="E58" s="52"/>
      <c r="F58" s="13"/>
      <c r="G58" s="52"/>
      <c r="H58" s="16"/>
      <c r="I58" s="16"/>
      <c r="J58" s="5"/>
      <c r="K58" s="10">
        <v>16416</v>
      </c>
      <c r="L58" s="211" t="str">
        <f>IF((K58)="","",IF(MONTH(K58)=1,"01",IF(MONTH(K58)=2,"02",IF(MONTH(K58)=3,"03",IF(MONTH(K58)=4,"04",IF(MONTH(K58)=5,"05",IF(MONTH(K58)=6,"06",IF(MONTH(K58)=7,"07",IF(MONTH(K58)=8,"08",IF(MONTH(K58)=9,"09",IF(MONTH(K58)=10,"10",IF(MONTH(K58)=11,"11","12"))))))))))))</f>
        <v>12</v>
      </c>
      <c r="M58" s="246">
        <f>IF(K58="","",DAY(K58))</f>
        <v>10</v>
      </c>
      <c r="N58" s="276">
        <f>IF(K58="","",YEAR(K58))</f>
        <v>1944</v>
      </c>
      <c r="O58" s="209">
        <f ca="1">IF(K58="","",DATEDIF(K58,TODAY(),"y"))</f>
        <v>69</v>
      </c>
      <c r="P58" s="301" t="s">
        <v>16</v>
      </c>
      <c r="Q58" s="3" t="s">
        <v>741</v>
      </c>
      <c r="R58" s="305" t="s">
        <v>749</v>
      </c>
      <c r="S58" s="335" t="s">
        <v>792</v>
      </c>
      <c r="T58" s="348" t="s">
        <v>796</v>
      </c>
    </row>
    <row r="59" spans="1:20" ht="15.75" x14ac:dyDescent="0.25">
      <c r="A59" s="164">
        <v>281</v>
      </c>
      <c r="B59" s="363" t="s">
        <v>774</v>
      </c>
      <c r="C59" s="363" t="s">
        <v>775</v>
      </c>
      <c r="D59" s="163">
        <v>281</v>
      </c>
      <c r="E59" s="50"/>
      <c r="F59" s="47"/>
      <c r="G59" s="50"/>
      <c r="H59" s="48"/>
      <c r="I59" s="330"/>
      <c r="J59" s="98"/>
      <c r="K59" s="10">
        <v>18861</v>
      </c>
      <c r="L59" s="211" t="str">
        <f>IF((K59)="","",IF(MONTH(K59)=1,"01",IF(MONTH(K59)=2,"02",IF(MONTH(K59)=3,"03",IF(MONTH(K59)=4,"04",IF(MONTH(K59)=5,"05",IF(MONTH(K59)=6,"06",IF(MONTH(K59)=7,"07",IF(MONTH(K59)=8,"08",IF(MONTH(K59)=9,"09",IF(MONTH(K59)=10,"10",IF(MONTH(K59)=11,"11","12"))))))))))))</f>
        <v>08</v>
      </c>
      <c r="M59" s="246">
        <f>IF(K59="","",DAY(K59))</f>
        <v>21</v>
      </c>
      <c r="N59" s="276">
        <f>IF(K59="","",YEAR(K59))</f>
        <v>1951</v>
      </c>
      <c r="O59" s="209">
        <f ca="1">IF(K59="","",DATEDIF(K59,TODAY(),"y"))</f>
        <v>62</v>
      </c>
      <c r="P59" s="301" t="s">
        <v>26</v>
      </c>
      <c r="Q59" s="3" t="s">
        <v>740</v>
      </c>
      <c r="R59" s="305" t="s">
        <v>749</v>
      </c>
      <c r="S59" s="335" t="s">
        <v>791</v>
      </c>
    </row>
    <row r="60" spans="1:20" s="1" customFormat="1" ht="15.75" x14ac:dyDescent="0.25">
      <c r="A60" s="164">
        <v>223</v>
      </c>
      <c r="B60" s="365" t="s">
        <v>652</v>
      </c>
      <c r="C60" s="359" t="s">
        <v>395</v>
      </c>
      <c r="D60" s="164">
        <v>223</v>
      </c>
      <c r="E60" s="117"/>
      <c r="F60" s="71"/>
      <c r="G60" s="15"/>
      <c r="H60" s="16"/>
      <c r="I60" s="326"/>
      <c r="J60" s="70"/>
      <c r="K60" s="10">
        <v>18665</v>
      </c>
      <c r="L60" s="211" t="str">
        <f>IF((K60)="","",IF(MONTH(K60)=1,"01",IF(MONTH(K60)=2,"02",IF(MONTH(K60)=3,"03",IF(MONTH(K60)=4,"04",IF(MONTH(K60)=5,"05",IF(MONTH(K60)=6,"06",IF(MONTH(K60)=7,"07",IF(MONTH(K60)=8,"08",IF(MONTH(K60)=9,"09",IF(MONTH(K60)=10,"10",IF(MONTH(K60)=11,"11","12"))))))))))))</f>
        <v>02</v>
      </c>
      <c r="M60" s="246">
        <f>IF(K60="","",DAY(K60))</f>
        <v>6</v>
      </c>
      <c r="N60" s="276">
        <f>IF(K60="","",YEAR(K60))</f>
        <v>1951</v>
      </c>
      <c r="O60" s="209">
        <f ca="1">IF(K60="","",DATEDIF(K60,TODAY(),"y"))</f>
        <v>63</v>
      </c>
      <c r="P60" s="301" t="s">
        <v>16</v>
      </c>
      <c r="Q60" s="3" t="s">
        <v>741</v>
      </c>
      <c r="R60" s="305" t="s">
        <v>749</v>
      </c>
      <c r="S60" s="335" t="s">
        <v>792</v>
      </c>
      <c r="T60" s="348" t="s">
        <v>796</v>
      </c>
    </row>
    <row r="61" spans="1:20" s="1" customFormat="1" ht="13.9" customHeight="1" x14ac:dyDescent="0.25">
      <c r="A61" s="164">
        <v>279</v>
      </c>
      <c r="B61" s="363" t="s">
        <v>772</v>
      </c>
      <c r="C61" s="363" t="s">
        <v>22</v>
      </c>
      <c r="D61" s="164">
        <v>279</v>
      </c>
      <c r="E61" s="46"/>
      <c r="F61" s="331"/>
      <c r="G61" s="49"/>
      <c r="H61" s="48"/>
      <c r="I61" s="330"/>
      <c r="J61" s="70"/>
      <c r="K61" s="10">
        <v>11252</v>
      </c>
      <c r="L61" s="211" t="str">
        <f>IF((K61)="","",IF(MONTH(K61)=1,"01",IF(MONTH(K61)=2,"02",IF(MONTH(K61)=3,"03",IF(MONTH(K61)=4,"04",IF(MONTH(K61)=5,"05",IF(MONTH(K61)=6,"06",IF(MONTH(K61)=7,"07",IF(MONTH(K61)=8,"08",IF(MONTH(K61)=9,"09",IF(MONTH(K61)=10,"10",IF(MONTH(K61)=11,"11","12"))))))))))))</f>
        <v>10</v>
      </c>
      <c r="M61" s="246">
        <f>IF(K61="","",DAY(K61))</f>
        <v>21</v>
      </c>
      <c r="N61" s="276">
        <f>IF(K61="","",YEAR(K61))</f>
        <v>1930</v>
      </c>
      <c r="O61" s="209">
        <f ca="1">IF(K61="","",DATEDIF(K61,TODAY(),"y"))</f>
        <v>83</v>
      </c>
      <c r="P61" s="301" t="s">
        <v>26</v>
      </c>
      <c r="Q61" s="3" t="s">
        <v>740</v>
      </c>
      <c r="R61" s="305" t="s">
        <v>749</v>
      </c>
      <c r="S61" s="335" t="s">
        <v>797</v>
      </c>
      <c r="T61" s="348"/>
    </row>
    <row r="62" spans="1:20" s="1" customFormat="1" ht="13.9" customHeight="1" x14ac:dyDescent="0.25">
      <c r="A62" s="164">
        <v>220</v>
      </c>
      <c r="B62" s="353" t="s">
        <v>641</v>
      </c>
      <c r="C62" s="353" t="s">
        <v>160</v>
      </c>
      <c r="D62" s="164">
        <v>220</v>
      </c>
      <c r="E62" s="17"/>
      <c r="F62" s="3"/>
      <c r="G62" s="17"/>
      <c r="H62" s="4"/>
      <c r="I62" s="327"/>
      <c r="J62" s="98"/>
      <c r="K62" s="10">
        <v>10871</v>
      </c>
      <c r="L62" s="211" t="str">
        <f>IF((K62)="","",IF(MONTH(K62)=1,"01",IF(MONTH(K62)=2,"02",IF(MONTH(K62)=3,"03",IF(MONTH(K62)=4,"04",IF(MONTH(K62)=5,"05",IF(MONTH(K62)=6,"06",IF(MONTH(K62)=7,"07",IF(MONTH(K62)=8,"08",IF(MONTH(K62)=9,"09",IF(MONTH(K62)=10,"10",IF(MONTH(K62)=11,"11","12"))))))))))))</f>
        <v>10</v>
      </c>
      <c r="M62" s="246">
        <f>IF(K62="","",DAY(K62))</f>
        <v>5</v>
      </c>
      <c r="N62" s="276">
        <f>IF(K62="","",YEAR(K62))</f>
        <v>1929</v>
      </c>
      <c r="O62" s="209">
        <f ca="1">IF(K62="","",DATEDIF(K62,TODAY(),"y"))</f>
        <v>84</v>
      </c>
      <c r="P62" s="301" t="s">
        <v>16</v>
      </c>
      <c r="Q62" s="3" t="s">
        <v>744</v>
      </c>
      <c r="R62" s="305" t="s">
        <v>749</v>
      </c>
      <c r="S62" s="335" t="s">
        <v>792</v>
      </c>
      <c r="T62" s="348"/>
    </row>
    <row r="63" spans="1:20" s="1" customFormat="1" ht="15.75" x14ac:dyDescent="0.25">
      <c r="A63" s="164">
        <v>61</v>
      </c>
      <c r="B63" s="358" t="s">
        <v>62</v>
      </c>
      <c r="C63" s="358" t="s">
        <v>48</v>
      </c>
      <c r="D63" s="163">
        <v>61</v>
      </c>
      <c r="E63" s="2"/>
      <c r="F63" s="3"/>
      <c r="G63" s="2"/>
      <c r="H63" s="4"/>
      <c r="I63" s="327"/>
      <c r="J63" s="5"/>
      <c r="K63" s="10">
        <v>14391</v>
      </c>
      <c r="L63" s="211" t="str">
        <f t="shared" si="5"/>
        <v>05</v>
      </c>
      <c r="M63" s="246">
        <f t="shared" si="12"/>
        <v>26</v>
      </c>
      <c r="N63" s="276">
        <f t="shared" si="13"/>
        <v>1939</v>
      </c>
      <c r="O63" s="209">
        <f t="shared" ca="1" si="3"/>
        <v>75</v>
      </c>
      <c r="P63" s="304" t="s">
        <v>16</v>
      </c>
      <c r="Q63" s="3" t="s">
        <v>738</v>
      </c>
      <c r="R63" s="305" t="s">
        <v>750</v>
      </c>
      <c r="S63" s="335"/>
      <c r="T63" s="348"/>
    </row>
    <row r="64" spans="1:20" s="1" customFormat="1" ht="13.9" customHeight="1" x14ac:dyDescent="0.25">
      <c r="A64" s="164">
        <v>277</v>
      </c>
      <c r="B64" s="363" t="s">
        <v>768</v>
      </c>
      <c r="C64" s="363" t="s">
        <v>769</v>
      </c>
      <c r="D64" s="163">
        <v>277</v>
      </c>
      <c r="E64" s="46"/>
      <c r="F64" s="47"/>
      <c r="G64" s="46"/>
      <c r="H64" s="48"/>
      <c r="I64" s="330"/>
      <c r="J64" s="5"/>
      <c r="K64" s="10">
        <v>15842</v>
      </c>
      <c r="L64" s="211" t="str">
        <f t="shared" si="5"/>
        <v>05</v>
      </c>
      <c r="M64" s="246">
        <f t="shared" si="12"/>
        <v>16</v>
      </c>
      <c r="N64" s="276">
        <f t="shared" si="13"/>
        <v>1943</v>
      </c>
      <c r="O64" s="209">
        <f t="shared" ca="1" si="3"/>
        <v>71</v>
      </c>
      <c r="P64" s="301" t="s">
        <v>26</v>
      </c>
      <c r="Q64" s="3" t="s">
        <v>740</v>
      </c>
      <c r="R64" s="305" t="s">
        <v>749</v>
      </c>
      <c r="S64" s="335" t="s">
        <v>790</v>
      </c>
      <c r="T64" s="348"/>
    </row>
    <row r="65" spans="1:20" s="1" customFormat="1" ht="13.9" customHeight="1" x14ac:dyDescent="0.25">
      <c r="A65" s="164">
        <v>148</v>
      </c>
      <c r="B65" s="363" t="s">
        <v>496</v>
      </c>
      <c r="C65" s="363" t="s">
        <v>388</v>
      </c>
      <c r="D65" s="163">
        <v>148</v>
      </c>
      <c r="E65" s="46"/>
      <c r="F65" s="47"/>
      <c r="G65" s="46"/>
      <c r="H65" s="48"/>
      <c r="I65" s="330"/>
      <c r="J65" s="70"/>
      <c r="K65" s="10">
        <v>17858</v>
      </c>
      <c r="L65" s="211" t="str">
        <f t="shared" si="5"/>
        <v>11</v>
      </c>
      <c r="M65" s="246">
        <f t="shared" si="12"/>
        <v>21</v>
      </c>
      <c r="N65" s="276">
        <f t="shared" si="13"/>
        <v>1948</v>
      </c>
      <c r="O65" s="209">
        <f t="shared" ca="1" si="3"/>
        <v>65</v>
      </c>
      <c r="P65" s="301" t="s">
        <v>16</v>
      </c>
      <c r="Q65" s="3" t="s">
        <v>744</v>
      </c>
      <c r="R65" s="305" t="s">
        <v>749</v>
      </c>
      <c r="S65" s="335" t="s">
        <v>790</v>
      </c>
      <c r="T65" s="348" t="s">
        <v>797</v>
      </c>
    </row>
    <row r="66" spans="1:20" s="1" customFormat="1" ht="15.75" x14ac:dyDescent="0.25">
      <c r="A66" s="164">
        <v>224</v>
      </c>
      <c r="B66" s="365" t="s">
        <v>653</v>
      </c>
      <c r="C66" s="359" t="s">
        <v>654</v>
      </c>
      <c r="D66" s="163">
        <v>224</v>
      </c>
      <c r="E66" s="117"/>
      <c r="F66" s="71"/>
      <c r="G66" s="15"/>
      <c r="H66" s="16"/>
      <c r="I66" s="326"/>
      <c r="J66" s="70"/>
      <c r="K66" s="10">
        <v>16524</v>
      </c>
      <c r="L66" s="211" t="str">
        <f t="shared" si="5"/>
        <v>03</v>
      </c>
      <c r="M66" s="246">
        <f t="shared" si="12"/>
        <v>28</v>
      </c>
      <c r="N66" s="276">
        <f t="shared" si="13"/>
        <v>1945</v>
      </c>
      <c r="O66" s="209">
        <f t="shared" ca="1" si="3"/>
        <v>69</v>
      </c>
      <c r="P66" s="301" t="s">
        <v>16</v>
      </c>
      <c r="Q66" s="3" t="s">
        <v>741</v>
      </c>
      <c r="R66" s="305" t="s">
        <v>749</v>
      </c>
      <c r="S66" s="335" t="s">
        <v>792</v>
      </c>
      <c r="T66" s="348" t="s">
        <v>796</v>
      </c>
    </row>
    <row r="67" spans="1:20" s="1" customFormat="1" ht="15.75" x14ac:dyDescent="0.25">
      <c r="A67" s="164">
        <v>288</v>
      </c>
      <c r="B67" s="365" t="s">
        <v>782</v>
      </c>
      <c r="C67" s="359" t="s">
        <v>800</v>
      </c>
      <c r="D67" s="163">
        <v>288</v>
      </c>
      <c r="E67" s="50"/>
      <c r="F67" s="71"/>
      <c r="G67" s="49"/>
      <c r="H67" s="16"/>
      <c r="I67" s="326"/>
      <c r="J67" s="70"/>
      <c r="K67" s="10">
        <v>17993</v>
      </c>
      <c r="L67" s="211" t="str">
        <f t="shared" si="5"/>
        <v>04</v>
      </c>
      <c r="M67" s="246">
        <f t="shared" si="12"/>
        <v>5</v>
      </c>
      <c r="N67" s="276">
        <f t="shared" si="13"/>
        <v>1949</v>
      </c>
      <c r="O67" s="209">
        <f t="shared" ca="1" si="3"/>
        <v>65</v>
      </c>
      <c r="P67" s="301" t="s">
        <v>26</v>
      </c>
      <c r="Q67" s="3" t="s">
        <v>739</v>
      </c>
      <c r="R67" s="305" t="s">
        <v>749</v>
      </c>
      <c r="S67" s="335" t="s">
        <v>797</v>
      </c>
      <c r="T67" s="348" t="s">
        <v>791</v>
      </c>
    </row>
    <row r="68" spans="1:20" s="1" customFormat="1" ht="15.75" x14ac:dyDescent="0.25">
      <c r="A68" s="164"/>
      <c r="B68" s="306"/>
      <c r="C68" s="49"/>
      <c r="D68" s="163"/>
      <c r="E68" s="50"/>
      <c r="F68" s="71"/>
      <c r="G68" s="49"/>
      <c r="H68" s="16"/>
      <c r="I68" s="326"/>
      <c r="J68" s="70"/>
      <c r="K68" s="10"/>
      <c r="L68" s="211"/>
      <c r="M68" s="246"/>
      <c r="N68" s="276"/>
      <c r="O68" s="209"/>
      <c r="P68" s="301"/>
      <c r="Q68" s="3"/>
      <c r="R68" s="305"/>
      <c r="S68" s="335"/>
      <c r="T68" s="348"/>
    </row>
    <row r="69" spans="1:20" s="1" customFormat="1" ht="15.75" x14ac:dyDescent="0.25">
      <c r="A69" s="164"/>
      <c r="B69" s="306"/>
      <c r="C69" s="49"/>
      <c r="D69" s="163"/>
      <c r="E69" s="50"/>
      <c r="F69" s="71"/>
      <c r="G69" s="49"/>
      <c r="H69" s="16"/>
      <c r="I69" s="326"/>
      <c r="J69" s="70"/>
      <c r="K69" s="10"/>
      <c r="L69" s="211"/>
      <c r="M69" s="246"/>
      <c r="N69" s="276"/>
      <c r="O69" s="209"/>
      <c r="P69" s="301"/>
      <c r="Q69" s="3"/>
      <c r="R69" s="305"/>
      <c r="S69" s="335"/>
      <c r="T69" s="348"/>
    </row>
    <row r="70" spans="1:20" ht="15.75" x14ac:dyDescent="0.25">
      <c r="A70" s="164"/>
      <c r="B70" s="324"/>
      <c r="C70" s="324"/>
      <c r="D70" s="163"/>
      <c r="E70" s="50"/>
      <c r="F70" s="47"/>
      <c r="G70" s="50"/>
      <c r="H70" s="48"/>
      <c r="I70" s="330"/>
      <c r="J70" s="98"/>
      <c r="K70" s="10"/>
      <c r="L70" s="333"/>
      <c r="M70" s="258"/>
      <c r="N70" s="334"/>
      <c r="O70" s="209"/>
      <c r="P70" s="332"/>
      <c r="Q70" s="3"/>
      <c r="R70" s="335"/>
      <c r="S70" s="335"/>
    </row>
    <row r="71" spans="1:20" ht="15.75" x14ac:dyDescent="0.25">
      <c r="A71" s="347"/>
      <c r="B71" s="336"/>
      <c r="C71" s="336"/>
      <c r="D71" s="261"/>
      <c r="E71" s="337"/>
      <c r="F71" s="338"/>
      <c r="G71" s="337"/>
      <c r="H71" s="339"/>
      <c r="I71" s="340"/>
      <c r="J71" s="109"/>
      <c r="K71" s="89"/>
      <c r="L71" s="341"/>
      <c r="M71" s="342"/>
      <c r="N71" s="343"/>
      <c r="O71" s="344"/>
      <c r="P71" s="297"/>
      <c r="Q71" s="60"/>
      <c r="R71" s="345"/>
    </row>
    <row r="72" spans="1:20" ht="15.75" x14ac:dyDescent="0.25">
      <c r="A72" s="347"/>
      <c r="B72" s="336"/>
      <c r="C72" s="336"/>
      <c r="D72" s="261"/>
      <c r="E72" s="337"/>
      <c r="F72" s="338"/>
      <c r="G72" s="337"/>
      <c r="H72" s="339"/>
      <c r="I72" s="340"/>
      <c r="J72" s="109"/>
      <c r="K72" s="89"/>
      <c r="L72" s="341"/>
      <c r="M72" s="342"/>
      <c r="N72" s="343"/>
      <c r="O72" s="344"/>
      <c r="P72" s="297"/>
      <c r="Q72" s="60"/>
      <c r="R72" s="345"/>
    </row>
    <row r="73" spans="1:20" ht="16.5" thickBot="1" x14ac:dyDescent="0.3">
      <c r="A73" s="347"/>
      <c r="B73" s="336"/>
      <c r="C73" s="336"/>
      <c r="D73" s="261"/>
      <c r="E73" s="337"/>
      <c r="F73" s="338"/>
      <c r="G73" s="337"/>
      <c r="H73" s="339"/>
      <c r="I73" s="340"/>
      <c r="J73" s="109"/>
      <c r="K73" s="89"/>
      <c r="L73" s="341"/>
      <c r="M73" s="342"/>
      <c r="N73" s="343"/>
      <c r="O73" s="344"/>
      <c r="P73" s="297"/>
      <c r="Q73" s="60"/>
      <c r="R73" s="345"/>
    </row>
    <row r="74" spans="1:20" ht="21.6" customHeight="1" thickBot="1" x14ac:dyDescent="0.35">
      <c r="A74" s="310"/>
      <c r="B74" s="78" t="s">
        <v>501</v>
      </c>
      <c r="C74" s="82">
        <v>64</v>
      </c>
      <c r="D74" s="262" t="s">
        <v>516</v>
      </c>
      <c r="E74" s="79"/>
      <c r="I74" s="37"/>
      <c r="J74" s="59"/>
      <c r="L74" s="59"/>
      <c r="M74" s="252"/>
    </row>
    <row r="75" spans="1:20" s="1" customFormat="1" ht="21.6" customHeight="1" thickBot="1" x14ac:dyDescent="0.35">
      <c r="A75" s="311"/>
      <c r="B75" s="80" t="s">
        <v>502</v>
      </c>
      <c r="C75" s="83">
        <v>28</v>
      </c>
      <c r="D75" s="263" t="s">
        <v>669</v>
      </c>
      <c r="E75" s="54"/>
      <c r="F75" s="54"/>
      <c r="G75" s="54"/>
      <c r="H75" s="54"/>
      <c r="I75" s="58"/>
      <c r="J75" s="59"/>
      <c r="K75" s="60"/>
      <c r="L75" s="59"/>
      <c r="M75" s="252"/>
      <c r="N75" s="265"/>
      <c r="O75" s="54"/>
      <c r="P75" s="297"/>
      <c r="Q75" s="60"/>
      <c r="R75" s="297"/>
      <c r="T75" s="348"/>
    </row>
    <row r="76" spans="1:20" s="1" customFormat="1" ht="13.9" customHeight="1" x14ac:dyDescent="0.25">
      <c r="A76" s="312"/>
      <c r="B76" s="74"/>
      <c r="C76" s="75"/>
      <c r="D76" s="264"/>
      <c r="E76" s="54"/>
      <c r="F76" s="54"/>
      <c r="G76" s="54"/>
      <c r="H76" s="54"/>
      <c r="I76" s="58"/>
      <c r="J76" s="59"/>
      <c r="K76" s="60"/>
      <c r="L76" s="59"/>
      <c r="M76" s="252"/>
      <c r="N76" s="265"/>
      <c r="O76" s="54"/>
      <c r="P76" s="297"/>
      <c r="Q76" s="60"/>
      <c r="R76" s="297"/>
      <c r="T76" s="348"/>
    </row>
    <row r="77" spans="1:20" s="1" customFormat="1" ht="13.9" customHeight="1" x14ac:dyDescent="0.25">
      <c r="A77" s="312"/>
      <c r="B77" s="74"/>
      <c r="C77" s="75"/>
      <c r="D77" s="264"/>
      <c r="E77" s="54"/>
      <c r="F77" s="54"/>
      <c r="G77" s="54"/>
      <c r="H77" s="54"/>
      <c r="I77" s="58"/>
      <c r="J77" s="59"/>
      <c r="K77" s="60"/>
      <c r="L77" s="59"/>
      <c r="M77" s="252"/>
      <c r="N77" s="265"/>
      <c r="O77" s="54"/>
      <c r="P77" s="297"/>
      <c r="Q77" s="60"/>
      <c r="R77" s="297"/>
      <c r="T77" s="348"/>
    </row>
    <row r="78" spans="1:20" x14ac:dyDescent="0.25">
      <c r="A78" s="179"/>
      <c r="D78" s="216" t="s">
        <v>163</v>
      </c>
      <c r="E78" s="1"/>
      <c r="F78" s="45" t="s">
        <v>167</v>
      </c>
      <c r="G78" s="45"/>
      <c r="H78" s="45"/>
      <c r="I78" s="37"/>
      <c r="J78" s="39"/>
      <c r="L78" s="39"/>
      <c r="M78" s="249"/>
    </row>
    <row r="79" spans="1:20" s="1" customFormat="1" ht="13.9" customHeight="1" x14ac:dyDescent="0.25">
      <c r="A79" s="313"/>
      <c r="B79" s="60"/>
      <c r="C79" s="60"/>
      <c r="D79" s="265"/>
      <c r="E79" s="54"/>
      <c r="F79" s="54"/>
      <c r="G79" s="54"/>
      <c r="H79" s="54"/>
      <c r="I79" s="58"/>
      <c r="J79" s="59"/>
      <c r="K79" s="60"/>
      <c r="L79" s="59"/>
      <c r="M79" s="252"/>
      <c r="N79" s="265"/>
      <c r="O79" s="54"/>
      <c r="P79" s="297"/>
      <c r="Q79" s="60"/>
      <c r="R79" s="297"/>
      <c r="T79" s="348"/>
    </row>
    <row r="80" spans="1:20" s="1" customFormat="1" ht="13.9" customHeight="1" x14ac:dyDescent="0.25">
      <c r="A80" s="308"/>
      <c r="B80" s="91"/>
      <c r="C80" s="91"/>
      <c r="D80" s="247"/>
      <c r="E80"/>
      <c r="F80"/>
      <c r="G80"/>
      <c r="H80"/>
      <c r="I80" s="37"/>
      <c r="J80" s="39"/>
      <c r="K80" s="91"/>
      <c r="L80" s="39"/>
      <c r="M80" s="249"/>
      <c r="N80" s="247"/>
      <c r="O80"/>
      <c r="P80" s="296"/>
      <c r="Q80" s="91"/>
      <c r="R80" s="296"/>
      <c r="T80" s="348"/>
    </row>
    <row r="81" spans="1:20" x14ac:dyDescent="0.2">
      <c r="A81" s="314"/>
      <c r="C81" s="302"/>
      <c r="D81" s="266"/>
      <c r="E81" s="43"/>
      <c r="I81" s="37"/>
      <c r="J81" s="39"/>
      <c r="L81" s="39"/>
      <c r="M81" s="249"/>
    </row>
    <row r="82" spans="1:20" s="54" customFormat="1" x14ac:dyDescent="0.2">
      <c r="A82" s="308"/>
      <c r="B82" s="91"/>
      <c r="C82" s="91"/>
      <c r="D82" s="247"/>
      <c r="E82"/>
      <c r="F82"/>
      <c r="G82"/>
      <c r="H82"/>
      <c r="I82" s="37"/>
      <c r="J82" s="39"/>
      <c r="K82" s="91"/>
      <c r="L82" s="39"/>
      <c r="M82" s="249"/>
      <c r="N82" s="247"/>
      <c r="O82"/>
      <c r="P82" s="296"/>
      <c r="Q82" s="91"/>
      <c r="R82" s="296"/>
      <c r="T82" s="345"/>
    </row>
    <row r="83" spans="1:20" s="54" customFormat="1" x14ac:dyDescent="0.2">
      <c r="A83" s="308"/>
      <c r="B83" s="91"/>
      <c r="C83" s="91"/>
      <c r="D83" s="247"/>
      <c r="E83"/>
      <c r="F83"/>
      <c r="G83"/>
      <c r="H83"/>
      <c r="I83" s="37"/>
      <c r="J83" s="39"/>
      <c r="K83" s="91"/>
      <c r="L83" s="39"/>
      <c r="M83" s="249"/>
      <c r="N83" s="247"/>
      <c r="O83"/>
      <c r="P83" s="296"/>
      <c r="Q83" s="91"/>
      <c r="R83" s="296"/>
      <c r="T83" s="345"/>
    </row>
    <row r="84" spans="1:20" s="54" customFormat="1" x14ac:dyDescent="0.2">
      <c r="A84" s="308"/>
      <c r="B84" s="91"/>
      <c r="C84" s="91"/>
      <c r="D84" s="247"/>
      <c r="E84"/>
      <c r="F84"/>
      <c r="G84"/>
      <c r="H84"/>
      <c r="I84" s="37"/>
      <c r="J84" s="39"/>
      <c r="K84" s="91"/>
      <c r="L84" s="39"/>
      <c r="M84" s="249"/>
      <c r="N84" s="247"/>
      <c r="O84"/>
      <c r="P84" s="296"/>
      <c r="Q84" s="91"/>
      <c r="R84" s="296"/>
      <c r="T84" s="345"/>
    </row>
    <row r="85" spans="1:20" x14ac:dyDescent="0.2">
      <c r="I85" s="37"/>
      <c r="J85" s="39"/>
      <c r="L85" s="39"/>
      <c r="M85" s="249"/>
    </row>
    <row r="86" spans="1:20" s="54" customFormat="1" x14ac:dyDescent="0.2">
      <c r="A86" s="308"/>
      <c r="B86" s="91"/>
      <c r="C86" s="91"/>
      <c r="D86" s="247"/>
      <c r="E86"/>
      <c r="F86"/>
      <c r="G86"/>
      <c r="H86"/>
      <c r="I86" s="37"/>
      <c r="J86" s="39"/>
      <c r="K86" s="91"/>
      <c r="L86" s="39"/>
      <c r="M86" s="249"/>
      <c r="N86" s="247"/>
      <c r="O86"/>
      <c r="P86" s="296"/>
      <c r="Q86" s="91"/>
      <c r="R86" s="296"/>
      <c r="T86" s="345"/>
    </row>
    <row r="87" spans="1:20" x14ac:dyDescent="0.2">
      <c r="I87" s="37"/>
      <c r="J87" s="39"/>
      <c r="L87" s="39"/>
      <c r="M87" s="249"/>
    </row>
    <row r="88" spans="1:20" x14ac:dyDescent="0.2">
      <c r="I88" s="37"/>
      <c r="J88" s="39"/>
      <c r="L88" s="39"/>
      <c r="M88" s="249"/>
    </row>
    <row r="89" spans="1:20" x14ac:dyDescent="0.2">
      <c r="I89" s="37"/>
      <c r="J89" s="39"/>
      <c r="L89" s="39"/>
      <c r="M89" s="249"/>
    </row>
    <row r="90" spans="1:20" x14ac:dyDescent="0.2">
      <c r="I90" s="37"/>
      <c r="J90" s="39"/>
      <c r="L90" s="39"/>
      <c r="M90" s="249"/>
    </row>
    <row r="91" spans="1:20" x14ac:dyDescent="0.2">
      <c r="I91" s="37"/>
      <c r="J91" s="39"/>
      <c r="L91" s="39"/>
      <c r="M91" s="249"/>
    </row>
    <row r="92" spans="1:20" x14ac:dyDescent="0.2">
      <c r="I92" s="37"/>
      <c r="J92" s="39"/>
      <c r="L92" s="39"/>
      <c r="M92" s="249"/>
    </row>
    <row r="93" spans="1:20" x14ac:dyDescent="0.2">
      <c r="I93" s="37"/>
      <c r="J93" s="39"/>
      <c r="L93" s="39"/>
      <c r="M93" s="249"/>
    </row>
    <row r="94" spans="1:20" x14ac:dyDescent="0.25">
      <c r="A94" s="282"/>
      <c r="B94" s="1" t="s">
        <v>738</v>
      </c>
      <c r="D94"/>
      <c r="F94" s="300" t="s">
        <v>26</v>
      </c>
      <c r="I94" s="37"/>
      <c r="J94" s="39"/>
      <c r="K94"/>
      <c r="L94" s="39"/>
      <c r="M94" s="249"/>
      <c r="N94"/>
    </row>
    <row r="95" spans="1:20" x14ac:dyDescent="0.25">
      <c r="A95" s="282"/>
      <c r="B95" s="66" t="s">
        <v>739</v>
      </c>
      <c r="D95"/>
      <c r="F95" s="298" t="s">
        <v>686</v>
      </c>
      <c r="I95" s="37"/>
      <c r="J95" s="39"/>
      <c r="K95"/>
      <c r="L95" s="39"/>
      <c r="M95" s="249"/>
      <c r="N95"/>
      <c r="P95"/>
    </row>
    <row r="96" spans="1:20" x14ac:dyDescent="0.25">
      <c r="A96" s="282"/>
      <c r="B96" s="66" t="s">
        <v>740</v>
      </c>
      <c r="D96"/>
      <c r="F96" s="299" t="s">
        <v>16</v>
      </c>
      <c r="I96" s="38"/>
      <c r="J96" s="39"/>
      <c r="K96"/>
      <c r="L96" s="39"/>
      <c r="M96" s="249"/>
      <c r="N96"/>
      <c r="P96"/>
    </row>
    <row r="97" spans="1:16" x14ac:dyDescent="0.25">
      <c r="A97" s="282"/>
      <c r="B97" s="66" t="s">
        <v>741</v>
      </c>
      <c r="D97"/>
      <c r="J97" s="39"/>
      <c r="K97"/>
      <c r="L97" s="39"/>
      <c r="M97" s="249"/>
      <c r="N97"/>
      <c r="P97"/>
    </row>
    <row r="98" spans="1:16" x14ac:dyDescent="0.25">
      <c r="A98" s="282"/>
      <c r="B98" s="66" t="s">
        <v>742</v>
      </c>
      <c r="D98"/>
      <c r="J98" s="39"/>
      <c r="K98"/>
      <c r="L98" s="39"/>
      <c r="M98" s="249"/>
      <c r="N98"/>
      <c r="P98"/>
    </row>
    <row r="99" spans="1:16" x14ac:dyDescent="0.25">
      <c r="A99" s="282"/>
      <c r="B99" s="1" t="s">
        <v>743</v>
      </c>
      <c r="D99"/>
      <c r="J99" s="39"/>
      <c r="K99"/>
      <c r="L99" s="39"/>
      <c r="M99" s="249"/>
      <c r="N99"/>
      <c r="P99"/>
    </row>
    <row r="100" spans="1:16" x14ac:dyDescent="0.25">
      <c r="A100" s="282"/>
      <c r="B100" s="1" t="s">
        <v>744</v>
      </c>
      <c r="D100"/>
      <c r="J100" s="39"/>
      <c r="K100"/>
      <c r="L100" s="39"/>
      <c r="M100" s="249"/>
      <c r="N100"/>
      <c r="P100"/>
    </row>
    <row r="101" spans="1:16" x14ac:dyDescent="0.25">
      <c r="B101" s="1" t="s">
        <v>745</v>
      </c>
    </row>
    <row r="102" spans="1:16" x14ac:dyDescent="0.25">
      <c r="B102" s="1" t="s">
        <v>737</v>
      </c>
    </row>
    <row r="103" spans="1:16" x14ac:dyDescent="0.2">
      <c r="B103" s="296" t="s">
        <v>747</v>
      </c>
    </row>
    <row r="105" spans="1:16" x14ac:dyDescent="0.2">
      <c r="H105" s="296" t="s">
        <v>749</v>
      </c>
    </row>
    <row r="106" spans="1:16" x14ac:dyDescent="0.2">
      <c r="H106" s="296" t="s">
        <v>750</v>
      </c>
    </row>
    <row r="107" spans="1:16" x14ac:dyDescent="0.2">
      <c r="H107" s="296" t="s">
        <v>686</v>
      </c>
    </row>
    <row r="108" spans="1:16" x14ac:dyDescent="0.2">
      <c r="H108" s="296" t="s">
        <v>617</v>
      </c>
    </row>
    <row r="109" spans="1:16" x14ac:dyDescent="0.2">
      <c r="H109" s="296" t="s">
        <v>778</v>
      </c>
    </row>
    <row r="111" spans="1:16" x14ac:dyDescent="0.2">
      <c r="I111" t="s">
        <v>44</v>
      </c>
    </row>
    <row r="112" spans="1:16" x14ac:dyDescent="0.25">
      <c r="B112" s="57"/>
      <c r="C112" s="57"/>
      <c r="I112" t="s">
        <v>791</v>
      </c>
    </row>
    <row r="113" spans="2:9" x14ac:dyDescent="0.25">
      <c r="B113" s="57"/>
      <c r="C113" s="57"/>
      <c r="I113" t="s">
        <v>790</v>
      </c>
    </row>
    <row r="114" spans="2:9" x14ac:dyDescent="0.25">
      <c r="B114" s="57"/>
      <c r="C114" s="57"/>
      <c r="I114" t="s">
        <v>792</v>
      </c>
    </row>
    <row r="115" spans="2:9" x14ac:dyDescent="0.25">
      <c r="B115" s="57"/>
      <c r="C115" s="57"/>
      <c r="I115" t="s">
        <v>794</v>
      </c>
    </row>
    <row r="116" spans="2:9" x14ac:dyDescent="0.25">
      <c r="B116" s="57"/>
      <c r="C116" s="57"/>
      <c r="I116" t="s">
        <v>793</v>
      </c>
    </row>
    <row r="117" spans="2:9" x14ac:dyDescent="0.25">
      <c r="B117" s="57"/>
      <c r="C117" s="57"/>
      <c r="I117" t="s">
        <v>795</v>
      </c>
    </row>
    <row r="118" spans="2:9" x14ac:dyDescent="0.25">
      <c r="B118" s="57"/>
      <c r="C118" s="57"/>
      <c r="I118" s="282" t="s">
        <v>796</v>
      </c>
    </row>
    <row r="119" spans="2:9" x14ac:dyDescent="0.25">
      <c r="B119" s="57"/>
      <c r="C119" s="57"/>
      <c r="I119" s="282" t="s">
        <v>797</v>
      </c>
    </row>
    <row r="120" spans="2:9" x14ac:dyDescent="0.25">
      <c r="B120" s="57"/>
      <c r="C120" s="57"/>
    </row>
  </sheetData>
  <sheetProtection password="AE9B" sheet="1" objects="1" scenarios="1"/>
  <autoFilter ref="A2:R66">
    <filterColumn colId="11" showButton="0"/>
    <filterColumn colId="12" showButton="0"/>
  </autoFilter>
  <mergeCells count="17">
    <mergeCell ref="P2:P3"/>
    <mergeCell ref="S2:S3"/>
    <mergeCell ref="R2:R3"/>
    <mergeCell ref="Q2:Q3"/>
    <mergeCell ref="A2:A3"/>
    <mergeCell ref="B2:B3"/>
    <mergeCell ref="C2:C3"/>
    <mergeCell ref="D2:D3"/>
    <mergeCell ref="E2:E3"/>
    <mergeCell ref="F2:F3"/>
    <mergeCell ref="K2:K3"/>
    <mergeCell ref="O2:O3"/>
    <mergeCell ref="G2:G3"/>
    <mergeCell ref="H2:H3"/>
    <mergeCell ref="I2:I3"/>
    <mergeCell ref="J2:J3"/>
    <mergeCell ref="L2:N2"/>
  </mergeCells>
  <conditionalFormatting sqref="P4:P13 P15:P73">
    <cfRule type="expression" dxfId="28" priority="33">
      <formula>$P4="MH"</formula>
    </cfRule>
    <cfRule type="expression" dxfId="27" priority="34">
      <formula>$P4="A"</formula>
    </cfRule>
    <cfRule type="expression" dxfId="26" priority="35">
      <formula>$P4="R"</formula>
    </cfRule>
  </conditionalFormatting>
  <conditionalFormatting sqref="R4:R13 R15:R73">
    <cfRule type="expression" dxfId="25" priority="29">
      <formula>$R4="MB"</formula>
    </cfRule>
    <cfRule type="expression" dxfId="24" priority="30">
      <formula>$R4="Oui"</formula>
    </cfRule>
    <cfRule type="expression" dxfId="23" priority="31">
      <formula>$R4="MH"</formula>
    </cfRule>
    <cfRule type="expression" dxfId="22" priority="32">
      <formula>$R4="Anim"</formula>
    </cfRule>
  </conditionalFormatting>
  <conditionalFormatting sqref="P14">
    <cfRule type="expression" dxfId="21" priority="5">
      <formula>$P14="MH"</formula>
    </cfRule>
    <cfRule type="expression" dxfId="20" priority="6">
      <formula>$P14="A"</formula>
    </cfRule>
    <cfRule type="expression" dxfId="19" priority="7">
      <formula>$P14="R"</formula>
    </cfRule>
  </conditionalFormatting>
  <conditionalFormatting sqref="R14">
    <cfRule type="expression" dxfId="18" priority="1">
      <formula>$R14="MB"</formula>
    </cfRule>
    <cfRule type="expression" dxfId="17" priority="2">
      <formula>$R14="Oui"</formula>
    </cfRule>
    <cfRule type="expression" dxfId="16" priority="3">
      <formula>$R14="MH"</formula>
    </cfRule>
    <cfRule type="expression" dxfId="15" priority="4">
      <formula>$R14="Anim"</formula>
    </cfRule>
  </conditionalFormatting>
  <dataValidations count="7">
    <dataValidation type="list" allowBlank="1" showInputMessage="1" showErrorMessage="1" sqref="Q7">
      <formula1>$B$94:$B$103</formula1>
    </dataValidation>
    <dataValidation type="list" showInputMessage="1" showErrorMessage="1" sqref="Q27 Q34 Q36:Q37 Q48 Q57 Q63">
      <formula1>$B$94:$B$102</formula1>
    </dataValidation>
    <dataValidation type="list" showInputMessage="1" showErrorMessage="1" sqref="Q4:Q6 Q35 Q58:Q62 Q49:Q56 Q38:Q47 Q28:Q33 Q8:Q26 Q64:Q73">
      <formula1>$B$94:$B$103</formula1>
    </dataValidation>
    <dataValidation type="list" showInputMessage="1" showErrorMessage="1" sqref="P4:P73">
      <formula1>$F$94:$F$97</formula1>
    </dataValidation>
    <dataValidation type="list" showInputMessage="1" showErrorMessage="1" sqref="R4:R73">
      <formula1>$H$105:$H$110</formula1>
    </dataValidation>
    <dataValidation type="list" allowBlank="1" showInputMessage="1" showErrorMessage="1" sqref="S5:S71">
      <formula1>$I$111:$I$119</formula1>
    </dataValidation>
    <dataValidation type="list" allowBlank="1" showInputMessage="1" showErrorMessage="1" sqref="S4">
      <formula1>$I$111:$I$119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"/>
  <sheetViews>
    <sheetView workbookViewId="0">
      <selection activeCell="A80" sqref="A80:XFD99"/>
    </sheetView>
  </sheetViews>
  <sheetFormatPr baseColWidth="10" defaultRowHeight="15" x14ac:dyDescent="0.2"/>
  <cols>
    <col min="1" max="1" width="3.875" style="247" bestFit="1" customWidth="1"/>
    <col min="2" max="2" width="8.625" bestFit="1" customWidth="1"/>
    <col min="3" max="3" width="9" bestFit="1" customWidth="1"/>
    <col min="4" max="4" width="8.5" style="247" customWidth="1"/>
    <col min="5" max="5" width="23.125" bestFit="1" customWidth="1"/>
    <col min="6" max="6" width="8.25" customWidth="1"/>
    <col min="7" max="7" width="14.25" bestFit="1" customWidth="1"/>
    <col min="8" max="9" width="12.875" bestFit="1" customWidth="1"/>
    <col min="10" max="10" width="20" bestFit="1" customWidth="1"/>
    <col min="11" max="11" width="9.875" bestFit="1" customWidth="1"/>
    <col min="13" max="13" width="4.75" bestFit="1" customWidth="1"/>
    <col min="14" max="14" width="6.5" bestFit="1" customWidth="1"/>
    <col min="15" max="15" width="4.375" bestFit="1" customWidth="1"/>
    <col min="16" max="16" width="9.125" style="296" bestFit="1" customWidth="1"/>
    <col min="17" max="17" width="17.75" style="91" bestFit="1" customWidth="1"/>
    <col min="18" max="18" width="11.25" style="296"/>
  </cols>
  <sheetData>
    <row r="1" spans="1:18" ht="15.75" thickBot="1" x14ac:dyDescent="0.25"/>
    <row r="2" spans="1:18" ht="15.75" thickBot="1" x14ac:dyDescent="0.3">
      <c r="A2" s="414"/>
      <c r="B2" s="375" t="s">
        <v>0</v>
      </c>
      <c r="C2" s="375" t="s">
        <v>1</v>
      </c>
      <c r="D2" s="379" t="s">
        <v>2</v>
      </c>
      <c r="E2" s="375" t="s">
        <v>3</v>
      </c>
      <c r="F2" s="375" t="s">
        <v>4</v>
      </c>
      <c r="G2" s="377" t="s">
        <v>5</v>
      </c>
      <c r="H2" s="383" t="s">
        <v>6</v>
      </c>
      <c r="I2" s="383" t="s">
        <v>7</v>
      </c>
      <c r="J2" s="377" t="s">
        <v>8</v>
      </c>
      <c r="K2" s="409" t="s">
        <v>726</v>
      </c>
      <c r="L2" s="385" t="s">
        <v>9</v>
      </c>
      <c r="M2" s="386"/>
      <c r="N2" s="387"/>
      <c r="O2" s="407" t="s">
        <v>722</v>
      </c>
      <c r="P2" s="402" t="s">
        <v>746</v>
      </c>
      <c r="Q2" s="412" t="s">
        <v>736</v>
      </c>
      <c r="R2" s="412" t="s">
        <v>748</v>
      </c>
    </row>
    <row r="3" spans="1:18" ht="15.75" thickBot="1" x14ac:dyDescent="0.3">
      <c r="A3" s="415"/>
      <c r="B3" s="376"/>
      <c r="C3" s="376"/>
      <c r="D3" s="380"/>
      <c r="E3" s="376"/>
      <c r="F3" s="376"/>
      <c r="G3" s="378"/>
      <c r="H3" s="384"/>
      <c r="I3" s="384"/>
      <c r="J3" s="378"/>
      <c r="K3" s="410"/>
      <c r="L3" s="157" t="s">
        <v>702</v>
      </c>
      <c r="M3" s="256" t="s">
        <v>703</v>
      </c>
      <c r="N3" s="139" t="s">
        <v>704</v>
      </c>
      <c r="O3" s="408"/>
      <c r="P3" s="403"/>
      <c r="Q3" s="413"/>
      <c r="R3" s="413"/>
    </row>
    <row r="4" spans="1:18" ht="15.75" x14ac:dyDescent="0.25">
      <c r="A4" s="283"/>
      <c r="B4" s="135"/>
      <c r="C4" s="103"/>
      <c r="D4" s="162"/>
      <c r="E4" s="103"/>
      <c r="F4" s="104"/>
      <c r="G4" s="103"/>
      <c r="H4" s="136"/>
      <c r="I4" s="136"/>
      <c r="J4" s="137"/>
      <c r="K4" s="212">
        <v>36535</v>
      </c>
      <c r="L4" s="211" t="str">
        <f>IF((K4)="","",IF(MONTH(K4)=1,"Janv",IF(MONTH(K4)=2,"Fév",IF(MONTH(K4)=3,"Mars",IF(MONTH(K4)=4,"Avr",IF(MONTH(K4)=5,"Mai",IF(MONTH(K4)=6,"Juin",IF(MONTH(K4)=7,"Juil",IF(MONTH(K4)=8,"Août",IF(MONTH(K4)=9,"Sep",IF(MONTH(K4)=10,"Oct",IF(MONTH(K4)=11,"Nov","Déc"))))))))))))</f>
        <v>Janv</v>
      </c>
      <c r="M4" s="246">
        <f>IF(K4="","",DAY(K4))</f>
        <v>10</v>
      </c>
      <c r="N4" s="159">
        <f>IF(K4="","",YEAR(K4))</f>
        <v>2000</v>
      </c>
      <c r="O4" s="210">
        <f t="shared" ref="O4:O35" ca="1" si="0">IF(K4="","",DATEDIF(K4,TODAY(),"y"))</f>
        <v>14</v>
      </c>
      <c r="P4" s="304"/>
      <c r="Q4" s="3"/>
      <c r="R4" s="305"/>
    </row>
    <row r="5" spans="1:18" ht="15.75" x14ac:dyDescent="0.25">
      <c r="A5" s="184"/>
      <c r="B5" s="44"/>
      <c r="C5" s="44"/>
      <c r="D5" s="163"/>
      <c r="E5" s="2"/>
      <c r="F5" s="3"/>
      <c r="G5" s="2"/>
      <c r="H5" s="4"/>
      <c r="I5" s="4"/>
      <c r="J5" s="98"/>
      <c r="K5" s="10"/>
      <c r="L5" s="211" t="str">
        <f>IF((K5)="","",IF(MONTH(K5)=1,"Janvier",IF(MONTH(K5)=2,"Février",IF(MONTH(K5)=3,"Mars",IF(MONTH(K5)=4,"Avril",IF(MONTH(K5)=5,"Mai",IF(MONTH(K5)=6,"Juin",IF(MONTH(K5)=7,"Juillet",IF(MONTH(K5)=8,"Août",IF(MONTH(K5)=9,"Septembre",IF(MONTH(K5)=10,"Octobre",IF(MONTH(K5)=11,"Novembre","Décembre"))))))))))))</f>
        <v/>
      </c>
      <c r="M5" s="246" t="str">
        <f>IF(K5="","",DAY(K5))</f>
        <v/>
      </c>
      <c r="N5" s="159" t="str">
        <f>IF(K5="","",YEAR(K5))</f>
        <v/>
      </c>
      <c r="O5" s="209" t="str">
        <f t="shared" ca="1" si="0"/>
        <v/>
      </c>
      <c r="P5" s="304"/>
      <c r="Q5" s="3"/>
      <c r="R5" s="305"/>
    </row>
    <row r="6" spans="1:18" ht="15.75" x14ac:dyDescent="0.25">
      <c r="A6" s="184"/>
      <c r="B6" s="17"/>
      <c r="C6" s="17"/>
      <c r="D6" s="163"/>
      <c r="E6" s="17"/>
      <c r="F6" s="3"/>
      <c r="G6" s="17"/>
      <c r="H6" s="4"/>
      <c r="I6" s="4"/>
      <c r="J6" s="98"/>
      <c r="K6" s="10"/>
      <c r="L6" s="211" t="str">
        <f>IF((K6)="","",IF(MONTH(K6)=1,"Janvier",IF(MONTH(K6)=2,"Février",IF(MONTH(K6)=3,"Mars",IF(MONTH(K6)=4,"Avril",IF(MONTH(K6)=5,"Mai",IF(MONTH(K6)=6,"Juin",IF(MONTH(K6)=7,"Juillet",IF(MONTH(K6)=8,"Août",IF(MONTH(K6)=9,"Septembre",IF(MONTH(K6)=10,"Octobre",IF(MONTH(K6)=11,"Novembre","Décembre"))))))))))))</f>
        <v/>
      </c>
      <c r="M6" s="246" t="str">
        <f>IF(K6="","",DAY(K6))</f>
        <v/>
      </c>
      <c r="N6" s="159" t="str">
        <f>IF(K6="","",YEAR(K6))</f>
        <v/>
      </c>
      <c r="O6" s="209" t="str">
        <f t="shared" ca="1" si="0"/>
        <v/>
      </c>
      <c r="P6" s="304"/>
      <c r="Q6" s="3"/>
      <c r="R6" s="305"/>
    </row>
    <row r="7" spans="1:18" ht="15.75" x14ac:dyDescent="0.25">
      <c r="A7" s="184"/>
      <c r="B7" s="117"/>
      <c r="C7" s="52"/>
      <c r="D7" s="164"/>
      <c r="E7" s="52"/>
      <c r="F7" s="3"/>
      <c r="G7" s="52"/>
      <c r="H7" s="4"/>
      <c r="I7" s="4"/>
      <c r="J7" s="98"/>
      <c r="K7" s="10"/>
      <c r="L7" s="211" t="str">
        <f>IF((K7)="","",IF(MONTH(K7)=1,"Janvier",IF(MONTH(K7)=2,"Février",IF(MONTH(K7)=3,"Mars",IF(MONTH(K7)=4,"Avril",IF(MONTH(K7)=5,"Mai",IF(MONTH(K7)=6,"Juin",IF(MONTH(K7)=7,"Juillet",IF(MONTH(K7)=8,"Août",IF(MONTH(K7)=9,"Septembre",IF(MONTH(K7)=10,"Octobre",IF(MONTH(K7)=11,"Novembre","Décembre"))))))))))))</f>
        <v/>
      </c>
      <c r="M7" s="246" t="str">
        <f>IF(K7="","",DAY(K7))</f>
        <v/>
      </c>
      <c r="N7" s="159" t="str">
        <f>IF(K7="","",YEAR(K7))</f>
        <v/>
      </c>
      <c r="O7" s="209" t="str">
        <f t="shared" ca="1" si="0"/>
        <v/>
      </c>
      <c r="P7" s="304"/>
      <c r="Q7" s="3"/>
      <c r="R7" s="305"/>
    </row>
    <row r="8" spans="1:18" ht="15.75" x14ac:dyDescent="0.25">
      <c r="A8" s="184"/>
      <c r="B8" s="17"/>
      <c r="C8" s="17"/>
      <c r="D8" s="164"/>
      <c r="E8" s="17"/>
      <c r="F8" s="3"/>
      <c r="G8" s="17"/>
      <c r="H8" s="4"/>
      <c r="I8" s="4"/>
      <c r="J8" s="98"/>
      <c r="K8" s="10"/>
      <c r="L8" s="142"/>
      <c r="M8" s="258"/>
      <c r="N8" s="145"/>
      <c r="O8" s="209" t="str">
        <f t="shared" ca="1" si="0"/>
        <v/>
      </c>
      <c r="P8" s="304"/>
      <c r="Q8" s="3"/>
      <c r="R8" s="305"/>
    </row>
    <row r="9" spans="1:18" ht="15.75" x14ac:dyDescent="0.25">
      <c r="A9" s="184"/>
      <c r="B9" s="17"/>
      <c r="C9" s="17"/>
      <c r="D9" s="163"/>
      <c r="E9" s="17"/>
      <c r="F9" s="3"/>
      <c r="G9" s="17"/>
      <c r="H9" s="4"/>
      <c r="I9" s="4"/>
      <c r="J9" s="98"/>
      <c r="K9" s="10"/>
      <c r="L9" s="142"/>
      <c r="M9" s="258"/>
      <c r="N9" s="145"/>
      <c r="O9" s="209" t="str">
        <f t="shared" ca="1" si="0"/>
        <v/>
      </c>
      <c r="P9" s="304"/>
      <c r="Q9" s="3"/>
      <c r="R9" s="305"/>
    </row>
    <row r="10" spans="1:18" ht="15.75" x14ac:dyDescent="0.25">
      <c r="A10" s="184"/>
      <c r="B10" s="52"/>
      <c r="C10" s="52"/>
      <c r="D10" s="164"/>
      <c r="E10" s="52"/>
      <c r="F10" s="3"/>
      <c r="G10" s="52"/>
      <c r="H10" s="4"/>
      <c r="I10" s="4"/>
      <c r="J10" s="5"/>
      <c r="K10" s="10"/>
      <c r="L10" s="142"/>
      <c r="M10" s="258"/>
      <c r="N10" s="145"/>
      <c r="O10" s="209" t="str">
        <f t="shared" ca="1" si="0"/>
        <v/>
      </c>
      <c r="P10" s="304"/>
      <c r="Q10" s="3"/>
      <c r="R10" s="305"/>
    </row>
    <row r="11" spans="1:18" ht="15.75" x14ac:dyDescent="0.25">
      <c r="A11" s="184"/>
      <c r="B11" s="14"/>
      <c r="C11" s="14"/>
      <c r="D11" s="163"/>
      <c r="E11" s="2"/>
      <c r="F11" s="3"/>
      <c r="G11" s="2"/>
      <c r="H11" s="4"/>
      <c r="I11" s="4"/>
      <c r="J11" s="98"/>
      <c r="K11" s="10"/>
      <c r="L11" s="142"/>
      <c r="M11" s="258"/>
      <c r="N11" s="143"/>
      <c r="O11" s="209" t="str">
        <f t="shared" ca="1" si="0"/>
        <v/>
      </c>
      <c r="P11" s="303"/>
      <c r="Q11" s="307"/>
      <c r="R11" s="303"/>
    </row>
    <row r="12" spans="1:18" ht="15.75" x14ac:dyDescent="0.25">
      <c r="A12" s="184"/>
      <c r="B12" s="17"/>
      <c r="C12" s="17"/>
      <c r="D12" s="163"/>
      <c r="E12" s="17"/>
      <c r="F12" s="3"/>
      <c r="G12" s="17"/>
      <c r="H12" s="4"/>
      <c r="I12" s="4"/>
      <c r="J12" s="5"/>
      <c r="K12" s="10"/>
      <c r="L12" s="142"/>
      <c r="M12" s="258"/>
      <c r="N12" s="145"/>
      <c r="O12" s="209" t="str">
        <f t="shared" ca="1" si="0"/>
        <v/>
      </c>
      <c r="P12" s="301"/>
      <c r="Q12" s="3"/>
      <c r="R12" s="305"/>
    </row>
    <row r="13" spans="1:18" ht="15.75" x14ac:dyDescent="0.25">
      <c r="A13" s="184"/>
      <c r="B13" s="17"/>
      <c r="C13" s="17"/>
      <c r="D13" s="164"/>
      <c r="E13" s="17"/>
      <c r="F13" s="3"/>
      <c r="G13" s="17"/>
      <c r="H13" s="4"/>
      <c r="I13" s="4"/>
      <c r="J13" s="5"/>
      <c r="K13" s="10"/>
      <c r="L13" s="142"/>
      <c r="M13" s="258"/>
      <c r="N13" s="145"/>
      <c r="O13" s="209" t="str">
        <f t="shared" ca="1" si="0"/>
        <v/>
      </c>
      <c r="P13" s="301"/>
      <c r="Q13" s="3"/>
      <c r="R13" s="305"/>
    </row>
    <row r="14" spans="1:18" ht="15.75" x14ac:dyDescent="0.25">
      <c r="A14" s="184"/>
      <c r="B14" s="14"/>
      <c r="C14" s="14"/>
      <c r="D14" s="164"/>
      <c r="E14" s="14"/>
      <c r="F14" s="13"/>
      <c r="G14" s="14"/>
      <c r="H14" s="16"/>
      <c r="I14" s="16"/>
      <c r="J14" s="5"/>
      <c r="K14" s="10"/>
      <c r="L14" s="142"/>
      <c r="M14" s="258"/>
      <c r="N14" s="143"/>
      <c r="O14" s="209" t="str">
        <f t="shared" ca="1" si="0"/>
        <v/>
      </c>
      <c r="P14" s="301"/>
      <c r="Q14" s="3"/>
      <c r="R14" s="305"/>
    </row>
    <row r="15" spans="1:18" ht="15.75" x14ac:dyDescent="0.25">
      <c r="A15" s="184"/>
      <c r="B15" s="14"/>
      <c r="C15" s="14"/>
      <c r="D15" s="164"/>
      <c r="E15" s="15"/>
      <c r="F15" s="13"/>
      <c r="G15" s="15"/>
      <c r="H15" s="16"/>
      <c r="I15" s="16"/>
      <c r="J15" s="15"/>
      <c r="K15" s="10"/>
      <c r="L15" s="13"/>
      <c r="M15" s="199"/>
      <c r="N15" s="143"/>
      <c r="O15" s="209" t="str">
        <f t="shared" ca="1" si="0"/>
        <v/>
      </c>
      <c r="P15" s="301"/>
      <c r="Q15" s="3"/>
      <c r="R15" s="305"/>
    </row>
    <row r="16" spans="1:18" ht="15.75" x14ac:dyDescent="0.25">
      <c r="A16" s="184"/>
      <c r="B16" s="117"/>
      <c r="C16" s="117"/>
      <c r="D16" s="164"/>
      <c r="E16" s="117"/>
      <c r="F16" s="3"/>
      <c r="G16" s="117"/>
      <c r="H16" s="4"/>
      <c r="I16" s="4"/>
      <c r="J16" s="5"/>
      <c r="K16" s="10"/>
      <c r="L16" s="142"/>
      <c r="M16" s="258"/>
      <c r="N16" s="145"/>
      <c r="O16" s="209" t="str">
        <f t="shared" ca="1" si="0"/>
        <v/>
      </c>
      <c r="P16" s="301"/>
      <c r="Q16" s="3"/>
      <c r="R16" s="305"/>
    </row>
    <row r="17" spans="1:18" ht="15.75" x14ac:dyDescent="0.25">
      <c r="A17" s="184"/>
      <c r="B17" s="14"/>
      <c r="C17" s="14"/>
      <c r="D17" s="163"/>
      <c r="E17" s="14"/>
      <c r="F17" s="13"/>
      <c r="G17" s="14"/>
      <c r="H17" s="16"/>
      <c r="I17" s="16"/>
      <c r="J17" s="5"/>
      <c r="K17" s="10"/>
      <c r="L17" s="142"/>
      <c r="M17" s="258"/>
      <c r="N17" s="143"/>
      <c r="O17" s="209" t="str">
        <f t="shared" ca="1" si="0"/>
        <v/>
      </c>
      <c r="P17" s="301"/>
      <c r="Q17" s="3"/>
      <c r="R17" s="305"/>
    </row>
    <row r="18" spans="1:18" ht="15.75" x14ac:dyDescent="0.25">
      <c r="A18" s="184"/>
      <c r="B18" s="117"/>
      <c r="C18" s="117"/>
      <c r="D18" s="164"/>
      <c r="E18" s="117"/>
      <c r="F18" s="13"/>
      <c r="G18" s="117"/>
      <c r="H18" s="16"/>
      <c r="I18" s="16"/>
      <c r="J18" s="98"/>
      <c r="K18" s="10"/>
      <c r="L18" s="142"/>
      <c r="M18" s="258"/>
      <c r="N18" s="143"/>
      <c r="O18" s="209" t="str">
        <f t="shared" ca="1" si="0"/>
        <v/>
      </c>
      <c r="P18" s="301"/>
      <c r="Q18" s="3"/>
      <c r="R18" s="305"/>
    </row>
    <row r="19" spans="1:18" ht="15.75" x14ac:dyDescent="0.25">
      <c r="A19" s="184"/>
      <c r="B19" s="117"/>
      <c r="C19" s="117"/>
      <c r="D19" s="163"/>
      <c r="E19" s="117"/>
      <c r="F19" s="71"/>
      <c r="G19" s="15"/>
      <c r="H19" s="16"/>
      <c r="I19" s="56"/>
      <c r="J19" s="70"/>
      <c r="K19" s="10"/>
      <c r="L19" s="158"/>
      <c r="M19" s="258"/>
      <c r="N19" s="143"/>
      <c r="O19" s="209" t="str">
        <f t="shared" ca="1" si="0"/>
        <v/>
      </c>
      <c r="P19" s="301"/>
      <c r="Q19" s="3"/>
      <c r="R19" s="305"/>
    </row>
    <row r="20" spans="1:18" ht="15.75" x14ac:dyDescent="0.25">
      <c r="A20" s="184"/>
      <c r="B20" s="17"/>
      <c r="C20" s="17"/>
      <c r="D20" s="163"/>
      <c r="E20" s="17"/>
      <c r="F20" s="3"/>
      <c r="G20" s="17"/>
      <c r="H20" s="4"/>
      <c r="I20" s="4"/>
      <c r="J20" s="5"/>
      <c r="K20" s="10"/>
      <c r="L20" s="142"/>
      <c r="M20" s="258"/>
      <c r="N20" s="145"/>
      <c r="O20" s="209" t="str">
        <f t="shared" ca="1" si="0"/>
        <v/>
      </c>
      <c r="P20" s="301"/>
      <c r="Q20" s="3"/>
      <c r="R20" s="305"/>
    </row>
    <row r="21" spans="1:18" ht="15.75" x14ac:dyDescent="0.25">
      <c r="A21" s="184"/>
      <c r="B21" s="117"/>
      <c r="C21" s="117"/>
      <c r="D21" s="163"/>
      <c r="E21" s="117"/>
      <c r="F21" s="3"/>
      <c r="G21" s="117"/>
      <c r="H21" s="4"/>
      <c r="I21" s="4"/>
      <c r="J21" s="5"/>
      <c r="K21" s="10"/>
      <c r="L21" s="142"/>
      <c r="M21" s="258"/>
      <c r="N21" s="145"/>
      <c r="O21" s="209" t="str">
        <f t="shared" ca="1" si="0"/>
        <v/>
      </c>
      <c r="P21" s="301"/>
      <c r="Q21" s="3"/>
      <c r="R21" s="305"/>
    </row>
    <row r="22" spans="1:18" ht="15.75" x14ac:dyDescent="0.25">
      <c r="A22" s="184"/>
      <c r="B22" s="14"/>
      <c r="C22" s="14"/>
      <c r="D22" s="164"/>
      <c r="E22" s="2"/>
      <c r="F22" s="3"/>
      <c r="G22" s="2"/>
      <c r="H22" s="4"/>
      <c r="I22" s="4"/>
      <c r="J22" s="5"/>
      <c r="K22" s="10"/>
      <c r="L22" s="142"/>
      <c r="M22" s="258"/>
      <c r="N22" s="145"/>
      <c r="O22" s="209" t="str">
        <f t="shared" ca="1" si="0"/>
        <v/>
      </c>
      <c r="P22" s="301"/>
      <c r="Q22" s="3"/>
      <c r="R22" s="305"/>
    </row>
    <row r="23" spans="1:18" ht="15.75" x14ac:dyDescent="0.25">
      <c r="A23" s="184"/>
      <c r="B23" s="14"/>
      <c r="C23" s="14"/>
      <c r="D23" s="165"/>
      <c r="E23" s="14"/>
      <c r="F23" s="13"/>
      <c r="G23" s="14"/>
      <c r="H23" s="16"/>
      <c r="I23" s="16"/>
      <c r="J23" s="98"/>
      <c r="K23" s="10"/>
      <c r="L23" s="142"/>
      <c r="M23" s="258"/>
      <c r="N23" s="143"/>
      <c r="O23" s="209" t="str">
        <f t="shared" ca="1" si="0"/>
        <v/>
      </c>
      <c r="P23" s="301"/>
      <c r="Q23" s="3"/>
      <c r="R23" s="305"/>
    </row>
    <row r="24" spans="1:18" ht="15.75" x14ac:dyDescent="0.25">
      <c r="A24" s="184"/>
      <c r="B24" s="52"/>
      <c r="C24" s="52"/>
      <c r="D24" s="163"/>
      <c r="E24" s="14"/>
      <c r="F24" s="71"/>
      <c r="G24" s="14"/>
      <c r="H24" s="16"/>
      <c r="I24" s="72"/>
      <c r="J24" s="101"/>
      <c r="K24" s="10"/>
      <c r="L24" s="142"/>
      <c r="M24" s="258"/>
      <c r="N24" s="143"/>
      <c r="O24" s="209" t="str">
        <f t="shared" ca="1" si="0"/>
        <v/>
      </c>
      <c r="P24" s="301"/>
      <c r="Q24" s="3"/>
      <c r="R24" s="305"/>
    </row>
    <row r="25" spans="1:18" ht="15.75" x14ac:dyDescent="0.25">
      <c r="A25" s="184"/>
      <c r="B25" s="18"/>
      <c r="C25" s="18"/>
      <c r="D25" s="163"/>
      <c r="E25" s="2"/>
      <c r="F25" s="3"/>
      <c r="G25" s="2"/>
      <c r="H25" s="4"/>
      <c r="I25" s="4"/>
      <c r="J25" s="5"/>
      <c r="K25" s="10"/>
      <c r="L25" s="142"/>
      <c r="M25" s="258"/>
      <c r="N25" s="145"/>
      <c r="O25" s="209" t="str">
        <f t="shared" ca="1" si="0"/>
        <v/>
      </c>
      <c r="P25" s="301"/>
      <c r="Q25" s="3"/>
      <c r="R25" s="305"/>
    </row>
    <row r="26" spans="1:18" ht="15.75" x14ac:dyDescent="0.25">
      <c r="A26" s="184"/>
      <c r="B26" s="17"/>
      <c r="C26" s="17"/>
      <c r="D26" s="163"/>
      <c r="E26" s="52"/>
      <c r="F26" s="3"/>
      <c r="G26" s="52"/>
      <c r="H26" s="4"/>
      <c r="I26" s="4"/>
      <c r="J26" s="98"/>
      <c r="K26" s="10"/>
      <c r="L26" s="142"/>
      <c r="M26" s="258"/>
      <c r="N26" s="145"/>
      <c r="O26" s="209" t="str">
        <f t="shared" ca="1" si="0"/>
        <v/>
      </c>
      <c r="P26" s="301"/>
      <c r="Q26" s="3"/>
      <c r="R26" s="305"/>
    </row>
    <row r="27" spans="1:18" ht="15.75" x14ac:dyDescent="0.25">
      <c r="A27" s="184"/>
      <c r="B27" s="52"/>
      <c r="C27" s="52"/>
      <c r="D27" s="163"/>
      <c r="E27" s="52"/>
      <c r="F27" s="71"/>
      <c r="G27" s="52"/>
      <c r="H27" s="16"/>
      <c r="I27" s="72"/>
      <c r="J27" s="98"/>
      <c r="K27" s="10"/>
      <c r="L27" s="142"/>
      <c r="M27" s="258"/>
      <c r="N27" s="143"/>
      <c r="O27" s="209" t="str">
        <f t="shared" ca="1" si="0"/>
        <v/>
      </c>
      <c r="P27" s="301"/>
      <c r="Q27" s="3"/>
      <c r="R27" s="305"/>
    </row>
    <row r="28" spans="1:18" ht="15.75" x14ac:dyDescent="0.25">
      <c r="A28" s="184"/>
      <c r="B28" s="14"/>
      <c r="C28" s="14"/>
      <c r="D28" s="163"/>
      <c r="E28" s="14"/>
      <c r="F28" s="13"/>
      <c r="G28" s="14"/>
      <c r="H28" s="16"/>
      <c r="I28" s="16"/>
      <c r="J28" s="35"/>
      <c r="K28" s="10"/>
      <c r="L28" s="142"/>
      <c r="M28" s="258"/>
      <c r="N28" s="143"/>
      <c r="O28" s="209" t="str">
        <f t="shared" ca="1" si="0"/>
        <v/>
      </c>
      <c r="P28" s="301"/>
      <c r="Q28" s="3"/>
      <c r="R28" s="305"/>
    </row>
    <row r="29" spans="1:18" ht="15.75" x14ac:dyDescent="0.25">
      <c r="A29" s="184"/>
      <c r="B29" s="14"/>
      <c r="C29" s="14"/>
      <c r="D29" s="163"/>
      <c r="E29" s="14"/>
      <c r="F29" s="13"/>
      <c r="G29" s="14"/>
      <c r="H29" s="16"/>
      <c r="I29" s="16"/>
      <c r="J29" s="5"/>
      <c r="K29" s="10"/>
      <c r="L29" s="142"/>
      <c r="M29" s="258"/>
      <c r="N29" s="143"/>
      <c r="O29" s="209" t="str">
        <f t="shared" ca="1" si="0"/>
        <v/>
      </c>
      <c r="P29" s="301"/>
      <c r="Q29" s="3"/>
      <c r="R29" s="305"/>
    </row>
    <row r="30" spans="1:18" ht="15.75" x14ac:dyDescent="0.25">
      <c r="A30" s="184"/>
      <c r="B30" s="52"/>
      <c r="C30" s="52"/>
      <c r="D30" s="164"/>
      <c r="E30" s="52"/>
      <c r="F30" s="71"/>
      <c r="G30" s="52"/>
      <c r="H30" s="16"/>
      <c r="I30" s="72"/>
      <c r="J30" s="98"/>
      <c r="K30" s="10"/>
      <c r="L30" s="142"/>
      <c r="M30" s="258"/>
      <c r="N30" s="143"/>
      <c r="O30" s="209" t="str">
        <f t="shared" ca="1" si="0"/>
        <v/>
      </c>
      <c r="P30" s="301"/>
      <c r="Q30" s="3"/>
      <c r="R30" s="305"/>
    </row>
    <row r="31" spans="1:18" ht="15.75" x14ac:dyDescent="0.25">
      <c r="A31" s="184"/>
      <c r="B31" s="44"/>
      <c r="C31" s="44"/>
      <c r="D31" s="163"/>
      <c r="E31" s="2"/>
      <c r="F31" s="3"/>
      <c r="G31" s="2"/>
      <c r="H31" s="4"/>
      <c r="I31" s="4"/>
      <c r="J31" s="5"/>
      <c r="K31" s="10"/>
      <c r="L31" s="142"/>
      <c r="M31" s="258"/>
      <c r="N31" s="145"/>
      <c r="O31" s="209" t="str">
        <f t="shared" ca="1" si="0"/>
        <v/>
      </c>
      <c r="P31" s="301"/>
      <c r="Q31" s="3"/>
      <c r="R31" s="305"/>
    </row>
    <row r="32" spans="1:18" ht="15.75" x14ac:dyDescent="0.25">
      <c r="A32" s="184"/>
      <c r="B32" s="119"/>
      <c r="C32" s="140"/>
      <c r="D32" s="163"/>
      <c r="E32" s="17"/>
      <c r="F32" s="3"/>
      <c r="G32" s="17"/>
      <c r="H32" s="4"/>
      <c r="I32" s="4"/>
      <c r="J32" s="98"/>
      <c r="K32" s="10"/>
      <c r="L32" s="142"/>
      <c r="M32" s="258"/>
      <c r="N32" s="145"/>
      <c r="O32" s="209" t="str">
        <f t="shared" ca="1" si="0"/>
        <v/>
      </c>
      <c r="P32" s="301"/>
      <c r="Q32" s="3"/>
      <c r="R32" s="305"/>
    </row>
    <row r="33" spans="1:18" ht="15.75" x14ac:dyDescent="0.25">
      <c r="A33" s="184"/>
      <c r="B33" s="52"/>
      <c r="C33" s="52"/>
      <c r="D33" s="164"/>
      <c r="E33" s="14"/>
      <c r="F33" s="71"/>
      <c r="G33" s="15"/>
      <c r="H33" s="16"/>
      <c r="I33" s="56"/>
      <c r="J33" s="98"/>
      <c r="K33" s="10"/>
      <c r="L33" s="142"/>
      <c r="M33" s="258"/>
      <c r="N33" s="143"/>
      <c r="O33" s="209" t="str">
        <f t="shared" ca="1" si="0"/>
        <v/>
      </c>
      <c r="P33" s="301"/>
      <c r="Q33" s="3"/>
      <c r="R33" s="305"/>
    </row>
    <row r="34" spans="1:18" ht="15.75" x14ac:dyDescent="0.25">
      <c r="A34" s="184"/>
      <c r="B34" s="17"/>
      <c r="C34" s="17"/>
      <c r="D34" s="163"/>
      <c r="E34" s="2"/>
      <c r="F34" s="3"/>
      <c r="G34" s="2"/>
      <c r="H34" s="62"/>
      <c r="I34" s="4"/>
      <c r="J34" s="5"/>
      <c r="K34" s="10"/>
      <c r="L34" s="142"/>
      <c r="M34" s="258"/>
      <c r="N34" s="145"/>
      <c r="O34" s="209" t="str">
        <f t="shared" ca="1" si="0"/>
        <v/>
      </c>
      <c r="P34" s="301"/>
      <c r="Q34" s="3"/>
      <c r="R34" s="305"/>
    </row>
    <row r="35" spans="1:18" ht="15.75" x14ac:dyDescent="0.25">
      <c r="A35" s="184"/>
      <c r="B35" s="17"/>
      <c r="C35" s="17"/>
      <c r="D35" s="163"/>
      <c r="E35" s="17"/>
      <c r="F35" s="3"/>
      <c r="G35" s="17"/>
      <c r="H35" s="4"/>
      <c r="I35" s="4"/>
      <c r="J35" s="5"/>
      <c r="K35" s="10"/>
      <c r="L35" s="142"/>
      <c r="M35" s="258"/>
      <c r="N35" s="145"/>
      <c r="O35" s="209" t="str">
        <f t="shared" ca="1" si="0"/>
        <v/>
      </c>
      <c r="P35" s="301"/>
      <c r="Q35" s="3"/>
      <c r="R35" s="305"/>
    </row>
    <row r="36" spans="1:18" ht="15.75" x14ac:dyDescent="0.25">
      <c r="A36" s="184"/>
      <c r="B36" s="2"/>
      <c r="C36" s="2"/>
      <c r="D36" s="163"/>
      <c r="E36" s="2"/>
      <c r="F36" s="3"/>
      <c r="G36" s="2"/>
      <c r="H36" s="4"/>
      <c r="I36" s="4"/>
      <c r="J36" s="5"/>
      <c r="K36" s="10"/>
      <c r="L36" s="142"/>
      <c r="M36" s="258"/>
      <c r="N36" s="145"/>
      <c r="O36" s="209" t="str">
        <f t="shared" ref="O36:O58" ca="1" si="1">IF(K36="","",DATEDIF(K36,TODAY(),"y"))</f>
        <v/>
      </c>
      <c r="P36" s="301"/>
      <c r="Q36" s="3"/>
      <c r="R36" s="305"/>
    </row>
    <row r="37" spans="1:18" ht="15.75" x14ac:dyDescent="0.25">
      <c r="A37" s="184"/>
      <c r="B37" s="17"/>
      <c r="C37" s="17"/>
      <c r="D37" s="163"/>
      <c r="E37" s="17"/>
      <c r="F37" s="3"/>
      <c r="G37" s="17"/>
      <c r="H37" s="4"/>
      <c r="I37" s="4"/>
      <c r="J37" s="5"/>
      <c r="K37" s="10"/>
      <c r="L37" s="142"/>
      <c r="M37" s="258"/>
      <c r="N37" s="145"/>
      <c r="O37" s="209" t="str">
        <f t="shared" ca="1" si="1"/>
        <v/>
      </c>
      <c r="P37" s="301"/>
      <c r="Q37" s="3"/>
      <c r="R37" s="305"/>
    </row>
    <row r="38" spans="1:18" ht="15.75" x14ac:dyDescent="0.25">
      <c r="A38" s="184"/>
      <c r="B38" s="52"/>
      <c r="C38" s="52"/>
      <c r="D38" s="163"/>
      <c r="E38" s="52"/>
      <c r="F38" s="3"/>
      <c r="G38" s="52"/>
      <c r="H38" s="4"/>
      <c r="I38" s="4"/>
      <c r="J38" s="98"/>
      <c r="K38" s="10"/>
      <c r="L38" s="142"/>
      <c r="M38" s="258"/>
      <c r="N38" s="145"/>
      <c r="O38" s="209" t="str">
        <f t="shared" ca="1" si="1"/>
        <v/>
      </c>
      <c r="P38" s="301"/>
      <c r="Q38" s="3"/>
      <c r="R38" s="305"/>
    </row>
    <row r="39" spans="1:18" ht="15.75" x14ac:dyDescent="0.25">
      <c r="A39" s="184"/>
      <c r="B39" s="52"/>
      <c r="C39" s="52"/>
      <c r="D39" s="163"/>
      <c r="E39" s="52"/>
      <c r="F39" s="3"/>
      <c r="G39" s="52"/>
      <c r="H39" s="4"/>
      <c r="I39" s="4"/>
      <c r="J39" s="5"/>
      <c r="K39" s="10"/>
      <c r="L39" s="142"/>
      <c r="M39" s="258"/>
      <c r="N39" s="143"/>
      <c r="O39" s="209" t="str">
        <f t="shared" ca="1" si="1"/>
        <v/>
      </c>
      <c r="P39" s="301"/>
      <c r="Q39" s="3"/>
      <c r="R39" s="305"/>
    </row>
    <row r="40" spans="1:18" ht="15.75" x14ac:dyDescent="0.25">
      <c r="A40" s="184"/>
      <c r="B40" s="14"/>
      <c r="C40" s="14"/>
      <c r="D40" s="165"/>
      <c r="E40" s="14"/>
      <c r="F40" s="13"/>
      <c r="G40" s="14"/>
      <c r="H40" s="16"/>
      <c r="I40" s="16"/>
      <c r="J40" s="5"/>
      <c r="K40" s="10"/>
      <c r="L40" s="142"/>
      <c r="M40" s="258"/>
      <c r="N40" s="143"/>
      <c r="O40" s="209" t="str">
        <f t="shared" ca="1" si="1"/>
        <v/>
      </c>
      <c r="P40" s="301"/>
      <c r="Q40" s="3"/>
      <c r="R40" s="305"/>
    </row>
    <row r="41" spans="1:18" ht="15.75" x14ac:dyDescent="0.25">
      <c r="A41" s="184"/>
      <c r="B41" s="17"/>
      <c r="C41" s="17"/>
      <c r="D41" s="163"/>
      <c r="E41" s="17"/>
      <c r="F41" s="3"/>
      <c r="G41" s="17"/>
      <c r="H41" s="4"/>
      <c r="I41" s="4"/>
      <c r="J41" s="98"/>
      <c r="K41" s="10"/>
      <c r="L41" s="142"/>
      <c r="M41" s="258"/>
      <c r="N41" s="145"/>
      <c r="O41" s="209" t="str">
        <f t="shared" ca="1" si="1"/>
        <v/>
      </c>
      <c r="P41" s="301"/>
      <c r="Q41" s="3"/>
      <c r="R41" s="305"/>
    </row>
    <row r="42" spans="1:18" ht="15.75" x14ac:dyDescent="0.25">
      <c r="A42" s="184"/>
      <c r="B42" s="17"/>
      <c r="C42" s="14"/>
      <c r="D42" s="163"/>
      <c r="E42" s="14"/>
      <c r="F42" s="13"/>
      <c r="G42" s="52"/>
      <c r="H42" s="16"/>
      <c r="I42" s="16"/>
      <c r="J42" s="98"/>
      <c r="K42" s="10"/>
      <c r="L42" s="142"/>
      <c r="M42" s="258"/>
      <c r="N42" s="143"/>
      <c r="O42" s="209" t="str">
        <f t="shared" ca="1" si="1"/>
        <v/>
      </c>
      <c r="P42" s="301"/>
      <c r="Q42" s="3"/>
      <c r="R42" s="305"/>
    </row>
    <row r="43" spans="1:18" ht="15.75" x14ac:dyDescent="0.25">
      <c r="A43" s="184"/>
      <c r="B43" s="44"/>
      <c r="C43" s="44"/>
      <c r="D43" s="163"/>
      <c r="E43" s="2"/>
      <c r="F43" s="3"/>
      <c r="G43" s="2"/>
      <c r="H43" s="4"/>
      <c r="I43" s="4"/>
      <c r="J43" s="5"/>
      <c r="K43" s="10"/>
      <c r="L43" s="142"/>
      <c r="M43" s="258"/>
      <c r="N43" s="145"/>
      <c r="O43" s="209" t="str">
        <f t="shared" ca="1" si="1"/>
        <v/>
      </c>
      <c r="P43" s="301"/>
      <c r="Q43" s="3"/>
      <c r="R43" s="305"/>
    </row>
    <row r="44" spans="1:18" ht="15.75" x14ac:dyDescent="0.25">
      <c r="A44" s="184"/>
      <c r="B44" s="17"/>
      <c r="C44" s="17"/>
      <c r="D44" s="163"/>
      <c r="E44" s="17"/>
      <c r="F44" s="3"/>
      <c r="G44" s="17"/>
      <c r="H44" s="4"/>
      <c r="I44" s="4"/>
      <c r="J44" s="98"/>
      <c r="K44" s="10"/>
      <c r="L44" s="142"/>
      <c r="M44" s="258"/>
      <c r="N44" s="145"/>
      <c r="O44" s="209" t="str">
        <f t="shared" ca="1" si="1"/>
        <v/>
      </c>
      <c r="P44" s="301"/>
      <c r="Q44" s="3"/>
      <c r="R44" s="305"/>
    </row>
    <row r="45" spans="1:18" ht="15.75" x14ac:dyDescent="0.25">
      <c r="A45" s="184"/>
      <c r="B45" s="2"/>
      <c r="C45" s="2"/>
      <c r="D45" s="163"/>
      <c r="E45" s="2"/>
      <c r="F45" s="3"/>
      <c r="G45" s="2"/>
      <c r="H45" s="4"/>
      <c r="I45" s="4"/>
      <c r="J45" s="5"/>
      <c r="K45" s="10"/>
      <c r="L45" s="142"/>
      <c r="M45" s="258"/>
      <c r="N45" s="145"/>
      <c r="O45" s="209" t="str">
        <f t="shared" ca="1" si="1"/>
        <v/>
      </c>
      <c r="P45" s="301"/>
      <c r="Q45" s="3"/>
      <c r="R45" s="305"/>
    </row>
    <row r="46" spans="1:18" ht="15.75" x14ac:dyDescent="0.25">
      <c r="A46" s="184"/>
      <c r="B46" s="2"/>
      <c r="C46" s="2"/>
      <c r="D46" s="163"/>
      <c r="E46" s="2"/>
      <c r="F46" s="3"/>
      <c r="G46" s="2"/>
      <c r="H46" s="4"/>
      <c r="I46" s="4"/>
      <c r="J46" s="5"/>
      <c r="K46" s="10"/>
      <c r="L46" s="142"/>
      <c r="M46" s="258"/>
      <c r="N46" s="145"/>
      <c r="O46" s="209" t="str">
        <f t="shared" ca="1" si="1"/>
        <v/>
      </c>
      <c r="P46" s="301"/>
      <c r="Q46" s="3"/>
      <c r="R46" s="305"/>
    </row>
    <row r="47" spans="1:18" ht="15.75" x14ac:dyDescent="0.25">
      <c r="A47" s="184"/>
      <c r="B47" s="17"/>
      <c r="C47" s="17"/>
      <c r="D47" s="163"/>
      <c r="E47" s="17"/>
      <c r="F47" s="3"/>
      <c r="G47" s="22"/>
      <c r="H47" s="4"/>
      <c r="I47" s="4"/>
      <c r="J47" s="98"/>
      <c r="K47" s="10"/>
      <c r="L47" s="142"/>
      <c r="M47" s="258"/>
      <c r="N47" s="145"/>
      <c r="O47" s="209" t="str">
        <f t="shared" ca="1" si="1"/>
        <v/>
      </c>
      <c r="P47" s="301"/>
      <c r="Q47" s="3"/>
      <c r="R47" s="305"/>
    </row>
    <row r="48" spans="1:18" ht="15.75" x14ac:dyDescent="0.25">
      <c r="A48" s="184"/>
      <c r="B48" s="117"/>
      <c r="C48" s="117"/>
      <c r="D48" s="164"/>
      <c r="E48" s="117"/>
      <c r="F48" s="3"/>
      <c r="G48" s="117"/>
      <c r="H48" s="4"/>
      <c r="I48" s="4"/>
      <c r="J48" s="98"/>
      <c r="K48" s="10"/>
      <c r="L48" s="142"/>
      <c r="M48" s="258"/>
      <c r="N48" s="145"/>
      <c r="O48" s="209" t="str">
        <f t="shared" ca="1" si="1"/>
        <v/>
      </c>
      <c r="P48" s="301"/>
      <c r="Q48" s="3"/>
      <c r="R48" s="305"/>
    </row>
    <row r="49" spans="1:18" ht="15.75" x14ac:dyDescent="0.25">
      <c r="A49" s="184"/>
      <c r="B49" s="52"/>
      <c r="C49" s="52"/>
      <c r="D49" s="164"/>
      <c r="E49" s="14"/>
      <c r="F49" s="71"/>
      <c r="G49" s="15"/>
      <c r="H49" s="16"/>
      <c r="I49" s="56"/>
      <c r="J49" s="70"/>
      <c r="K49" s="10"/>
      <c r="L49" s="158"/>
      <c r="M49" s="258"/>
      <c r="N49" s="143"/>
      <c r="O49" s="209" t="str">
        <f t="shared" ca="1" si="1"/>
        <v/>
      </c>
      <c r="P49" s="301"/>
      <c r="Q49" s="3"/>
      <c r="R49" s="305"/>
    </row>
    <row r="50" spans="1:18" ht="15.75" x14ac:dyDescent="0.25">
      <c r="A50" s="184"/>
      <c r="B50" s="44"/>
      <c r="C50" s="44"/>
      <c r="D50" s="163"/>
      <c r="E50" s="2"/>
      <c r="F50" s="3"/>
      <c r="G50" s="2"/>
      <c r="H50" s="4"/>
      <c r="I50" s="4"/>
      <c r="J50" s="5"/>
      <c r="K50" s="10"/>
      <c r="L50" s="142"/>
      <c r="M50" s="258"/>
      <c r="N50" s="145"/>
      <c r="O50" s="209" t="str">
        <f t="shared" ca="1" si="1"/>
        <v/>
      </c>
      <c r="P50" s="301"/>
      <c r="Q50" s="3"/>
      <c r="R50" s="305"/>
    </row>
    <row r="51" spans="1:18" ht="15.75" x14ac:dyDescent="0.25">
      <c r="A51" s="184"/>
      <c r="B51" s="52"/>
      <c r="C51" s="52"/>
      <c r="D51" s="164"/>
      <c r="E51" s="52"/>
      <c r="F51" s="13"/>
      <c r="G51" s="52"/>
      <c r="H51" s="16"/>
      <c r="I51" s="16"/>
      <c r="J51" s="35"/>
      <c r="K51" s="10"/>
      <c r="L51" s="142"/>
      <c r="M51" s="258"/>
      <c r="N51" s="143"/>
      <c r="O51" s="209" t="str">
        <f t="shared" ca="1" si="1"/>
        <v/>
      </c>
      <c r="P51" s="301"/>
      <c r="Q51" s="3"/>
      <c r="R51" s="305"/>
    </row>
    <row r="52" spans="1:18" ht="15.75" x14ac:dyDescent="0.25">
      <c r="A52" s="184"/>
      <c r="B52" s="117"/>
      <c r="C52" s="117"/>
      <c r="D52" s="163"/>
      <c r="E52" s="117"/>
      <c r="F52" s="71"/>
      <c r="G52" s="15"/>
      <c r="H52" s="16"/>
      <c r="I52" s="56"/>
      <c r="J52" s="70"/>
      <c r="K52" s="10"/>
      <c r="L52" s="158"/>
      <c r="M52" s="258"/>
      <c r="N52" s="143"/>
      <c r="O52" s="209" t="str">
        <f t="shared" ca="1" si="1"/>
        <v/>
      </c>
      <c r="P52" s="301"/>
      <c r="Q52" s="3"/>
      <c r="R52" s="305"/>
    </row>
    <row r="53" spans="1:18" ht="15.75" x14ac:dyDescent="0.25">
      <c r="A53" s="184"/>
      <c r="B53" s="17"/>
      <c r="C53" s="17"/>
      <c r="D53" s="164"/>
      <c r="E53" s="17"/>
      <c r="F53" s="3"/>
      <c r="G53" s="17"/>
      <c r="H53" s="4"/>
      <c r="I53" s="4"/>
      <c r="J53" s="98"/>
      <c r="K53" s="10"/>
      <c r="L53" s="142"/>
      <c r="M53" s="258"/>
      <c r="N53" s="145"/>
      <c r="O53" s="209" t="str">
        <f t="shared" ca="1" si="1"/>
        <v/>
      </c>
      <c r="P53" s="301"/>
      <c r="Q53" s="3"/>
      <c r="R53" s="305"/>
    </row>
    <row r="54" spans="1:18" ht="15.75" x14ac:dyDescent="0.25">
      <c r="A54" s="184"/>
      <c r="B54" s="44"/>
      <c r="C54" s="44"/>
      <c r="D54" s="163"/>
      <c r="E54" s="2"/>
      <c r="F54" s="3"/>
      <c r="G54" s="2"/>
      <c r="H54" s="4"/>
      <c r="I54" s="4"/>
      <c r="J54" s="5"/>
      <c r="K54" s="10"/>
      <c r="L54" s="142"/>
      <c r="M54" s="258"/>
      <c r="N54" s="145"/>
      <c r="O54" s="209" t="str">
        <f t="shared" ca="1" si="1"/>
        <v/>
      </c>
      <c r="P54" s="301"/>
      <c r="Q54" s="3"/>
      <c r="R54" s="305"/>
    </row>
    <row r="55" spans="1:18" ht="15.75" x14ac:dyDescent="0.25">
      <c r="A55" s="184"/>
      <c r="B55" s="17"/>
      <c r="C55" s="17"/>
      <c r="D55" s="164"/>
      <c r="E55" s="17"/>
      <c r="F55" s="3"/>
      <c r="G55" s="17"/>
      <c r="H55" s="4"/>
      <c r="I55" s="4"/>
      <c r="J55" s="98"/>
      <c r="K55" s="10"/>
      <c r="L55" s="142"/>
      <c r="M55" s="258"/>
      <c r="N55" s="145"/>
      <c r="O55" s="209" t="str">
        <f t="shared" ca="1" si="1"/>
        <v/>
      </c>
      <c r="P55" s="301"/>
      <c r="Q55" s="3"/>
      <c r="R55" s="305"/>
    </row>
    <row r="56" spans="1:18" ht="15.75" x14ac:dyDescent="0.25">
      <c r="A56" s="184"/>
      <c r="B56" s="52"/>
      <c r="C56" s="52"/>
      <c r="D56" s="163"/>
      <c r="E56" s="14"/>
      <c r="F56" s="71"/>
      <c r="G56" s="15"/>
      <c r="H56" s="16"/>
      <c r="I56" s="56"/>
      <c r="J56" s="70"/>
      <c r="K56" s="10"/>
      <c r="L56" s="158"/>
      <c r="M56" s="258"/>
      <c r="N56" s="143"/>
      <c r="O56" s="209" t="str">
        <f t="shared" ca="1" si="1"/>
        <v/>
      </c>
      <c r="P56" s="301"/>
      <c r="Q56" s="3"/>
      <c r="R56" s="305"/>
    </row>
    <row r="57" spans="1:18" ht="15.75" x14ac:dyDescent="0.25">
      <c r="A57" s="184"/>
      <c r="B57" s="117"/>
      <c r="C57" s="117"/>
      <c r="D57" s="163"/>
      <c r="E57" s="117"/>
      <c r="F57" s="71"/>
      <c r="G57" s="15"/>
      <c r="H57" s="16"/>
      <c r="I57" s="56"/>
      <c r="J57" s="70"/>
      <c r="K57" s="10"/>
      <c r="L57" s="158"/>
      <c r="M57" s="258"/>
      <c r="N57" s="143"/>
      <c r="O57" s="209" t="str">
        <f t="shared" ca="1" si="1"/>
        <v/>
      </c>
      <c r="P57" s="301"/>
      <c r="Q57" s="3"/>
      <c r="R57" s="305"/>
    </row>
    <row r="58" spans="1:18" ht="15.75" x14ac:dyDescent="0.25">
      <c r="A58" s="184"/>
      <c r="B58" s="17"/>
      <c r="C58" s="17"/>
      <c r="D58" s="163"/>
      <c r="E58" s="17"/>
      <c r="F58" s="3"/>
      <c r="G58" s="17"/>
      <c r="H58" s="4"/>
      <c r="I58" s="4"/>
      <c r="J58" s="98"/>
      <c r="K58" s="10"/>
      <c r="L58" s="142"/>
      <c r="M58" s="258"/>
      <c r="N58" s="145"/>
      <c r="O58" s="209" t="str">
        <f t="shared" ca="1" si="1"/>
        <v/>
      </c>
      <c r="P58" s="297"/>
      <c r="Q58" s="57"/>
    </row>
    <row r="59" spans="1:18" x14ac:dyDescent="0.25">
      <c r="A59" s="185"/>
      <c r="B59" s="122"/>
      <c r="C59" s="122"/>
      <c r="D59" s="261"/>
      <c r="E59" s="85"/>
      <c r="F59" s="123"/>
      <c r="G59" s="85"/>
      <c r="H59" s="87"/>
      <c r="I59" s="124"/>
      <c r="J59" s="125"/>
      <c r="K59" s="57"/>
      <c r="L59" s="125"/>
      <c r="M59" s="257"/>
      <c r="N59" s="89"/>
      <c r="O59" s="1"/>
      <c r="P59" s="297"/>
      <c r="Q59" s="57"/>
    </row>
    <row r="60" spans="1:18" ht="15.75" thickBot="1" x14ac:dyDescent="0.3">
      <c r="A60" s="185"/>
      <c r="B60" s="122"/>
      <c r="C60" s="122"/>
      <c r="D60" s="261"/>
      <c r="E60" s="85"/>
      <c r="F60" s="123"/>
      <c r="G60" s="85"/>
      <c r="H60" s="87"/>
      <c r="I60" s="124"/>
      <c r="J60" s="125"/>
      <c r="K60" s="57"/>
      <c r="L60" s="125"/>
      <c r="M60" s="257"/>
      <c r="N60" s="89"/>
      <c r="O60" s="1"/>
    </row>
    <row r="61" spans="1:18" ht="21" thickBot="1" x14ac:dyDescent="0.35">
      <c r="A61" s="186"/>
      <c r="B61" s="78" t="s">
        <v>501</v>
      </c>
      <c r="C61" s="82"/>
      <c r="D61" s="262" t="s">
        <v>516</v>
      </c>
      <c r="E61" s="79"/>
      <c r="I61" s="37"/>
      <c r="J61" s="59"/>
      <c r="K61" s="91"/>
      <c r="L61" s="59"/>
      <c r="M61" s="252"/>
      <c r="P61" s="297"/>
      <c r="Q61" s="60"/>
      <c r="R61" s="297"/>
    </row>
    <row r="62" spans="1:18" ht="21" thickBot="1" x14ac:dyDescent="0.35">
      <c r="A62" s="187"/>
      <c r="B62" s="80" t="s">
        <v>502</v>
      </c>
      <c r="C62" s="83"/>
      <c r="D62" s="263" t="s">
        <v>669</v>
      </c>
      <c r="E62" s="54"/>
      <c r="F62" s="54"/>
      <c r="G62" s="54"/>
      <c r="H62" s="54"/>
      <c r="I62" s="58"/>
      <c r="J62" s="59"/>
      <c r="K62" s="60"/>
      <c r="L62" s="59"/>
      <c r="M62" s="252"/>
      <c r="N62" s="54"/>
      <c r="O62" s="54"/>
      <c r="P62" s="297"/>
      <c r="Q62" s="60"/>
      <c r="R62" s="297"/>
    </row>
    <row r="63" spans="1:18" x14ac:dyDescent="0.25">
      <c r="A63" s="188"/>
      <c r="B63" s="74"/>
      <c r="C63" s="75"/>
      <c r="D63" s="264"/>
      <c r="E63" s="54"/>
      <c r="F63" s="54"/>
      <c r="G63" s="54"/>
      <c r="H63" s="54"/>
      <c r="I63" s="58"/>
      <c r="J63" s="59"/>
      <c r="K63" s="60"/>
      <c r="L63" s="59"/>
      <c r="M63" s="252"/>
      <c r="N63" s="54"/>
      <c r="O63" s="54"/>
      <c r="P63" s="297"/>
      <c r="Q63" s="60"/>
      <c r="R63" s="297"/>
    </row>
    <row r="64" spans="1:18" x14ac:dyDescent="0.25">
      <c r="A64" s="188"/>
      <c r="B64" s="74"/>
      <c r="C64" s="75"/>
      <c r="D64" s="264"/>
      <c r="E64" s="54"/>
      <c r="F64" s="54"/>
      <c r="G64" s="54"/>
      <c r="H64" s="54"/>
      <c r="I64" s="58"/>
      <c r="J64" s="59"/>
      <c r="K64" s="60"/>
      <c r="L64" s="59"/>
      <c r="M64" s="252"/>
      <c r="N64" s="54"/>
      <c r="O64" s="54"/>
    </row>
    <row r="65" spans="1:18" x14ac:dyDescent="0.25">
      <c r="A65" s="189"/>
      <c r="D65" s="216" t="s">
        <v>163</v>
      </c>
      <c r="E65" s="1"/>
      <c r="F65" s="45" t="s">
        <v>167</v>
      </c>
      <c r="G65" s="45"/>
      <c r="H65" s="45"/>
      <c r="I65" s="37"/>
      <c r="J65" s="39"/>
      <c r="K65" s="91"/>
      <c r="L65" s="39"/>
      <c r="M65" s="249"/>
      <c r="P65" s="297"/>
      <c r="Q65" s="60"/>
      <c r="R65" s="297"/>
    </row>
    <row r="80" spans="1:18" hidden="1" x14ac:dyDescent="0.25">
      <c r="B80" s="1" t="s">
        <v>738</v>
      </c>
      <c r="F80" s="300" t="s">
        <v>26</v>
      </c>
    </row>
    <row r="81" spans="2:16" hidden="1" x14ac:dyDescent="0.25">
      <c r="B81" s="66" t="s">
        <v>739</v>
      </c>
      <c r="F81" s="298" t="s">
        <v>686</v>
      </c>
      <c r="P81"/>
    </row>
    <row r="82" spans="2:16" hidden="1" x14ac:dyDescent="0.25">
      <c r="B82" s="66" t="s">
        <v>740</v>
      </c>
      <c r="F82" s="299" t="s">
        <v>16</v>
      </c>
      <c r="P82"/>
    </row>
    <row r="83" spans="2:16" hidden="1" x14ac:dyDescent="0.25">
      <c r="B83" s="66" t="s">
        <v>741</v>
      </c>
      <c r="P83"/>
    </row>
    <row r="84" spans="2:16" hidden="1" x14ac:dyDescent="0.25">
      <c r="B84" s="66" t="s">
        <v>742</v>
      </c>
      <c r="P84"/>
    </row>
    <row r="85" spans="2:16" hidden="1" x14ac:dyDescent="0.25">
      <c r="B85" s="1" t="s">
        <v>743</v>
      </c>
      <c r="P85"/>
    </row>
    <row r="86" spans="2:16" hidden="1" x14ac:dyDescent="0.25">
      <c r="B86" s="1" t="s">
        <v>744</v>
      </c>
      <c r="P86"/>
    </row>
    <row r="87" spans="2:16" hidden="1" x14ac:dyDescent="0.25">
      <c r="B87" s="1" t="s">
        <v>745</v>
      </c>
    </row>
    <row r="88" spans="2:16" hidden="1" x14ac:dyDescent="0.25">
      <c r="B88" s="1" t="s">
        <v>737</v>
      </c>
    </row>
    <row r="89" spans="2:16" hidden="1" x14ac:dyDescent="0.2">
      <c r="B89" s="296" t="s">
        <v>747</v>
      </c>
    </row>
    <row r="90" spans="2:16" hidden="1" x14ac:dyDescent="0.2"/>
    <row r="91" spans="2:16" hidden="1" x14ac:dyDescent="0.2">
      <c r="H91" s="296" t="s">
        <v>749</v>
      </c>
    </row>
    <row r="92" spans="2:16" hidden="1" x14ac:dyDescent="0.2">
      <c r="H92" s="296" t="s">
        <v>750</v>
      </c>
    </row>
    <row r="93" spans="2:16" hidden="1" x14ac:dyDescent="0.2">
      <c r="H93" s="296" t="s">
        <v>686</v>
      </c>
    </row>
    <row r="94" spans="2:16" hidden="1" x14ac:dyDescent="0.2">
      <c r="H94" s="296" t="s">
        <v>617</v>
      </c>
    </row>
    <row r="95" spans="2:16" hidden="1" x14ac:dyDescent="0.2"/>
    <row r="96" spans="2:16" hidden="1" x14ac:dyDescent="0.2"/>
    <row r="97" hidden="1" x14ac:dyDescent="0.2"/>
    <row r="98" hidden="1" x14ac:dyDescent="0.2"/>
    <row r="99" hidden="1" x14ac:dyDescent="0.2"/>
  </sheetData>
  <mergeCells count="16">
    <mergeCell ref="F2:F3"/>
    <mergeCell ref="G2:G3"/>
    <mergeCell ref="H2:H3"/>
    <mergeCell ref="I2:I3"/>
    <mergeCell ref="J2:J3"/>
    <mergeCell ref="A2:A3"/>
    <mergeCell ref="B2:B3"/>
    <mergeCell ref="C2:C3"/>
    <mergeCell ref="D2:D3"/>
    <mergeCell ref="E2:E3"/>
    <mergeCell ref="R2:R3"/>
    <mergeCell ref="P2:P3"/>
    <mergeCell ref="Q2:Q3"/>
    <mergeCell ref="K2:K3"/>
    <mergeCell ref="O2:O3"/>
    <mergeCell ref="L2:N2"/>
  </mergeCells>
  <conditionalFormatting sqref="P4:P57">
    <cfRule type="expression" dxfId="14" priority="1" stopIfTrue="1">
      <formula>$P$4="MH"</formula>
    </cfRule>
    <cfRule type="expression" dxfId="13" priority="2" stopIfTrue="1">
      <formula>$P$4="A"</formula>
    </cfRule>
    <cfRule type="expression" dxfId="12" priority="3" stopIfTrue="1">
      <formula>$P$4="R"</formula>
    </cfRule>
  </conditionalFormatting>
  <dataValidations count="5">
    <dataValidation type="list" showInputMessage="1" showErrorMessage="1" sqref="P4:P57">
      <formula1>$F$80:$F$83</formula1>
    </dataValidation>
    <dataValidation type="list" showInputMessage="1" showErrorMessage="1" sqref="Q11:Q57">
      <formula1>$B$80:$B$89</formula1>
    </dataValidation>
    <dataValidation type="list" showInputMessage="1" showErrorMessage="1" sqref="Q5:Q10">
      <formula1>$B$80:$B$88</formula1>
    </dataValidation>
    <dataValidation type="list" allowBlank="1" showInputMessage="1" showErrorMessage="1" sqref="Q4">
      <formula1>$B$80:$B$89</formula1>
    </dataValidation>
    <dataValidation type="list" showInputMessage="1" showErrorMessage="1" sqref="R4:R57">
      <formula1>$H$91:$H$96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"/>
  <sheetViews>
    <sheetView workbookViewId="0">
      <selection activeCell="P4" sqref="P4"/>
    </sheetView>
  </sheetViews>
  <sheetFormatPr baseColWidth="10" defaultRowHeight="14.25" x14ac:dyDescent="0.2"/>
  <cols>
    <col min="1" max="1" width="3.875" style="247" bestFit="1" customWidth="1"/>
    <col min="2" max="2" width="8.625" bestFit="1" customWidth="1"/>
    <col min="3" max="3" width="9" bestFit="1" customWidth="1"/>
    <col min="4" max="4" width="9" customWidth="1"/>
    <col min="5" max="5" width="23.125" bestFit="1" customWidth="1"/>
    <col min="6" max="6" width="8" customWidth="1"/>
    <col min="7" max="7" width="14.25" bestFit="1" customWidth="1"/>
    <col min="8" max="9" width="12.875" bestFit="1" customWidth="1"/>
    <col min="10" max="10" width="20" bestFit="1" customWidth="1"/>
    <col min="12" max="12" width="4.75" style="247" bestFit="1" customWidth="1"/>
    <col min="13" max="13" width="6.5" bestFit="1" customWidth="1"/>
    <col min="14" max="14" width="6.75" bestFit="1" customWidth="1"/>
    <col min="15" max="15" width="3.75" bestFit="1" customWidth="1"/>
    <col min="18" max="18" width="4.375" bestFit="1" customWidth="1"/>
  </cols>
  <sheetData>
    <row r="1" spans="1:18" ht="15" thickBot="1" x14ac:dyDescent="0.25"/>
    <row r="2" spans="1:18" ht="15.75" thickBot="1" x14ac:dyDescent="0.3">
      <c r="A2" s="414"/>
      <c r="B2" s="375" t="s">
        <v>0</v>
      </c>
      <c r="C2" s="375" t="s">
        <v>1</v>
      </c>
      <c r="D2" s="379" t="s">
        <v>2</v>
      </c>
      <c r="E2" s="375" t="s">
        <v>3</v>
      </c>
      <c r="F2" s="375" t="s">
        <v>4</v>
      </c>
      <c r="G2" s="377" t="s">
        <v>5</v>
      </c>
      <c r="H2" s="383" t="s">
        <v>6</v>
      </c>
      <c r="I2" s="383" t="s">
        <v>7</v>
      </c>
      <c r="J2" s="377" t="s">
        <v>8</v>
      </c>
      <c r="K2" s="385" t="s">
        <v>9</v>
      </c>
      <c r="L2" s="386"/>
      <c r="M2" s="387"/>
      <c r="N2" s="402" t="s">
        <v>672</v>
      </c>
      <c r="O2" s="409"/>
      <c r="P2" s="409" t="s">
        <v>726</v>
      </c>
      <c r="Q2" s="1"/>
      <c r="R2" s="407" t="s">
        <v>722</v>
      </c>
    </row>
    <row r="3" spans="1:18" ht="15.75" thickBot="1" x14ac:dyDescent="0.3">
      <c r="A3" s="415"/>
      <c r="B3" s="376"/>
      <c r="C3" s="376"/>
      <c r="D3" s="380"/>
      <c r="E3" s="376"/>
      <c r="F3" s="376"/>
      <c r="G3" s="378"/>
      <c r="H3" s="384"/>
      <c r="I3" s="384"/>
      <c r="J3" s="378"/>
      <c r="K3" s="157" t="s">
        <v>702</v>
      </c>
      <c r="L3" s="256" t="s">
        <v>703</v>
      </c>
      <c r="M3" s="139" t="s">
        <v>704</v>
      </c>
      <c r="N3" s="403"/>
      <c r="O3" s="410"/>
      <c r="P3" s="410"/>
      <c r="Q3" s="1"/>
      <c r="R3" s="408"/>
    </row>
    <row r="4" spans="1:18" ht="15.75" x14ac:dyDescent="0.25">
      <c r="A4" s="283"/>
      <c r="B4" s="135"/>
      <c r="C4" s="103"/>
      <c r="D4" s="162"/>
      <c r="E4" s="103"/>
      <c r="F4" s="104"/>
      <c r="G4" s="103"/>
      <c r="H4" s="136"/>
      <c r="I4" s="136"/>
      <c r="J4" s="137"/>
      <c r="K4" s="211" t="str">
        <f>IF((P4)="","",IF(MONTH(P4)=1,"Janv",IF(MONTH(P4)=2,"Fév",IF(MONTH(P4)=3,"Mars",IF(MONTH(P4)=4,"Avr",IF(MONTH(P4)=5,"Mai",IF(MONTH(P4)=6,"Juin",IF(MONTH(P4)=7,"Juil",IF(MONTH(P4)=8,"Août",IF(MONTH(P4)=9,"Sep",IF(MONTH(P4)=10,"Oct",IF(MONTH(P4)=11,"Nov","Déc"))))))))))))</f>
        <v/>
      </c>
      <c r="L4" s="246" t="str">
        <f t="shared" ref="L4:L7" si="0">IF(P4="","",DAY(P4))</f>
        <v/>
      </c>
      <c r="M4" s="159" t="str">
        <f t="shared" ref="M4:M7" si="1">IF(P4="","",YEAR(P4))</f>
        <v/>
      </c>
      <c r="N4" s="138"/>
      <c r="O4" s="205"/>
      <c r="P4" s="212"/>
      <c r="R4" s="210" t="str">
        <f ca="1">IF(P4="","",DATEDIF(P4,TODAY(),"y"))</f>
        <v/>
      </c>
    </row>
    <row r="5" spans="1:18" ht="15.75" x14ac:dyDescent="0.25">
      <c r="A5" s="184"/>
      <c r="B5" s="44"/>
      <c r="C5" s="44"/>
      <c r="D5" s="163"/>
      <c r="E5" s="2"/>
      <c r="F5" s="3"/>
      <c r="G5" s="2"/>
      <c r="H5" s="4"/>
      <c r="I5" s="4"/>
      <c r="J5" s="98"/>
      <c r="K5" s="211" t="str">
        <f>IF((P5)="","",IF(MONTH(P5)=1,"Janvier",IF(MONTH(P5)=2,"Février",IF(MONTH(P5)=3,"Mars",IF(MONTH(P5)=4,"Avril",IF(MONTH(P5)=5,"Mai",IF(MONTH(P5)=6,"Juin",IF(MONTH(P5)=7,"Juillet",IF(MONTH(P5)=8,"Août",IF(MONTH(P5)=9,"Septembre",IF(MONTH(P5)=10,"Octobre",IF(MONTH(P5)=11,"Novembre","Décembre"))))))))))))</f>
        <v/>
      </c>
      <c r="L5" s="246" t="str">
        <f t="shared" si="0"/>
        <v/>
      </c>
      <c r="M5" s="159" t="str">
        <f t="shared" si="1"/>
        <v/>
      </c>
      <c r="N5" s="7"/>
      <c r="O5" s="206"/>
      <c r="P5" s="10"/>
      <c r="Q5" s="25"/>
      <c r="R5" s="209" t="str">
        <f t="shared" ref="R5:R58" ca="1" si="2">IF(P5="","",DATEDIF(P5,TODAY(),"y"))</f>
        <v/>
      </c>
    </row>
    <row r="6" spans="1:18" ht="15.75" x14ac:dyDescent="0.25">
      <c r="A6" s="184"/>
      <c r="B6" s="17"/>
      <c r="C6" s="17"/>
      <c r="D6" s="163"/>
      <c r="E6" s="17"/>
      <c r="F6" s="3"/>
      <c r="G6" s="17"/>
      <c r="H6" s="4"/>
      <c r="I6" s="4"/>
      <c r="J6" s="98"/>
      <c r="K6" s="211" t="str">
        <f t="shared" ref="K6:K7" si="3">IF((P6)="","",IF(MONTH(P6)=1,"Janvier",IF(MONTH(P6)=2,"Février",IF(MONTH(P6)=3,"Mars",IF(MONTH(P6)=4,"Avril",IF(MONTH(P6)=5,"Mai",IF(MONTH(P6)=6,"Juin",IF(MONTH(P6)=7,"Juillet",IF(MONTH(P6)=8,"Août",IF(MONTH(P6)=9,"Septembre",IF(MONTH(P6)=10,"Octobre",IF(MONTH(P6)=11,"Novembre","Décembre"))))))))))))</f>
        <v/>
      </c>
      <c r="L6" s="246" t="str">
        <f t="shared" si="0"/>
        <v/>
      </c>
      <c r="M6" s="159" t="str">
        <f t="shared" si="1"/>
        <v/>
      </c>
      <c r="N6" s="134"/>
      <c r="O6" s="207"/>
      <c r="P6" s="10"/>
      <c r="Q6" s="54"/>
      <c r="R6" s="209" t="str">
        <f t="shared" ca="1" si="2"/>
        <v/>
      </c>
    </row>
    <row r="7" spans="1:18" ht="15.75" x14ac:dyDescent="0.25">
      <c r="A7" s="184"/>
      <c r="B7" s="117"/>
      <c r="C7" s="52"/>
      <c r="D7" s="164"/>
      <c r="E7" s="52"/>
      <c r="F7" s="3"/>
      <c r="G7" s="52"/>
      <c r="H7" s="4"/>
      <c r="I7" s="4"/>
      <c r="J7" s="98"/>
      <c r="K7" s="211" t="str">
        <f t="shared" si="3"/>
        <v/>
      </c>
      <c r="L7" s="246" t="str">
        <f t="shared" si="0"/>
        <v/>
      </c>
      <c r="M7" s="159" t="str">
        <f t="shared" si="1"/>
        <v/>
      </c>
      <c r="N7" s="134"/>
      <c r="O7" s="207"/>
      <c r="P7" s="10"/>
      <c r="Q7" s="66"/>
      <c r="R7" s="209" t="str">
        <f t="shared" ca="1" si="2"/>
        <v/>
      </c>
    </row>
    <row r="8" spans="1:18" ht="15.75" x14ac:dyDescent="0.25">
      <c r="A8" s="184"/>
      <c r="B8" s="17"/>
      <c r="C8" s="17"/>
      <c r="D8" s="164"/>
      <c r="E8" s="17"/>
      <c r="F8" s="3"/>
      <c r="G8" s="17"/>
      <c r="H8" s="4"/>
      <c r="I8" s="4"/>
      <c r="J8" s="98"/>
      <c r="K8" s="142"/>
      <c r="L8" s="258"/>
      <c r="M8" s="145"/>
      <c r="N8" s="7"/>
      <c r="O8" s="207"/>
      <c r="P8" s="10"/>
      <c r="Q8" s="66"/>
      <c r="R8" s="209" t="str">
        <f t="shared" ca="1" si="2"/>
        <v/>
      </c>
    </row>
    <row r="9" spans="1:18" ht="15.75" x14ac:dyDescent="0.25">
      <c r="A9" s="184"/>
      <c r="B9" s="17"/>
      <c r="C9" s="17"/>
      <c r="D9" s="163"/>
      <c r="E9" s="17"/>
      <c r="F9" s="3"/>
      <c r="G9" s="17"/>
      <c r="H9" s="4"/>
      <c r="I9" s="4"/>
      <c r="J9" s="98"/>
      <c r="K9" s="142"/>
      <c r="L9" s="258"/>
      <c r="M9" s="145"/>
      <c r="N9" s="7"/>
      <c r="O9" s="207"/>
      <c r="P9" s="10"/>
      <c r="Q9" s="66"/>
      <c r="R9" s="209" t="str">
        <f t="shared" ca="1" si="2"/>
        <v/>
      </c>
    </row>
    <row r="10" spans="1:18" ht="15.75" x14ac:dyDescent="0.25">
      <c r="A10" s="184"/>
      <c r="B10" s="52"/>
      <c r="C10" s="52"/>
      <c r="D10" s="164"/>
      <c r="E10" s="52"/>
      <c r="F10" s="3"/>
      <c r="G10" s="52"/>
      <c r="H10" s="4"/>
      <c r="I10" s="4"/>
      <c r="J10" s="5"/>
      <c r="K10" s="142"/>
      <c r="L10" s="258"/>
      <c r="M10" s="145"/>
      <c r="N10" s="126"/>
      <c r="O10" s="207"/>
      <c r="P10" s="10"/>
      <c r="R10" s="209" t="str">
        <f t="shared" ca="1" si="2"/>
        <v/>
      </c>
    </row>
    <row r="11" spans="1:18" ht="15.75" x14ac:dyDescent="0.25">
      <c r="A11" s="184"/>
      <c r="B11" s="14"/>
      <c r="C11" s="14"/>
      <c r="D11" s="163"/>
      <c r="E11" s="2"/>
      <c r="F11" s="3"/>
      <c r="G11" s="2"/>
      <c r="H11" s="4"/>
      <c r="I11" s="4"/>
      <c r="J11" s="98"/>
      <c r="K11" s="142"/>
      <c r="L11" s="258"/>
      <c r="M11" s="143"/>
      <c r="N11" s="7"/>
      <c r="O11" s="207"/>
      <c r="P11" s="10"/>
      <c r="Q11" s="1"/>
      <c r="R11" s="209" t="str">
        <f t="shared" ca="1" si="2"/>
        <v/>
      </c>
    </row>
    <row r="12" spans="1:18" ht="15.75" x14ac:dyDescent="0.25">
      <c r="A12" s="184"/>
      <c r="B12" s="17"/>
      <c r="C12" s="17"/>
      <c r="D12" s="163"/>
      <c r="E12" s="17"/>
      <c r="F12" s="3"/>
      <c r="G12" s="17"/>
      <c r="H12" s="4"/>
      <c r="I12" s="4"/>
      <c r="J12" s="5"/>
      <c r="K12" s="142"/>
      <c r="L12" s="258"/>
      <c r="M12" s="145"/>
      <c r="N12" s="8"/>
      <c r="O12" s="207"/>
      <c r="P12" s="10"/>
      <c r="Q12" s="1"/>
      <c r="R12" s="209" t="str">
        <f t="shared" ca="1" si="2"/>
        <v/>
      </c>
    </row>
    <row r="13" spans="1:18" ht="15.75" x14ac:dyDescent="0.25">
      <c r="A13" s="184"/>
      <c r="B13" s="17"/>
      <c r="C13" s="17"/>
      <c r="D13" s="164"/>
      <c r="E13" s="17"/>
      <c r="F13" s="3"/>
      <c r="G13" s="17"/>
      <c r="H13" s="4"/>
      <c r="I13" s="4"/>
      <c r="J13" s="5"/>
      <c r="K13" s="142"/>
      <c r="L13" s="258"/>
      <c r="M13" s="145"/>
      <c r="N13" s="7"/>
      <c r="O13" s="207"/>
      <c r="P13" s="10"/>
      <c r="Q13" s="1"/>
      <c r="R13" s="209" t="str">
        <f t="shared" ca="1" si="2"/>
        <v/>
      </c>
    </row>
    <row r="14" spans="1:18" ht="15.75" x14ac:dyDescent="0.25">
      <c r="A14" s="184"/>
      <c r="B14" s="14"/>
      <c r="C14" s="14"/>
      <c r="D14" s="164"/>
      <c r="E14" s="14"/>
      <c r="F14" s="13"/>
      <c r="G14" s="14"/>
      <c r="H14" s="16"/>
      <c r="I14" s="16"/>
      <c r="J14" s="5"/>
      <c r="K14" s="142"/>
      <c r="L14" s="258"/>
      <c r="M14" s="143"/>
      <c r="N14" s="7"/>
      <c r="O14" s="207"/>
      <c r="P14" s="10"/>
      <c r="Q14" s="1"/>
      <c r="R14" s="209" t="str">
        <f t="shared" ca="1" si="2"/>
        <v/>
      </c>
    </row>
    <row r="15" spans="1:18" ht="15.75" x14ac:dyDescent="0.25">
      <c r="A15" s="184"/>
      <c r="B15" s="14"/>
      <c r="C15" s="14"/>
      <c r="D15" s="164"/>
      <c r="E15" s="15"/>
      <c r="F15" s="13"/>
      <c r="G15" s="15"/>
      <c r="H15" s="16"/>
      <c r="I15" s="16"/>
      <c r="J15" s="15"/>
      <c r="K15" s="13"/>
      <c r="L15" s="199"/>
      <c r="M15" s="143"/>
      <c r="N15" s="8"/>
      <c r="O15" s="207"/>
      <c r="P15" s="10"/>
      <c r="Q15" s="1"/>
      <c r="R15" s="209" t="str">
        <f t="shared" ca="1" si="2"/>
        <v/>
      </c>
    </row>
    <row r="16" spans="1:18" ht="15.75" x14ac:dyDescent="0.25">
      <c r="A16" s="184"/>
      <c r="B16" s="117"/>
      <c r="C16" s="117"/>
      <c r="D16" s="164"/>
      <c r="E16" s="117"/>
      <c r="F16" s="3"/>
      <c r="G16" s="117"/>
      <c r="H16" s="4"/>
      <c r="I16" s="4"/>
      <c r="J16" s="5"/>
      <c r="K16" s="142"/>
      <c r="L16" s="258"/>
      <c r="M16" s="145"/>
      <c r="N16" s="126"/>
      <c r="O16" s="207"/>
      <c r="P16" s="10"/>
      <c r="Q16" s="1"/>
      <c r="R16" s="209" t="str">
        <f t="shared" ca="1" si="2"/>
        <v/>
      </c>
    </row>
    <row r="17" spans="1:18" ht="15.75" x14ac:dyDescent="0.25">
      <c r="A17" s="184"/>
      <c r="B17" s="14"/>
      <c r="C17" s="14"/>
      <c r="D17" s="163"/>
      <c r="E17" s="14"/>
      <c r="F17" s="13"/>
      <c r="G17" s="14"/>
      <c r="H17" s="16"/>
      <c r="I17" s="16"/>
      <c r="J17" s="5"/>
      <c r="K17" s="142"/>
      <c r="L17" s="258"/>
      <c r="M17" s="143"/>
      <c r="N17" s="8"/>
      <c r="O17" s="207"/>
      <c r="P17" s="10"/>
      <c r="Q17" s="1"/>
      <c r="R17" s="209" t="str">
        <f t="shared" ca="1" si="2"/>
        <v/>
      </c>
    </row>
    <row r="18" spans="1:18" ht="15.75" x14ac:dyDescent="0.25">
      <c r="A18" s="184"/>
      <c r="B18" s="117"/>
      <c r="C18" s="117"/>
      <c r="D18" s="164"/>
      <c r="E18" s="117"/>
      <c r="F18" s="13"/>
      <c r="G18" s="117"/>
      <c r="H18" s="16"/>
      <c r="I18" s="16"/>
      <c r="J18" s="98"/>
      <c r="K18" s="142"/>
      <c r="L18" s="258"/>
      <c r="M18" s="143"/>
      <c r="N18" s="8"/>
      <c r="O18" s="207"/>
      <c r="P18" s="10"/>
      <c r="R18" s="209" t="str">
        <f t="shared" ca="1" si="2"/>
        <v/>
      </c>
    </row>
    <row r="19" spans="1:18" ht="15.75" x14ac:dyDescent="0.25">
      <c r="A19" s="184"/>
      <c r="B19" s="117"/>
      <c r="C19" s="117"/>
      <c r="D19" s="163"/>
      <c r="E19" s="117"/>
      <c r="F19" s="71"/>
      <c r="G19" s="15"/>
      <c r="H19" s="16"/>
      <c r="I19" s="56"/>
      <c r="J19" s="70"/>
      <c r="K19" s="158"/>
      <c r="L19" s="258"/>
      <c r="M19" s="143"/>
      <c r="N19" s="7"/>
      <c r="O19" s="207"/>
      <c r="P19" s="10"/>
      <c r="Q19" s="66"/>
      <c r="R19" s="209" t="str">
        <f t="shared" ca="1" si="2"/>
        <v/>
      </c>
    </row>
    <row r="20" spans="1:18" ht="15.75" x14ac:dyDescent="0.25">
      <c r="A20" s="184"/>
      <c r="B20" s="17"/>
      <c r="C20" s="17"/>
      <c r="D20" s="163"/>
      <c r="E20" s="17"/>
      <c r="F20" s="3"/>
      <c r="G20" s="17"/>
      <c r="H20" s="4"/>
      <c r="I20" s="4"/>
      <c r="J20" s="5"/>
      <c r="K20" s="142"/>
      <c r="L20" s="258"/>
      <c r="M20" s="145"/>
      <c r="N20" s="126"/>
      <c r="O20" s="207"/>
      <c r="P20" s="10"/>
      <c r="Q20" s="66"/>
      <c r="R20" s="209" t="str">
        <f t="shared" ca="1" si="2"/>
        <v/>
      </c>
    </row>
    <row r="21" spans="1:18" ht="15.75" x14ac:dyDescent="0.25">
      <c r="A21" s="184"/>
      <c r="B21" s="117"/>
      <c r="C21" s="117"/>
      <c r="D21" s="163"/>
      <c r="E21" s="117"/>
      <c r="F21" s="3"/>
      <c r="G21" s="117"/>
      <c r="H21" s="4"/>
      <c r="I21" s="4"/>
      <c r="J21" s="5"/>
      <c r="K21" s="142"/>
      <c r="L21" s="258"/>
      <c r="M21" s="145"/>
      <c r="N21" s="126"/>
      <c r="O21" s="207"/>
      <c r="P21" s="10"/>
      <c r="Q21" s="1"/>
      <c r="R21" s="209" t="str">
        <f t="shared" ca="1" si="2"/>
        <v/>
      </c>
    </row>
    <row r="22" spans="1:18" ht="15.75" x14ac:dyDescent="0.25">
      <c r="A22" s="184"/>
      <c r="B22" s="14"/>
      <c r="C22" s="14"/>
      <c r="D22" s="164"/>
      <c r="E22" s="2"/>
      <c r="F22" s="3"/>
      <c r="G22" s="2"/>
      <c r="H22" s="4"/>
      <c r="I22" s="4"/>
      <c r="J22" s="5"/>
      <c r="K22" s="142"/>
      <c r="L22" s="258"/>
      <c r="M22" s="145"/>
      <c r="N22" s="7"/>
      <c r="O22" s="207"/>
      <c r="P22" s="10"/>
      <c r="Q22" s="1"/>
      <c r="R22" s="209" t="str">
        <f t="shared" ca="1" si="2"/>
        <v/>
      </c>
    </row>
    <row r="23" spans="1:18" ht="15.75" x14ac:dyDescent="0.25">
      <c r="A23" s="184"/>
      <c r="B23" s="14"/>
      <c r="C23" s="14"/>
      <c r="D23" s="165"/>
      <c r="E23" s="14"/>
      <c r="F23" s="13"/>
      <c r="G23" s="14"/>
      <c r="H23" s="16"/>
      <c r="I23" s="16"/>
      <c r="J23" s="98"/>
      <c r="K23" s="142"/>
      <c r="L23" s="258"/>
      <c r="M23" s="143"/>
      <c r="N23" s="8"/>
      <c r="O23" s="207"/>
      <c r="P23" s="10"/>
      <c r="R23" s="209" t="str">
        <f t="shared" ca="1" si="2"/>
        <v/>
      </c>
    </row>
    <row r="24" spans="1:18" ht="15.75" x14ac:dyDescent="0.25">
      <c r="A24" s="184"/>
      <c r="B24" s="52"/>
      <c r="C24" s="52"/>
      <c r="D24" s="163"/>
      <c r="E24" s="14"/>
      <c r="F24" s="71"/>
      <c r="G24" s="14"/>
      <c r="H24" s="16"/>
      <c r="I24" s="72"/>
      <c r="J24" s="101"/>
      <c r="K24" s="142"/>
      <c r="L24" s="258"/>
      <c r="M24" s="143"/>
      <c r="N24" s="8"/>
      <c r="O24" s="207"/>
      <c r="P24" s="10"/>
      <c r="R24" s="209" t="str">
        <f t="shared" ca="1" si="2"/>
        <v/>
      </c>
    </row>
    <row r="25" spans="1:18" ht="15.75" x14ac:dyDescent="0.25">
      <c r="A25" s="184"/>
      <c r="B25" s="18"/>
      <c r="C25" s="18"/>
      <c r="D25" s="163"/>
      <c r="E25" s="2"/>
      <c r="F25" s="3"/>
      <c r="G25" s="2"/>
      <c r="H25" s="4"/>
      <c r="I25" s="4"/>
      <c r="J25" s="5"/>
      <c r="K25" s="142"/>
      <c r="L25" s="258"/>
      <c r="M25" s="145"/>
      <c r="N25" s="7"/>
      <c r="O25" s="207"/>
      <c r="P25" s="10"/>
      <c r="R25" s="209" t="str">
        <f t="shared" ca="1" si="2"/>
        <v/>
      </c>
    </row>
    <row r="26" spans="1:18" ht="15.75" x14ac:dyDescent="0.25">
      <c r="A26" s="184"/>
      <c r="B26" s="17"/>
      <c r="C26" s="17"/>
      <c r="D26" s="163"/>
      <c r="E26" s="52"/>
      <c r="F26" s="3"/>
      <c r="G26" s="52"/>
      <c r="H26" s="4"/>
      <c r="I26" s="4"/>
      <c r="J26" s="98"/>
      <c r="K26" s="142"/>
      <c r="L26" s="258"/>
      <c r="M26" s="145"/>
      <c r="N26" s="7"/>
      <c r="O26" s="207"/>
      <c r="P26" s="10"/>
      <c r="R26" s="209" t="str">
        <f t="shared" ca="1" si="2"/>
        <v/>
      </c>
    </row>
    <row r="27" spans="1:18" ht="15.75" x14ac:dyDescent="0.25">
      <c r="A27" s="184"/>
      <c r="B27" s="52"/>
      <c r="C27" s="52"/>
      <c r="D27" s="163"/>
      <c r="E27" s="52"/>
      <c r="F27" s="71"/>
      <c r="G27" s="52"/>
      <c r="H27" s="16"/>
      <c r="I27" s="72"/>
      <c r="J27" s="98"/>
      <c r="K27" s="142"/>
      <c r="L27" s="258"/>
      <c r="M27" s="143"/>
      <c r="N27" s="126"/>
      <c r="O27" s="207"/>
      <c r="P27" s="10"/>
      <c r="R27" s="209" t="str">
        <f t="shared" ca="1" si="2"/>
        <v/>
      </c>
    </row>
    <row r="28" spans="1:18" ht="15.75" x14ac:dyDescent="0.25">
      <c r="A28" s="184"/>
      <c r="B28" s="14"/>
      <c r="C28" s="14"/>
      <c r="D28" s="163"/>
      <c r="E28" s="14"/>
      <c r="F28" s="13"/>
      <c r="G28" s="14"/>
      <c r="H28" s="16"/>
      <c r="I28" s="16"/>
      <c r="J28" s="35"/>
      <c r="K28" s="142"/>
      <c r="L28" s="258"/>
      <c r="M28" s="143"/>
      <c r="N28" s="8"/>
      <c r="O28" s="207"/>
      <c r="P28" s="10"/>
      <c r="Q28" s="66"/>
      <c r="R28" s="209" t="str">
        <f t="shared" ca="1" si="2"/>
        <v/>
      </c>
    </row>
    <row r="29" spans="1:18" ht="15.75" x14ac:dyDescent="0.25">
      <c r="A29" s="184"/>
      <c r="B29" s="14"/>
      <c r="C29" s="14"/>
      <c r="D29" s="163"/>
      <c r="E29" s="14"/>
      <c r="F29" s="13"/>
      <c r="G29" s="14"/>
      <c r="H29" s="16"/>
      <c r="I29" s="16"/>
      <c r="J29" s="5"/>
      <c r="K29" s="142"/>
      <c r="L29" s="258"/>
      <c r="M29" s="143"/>
      <c r="N29" s="97"/>
      <c r="O29" s="206"/>
      <c r="P29" s="10"/>
      <c r="Q29" s="66"/>
      <c r="R29" s="209" t="str">
        <f t="shared" ca="1" si="2"/>
        <v/>
      </c>
    </row>
    <row r="30" spans="1:18" ht="15.75" x14ac:dyDescent="0.25">
      <c r="A30" s="184"/>
      <c r="B30" s="52"/>
      <c r="C30" s="52"/>
      <c r="D30" s="164"/>
      <c r="E30" s="52"/>
      <c r="F30" s="71"/>
      <c r="G30" s="52"/>
      <c r="H30" s="16"/>
      <c r="I30" s="72"/>
      <c r="J30" s="98"/>
      <c r="K30" s="142"/>
      <c r="L30" s="258"/>
      <c r="M30" s="143"/>
      <c r="N30" s="8"/>
      <c r="O30" s="207"/>
      <c r="P30" s="10"/>
      <c r="Q30" s="66"/>
      <c r="R30" s="209" t="str">
        <f t="shared" ca="1" si="2"/>
        <v/>
      </c>
    </row>
    <row r="31" spans="1:18" ht="15.75" x14ac:dyDescent="0.25">
      <c r="A31" s="184"/>
      <c r="B31" s="44"/>
      <c r="C31" s="44"/>
      <c r="D31" s="163"/>
      <c r="E31" s="2"/>
      <c r="F31" s="3"/>
      <c r="G31" s="2"/>
      <c r="H31" s="4"/>
      <c r="I31" s="4"/>
      <c r="J31" s="5"/>
      <c r="K31" s="142"/>
      <c r="L31" s="258"/>
      <c r="M31" s="145"/>
      <c r="N31" s="7"/>
      <c r="O31" s="206"/>
      <c r="P31" s="10"/>
      <c r="Q31" s="1"/>
      <c r="R31" s="209" t="str">
        <f t="shared" ca="1" si="2"/>
        <v/>
      </c>
    </row>
    <row r="32" spans="1:18" ht="15.75" x14ac:dyDescent="0.25">
      <c r="A32" s="184"/>
      <c r="B32" s="119"/>
      <c r="C32" s="140"/>
      <c r="D32" s="163"/>
      <c r="E32" s="17"/>
      <c r="F32" s="3"/>
      <c r="G32" s="17"/>
      <c r="H32" s="4"/>
      <c r="I32" s="4"/>
      <c r="J32" s="98"/>
      <c r="K32" s="142"/>
      <c r="L32" s="258"/>
      <c r="M32" s="145"/>
      <c r="N32" s="7"/>
      <c r="O32" s="207"/>
      <c r="P32" s="10"/>
      <c r="Q32" s="1"/>
      <c r="R32" s="209" t="str">
        <f t="shared" ca="1" si="2"/>
        <v/>
      </c>
    </row>
    <row r="33" spans="1:18" ht="15.75" x14ac:dyDescent="0.25">
      <c r="A33" s="184"/>
      <c r="B33" s="52"/>
      <c r="C33" s="52"/>
      <c r="D33" s="164"/>
      <c r="E33" s="14"/>
      <c r="F33" s="71"/>
      <c r="G33" s="15"/>
      <c r="H33" s="16"/>
      <c r="I33" s="56"/>
      <c r="J33" s="98"/>
      <c r="K33" s="142"/>
      <c r="L33" s="258"/>
      <c r="M33" s="143"/>
      <c r="N33" s="8"/>
      <c r="O33" s="207"/>
      <c r="P33" s="10"/>
      <c r="Q33" s="66"/>
      <c r="R33" s="209" t="str">
        <f t="shared" ca="1" si="2"/>
        <v/>
      </c>
    </row>
    <row r="34" spans="1:18" ht="15.75" x14ac:dyDescent="0.25">
      <c r="A34" s="184"/>
      <c r="B34" s="17"/>
      <c r="C34" s="17"/>
      <c r="D34" s="163"/>
      <c r="E34" s="2"/>
      <c r="F34" s="3"/>
      <c r="G34" s="2"/>
      <c r="H34" s="62"/>
      <c r="I34" s="4"/>
      <c r="J34" s="5"/>
      <c r="K34" s="142"/>
      <c r="L34" s="258"/>
      <c r="M34" s="145"/>
      <c r="N34" s="8"/>
      <c r="O34" s="207"/>
      <c r="P34" s="10"/>
      <c r="R34" s="209" t="str">
        <f t="shared" ca="1" si="2"/>
        <v/>
      </c>
    </row>
    <row r="35" spans="1:18" ht="15.75" x14ac:dyDescent="0.25">
      <c r="A35" s="184"/>
      <c r="B35" s="17"/>
      <c r="C35" s="17"/>
      <c r="D35" s="163"/>
      <c r="E35" s="17"/>
      <c r="F35" s="3"/>
      <c r="G35" s="17"/>
      <c r="H35" s="4"/>
      <c r="I35" s="4"/>
      <c r="J35" s="5"/>
      <c r="K35" s="142"/>
      <c r="L35" s="258"/>
      <c r="M35" s="145"/>
      <c r="N35" s="8"/>
      <c r="O35" s="207"/>
      <c r="P35" s="10"/>
      <c r="Q35" s="1"/>
      <c r="R35" s="209" t="str">
        <f t="shared" ca="1" si="2"/>
        <v/>
      </c>
    </row>
    <row r="36" spans="1:18" ht="15.75" x14ac:dyDescent="0.25">
      <c r="A36" s="184"/>
      <c r="B36" s="2"/>
      <c r="C36" s="2"/>
      <c r="D36" s="163"/>
      <c r="E36" s="2"/>
      <c r="F36" s="3"/>
      <c r="G36" s="2"/>
      <c r="H36" s="4"/>
      <c r="I36" s="4"/>
      <c r="J36" s="5"/>
      <c r="K36" s="142"/>
      <c r="L36" s="258"/>
      <c r="M36" s="145"/>
      <c r="N36" s="7"/>
      <c r="O36" s="207"/>
      <c r="P36" s="10"/>
      <c r="R36" s="209" t="str">
        <f t="shared" ca="1" si="2"/>
        <v/>
      </c>
    </row>
    <row r="37" spans="1:18" ht="15.75" x14ac:dyDescent="0.25">
      <c r="A37" s="184"/>
      <c r="B37" s="17"/>
      <c r="C37" s="17"/>
      <c r="D37" s="163"/>
      <c r="E37" s="17"/>
      <c r="F37" s="3"/>
      <c r="G37" s="17"/>
      <c r="H37" s="4"/>
      <c r="I37" s="4"/>
      <c r="J37" s="5"/>
      <c r="K37" s="142"/>
      <c r="L37" s="258"/>
      <c r="M37" s="145"/>
      <c r="N37" s="8"/>
      <c r="O37" s="207"/>
      <c r="P37" s="10"/>
      <c r="Q37" s="66"/>
      <c r="R37" s="209" t="str">
        <f t="shared" ca="1" si="2"/>
        <v/>
      </c>
    </row>
    <row r="38" spans="1:18" ht="15.75" x14ac:dyDescent="0.25">
      <c r="A38" s="184"/>
      <c r="B38" s="52"/>
      <c r="C38" s="52"/>
      <c r="D38" s="163"/>
      <c r="E38" s="52"/>
      <c r="F38" s="3"/>
      <c r="G38" s="52"/>
      <c r="H38" s="4"/>
      <c r="I38" s="4"/>
      <c r="J38" s="98"/>
      <c r="K38" s="142"/>
      <c r="L38" s="258"/>
      <c r="M38" s="145"/>
      <c r="N38" s="134"/>
      <c r="O38" s="207"/>
      <c r="P38" s="10"/>
      <c r="Q38" s="1"/>
      <c r="R38" s="209" t="str">
        <f t="shared" ca="1" si="2"/>
        <v/>
      </c>
    </row>
    <row r="39" spans="1:18" ht="15.75" x14ac:dyDescent="0.25">
      <c r="A39" s="184"/>
      <c r="B39" s="52"/>
      <c r="C39" s="52"/>
      <c r="D39" s="163"/>
      <c r="E39" s="52"/>
      <c r="F39" s="3"/>
      <c r="G39" s="52"/>
      <c r="H39" s="4"/>
      <c r="I39" s="4"/>
      <c r="J39" s="5"/>
      <c r="K39" s="142"/>
      <c r="L39" s="258"/>
      <c r="M39" s="143"/>
      <c r="N39" s="126"/>
      <c r="O39" s="207"/>
      <c r="P39" s="10"/>
      <c r="Q39" s="1"/>
      <c r="R39" s="209" t="str">
        <f t="shared" ca="1" si="2"/>
        <v/>
      </c>
    </row>
    <row r="40" spans="1:18" ht="15.75" x14ac:dyDescent="0.25">
      <c r="A40" s="184"/>
      <c r="B40" s="14"/>
      <c r="C40" s="14"/>
      <c r="D40" s="165"/>
      <c r="E40" s="14"/>
      <c r="F40" s="13"/>
      <c r="G40" s="14"/>
      <c r="H40" s="16"/>
      <c r="I40" s="16"/>
      <c r="J40" s="5"/>
      <c r="K40" s="142"/>
      <c r="L40" s="258"/>
      <c r="M40" s="143"/>
      <c r="N40" s="7"/>
      <c r="O40" s="207"/>
      <c r="P40" s="10"/>
      <c r="Q40" s="1"/>
      <c r="R40" s="209" t="str">
        <f t="shared" ca="1" si="2"/>
        <v/>
      </c>
    </row>
    <row r="41" spans="1:18" ht="15.75" x14ac:dyDescent="0.25">
      <c r="A41" s="184"/>
      <c r="B41" s="17"/>
      <c r="C41" s="17"/>
      <c r="D41" s="163"/>
      <c r="E41" s="17"/>
      <c r="F41" s="3"/>
      <c r="G41" s="17"/>
      <c r="H41" s="4"/>
      <c r="I41" s="4"/>
      <c r="J41" s="98"/>
      <c r="K41" s="142"/>
      <c r="L41" s="258"/>
      <c r="M41" s="145"/>
      <c r="N41" s="8"/>
      <c r="O41" s="207"/>
      <c r="P41" s="10"/>
      <c r="Q41" s="1"/>
      <c r="R41" s="209" t="str">
        <f t="shared" ca="1" si="2"/>
        <v/>
      </c>
    </row>
    <row r="42" spans="1:18" ht="15.75" x14ac:dyDescent="0.25">
      <c r="A42" s="184"/>
      <c r="B42" s="17"/>
      <c r="C42" s="14"/>
      <c r="D42" s="163"/>
      <c r="E42" s="14"/>
      <c r="F42" s="13"/>
      <c r="G42" s="52"/>
      <c r="H42" s="16"/>
      <c r="I42" s="16"/>
      <c r="J42" s="98"/>
      <c r="K42" s="142"/>
      <c r="L42" s="258"/>
      <c r="M42" s="143"/>
      <c r="N42" s="8"/>
      <c r="O42" s="207"/>
      <c r="P42" s="10"/>
      <c r="Q42" s="1"/>
      <c r="R42" s="209" t="str">
        <f t="shared" ca="1" si="2"/>
        <v/>
      </c>
    </row>
    <row r="43" spans="1:18" ht="15.75" x14ac:dyDescent="0.25">
      <c r="A43" s="184"/>
      <c r="B43" s="44"/>
      <c r="C43" s="44"/>
      <c r="D43" s="163"/>
      <c r="E43" s="2"/>
      <c r="F43" s="3"/>
      <c r="G43" s="2"/>
      <c r="H43" s="4"/>
      <c r="I43" s="4"/>
      <c r="J43" s="5"/>
      <c r="K43" s="142"/>
      <c r="L43" s="258"/>
      <c r="M43" s="145"/>
      <c r="N43" s="7"/>
      <c r="O43" s="206"/>
      <c r="P43" s="10"/>
      <c r="Q43" s="1"/>
      <c r="R43" s="209" t="str">
        <f t="shared" ca="1" si="2"/>
        <v/>
      </c>
    </row>
    <row r="44" spans="1:18" ht="15.75" x14ac:dyDescent="0.25">
      <c r="A44" s="184"/>
      <c r="B44" s="17"/>
      <c r="C44" s="17"/>
      <c r="D44" s="163"/>
      <c r="E44" s="17"/>
      <c r="F44" s="3"/>
      <c r="G44" s="17"/>
      <c r="H44" s="4"/>
      <c r="I44" s="4"/>
      <c r="J44" s="98"/>
      <c r="K44" s="142"/>
      <c r="L44" s="258"/>
      <c r="M44" s="145"/>
      <c r="N44" s="8"/>
      <c r="O44" s="207"/>
      <c r="P44" s="10"/>
      <c r="Q44" s="1"/>
      <c r="R44" s="209" t="str">
        <f t="shared" ca="1" si="2"/>
        <v/>
      </c>
    </row>
    <row r="45" spans="1:18" ht="15.75" x14ac:dyDescent="0.25">
      <c r="A45" s="184"/>
      <c r="B45" s="2"/>
      <c r="C45" s="2"/>
      <c r="D45" s="163"/>
      <c r="E45" s="2"/>
      <c r="F45" s="3"/>
      <c r="G45" s="2"/>
      <c r="H45" s="4"/>
      <c r="I45" s="4"/>
      <c r="J45" s="5"/>
      <c r="K45" s="142"/>
      <c r="L45" s="258"/>
      <c r="M45" s="145"/>
      <c r="N45" s="7"/>
      <c r="O45" s="207"/>
      <c r="P45" s="10"/>
      <c r="Q45" s="1"/>
      <c r="R45" s="209" t="str">
        <f t="shared" ca="1" si="2"/>
        <v/>
      </c>
    </row>
    <row r="46" spans="1:18" ht="15.75" x14ac:dyDescent="0.25">
      <c r="A46" s="184"/>
      <c r="B46" s="2"/>
      <c r="C46" s="2"/>
      <c r="D46" s="163"/>
      <c r="E46" s="2"/>
      <c r="F46" s="3"/>
      <c r="G46" s="2"/>
      <c r="H46" s="4"/>
      <c r="I46" s="4"/>
      <c r="J46" s="5"/>
      <c r="K46" s="142"/>
      <c r="L46" s="258"/>
      <c r="M46" s="145"/>
      <c r="N46" s="7"/>
      <c r="O46" s="208"/>
      <c r="P46" s="10"/>
      <c r="Q46" s="1"/>
      <c r="R46" s="209" t="str">
        <f t="shared" ca="1" si="2"/>
        <v/>
      </c>
    </row>
    <row r="47" spans="1:18" ht="15.75" x14ac:dyDescent="0.25">
      <c r="A47" s="184"/>
      <c r="B47" s="17"/>
      <c r="C47" s="17"/>
      <c r="D47" s="163"/>
      <c r="E47" s="17"/>
      <c r="F47" s="3"/>
      <c r="G47" s="22"/>
      <c r="H47" s="4"/>
      <c r="I47" s="4"/>
      <c r="J47" s="98"/>
      <c r="K47" s="142"/>
      <c r="L47" s="258"/>
      <c r="M47" s="145"/>
      <c r="N47" s="8"/>
      <c r="O47" s="207"/>
      <c r="P47" s="10"/>
      <c r="Q47" s="54"/>
      <c r="R47" s="209" t="str">
        <f t="shared" ca="1" si="2"/>
        <v/>
      </c>
    </row>
    <row r="48" spans="1:18" ht="15.75" x14ac:dyDescent="0.25">
      <c r="A48" s="184"/>
      <c r="B48" s="117"/>
      <c r="C48" s="117"/>
      <c r="D48" s="164"/>
      <c r="E48" s="117"/>
      <c r="F48" s="3"/>
      <c r="G48" s="117"/>
      <c r="H48" s="4"/>
      <c r="I48" s="4"/>
      <c r="J48" s="98"/>
      <c r="K48" s="142"/>
      <c r="L48" s="258"/>
      <c r="M48" s="145"/>
      <c r="N48" s="134"/>
      <c r="O48" s="207"/>
      <c r="P48" s="10"/>
      <c r="Q48" s="1"/>
      <c r="R48" s="209" t="str">
        <f t="shared" ca="1" si="2"/>
        <v/>
      </c>
    </row>
    <row r="49" spans="1:18" ht="15.75" x14ac:dyDescent="0.25">
      <c r="A49" s="184"/>
      <c r="B49" s="52"/>
      <c r="C49" s="52"/>
      <c r="D49" s="164"/>
      <c r="E49" s="14"/>
      <c r="F49" s="71"/>
      <c r="G49" s="15"/>
      <c r="H49" s="16"/>
      <c r="I49" s="56"/>
      <c r="J49" s="70"/>
      <c r="K49" s="158"/>
      <c r="L49" s="258"/>
      <c r="M49" s="143"/>
      <c r="N49" s="7"/>
      <c r="O49" s="207"/>
      <c r="P49" s="10"/>
      <c r="Q49" s="1"/>
      <c r="R49" s="209" t="str">
        <f t="shared" ca="1" si="2"/>
        <v/>
      </c>
    </row>
    <row r="50" spans="1:18" ht="15.75" x14ac:dyDescent="0.25">
      <c r="A50" s="184"/>
      <c r="B50" s="44"/>
      <c r="C50" s="44"/>
      <c r="D50" s="163"/>
      <c r="E50" s="2"/>
      <c r="F50" s="3"/>
      <c r="G50" s="2"/>
      <c r="H50" s="4"/>
      <c r="I50" s="4"/>
      <c r="J50" s="5"/>
      <c r="K50" s="142"/>
      <c r="L50" s="258"/>
      <c r="M50" s="145"/>
      <c r="N50" s="7"/>
      <c r="O50" s="206"/>
      <c r="P50" s="10"/>
      <c r="Q50" s="1"/>
      <c r="R50" s="209" t="str">
        <f t="shared" ca="1" si="2"/>
        <v/>
      </c>
    </row>
    <row r="51" spans="1:18" ht="15.75" x14ac:dyDescent="0.25">
      <c r="A51" s="184"/>
      <c r="B51" s="52"/>
      <c r="C51" s="52"/>
      <c r="D51" s="164"/>
      <c r="E51" s="52"/>
      <c r="F51" s="13"/>
      <c r="G51" s="52"/>
      <c r="H51" s="16"/>
      <c r="I51" s="16"/>
      <c r="J51" s="35"/>
      <c r="K51" s="142"/>
      <c r="L51" s="258"/>
      <c r="M51" s="143"/>
      <c r="N51" s="7"/>
      <c r="O51" s="207"/>
      <c r="P51" s="10"/>
      <c r="Q51" s="1"/>
      <c r="R51" s="209" t="str">
        <f t="shared" ca="1" si="2"/>
        <v/>
      </c>
    </row>
    <row r="52" spans="1:18" ht="15.75" x14ac:dyDescent="0.25">
      <c r="A52" s="184"/>
      <c r="B52" s="117"/>
      <c r="C52" s="117"/>
      <c r="D52" s="163"/>
      <c r="E52" s="117"/>
      <c r="F52" s="71"/>
      <c r="G52" s="15"/>
      <c r="H52" s="16"/>
      <c r="I52" s="56"/>
      <c r="J52" s="70"/>
      <c r="K52" s="158"/>
      <c r="L52" s="258"/>
      <c r="M52" s="143"/>
      <c r="N52" s="7"/>
      <c r="O52" s="207"/>
      <c r="P52" s="10"/>
      <c r="Q52" s="1"/>
      <c r="R52" s="209" t="str">
        <f t="shared" ca="1" si="2"/>
        <v/>
      </c>
    </row>
    <row r="53" spans="1:18" ht="15.75" x14ac:dyDescent="0.25">
      <c r="A53" s="184"/>
      <c r="B53" s="17"/>
      <c r="C53" s="17"/>
      <c r="D53" s="164"/>
      <c r="E53" s="17"/>
      <c r="F53" s="3"/>
      <c r="G53" s="17"/>
      <c r="H53" s="4"/>
      <c r="I53" s="4"/>
      <c r="J53" s="98"/>
      <c r="K53" s="142"/>
      <c r="L53" s="258"/>
      <c r="M53" s="145"/>
      <c r="N53" s="7"/>
      <c r="O53" s="207"/>
      <c r="P53" s="10"/>
      <c r="Q53" s="1"/>
      <c r="R53" s="209" t="str">
        <f t="shared" ca="1" si="2"/>
        <v/>
      </c>
    </row>
    <row r="54" spans="1:18" ht="15.75" x14ac:dyDescent="0.25">
      <c r="A54" s="184"/>
      <c r="B54" s="44"/>
      <c r="C54" s="44"/>
      <c r="D54" s="163"/>
      <c r="E54" s="2"/>
      <c r="F54" s="3"/>
      <c r="G54" s="2"/>
      <c r="H54" s="4"/>
      <c r="I54" s="4"/>
      <c r="J54" s="5"/>
      <c r="K54" s="142"/>
      <c r="L54" s="258"/>
      <c r="M54" s="145"/>
      <c r="N54" s="7"/>
      <c r="O54" s="206"/>
      <c r="P54" s="10"/>
      <c r="Q54" s="1"/>
      <c r="R54" s="209" t="str">
        <f t="shared" ca="1" si="2"/>
        <v/>
      </c>
    </row>
    <row r="55" spans="1:18" ht="15.75" x14ac:dyDescent="0.25">
      <c r="A55" s="184"/>
      <c r="B55" s="17"/>
      <c r="C55" s="17"/>
      <c r="D55" s="164"/>
      <c r="E55" s="17"/>
      <c r="F55" s="3"/>
      <c r="G55" s="17"/>
      <c r="H55" s="4"/>
      <c r="I55" s="4"/>
      <c r="J55" s="98"/>
      <c r="K55" s="142"/>
      <c r="L55" s="258"/>
      <c r="M55" s="145"/>
      <c r="N55" s="7"/>
      <c r="O55" s="207"/>
      <c r="P55" s="10"/>
      <c r="Q55" s="1"/>
      <c r="R55" s="209" t="str">
        <f t="shared" ca="1" si="2"/>
        <v/>
      </c>
    </row>
    <row r="56" spans="1:18" ht="15.75" x14ac:dyDescent="0.25">
      <c r="A56" s="184"/>
      <c r="B56" s="52"/>
      <c r="C56" s="52"/>
      <c r="D56" s="163"/>
      <c r="E56" s="14"/>
      <c r="F56" s="71"/>
      <c r="G56" s="15"/>
      <c r="H56" s="16"/>
      <c r="I56" s="56"/>
      <c r="J56" s="70"/>
      <c r="K56" s="158"/>
      <c r="L56" s="258"/>
      <c r="M56" s="143"/>
      <c r="N56" s="8"/>
      <c r="O56" s="207"/>
      <c r="P56" s="10"/>
      <c r="Q56" s="1"/>
      <c r="R56" s="209" t="str">
        <f t="shared" ca="1" si="2"/>
        <v/>
      </c>
    </row>
    <row r="57" spans="1:18" ht="15.75" x14ac:dyDescent="0.25">
      <c r="A57" s="184"/>
      <c r="B57" s="117"/>
      <c r="C57" s="117"/>
      <c r="D57" s="163"/>
      <c r="E57" s="117"/>
      <c r="F57" s="71"/>
      <c r="G57" s="15"/>
      <c r="H57" s="16"/>
      <c r="I57" s="56"/>
      <c r="J57" s="70"/>
      <c r="K57" s="158"/>
      <c r="L57" s="258"/>
      <c r="M57" s="143"/>
      <c r="N57" s="7"/>
      <c r="O57" s="207"/>
      <c r="P57" s="10"/>
      <c r="Q57" s="1"/>
      <c r="R57" s="209" t="str">
        <f t="shared" ca="1" si="2"/>
        <v/>
      </c>
    </row>
    <row r="58" spans="1:18" ht="15.75" x14ac:dyDescent="0.25">
      <c r="A58" s="184"/>
      <c r="B58" s="17"/>
      <c r="C58" s="17"/>
      <c r="D58" s="163"/>
      <c r="E58" s="17"/>
      <c r="F58" s="3"/>
      <c r="G58" s="17"/>
      <c r="H58" s="4"/>
      <c r="I58" s="4"/>
      <c r="J58" s="98"/>
      <c r="K58" s="142"/>
      <c r="L58" s="258"/>
      <c r="M58" s="145"/>
      <c r="N58" s="7"/>
      <c r="O58" s="207"/>
      <c r="P58" s="10"/>
      <c r="R58" s="209" t="str">
        <f t="shared" ca="1" si="2"/>
        <v/>
      </c>
    </row>
    <row r="59" spans="1:18" ht="15" x14ac:dyDescent="0.25">
      <c r="A59" s="185"/>
      <c r="B59" s="122"/>
      <c r="C59" s="122"/>
      <c r="D59" s="261"/>
      <c r="E59" s="85"/>
      <c r="F59" s="123"/>
      <c r="G59" s="85"/>
      <c r="H59" s="87"/>
      <c r="I59" s="124"/>
      <c r="J59" s="125"/>
      <c r="K59" s="125"/>
      <c r="L59" s="257"/>
      <c r="M59" s="89"/>
      <c r="N59" s="61"/>
      <c r="O59" s="75"/>
      <c r="P59" s="57"/>
      <c r="Q59" s="1"/>
      <c r="R59" s="1"/>
    </row>
    <row r="60" spans="1:18" ht="15.75" thickBot="1" x14ac:dyDescent="0.3">
      <c r="A60" s="185"/>
      <c r="B60" s="122"/>
      <c r="C60" s="122"/>
      <c r="D60" s="261"/>
      <c r="E60" s="85"/>
      <c r="F60" s="123"/>
      <c r="G60" s="85"/>
      <c r="H60" s="87"/>
      <c r="I60" s="124"/>
      <c r="J60" s="125"/>
      <c r="K60" s="125"/>
      <c r="L60" s="257"/>
      <c r="M60" s="89"/>
      <c r="N60" s="61"/>
      <c r="O60" s="75"/>
      <c r="P60" s="57"/>
      <c r="Q60" s="1"/>
      <c r="R60" s="1"/>
    </row>
    <row r="61" spans="1:18" ht="21" thickBot="1" x14ac:dyDescent="0.35">
      <c r="A61" s="186"/>
      <c r="B61" s="78" t="s">
        <v>501</v>
      </c>
      <c r="C61" s="82"/>
      <c r="D61" s="262" t="s">
        <v>516</v>
      </c>
      <c r="E61" s="79"/>
      <c r="I61" s="37"/>
      <c r="J61" s="59"/>
      <c r="K61" s="59"/>
      <c r="L61" s="252"/>
      <c r="N61" s="91"/>
      <c r="O61" s="91"/>
      <c r="P61" s="91"/>
    </row>
    <row r="62" spans="1:18" ht="21" thickBot="1" x14ac:dyDescent="0.35">
      <c r="A62" s="187"/>
      <c r="B62" s="80" t="s">
        <v>502</v>
      </c>
      <c r="C62" s="83"/>
      <c r="D62" s="263" t="s">
        <v>669</v>
      </c>
      <c r="E62" s="54"/>
      <c r="F62" s="54"/>
      <c r="G62" s="54"/>
      <c r="H62" s="54"/>
      <c r="I62" s="58"/>
      <c r="J62" s="59"/>
      <c r="K62" s="59"/>
      <c r="L62" s="252"/>
      <c r="M62" s="54"/>
      <c r="N62" s="60"/>
      <c r="O62" s="60"/>
      <c r="P62" s="60"/>
      <c r="Q62" s="54"/>
      <c r="R62" s="54"/>
    </row>
    <row r="63" spans="1:18" ht="15" x14ac:dyDescent="0.25">
      <c r="A63" s="188"/>
      <c r="B63" s="74"/>
      <c r="C63" s="75"/>
      <c r="D63" s="264"/>
      <c r="E63" s="54"/>
      <c r="F63" s="54"/>
      <c r="G63" s="54"/>
      <c r="H63" s="54"/>
      <c r="I63" s="58"/>
      <c r="J63" s="59"/>
      <c r="K63" s="59"/>
      <c r="L63" s="252"/>
      <c r="M63" s="54"/>
      <c r="N63" s="60"/>
      <c r="O63" s="60"/>
      <c r="P63" s="60"/>
      <c r="Q63" s="54"/>
      <c r="R63" s="54"/>
    </row>
    <row r="64" spans="1:18" ht="15" x14ac:dyDescent="0.25">
      <c r="A64" s="188"/>
      <c r="B64" s="74"/>
      <c r="C64" s="75"/>
      <c r="D64" s="264"/>
      <c r="E64" s="54"/>
      <c r="F64" s="54"/>
      <c r="G64" s="54"/>
      <c r="H64" s="54"/>
      <c r="I64" s="58"/>
      <c r="J64" s="59"/>
      <c r="K64" s="59"/>
      <c r="L64" s="252"/>
      <c r="M64" s="54"/>
      <c r="N64" s="60"/>
      <c r="O64" s="60"/>
      <c r="P64" s="60"/>
      <c r="Q64" s="54"/>
      <c r="R64" s="54"/>
    </row>
    <row r="65" spans="1:16" ht="15" x14ac:dyDescent="0.25">
      <c r="A65" s="189"/>
      <c r="D65" s="216" t="s">
        <v>163</v>
      </c>
      <c r="E65" s="1"/>
      <c r="F65" s="45" t="s">
        <v>167</v>
      </c>
      <c r="G65" s="45"/>
      <c r="H65" s="45"/>
      <c r="I65" s="37"/>
      <c r="J65" s="39"/>
      <c r="K65" s="39"/>
      <c r="L65" s="249"/>
      <c r="N65" s="91"/>
      <c r="O65" s="91"/>
      <c r="P65" s="91"/>
    </row>
  </sheetData>
  <mergeCells count="15">
    <mergeCell ref="O2:O3"/>
    <mergeCell ref="P2:P3"/>
    <mergeCell ref="R2:R3"/>
    <mergeCell ref="G2:G3"/>
    <mergeCell ref="H2:H3"/>
    <mergeCell ref="I2:I3"/>
    <mergeCell ref="J2:J3"/>
    <mergeCell ref="K2:M2"/>
    <mergeCell ref="N2:N3"/>
    <mergeCell ref="F2:F3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>
    <tabColor indexed="23"/>
  </sheetPr>
  <dimension ref="A1:AG314"/>
  <sheetViews>
    <sheetView zoomScaleNormal="100" workbookViewId="0">
      <pane ySplit="3" topLeftCell="A4" activePane="bottomLeft" state="frozen"/>
      <selection pane="bottomLeft" activeCell="E16" sqref="E16"/>
    </sheetView>
  </sheetViews>
  <sheetFormatPr baseColWidth="10" defaultColWidth="11" defaultRowHeight="15" x14ac:dyDescent="0.25"/>
  <cols>
    <col min="1" max="1" width="3.875" style="1" bestFit="1" customWidth="1"/>
    <col min="2" max="2" width="18.875" style="1" bestFit="1" customWidth="1"/>
    <col min="3" max="3" width="14.875" style="1" bestFit="1" customWidth="1"/>
    <col min="4" max="4" width="8.375" style="271" bestFit="1" customWidth="1"/>
    <col min="5" max="5" width="36.625" style="1" bestFit="1" customWidth="1"/>
    <col min="6" max="6" width="5.875" style="57" bestFit="1" customWidth="1"/>
    <col min="7" max="7" width="22.375" style="1" bestFit="1" customWidth="1"/>
    <col min="8" max="8" width="28.875" style="1" bestFit="1" customWidth="1"/>
    <col min="9" max="9" width="7.25" style="1" customWidth="1"/>
    <col min="10" max="10" width="6.625" style="216" customWidth="1"/>
    <col min="11" max="11" width="6.875" style="69" customWidth="1"/>
    <col min="12" max="12" width="9.875" style="236" bestFit="1" customWidth="1"/>
    <col min="13" max="13" width="6.125" style="57" customWidth="1"/>
    <col min="14" max="14" width="2.25" style="1" customWidth="1"/>
    <col min="15" max="15" width="6.375" style="1" customWidth="1"/>
    <col min="16" max="16" width="9.25" style="1" customWidth="1"/>
    <col min="17" max="17" width="2.625" style="1" customWidth="1"/>
    <col min="18" max="19" width="11" style="273"/>
    <col min="20" max="29" width="11" style="214"/>
    <col min="30" max="16384" width="11" style="1"/>
  </cols>
  <sheetData>
    <row r="1" spans="1:33" ht="15.75" thickBot="1" x14ac:dyDescent="0.3"/>
    <row r="2" spans="1:33" ht="15.75" thickBot="1" x14ac:dyDescent="0.3">
      <c r="A2" s="422" t="s">
        <v>708</v>
      </c>
      <c r="B2" s="412" t="s">
        <v>0</v>
      </c>
      <c r="C2" s="412" t="s">
        <v>1</v>
      </c>
      <c r="D2" s="424" t="s">
        <v>2</v>
      </c>
      <c r="E2" s="412" t="s">
        <v>3</v>
      </c>
      <c r="F2" s="412" t="s">
        <v>4</v>
      </c>
      <c r="G2" s="412" t="s">
        <v>5</v>
      </c>
      <c r="H2" s="412" t="s">
        <v>8</v>
      </c>
      <c r="I2" s="419" t="s">
        <v>725</v>
      </c>
      <c r="J2" s="420"/>
      <c r="K2" s="421"/>
      <c r="M2" s="407" t="s">
        <v>722</v>
      </c>
      <c r="O2" s="417" t="s">
        <v>723</v>
      </c>
      <c r="P2" s="418"/>
      <c r="Q2" s="292"/>
      <c r="R2" s="66"/>
      <c r="S2" s="61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373" t="s">
        <v>801</v>
      </c>
    </row>
    <row r="3" spans="1:33" ht="15.75" thickBot="1" x14ac:dyDescent="0.3">
      <c r="A3" s="423"/>
      <c r="B3" s="413"/>
      <c r="C3" s="413"/>
      <c r="D3" s="425"/>
      <c r="E3" s="413"/>
      <c r="F3" s="413"/>
      <c r="G3" s="413"/>
      <c r="H3" s="413"/>
      <c r="I3" s="197" t="s">
        <v>702</v>
      </c>
      <c r="J3" s="245" t="s">
        <v>703</v>
      </c>
      <c r="K3" s="198" t="s">
        <v>704</v>
      </c>
      <c r="M3" s="416"/>
      <c r="O3" s="200" t="s">
        <v>722</v>
      </c>
      <c r="P3" s="201" t="s">
        <v>724</v>
      </c>
      <c r="Q3" s="292"/>
      <c r="R3" s="161" t="s">
        <v>709</v>
      </c>
      <c r="S3" s="161" t="s">
        <v>710</v>
      </c>
      <c r="T3" s="161" t="s">
        <v>711</v>
      </c>
      <c r="U3" s="161" t="s">
        <v>712</v>
      </c>
      <c r="V3" s="161" t="s">
        <v>713</v>
      </c>
      <c r="W3" s="161" t="s">
        <v>714</v>
      </c>
      <c r="X3" s="161" t="s">
        <v>715</v>
      </c>
      <c r="Y3" s="161" t="s">
        <v>716</v>
      </c>
      <c r="Z3" s="161" t="s">
        <v>717</v>
      </c>
      <c r="AA3" s="161" t="s">
        <v>718</v>
      </c>
      <c r="AB3" s="161" t="s">
        <v>719</v>
      </c>
      <c r="AC3" s="161" t="s">
        <v>720</v>
      </c>
      <c r="AD3" s="294" t="s">
        <v>721</v>
      </c>
      <c r="AE3" s="161" t="s">
        <v>734</v>
      </c>
      <c r="AF3" s="294" t="s">
        <v>735</v>
      </c>
      <c r="AG3" s="374" t="s">
        <v>802</v>
      </c>
    </row>
    <row r="4" spans="1:33" ht="15.75" x14ac:dyDescent="0.25">
      <c r="A4" s="173">
        <f>1</f>
        <v>1</v>
      </c>
      <c r="B4" s="352" t="s">
        <v>610</v>
      </c>
      <c r="C4" s="352" t="s">
        <v>285</v>
      </c>
      <c r="D4" s="162">
        <v>192</v>
      </c>
      <c r="E4" s="103"/>
      <c r="F4" s="104"/>
      <c r="G4" s="103"/>
      <c r="H4" s="285"/>
      <c r="I4" s="211" t="str">
        <f>IF((L4)="","",IF(MONTH(L4)=1,"Janvier",IF(MONTH(L4)=2,"Février",IF(MONTH(L4)=3,"Mars",IF(MONTH(L4)=4,"Avril",IF(MONTH(L4)=5,"Mai",IF(MONTH(L4)=6,"Juin",IF(MONTH(L4)=7,"Juillet",IF(MONTH(L4)=8,"Août",IF(MONTH(L4)=9,"Septembre",IF(MONTH(L4)=10,"Octobre",IF(MONTH(L4)=11,"Novembre","Décembre"))))))))))))</f>
        <v/>
      </c>
      <c r="J4" s="211" t="str">
        <f>IF(L4="","",DAY(L4))</f>
        <v/>
      </c>
      <c r="K4" s="159" t="str">
        <f>IF(L4="","",YEAR(L4))</f>
        <v/>
      </c>
      <c r="L4" s="244" t="str">
        <f t="shared" ref="L4:L67" si="0">IF(R4=0,"",R4)</f>
        <v/>
      </c>
      <c r="M4" s="8" t="str">
        <f t="shared" ref="M4:M73" ca="1" si="1">IF(L4="","",DATEDIF(L4,TODAY(),"y"))</f>
        <v/>
      </c>
      <c r="O4" s="203">
        <v>90</v>
      </c>
      <c r="P4" s="202">
        <f ca="1">COUNTIF($M$4:M276,O4)</f>
        <v>0</v>
      </c>
      <c r="Q4" s="61"/>
      <c r="R4" s="277" t="str">
        <f>IFERROR(VLOOKUP($D4,'2004-2006'!$A$3:$G$340,4,0),"")</f>
        <v/>
      </c>
      <c r="S4" s="277" t="str">
        <f>IFERROR(VLOOKUP($D4,'2006-2007'!$A$3:$G$249,4,0),"")</f>
        <v/>
      </c>
      <c r="T4" s="277" t="str">
        <f>IFERROR(VLOOKUP($D4,'2007-2008'!$A$3:$G$259,4,0),"")</f>
        <v/>
      </c>
      <c r="U4" s="278" t="str">
        <f>IFERROR(VLOOKUP($D4,'2008-2009'!$A$3:$H$253,4,0),"")</f>
        <v/>
      </c>
      <c r="V4" s="278" t="str">
        <f>IFERROR(VLOOKUP($D4,'2009-2010'!$A$3:$D$254,4,0),"")</f>
        <v/>
      </c>
      <c r="W4" s="278">
        <f>IFERROR(VLOOKUP($D4,'2010-2011'!$A$3:$D$255,4,0),"")</f>
        <v>192</v>
      </c>
      <c r="X4" s="278">
        <f>IFERROR(VLOOKUP($D4,'2011-2012'!$A$3:$D$253,4,0),"")</f>
        <v>192</v>
      </c>
      <c r="Y4" s="278">
        <f>IFERROR(VLOOKUP($D4,'2012-2013'!$A$3:$D$253,4,0),"")</f>
        <v>192</v>
      </c>
      <c r="Z4" s="278">
        <f>IFERROR(VLOOKUP($D4,'2013-2014'!$A$3:$D$267,4,0),"")</f>
        <v>192</v>
      </c>
      <c r="AA4" s="146" t="str">
        <f>IFERROR(VLOOKUP($D4,'2014-2015'!$A$3:$D$254,4,0),"")</f>
        <v/>
      </c>
      <c r="AB4" s="146" t="str">
        <f>IFERROR(VLOOKUP($D4,'2015-2016'!$A$3:$D$254,4,0),"")</f>
        <v/>
      </c>
      <c r="AC4" s="279"/>
      <c r="AD4" s="279"/>
      <c r="AE4" s="295"/>
      <c r="AF4" s="295"/>
      <c r="AG4" s="350">
        <f>COUNT(R4:AF4)</f>
        <v>4</v>
      </c>
    </row>
    <row r="5" spans="1:33" ht="15.75" x14ac:dyDescent="0.25">
      <c r="A5" s="174">
        <f>A4+1</f>
        <v>2</v>
      </c>
      <c r="B5" s="369" t="s">
        <v>610</v>
      </c>
      <c r="C5" s="363" t="s">
        <v>199</v>
      </c>
      <c r="D5" s="164">
        <v>276</v>
      </c>
      <c r="E5" s="50"/>
      <c r="F5" s="47"/>
      <c r="G5" s="50"/>
      <c r="H5" s="98"/>
      <c r="I5" s="211" t="str">
        <f t="shared" ref="I5:I68" si="2">IF((L5)="","",IF(MONTH(L5)=1,"Janvier",IF(MONTH(L5)=2,"Février",IF(MONTH(L5)=3,"Mars",IF(MONTH(L5)=4,"Avril",IF(MONTH(L5)=5,"Mai",IF(MONTH(L5)=6,"Juin",IF(MONTH(L5)=7,"Juillet",IF(MONTH(L5)=8,"Août",IF(MONTH(L5)=9,"Septembre",IF(MONTH(L5)=10,"Octobre",IF(MONTH(L5)=11,"Novembre","Décembre"))))))))))))</f>
        <v>Juin</v>
      </c>
      <c r="J5" s="211">
        <f t="shared" ref="J5:J68" si="3">IF(L5="","",DAY(L5))</f>
        <v>16</v>
      </c>
      <c r="K5" s="159">
        <f t="shared" ref="K5:K68" si="4">IF(L5="","",YEAR(L5))</f>
        <v>1953</v>
      </c>
      <c r="L5" s="244">
        <v>19526</v>
      </c>
      <c r="M5" s="8">
        <f t="shared" ca="1" si="1"/>
        <v>61</v>
      </c>
      <c r="R5" s="277" t="str">
        <f>IFERROR(VLOOKUP($D5,'2004-2006'!$A$3:$G$340,4,0),"")</f>
        <v/>
      </c>
      <c r="S5" s="277" t="str">
        <f>IFERROR(VLOOKUP($D5,'2006-2007'!$A$3:$G$249,4,0),"")</f>
        <v/>
      </c>
      <c r="T5" s="277" t="str">
        <f>IFERROR(VLOOKUP($D5,'2007-2008'!$A$3:$G$259,4,0),"")</f>
        <v/>
      </c>
      <c r="U5" s="278" t="str">
        <f>IFERROR(VLOOKUP($D5,'2008-2009'!$A$3:$H$253,4,0),"")</f>
        <v/>
      </c>
      <c r="V5" s="278" t="str">
        <f>IFERROR(VLOOKUP($D5,'2009-2010'!$A$3:$D$254,4,0),"")</f>
        <v/>
      </c>
      <c r="W5" s="278" t="str">
        <f>IFERROR(VLOOKUP($D5,'2010-2011'!$A$3:$D$255,4,0),"")</f>
        <v/>
      </c>
      <c r="X5" s="278" t="str">
        <f>IFERROR(VLOOKUP($D5,'2011-2012'!$A$3:$D$253,4,0),"")</f>
        <v/>
      </c>
      <c r="Y5" s="278" t="str">
        <f>IFERROR(VLOOKUP($D5,'2012-2013'!$A$3:$D$253,4,0),"")</f>
        <v/>
      </c>
      <c r="Z5" s="278">
        <f>IFERROR(VLOOKUP($D5,'2013-2014'!$A$3:$D$267,4,0),"")</f>
        <v>276</v>
      </c>
      <c r="AA5" s="146" t="str">
        <f>IFERROR(VLOOKUP($D5,'2014-2015'!$A$3:$D$254,4,0),"")</f>
        <v/>
      </c>
      <c r="AB5" s="146" t="str">
        <f>IFERROR(VLOOKUP($D5,'2015-2016'!$A$3:$D$254,4,0),"")</f>
        <v/>
      </c>
      <c r="AC5" s="272"/>
      <c r="AD5" s="272"/>
      <c r="AE5" s="18"/>
      <c r="AF5" s="18"/>
      <c r="AG5" s="349">
        <f t="shared" ref="AG5:AG68" si="5">COUNT(R5:AF5)</f>
        <v>1</v>
      </c>
    </row>
    <row r="6" spans="1:33" ht="15.75" x14ac:dyDescent="0.25">
      <c r="A6" s="174">
        <f>A5+1</f>
        <v>3</v>
      </c>
      <c r="B6" s="353" t="s">
        <v>610</v>
      </c>
      <c r="C6" s="353" t="s">
        <v>634</v>
      </c>
      <c r="D6" s="163">
        <v>210</v>
      </c>
      <c r="E6" s="17"/>
      <c r="F6" s="3"/>
      <c r="G6" s="17"/>
      <c r="H6" s="285"/>
      <c r="I6" s="211" t="str">
        <f t="shared" si="2"/>
        <v/>
      </c>
      <c r="J6" s="211" t="str">
        <f t="shared" si="3"/>
        <v/>
      </c>
      <c r="K6" s="159" t="str">
        <f t="shared" si="4"/>
        <v/>
      </c>
      <c r="L6" s="244" t="str">
        <f t="shared" si="0"/>
        <v/>
      </c>
      <c r="M6" s="8" t="str">
        <f t="shared" ca="1" si="1"/>
        <v/>
      </c>
      <c r="O6" s="203">
        <v>89</v>
      </c>
      <c r="P6" s="202">
        <f ca="1">COUNTIF($M$4:M277,O6)</f>
        <v>0</v>
      </c>
      <c r="Q6" s="61"/>
      <c r="R6" s="277" t="str">
        <f>IFERROR(VLOOKUP($D6,'2004-2006'!$A$3:$G$340,4,0),"")</f>
        <v/>
      </c>
      <c r="S6" s="277" t="str">
        <f>IFERROR(VLOOKUP($D6,'2006-2007'!$A$3:$G$249,4,0),"")</f>
        <v/>
      </c>
      <c r="T6" s="277" t="str">
        <f>IFERROR(VLOOKUP($D6,'2007-2008'!$A$3:$G$259,4,0),"")</f>
        <v/>
      </c>
      <c r="U6" s="278" t="str">
        <f>IFERROR(VLOOKUP($D6,'2008-2009'!$A$3:$H$253,4,0),"")</f>
        <v/>
      </c>
      <c r="V6" s="278" t="str">
        <f>IFERROR(VLOOKUP($D6,'2009-2010'!$A$3:$D$254,4,0),"")</f>
        <v/>
      </c>
      <c r="W6" s="278">
        <f>IFERROR(VLOOKUP($D6,'2010-2011'!$A$3:$D$255,4,0),"")</f>
        <v>210</v>
      </c>
      <c r="X6" s="278" t="str">
        <f>IFERROR(VLOOKUP($D6,'2011-2012'!$A$3:$D$253,4,0),"")</f>
        <v/>
      </c>
      <c r="Y6" s="278" t="str">
        <f>IFERROR(VLOOKUP($D6,'2012-2013'!$A$3:$D$253,4,0),"")</f>
        <v/>
      </c>
      <c r="Z6" s="278" t="str">
        <f>IFERROR(VLOOKUP($D6,'2013-2014'!$A$3:$D$267,4,0),"")</f>
        <v/>
      </c>
      <c r="AA6" s="295"/>
      <c r="AB6" s="295"/>
      <c r="AC6" s="107"/>
      <c r="AD6" s="107"/>
      <c r="AE6" s="18"/>
      <c r="AF6" s="18"/>
      <c r="AG6" s="349">
        <f t="shared" si="5"/>
        <v>1</v>
      </c>
    </row>
    <row r="7" spans="1:33" ht="15.75" x14ac:dyDescent="0.25">
      <c r="A7" s="174">
        <f t="shared" ref="A7:A69" si="6">A6+1</f>
        <v>4</v>
      </c>
      <c r="B7" s="353" t="s">
        <v>582</v>
      </c>
      <c r="C7" s="353" t="s">
        <v>583</v>
      </c>
      <c r="D7" s="164">
        <v>183</v>
      </c>
      <c r="E7" s="17"/>
      <c r="F7" s="3"/>
      <c r="G7" s="17"/>
      <c r="H7" s="103"/>
      <c r="I7" s="211" t="str">
        <f t="shared" si="2"/>
        <v/>
      </c>
      <c r="J7" s="211" t="str">
        <f t="shared" si="3"/>
        <v/>
      </c>
      <c r="K7" s="159" t="str">
        <f t="shared" si="4"/>
        <v/>
      </c>
      <c r="L7" s="244" t="str">
        <f t="shared" si="0"/>
        <v/>
      </c>
      <c r="M7" s="8" t="str">
        <f t="shared" ca="1" si="1"/>
        <v/>
      </c>
      <c r="O7" s="203">
        <v>88</v>
      </c>
      <c r="P7" s="202">
        <f ca="1">COUNTIF($M$4:M278,O7)</f>
        <v>0</v>
      </c>
      <c r="Q7" s="61"/>
      <c r="R7" s="277" t="str">
        <f>IFERROR(VLOOKUP($D7,'2004-2006'!$A$3:$G$340,4,0),"")</f>
        <v/>
      </c>
      <c r="S7" s="277" t="str">
        <f>IFERROR(VLOOKUP($D7,'2006-2007'!$A$3:$G$249,4,0),"")</f>
        <v/>
      </c>
      <c r="T7" s="277" t="str">
        <f>IFERROR(VLOOKUP($D7,'2007-2008'!$A$3:$G$259,4,0),"")</f>
        <v/>
      </c>
      <c r="U7" s="278" t="str">
        <f>IFERROR(VLOOKUP($D7,'2008-2009'!$A$3:$H$253,4,0),"")</f>
        <v/>
      </c>
      <c r="V7" s="278">
        <f>IFERROR(VLOOKUP($D7,'2009-2010'!$A$3:$D$254,4,0),"")</f>
        <v>183</v>
      </c>
      <c r="W7" s="278" t="str">
        <f>IFERROR(VLOOKUP($D7,'2010-2011'!$A$3:$D$255,4,0),"")</f>
        <v/>
      </c>
      <c r="X7" s="278" t="str">
        <f>IFERROR(VLOOKUP($D7,'2011-2012'!$A$3:$D$253,4,0),"")</f>
        <v/>
      </c>
      <c r="Y7" s="278" t="str">
        <f>IFERROR(VLOOKUP($D7,'2012-2013'!$A$3:$D$253,4,0),"")</f>
        <v/>
      </c>
      <c r="Z7" s="278" t="str">
        <f>IFERROR(VLOOKUP($D7,'2013-2014'!$A$3:$D$267,4,0),"")</f>
        <v/>
      </c>
      <c r="AA7" s="146" t="str">
        <f>IFERROR(VLOOKUP($D7,'2014-2015'!$A$3:$D$254,4,0),"")</f>
        <v/>
      </c>
      <c r="AB7" s="146" t="str">
        <f>IFERROR(VLOOKUP($D7,'2015-2016'!$A$3:$D$254,4,0),"")</f>
        <v/>
      </c>
      <c r="AC7" s="272"/>
      <c r="AD7" s="272"/>
      <c r="AE7" s="18"/>
      <c r="AF7" s="18"/>
      <c r="AG7" s="349">
        <f t="shared" si="5"/>
        <v>1</v>
      </c>
    </row>
    <row r="8" spans="1:33" ht="15.75" x14ac:dyDescent="0.25">
      <c r="A8" s="174">
        <f t="shared" si="6"/>
        <v>5</v>
      </c>
      <c r="B8" s="353" t="s">
        <v>115</v>
      </c>
      <c r="C8" s="353" t="s">
        <v>116</v>
      </c>
      <c r="D8" s="163">
        <v>126</v>
      </c>
      <c r="E8" s="14"/>
      <c r="F8" s="13"/>
      <c r="G8" s="14"/>
      <c r="H8" s="147"/>
      <c r="I8" s="211" t="str">
        <f t="shared" si="2"/>
        <v/>
      </c>
      <c r="J8" s="211" t="str">
        <f t="shared" si="3"/>
        <v/>
      </c>
      <c r="K8" s="159" t="str">
        <f t="shared" si="4"/>
        <v/>
      </c>
      <c r="L8" s="244" t="str">
        <f t="shared" si="0"/>
        <v/>
      </c>
      <c r="M8" s="8" t="str">
        <f t="shared" ca="1" si="1"/>
        <v/>
      </c>
      <c r="O8" s="203">
        <v>87</v>
      </c>
      <c r="P8" s="202">
        <f ca="1">COUNTIF($M$4:M278,O8)</f>
        <v>0</v>
      </c>
      <c r="Q8" s="61"/>
      <c r="R8" s="277" t="str">
        <f>IFERROR(VLOOKUP($D8,'2004-2006'!$A$3:$G$340,4,0),"")</f>
        <v/>
      </c>
      <c r="S8" s="277" t="str">
        <f>IFERROR(VLOOKUP($D8,'2006-2007'!$A$3:$G$249,4,0),"")</f>
        <v/>
      </c>
      <c r="T8" s="277">
        <f>IFERROR(VLOOKUP($D8,'2007-2008'!$A$3:$G$259,4,0),"")</f>
        <v>126</v>
      </c>
      <c r="U8" s="278" t="str">
        <f>IFERROR(VLOOKUP($D8,'2008-2009'!$A$3:$H$253,4,0),"")</f>
        <v/>
      </c>
      <c r="V8" s="278" t="str">
        <f>IFERROR(VLOOKUP($D8,'2009-2010'!$A$3:$D$254,4,0),"")</f>
        <v/>
      </c>
      <c r="W8" s="278" t="str">
        <f>IFERROR(VLOOKUP($D8,'2010-2011'!$A$3:$D$255,4,0),"")</f>
        <v/>
      </c>
      <c r="X8" s="278" t="str">
        <f>IFERROR(VLOOKUP($D8,'2011-2012'!$A$3:$D$253,4,0),"")</f>
        <v/>
      </c>
      <c r="Y8" s="278" t="str">
        <f>IFERROR(VLOOKUP($D8,'2012-2013'!$A$3:$D$253,4,0),"")</f>
        <v/>
      </c>
      <c r="Z8" s="278" t="str">
        <f>IFERROR(VLOOKUP($D8,'2013-2014'!$A$3:$D$267,4,0),"")</f>
        <v/>
      </c>
      <c r="AA8" s="146" t="str">
        <f>IFERROR(VLOOKUP($D8,'2014-2015'!$A$3:$D$254,4,0),"")</f>
        <v/>
      </c>
      <c r="AB8" s="146" t="str">
        <f>IFERROR(VLOOKUP($D8,'2015-2016'!$A$3:$D$254,4,0),"")</f>
        <v/>
      </c>
      <c r="AC8" s="272"/>
      <c r="AD8" s="272"/>
      <c r="AE8" s="18"/>
      <c r="AF8" s="18"/>
      <c r="AG8" s="349">
        <f t="shared" si="5"/>
        <v>1</v>
      </c>
    </row>
    <row r="9" spans="1:33" ht="15.75" x14ac:dyDescent="0.25">
      <c r="A9" s="174">
        <f t="shared" si="6"/>
        <v>6</v>
      </c>
      <c r="B9" s="353" t="s">
        <v>567</v>
      </c>
      <c r="C9" s="353" t="s">
        <v>245</v>
      </c>
      <c r="D9" s="163">
        <v>178</v>
      </c>
      <c r="E9" s="17"/>
      <c r="F9" s="3"/>
      <c r="G9" s="17"/>
      <c r="H9" s="103"/>
      <c r="I9" s="211" t="str">
        <f t="shared" si="2"/>
        <v/>
      </c>
      <c r="J9" s="211" t="str">
        <f t="shared" si="3"/>
        <v/>
      </c>
      <c r="K9" s="159" t="str">
        <f t="shared" si="4"/>
        <v/>
      </c>
      <c r="L9" s="244" t="str">
        <f t="shared" si="0"/>
        <v/>
      </c>
      <c r="M9" s="8" t="str">
        <f t="shared" ca="1" si="1"/>
        <v/>
      </c>
      <c r="O9" s="203">
        <v>86</v>
      </c>
      <c r="P9" s="202">
        <f ca="1">COUNTIF($M$4:M278,O9)</f>
        <v>0</v>
      </c>
      <c r="Q9" s="61"/>
      <c r="R9" s="277" t="str">
        <f>IFERROR(VLOOKUP($D9,'2004-2006'!$A$3:$G$340,4,0),"")</f>
        <v/>
      </c>
      <c r="S9" s="277" t="str">
        <f>IFERROR(VLOOKUP($D9,'2006-2007'!$A$3:$G$249,4,0),"")</f>
        <v/>
      </c>
      <c r="T9" s="277" t="str">
        <f>IFERROR(VLOOKUP($D9,'2007-2008'!$A$3:$G$259,4,0),"")</f>
        <v/>
      </c>
      <c r="U9" s="278" t="str">
        <f>IFERROR(VLOOKUP($D9,'2008-2009'!$A$3:$H$253,4,0),"")</f>
        <v/>
      </c>
      <c r="V9" s="278">
        <f>IFERROR(VLOOKUP($D9,'2009-2010'!$A$3:$D$254,4,0),"")</f>
        <v>178</v>
      </c>
      <c r="W9" s="278" t="str">
        <f>IFERROR(VLOOKUP($D9,'2010-2011'!$A$3:$D$255,4,0),"")</f>
        <v/>
      </c>
      <c r="X9" s="278" t="str">
        <f>IFERROR(VLOOKUP($D9,'2011-2012'!$A$3:$D$253,4,0),"")</f>
        <v/>
      </c>
      <c r="Y9" s="278" t="str">
        <f>IFERROR(VLOOKUP($D9,'2012-2013'!$A$3:$D$253,4,0),"")</f>
        <v/>
      </c>
      <c r="Z9" s="278" t="str">
        <f>IFERROR(VLOOKUP($D9,'2013-2014'!$A$3:$D$267,4,0),"")</f>
        <v/>
      </c>
      <c r="AA9" s="146" t="str">
        <f>IFERROR(VLOOKUP($D9,'2014-2015'!$A$3:$D$254,4,0),"")</f>
        <v/>
      </c>
      <c r="AB9" s="146" t="str">
        <f>IFERROR(VLOOKUP($D9,'2015-2016'!$A$3:$D$254,4,0),"")</f>
        <v/>
      </c>
      <c r="AC9" s="272"/>
      <c r="AD9" s="272"/>
      <c r="AE9" s="18"/>
      <c r="AF9" s="18"/>
      <c r="AG9" s="349">
        <f t="shared" si="5"/>
        <v>1</v>
      </c>
    </row>
    <row r="10" spans="1:33" ht="15.75" x14ac:dyDescent="0.25">
      <c r="A10" s="174">
        <f t="shared" si="6"/>
        <v>7</v>
      </c>
      <c r="B10" s="353" t="s">
        <v>281</v>
      </c>
      <c r="C10" s="353" t="s">
        <v>28</v>
      </c>
      <c r="D10" s="163">
        <v>75</v>
      </c>
      <c r="E10" s="14"/>
      <c r="F10" s="13"/>
      <c r="G10" s="14"/>
      <c r="H10" s="147"/>
      <c r="I10" s="211" t="str">
        <f t="shared" si="2"/>
        <v>Mars</v>
      </c>
      <c r="J10" s="211">
        <f t="shared" si="3"/>
        <v>15</v>
      </c>
      <c r="K10" s="159">
        <f t="shared" si="4"/>
        <v>1900</v>
      </c>
      <c r="L10" s="244">
        <f t="shared" si="0"/>
        <v>75</v>
      </c>
      <c r="M10" s="8">
        <f t="shared" ca="1" si="1"/>
        <v>114</v>
      </c>
      <c r="O10" s="203">
        <v>85</v>
      </c>
      <c r="P10" s="202">
        <f ca="1">COUNTIF($M$4:M278,O10)</f>
        <v>0</v>
      </c>
      <c r="Q10" s="61"/>
      <c r="R10" s="277">
        <f>IFERROR(VLOOKUP($D10,'2004-2006'!$A$3:$G$340,4,0),"")</f>
        <v>75</v>
      </c>
      <c r="S10" s="277" t="str">
        <f>IFERROR(VLOOKUP($D10,'2006-2007'!$A$3:$G$249,4,0),"")</f>
        <v/>
      </c>
      <c r="T10" s="277" t="str">
        <f>IFERROR(VLOOKUP($D10,'2007-2008'!$A$3:$G$259,4,0),"")</f>
        <v/>
      </c>
      <c r="U10" s="278" t="str">
        <f>IFERROR(VLOOKUP($D10,'2008-2009'!$A$3:$H$253,4,0),"")</f>
        <v/>
      </c>
      <c r="V10" s="278" t="str">
        <f>IFERROR(VLOOKUP($D10,'2009-2010'!$A$3:$D$254,4,0),"")</f>
        <v/>
      </c>
      <c r="W10" s="278" t="str">
        <f>IFERROR(VLOOKUP($D10,'2010-2011'!$A$3:$D$255,4,0),"")</f>
        <v/>
      </c>
      <c r="X10" s="278" t="str">
        <f>IFERROR(VLOOKUP($D10,'2011-2012'!$A$3:$D$253,4,0),"")</f>
        <v/>
      </c>
      <c r="Y10" s="278" t="str">
        <f>IFERROR(VLOOKUP($D10,'2012-2013'!$A$3:$D$253,4,0),"")</f>
        <v/>
      </c>
      <c r="Z10" s="278" t="str">
        <f>IFERROR(VLOOKUP($D10,'2013-2014'!$A$3:$D$267,4,0),"")</f>
        <v/>
      </c>
      <c r="AA10" s="146" t="str">
        <f>IFERROR(VLOOKUP($D10,'2014-2015'!$A$3:$D$254,4,0),"")</f>
        <v/>
      </c>
      <c r="AB10" s="146" t="str">
        <f>IFERROR(VLOOKUP($D10,'2015-2016'!$A$3:$D$254,4,0),"")</f>
        <v/>
      </c>
      <c r="AC10" s="272"/>
      <c r="AD10" s="272"/>
      <c r="AE10" s="18"/>
      <c r="AF10" s="18"/>
      <c r="AG10" s="349">
        <f t="shared" si="5"/>
        <v>1</v>
      </c>
    </row>
    <row r="11" spans="1:33" customFormat="1" ht="15.75" x14ac:dyDescent="0.25">
      <c r="A11" s="174">
        <f t="shared" si="6"/>
        <v>8</v>
      </c>
      <c r="B11" s="353" t="s">
        <v>282</v>
      </c>
      <c r="C11" s="353" t="s">
        <v>133</v>
      </c>
      <c r="D11" s="163">
        <v>76</v>
      </c>
      <c r="E11" s="14"/>
      <c r="F11" s="13"/>
      <c r="G11" s="14"/>
      <c r="H11" s="147"/>
      <c r="I11" s="211" t="str">
        <f t="shared" si="2"/>
        <v>Mars</v>
      </c>
      <c r="J11" s="211">
        <f t="shared" si="3"/>
        <v>16</v>
      </c>
      <c r="K11" s="159">
        <f t="shared" si="4"/>
        <v>1900</v>
      </c>
      <c r="L11" s="244">
        <f t="shared" si="0"/>
        <v>76</v>
      </c>
      <c r="M11" s="8">
        <f t="shared" ca="1" si="1"/>
        <v>114</v>
      </c>
      <c r="N11" s="1"/>
      <c r="O11" s="203">
        <v>84</v>
      </c>
      <c r="P11" s="202">
        <f ca="1">COUNTIF($M$4:M278,O11)</f>
        <v>0</v>
      </c>
      <c r="Q11" s="61"/>
      <c r="R11" s="277">
        <f>IFERROR(VLOOKUP($D11,'2004-2006'!$A$3:$G$340,4,0),"")</f>
        <v>76</v>
      </c>
      <c r="S11" s="277" t="str">
        <f>IFERROR(VLOOKUP($D11,'2006-2007'!$A$3:$G$249,4,0),"")</f>
        <v/>
      </c>
      <c r="T11" s="277" t="str">
        <f>IFERROR(VLOOKUP($D11,'2007-2008'!$A$3:$G$259,4,0),"")</f>
        <v/>
      </c>
      <c r="U11" s="278" t="str">
        <f>IFERROR(VLOOKUP($D11,'2008-2009'!$A$3:$H$253,4,0),"")</f>
        <v/>
      </c>
      <c r="V11" s="278" t="str">
        <f>IFERROR(VLOOKUP($D11,'2009-2010'!$A$3:$D$254,4,0),"")</f>
        <v/>
      </c>
      <c r="W11" s="278" t="str">
        <f>IFERROR(VLOOKUP($D11,'2010-2011'!$A$3:$D$255,4,0),"")</f>
        <v/>
      </c>
      <c r="X11" s="278" t="str">
        <f>IFERROR(VLOOKUP($D11,'2011-2012'!$A$3:$D$253,4,0),"")</f>
        <v/>
      </c>
      <c r="Y11" s="278" t="str">
        <f>IFERROR(VLOOKUP($D11,'2012-2013'!$A$3:$D$253,4,0),"")</f>
        <v/>
      </c>
      <c r="Z11" s="278" t="str">
        <f>IFERROR(VLOOKUP($D11,'2013-2014'!$A$3:$D$267,4,0),"")</f>
        <v/>
      </c>
      <c r="AA11" s="146" t="str">
        <f>IFERROR(VLOOKUP($D11,'2014-2015'!$A$3:$D$254,4,0),"")</f>
        <v/>
      </c>
      <c r="AB11" s="146" t="str">
        <f>IFERROR(VLOOKUP($D11,'2015-2016'!$A$3:$D$254,4,0),"")</f>
        <v/>
      </c>
      <c r="AC11" s="272"/>
      <c r="AD11" s="272"/>
      <c r="AE11" s="2"/>
      <c r="AF11" s="2"/>
      <c r="AG11" s="349">
        <f t="shared" si="5"/>
        <v>1</v>
      </c>
    </row>
    <row r="12" spans="1:33" ht="15.75" x14ac:dyDescent="0.25">
      <c r="A12" s="174">
        <f t="shared" si="6"/>
        <v>9</v>
      </c>
      <c r="B12" s="353" t="s">
        <v>491</v>
      </c>
      <c r="C12" s="353" t="s">
        <v>122</v>
      </c>
      <c r="D12" s="164">
        <v>155</v>
      </c>
      <c r="E12" s="14"/>
      <c r="F12" s="71"/>
      <c r="G12" s="14"/>
      <c r="H12" s="137"/>
      <c r="I12" s="211" t="str">
        <f t="shared" si="2"/>
        <v/>
      </c>
      <c r="J12" s="211" t="str">
        <f t="shared" si="3"/>
        <v/>
      </c>
      <c r="K12" s="159" t="str">
        <f t="shared" si="4"/>
        <v/>
      </c>
      <c r="L12" s="244" t="str">
        <f t="shared" si="0"/>
        <v/>
      </c>
      <c r="M12" s="8" t="str">
        <f t="shared" ca="1" si="1"/>
        <v/>
      </c>
      <c r="O12" s="203">
        <v>83</v>
      </c>
      <c r="P12" s="202">
        <f ca="1">COUNTIF($M$4:M278,O12)</f>
        <v>0</v>
      </c>
      <c r="Q12" s="61"/>
      <c r="R12" s="277" t="str">
        <f>IFERROR(VLOOKUP($D12,'2004-2006'!$A$3:$G$340,4,0),"")</f>
        <v/>
      </c>
      <c r="S12" s="277" t="str">
        <f>IFERROR(VLOOKUP($D12,'2006-2007'!$A$3:$G$249,4,0),"")</f>
        <v/>
      </c>
      <c r="T12" s="277" t="str">
        <f>IFERROR(VLOOKUP($D12,'2007-2008'!$A$3:$G$259,4,0),"")</f>
        <v/>
      </c>
      <c r="U12" s="278">
        <f>IFERROR(VLOOKUP($D12,'2008-2009'!$A$3:$H$253,4,0),"")</f>
        <v>155</v>
      </c>
      <c r="V12" s="278">
        <f>IFERROR(VLOOKUP($D12,'2009-2010'!$A$3:$D$254,4,0),"")</f>
        <v>155</v>
      </c>
      <c r="W12" s="278" t="str">
        <f>IFERROR(VLOOKUP($D12,'2010-2011'!$A$3:$D$255,4,0),"")</f>
        <v/>
      </c>
      <c r="X12" s="278" t="str">
        <f>IFERROR(VLOOKUP($D12,'2011-2012'!$A$3:$D$253,4,0),"")</f>
        <v/>
      </c>
      <c r="Y12" s="278" t="str">
        <f>IFERROR(VLOOKUP($D12,'2012-2013'!$A$3:$D$253,4,0),"")</f>
        <v/>
      </c>
      <c r="Z12" s="278" t="str">
        <f>IFERROR(VLOOKUP($D12,'2013-2014'!$A$3:$D$267,4,0),"")</f>
        <v/>
      </c>
      <c r="AA12" s="146" t="str">
        <f>IFERROR(VLOOKUP($D12,'2014-2015'!$A$3:$D$254,4,0),"")</f>
        <v/>
      </c>
      <c r="AB12" s="146" t="str">
        <f>IFERROR(VLOOKUP($D12,'2015-2016'!$A$3:$D$254,4,0),"")</f>
        <v/>
      </c>
      <c r="AC12" s="272"/>
      <c r="AD12" s="272"/>
      <c r="AE12" s="18"/>
      <c r="AF12" s="18"/>
      <c r="AG12" s="349">
        <f t="shared" si="5"/>
        <v>2</v>
      </c>
    </row>
    <row r="13" spans="1:33" ht="15.75" x14ac:dyDescent="0.25">
      <c r="A13" s="174">
        <f t="shared" si="6"/>
        <v>10</v>
      </c>
      <c r="B13" s="363" t="s">
        <v>763</v>
      </c>
      <c r="C13" s="363" t="s">
        <v>766</v>
      </c>
      <c r="D13" s="163">
        <v>272</v>
      </c>
      <c r="E13" s="50"/>
      <c r="F13" s="3"/>
      <c r="G13" s="50"/>
      <c r="H13" s="46"/>
      <c r="I13" s="211" t="str">
        <f t="shared" si="2"/>
        <v>Octobre</v>
      </c>
      <c r="J13" s="211">
        <f t="shared" si="3"/>
        <v>20</v>
      </c>
      <c r="K13" s="159">
        <f t="shared" si="4"/>
        <v>1941</v>
      </c>
      <c r="L13" s="244">
        <v>15269</v>
      </c>
      <c r="M13" s="8">
        <f t="shared" ca="1" si="1"/>
        <v>72</v>
      </c>
      <c r="R13" s="277" t="str">
        <f>IFERROR(VLOOKUP($D13,'2004-2006'!$A$3:$G$340,4,0),"")</f>
        <v/>
      </c>
      <c r="S13" s="277" t="str">
        <f>IFERROR(VLOOKUP($D13,'2006-2007'!$A$3:$G$249,4,0),"")</f>
        <v/>
      </c>
      <c r="T13" s="277" t="str">
        <f>IFERROR(VLOOKUP($D13,'2007-2008'!$A$3:$G$259,4,0),"")</f>
        <v/>
      </c>
      <c r="U13" s="278" t="str">
        <f>IFERROR(VLOOKUP($D13,'2008-2009'!$A$3:$H$253,4,0),"")</f>
        <v/>
      </c>
      <c r="V13" s="278" t="str">
        <f>IFERROR(VLOOKUP($D13,'2009-2010'!$A$3:$D$254,4,0),"")</f>
        <v/>
      </c>
      <c r="W13" s="278" t="str">
        <f>IFERROR(VLOOKUP($D13,'2010-2011'!$A$3:$D$255,4,0),"")</f>
        <v/>
      </c>
      <c r="X13" s="278" t="str">
        <f>IFERROR(VLOOKUP($D13,'2011-2012'!$A$3:$D$253,4,0),"")</f>
        <v/>
      </c>
      <c r="Y13" s="278" t="str">
        <f>IFERROR(VLOOKUP($D13,'2012-2013'!$A$3:$D$253,4,0),"")</f>
        <v/>
      </c>
      <c r="Z13" s="278">
        <f>IFERROR(VLOOKUP($D13,'2013-2014'!$A$3:$D$267,4,0),"")</f>
        <v>272</v>
      </c>
      <c r="AA13" s="295"/>
      <c r="AB13" s="295"/>
      <c r="AC13" s="107"/>
      <c r="AD13" s="107"/>
      <c r="AE13" s="18"/>
      <c r="AF13" s="18"/>
      <c r="AG13" s="349">
        <f t="shared" si="5"/>
        <v>1</v>
      </c>
    </row>
    <row r="14" spans="1:33" ht="15.75" x14ac:dyDescent="0.25">
      <c r="A14" s="174">
        <f t="shared" si="6"/>
        <v>11</v>
      </c>
      <c r="B14" s="353" t="s">
        <v>43</v>
      </c>
      <c r="C14" s="353" t="s">
        <v>44</v>
      </c>
      <c r="D14" s="163">
        <v>4</v>
      </c>
      <c r="E14" s="14"/>
      <c r="F14" s="13"/>
      <c r="G14" s="14"/>
      <c r="H14" s="51"/>
      <c r="I14" s="211" t="str">
        <f t="shared" si="2"/>
        <v>Janvier</v>
      </c>
      <c r="J14" s="211">
        <f t="shared" si="3"/>
        <v>4</v>
      </c>
      <c r="K14" s="159">
        <f t="shared" si="4"/>
        <v>1900</v>
      </c>
      <c r="L14" s="244">
        <f t="shared" si="0"/>
        <v>4</v>
      </c>
      <c r="M14" s="8">
        <f t="shared" ca="1" si="1"/>
        <v>114</v>
      </c>
      <c r="O14" s="203">
        <v>82</v>
      </c>
      <c r="P14" s="202">
        <f ca="1">COUNTIF($M$4:M278,O14)</f>
        <v>0</v>
      </c>
      <c r="Q14" s="61"/>
      <c r="R14" s="277">
        <f>IFERROR(VLOOKUP($D14,'2004-2006'!$A$3:$G$340,4,0),"")</f>
        <v>4</v>
      </c>
      <c r="S14" s="277">
        <f>IFERROR(VLOOKUP($D14,'2006-2007'!$A$3:$G$249,4,0),"")</f>
        <v>4</v>
      </c>
      <c r="T14" s="277">
        <f>IFERROR(VLOOKUP($D14,'2007-2008'!$A$3:$G$259,4,0),"")</f>
        <v>4</v>
      </c>
      <c r="U14" s="278">
        <f>IFERROR(VLOOKUP($D14,'2008-2009'!$A$3:$H$253,4,0),"")</f>
        <v>4</v>
      </c>
      <c r="V14" s="278">
        <f>IFERROR(VLOOKUP($D14,'2009-2010'!$A$3:$D$254,4,0),"")</f>
        <v>4</v>
      </c>
      <c r="W14" s="278">
        <f>IFERROR(VLOOKUP($D14,'2010-2011'!$A$3:$D$255,4,0),"")</f>
        <v>4</v>
      </c>
      <c r="X14" s="278">
        <f>IFERROR(VLOOKUP($D14,'2011-2012'!$A$3:$D$253,4,0),"")</f>
        <v>4</v>
      </c>
      <c r="Y14" s="278">
        <f>IFERROR(VLOOKUP($D14,'2012-2013'!$A$3:$D$253,4,0),"")</f>
        <v>4</v>
      </c>
      <c r="Z14" s="278">
        <f>IFERROR(VLOOKUP($D14,'2013-2014'!$A$3:$D$267,4,0),"")</f>
        <v>4</v>
      </c>
      <c r="AA14" s="146" t="str">
        <f>IFERROR(VLOOKUP($D14,'2014-2015'!$A$3:$D$254,4,0),"")</f>
        <v/>
      </c>
      <c r="AB14" s="146" t="str">
        <f>IFERROR(VLOOKUP($D14,'2015-2016'!$A$3:$D$254,4,0),"")</f>
        <v/>
      </c>
      <c r="AC14" s="272"/>
      <c r="AD14" s="272"/>
      <c r="AE14" s="18"/>
      <c r="AF14" s="18"/>
      <c r="AG14" s="349">
        <f t="shared" si="5"/>
        <v>9</v>
      </c>
    </row>
    <row r="15" spans="1:33" ht="15.75" x14ac:dyDescent="0.25">
      <c r="A15" s="174">
        <f t="shared" si="6"/>
        <v>12</v>
      </c>
      <c r="B15" s="353" t="s">
        <v>412</v>
      </c>
      <c r="C15" s="353" t="s">
        <v>413</v>
      </c>
      <c r="D15" s="164">
        <v>156</v>
      </c>
      <c r="E15" s="81"/>
      <c r="F15" s="71"/>
      <c r="G15" s="14"/>
      <c r="H15" s="147"/>
      <c r="I15" s="211" t="str">
        <f t="shared" si="2"/>
        <v/>
      </c>
      <c r="J15" s="211" t="str">
        <f t="shared" si="3"/>
        <v/>
      </c>
      <c r="K15" s="159" t="str">
        <f t="shared" si="4"/>
        <v/>
      </c>
      <c r="L15" s="244" t="str">
        <f t="shared" si="0"/>
        <v/>
      </c>
      <c r="M15" s="8" t="str">
        <f t="shared" ca="1" si="1"/>
        <v/>
      </c>
      <c r="O15" s="203">
        <v>81</v>
      </c>
      <c r="P15" s="202">
        <f ca="1">COUNTIF($M$4:M278,O15)</f>
        <v>0</v>
      </c>
      <c r="Q15" s="61"/>
      <c r="R15" s="277" t="str">
        <f>IFERROR(VLOOKUP($D15,'2004-2006'!$A$3:$G$340,4,0),"")</f>
        <v/>
      </c>
      <c r="S15" s="277" t="str">
        <f>IFERROR(VLOOKUP($D15,'2006-2007'!$A$3:$G$249,4,0),"")</f>
        <v/>
      </c>
      <c r="T15" s="277" t="str">
        <f>IFERROR(VLOOKUP($D15,'2007-2008'!$A$3:$G$259,4,0),"")</f>
        <v/>
      </c>
      <c r="U15" s="278">
        <f>IFERROR(VLOOKUP($D15,'2008-2009'!$A$3:$H$253,4,0),"")</f>
        <v>156</v>
      </c>
      <c r="V15" s="278" t="str">
        <f>IFERROR(VLOOKUP($D15,'2009-2010'!$A$3:$D$254,4,0),"")</f>
        <v/>
      </c>
      <c r="W15" s="278" t="str">
        <f>IFERROR(VLOOKUP($D15,'2010-2011'!$A$3:$D$255,4,0),"")</f>
        <v/>
      </c>
      <c r="X15" s="278" t="str">
        <f>IFERROR(VLOOKUP($D15,'2011-2012'!$A$3:$D$253,4,0),"")</f>
        <v/>
      </c>
      <c r="Y15" s="278" t="str">
        <f>IFERROR(VLOOKUP($D15,'2012-2013'!$A$3:$D$253,4,0),"")</f>
        <v/>
      </c>
      <c r="Z15" s="278" t="str">
        <f>IFERROR(VLOOKUP($D15,'2013-2014'!$A$3:$D$267,4,0),"")</f>
        <v/>
      </c>
      <c r="AA15" s="146" t="str">
        <f>IFERROR(VLOOKUP($D15,'2014-2015'!$A$3:$D$254,4,0),"")</f>
        <v/>
      </c>
      <c r="AB15" s="146" t="str">
        <f>IFERROR(VLOOKUP($D15,'2015-2016'!$A$3:$D$254,4,0),"")</f>
        <v/>
      </c>
      <c r="AC15" s="272"/>
      <c r="AD15" s="272"/>
      <c r="AE15" s="18"/>
      <c r="AF15" s="18"/>
      <c r="AG15" s="349">
        <f t="shared" si="5"/>
        <v>1</v>
      </c>
    </row>
    <row r="16" spans="1:33" ht="15.75" x14ac:dyDescent="0.25">
      <c r="A16" s="174">
        <f t="shared" si="6"/>
        <v>13</v>
      </c>
      <c r="B16" s="353" t="s">
        <v>284</v>
      </c>
      <c r="C16" s="353" t="s">
        <v>285</v>
      </c>
      <c r="D16" s="163">
        <v>77</v>
      </c>
      <c r="E16" s="14"/>
      <c r="F16" s="13"/>
      <c r="G16" s="14"/>
      <c r="H16" s="5"/>
      <c r="I16" s="211" t="str">
        <f t="shared" si="2"/>
        <v>Mars</v>
      </c>
      <c r="J16" s="211">
        <f t="shared" si="3"/>
        <v>17</v>
      </c>
      <c r="K16" s="159">
        <f t="shared" si="4"/>
        <v>1900</v>
      </c>
      <c r="L16" s="244">
        <f t="shared" si="0"/>
        <v>77</v>
      </c>
      <c r="M16" s="8">
        <f t="shared" ca="1" si="1"/>
        <v>114</v>
      </c>
      <c r="O16" s="203">
        <v>80</v>
      </c>
      <c r="P16" s="202">
        <f ca="1">COUNTIF($M$4:M278,O16)</f>
        <v>0</v>
      </c>
      <c r="Q16" s="61"/>
      <c r="R16" s="277">
        <f>IFERROR(VLOOKUP($D16,'2004-2006'!$A$3:$G$340,4,0),"")</f>
        <v>77</v>
      </c>
      <c r="S16" s="277" t="str">
        <f>IFERROR(VLOOKUP($D16,'2006-2007'!$A$3:$G$249,4,0),"")</f>
        <v/>
      </c>
      <c r="T16" s="277" t="str">
        <f>IFERROR(VLOOKUP($D16,'2007-2008'!$A$3:$G$259,4,0),"")</f>
        <v/>
      </c>
      <c r="U16" s="278" t="str">
        <f>IFERROR(VLOOKUP($D16,'2008-2009'!$A$3:$H$253,4,0),"")</f>
        <v/>
      </c>
      <c r="V16" s="278" t="str">
        <f>IFERROR(VLOOKUP($D16,'2009-2010'!$A$3:$D$254,4,0),"")</f>
        <v/>
      </c>
      <c r="W16" s="278" t="str">
        <f>IFERROR(VLOOKUP($D16,'2010-2011'!$A$3:$D$255,4,0),"")</f>
        <v/>
      </c>
      <c r="X16" s="278" t="str">
        <f>IFERROR(VLOOKUP($D16,'2011-2012'!$A$3:$D$253,4,0),"")</f>
        <v/>
      </c>
      <c r="Y16" s="278" t="str">
        <f>IFERROR(VLOOKUP($D16,'2012-2013'!$A$3:$D$253,4,0),"")</f>
        <v/>
      </c>
      <c r="Z16" s="278" t="str">
        <f>IFERROR(VLOOKUP($D16,'2013-2014'!$A$3:$D$267,4,0),"")</f>
        <v/>
      </c>
      <c r="AA16" s="146" t="str">
        <f>IFERROR(VLOOKUP($D16,'2014-2015'!$A$3:$D$254,4,0),"")</f>
        <v/>
      </c>
      <c r="AB16" s="146" t="str">
        <f>IFERROR(VLOOKUP($D16,'2015-2016'!$A$3:$D$254,4,0),"")</f>
        <v/>
      </c>
      <c r="AC16" s="272"/>
      <c r="AD16" s="272"/>
      <c r="AE16" s="18"/>
      <c r="AF16" s="18"/>
      <c r="AG16" s="349">
        <f t="shared" si="5"/>
        <v>1</v>
      </c>
    </row>
    <row r="17" spans="1:33" s="66" customFormat="1" ht="15.75" x14ac:dyDescent="0.25">
      <c r="A17" s="174">
        <f t="shared" si="6"/>
        <v>14</v>
      </c>
      <c r="B17" s="353" t="s">
        <v>691</v>
      </c>
      <c r="C17" s="353" t="s">
        <v>692</v>
      </c>
      <c r="D17" s="163">
        <v>254</v>
      </c>
      <c r="E17" s="17"/>
      <c r="F17" s="3"/>
      <c r="G17" s="17"/>
      <c r="H17" s="103"/>
      <c r="I17" s="211" t="str">
        <f t="shared" si="2"/>
        <v/>
      </c>
      <c r="J17" s="211" t="str">
        <f t="shared" si="3"/>
        <v/>
      </c>
      <c r="K17" s="159" t="str">
        <f t="shared" si="4"/>
        <v/>
      </c>
      <c r="L17" s="244" t="str">
        <f t="shared" si="0"/>
        <v/>
      </c>
      <c r="M17" s="8" t="str">
        <f t="shared" ca="1" si="1"/>
        <v/>
      </c>
      <c r="O17" s="203">
        <v>79</v>
      </c>
      <c r="P17" s="202">
        <f ca="1">COUNTIF($M$4:M278,O17)</f>
        <v>0</v>
      </c>
      <c r="Q17" s="61"/>
      <c r="R17" s="277" t="str">
        <f>IFERROR(VLOOKUP($D17,'2004-2006'!$A$3:$G$340,4,0),"")</f>
        <v/>
      </c>
      <c r="S17" s="277" t="str">
        <f>IFERROR(VLOOKUP($D17,'2006-2007'!$A$3:$G$249,4,0),"")</f>
        <v/>
      </c>
      <c r="T17" s="277" t="str">
        <f>IFERROR(VLOOKUP($D17,'2007-2008'!$A$3:$G$259,4,0),"")</f>
        <v/>
      </c>
      <c r="U17" s="278" t="str">
        <f>IFERROR(VLOOKUP($D17,'2008-2009'!$A$3:$H$253,4,0),"")</f>
        <v/>
      </c>
      <c r="V17" s="278" t="str">
        <f>IFERROR(VLOOKUP($D17,'2009-2010'!$A$3:$D$254,4,0),"")</f>
        <v/>
      </c>
      <c r="W17" s="278" t="str">
        <f>IFERROR(VLOOKUP($D17,'2010-2011'!$A$3:$D$255,4,0),"")</f>
        <v/>
      </c>
      <c r="X17" s="278" t="str">
        <f>IFERROR(VLOOKUP($D17,'2011-2012'!$A$3:$D$253,4,0),"")</f>
        <v/>
      </c>
      <c r="Y17" s="278">
        <f>IFERROR(VLOOKUP($D17,'2012-2013'!$A$3:$D$253,4,0),"")</f>
        <v>254</v>
      </c>
      <c r="Z17" s="278" t="str">
        <f>IFERROR(VLOOKUP($D17,'2013-2014'!$A$3:$D$267,4,0),"")</f>
        <v/>
      </c>
      <c r="AA17" s="146" t="str">
        <f>IFERROR(VLOOKUP($D17,'2014-2015'!$A$3:$D$254,4,0),"")</f>
        <v/>
      </c>
      <c r="AB17" s="146" t="str">
        <f>IFERROR(VLOOKUP($D17,'2015-2016'!$A$3:$D$254,4,0),"")</f>
        <v/>
      </c>
      <c r="AC17" s="272"/>
      <c r="AD17" s="272"/>
      <c r="AE17" s="18"/>
      <c r="AF17" s="18"/>
      <c r="AG17" s="349">
        <f t="shared" si="5"/>
        <v>1</v>
      </c>
    </row>
    <row r="18" spans="1:33" ht="15.75" x14ac:dyDescent="0.25">
      <c r="A18" s="174">
        <f t="shared" si="6"/>
        <v>15</v>
      </c>
      <c r="B18" s="353" t="s">
        <v>690</v>
      </c>
      <c r="C18" s="353" t="s">
        <v>395</v>
      </c>
      <c r="D18" s="164">
        <v>256</v>
      </c>
      <c r="E18" s="52"/>
      <c r="F18" s="3"/>
      <c r="G18" s="52"/>
      <c r="H18" s="169"/>
      <c r="I18" s="211" t="str">
        <f t="shared" si="2"/>
        <v/>
      </c>
      <c r="J18" s="211" t="str">
        <f t="shared" si="3"/>
        <v/>
      </c>
      <c r="K18" s="159" t="str">
        <f t="shared" si="4"/>
        <v/>
      </c>
      <c r="L18" s="244" t="str">
        <f t="shared" si="0"/>
        <v/>
      </c>
      <c r="M18" s="8" t="str">
        <f t="shared" ca="1" si="1"/>
        <v/>
      </c>
      <c r="O18" s="203">
        <v>78</v>
      </c>
      <c r="P18" s="202">
        <f ca="1">COUNTIF($M$4:M278,O18)</f>
        <v>0</v>
      </c>
      <c r="Q18" s="61"/>
      <c r="R18" s="277" t="str">
        <f>IFERROR(VLOOKUP($D18,'2004-2006'!$A$3:$G$340,4,0),"")</f>
        <v/>
      </c>
      <c r="S18" s="277" t="str">
        <f>IFERROR(VLOOKUP($D18,'2006-2007'!$A$3:$G$249,4,0),"")</f>
        <v/>
      </c>
      <c r="T18" s="277" t="str">
        <f>IFERROR(VLOOKUP($D18,'2007-2008'!$A$3:$G$259,4,0),"")</f>
        <v/>
      </c>
      <c r="U18" s="278" t="str">
        <f>IFERROR(VLOOKUP($D18,'2008-2009'!$A$3:$H$253,4,0),"")</f>
        <v/>
      </c>
      <c r="V18" s="278" t="str">
        <f>IFERROR(VLOOKUP($D18,'2009-2010'!$A$3:$D$254,4,0),"")</f>
        <v/>
      </c>
      <c r="W18" s="278" t="str">
        <f>IFERROR(VLOOKUP($D18,'2010-2011'!$A$3:$D$255,4,0),"")</f>
        <v/>
      </c>
      <c r="X18" s="278" t="str">
        <f>IFERROR(VLOOKUP($D18,'2011-2012'!$A$3:$D$253,4,0),"")</f>
        <v/>
      </c>
      <c r="Y18" s="278">
        <f>IFERROR(VLOOKUP($D18,'2012-2013'!$A$3:$D$253,4,0),"")</f>
        <v>256</v>
      </c>
      <c r="Z18" s="278" t="str">
        <f>IFERROR(VLOOKUP($D18,'2013-2014'!$A$3:$D$267,4,0),"")</f>
        <v/>
      </c>
      <c r="AA18" s="295"/>
      <c r="AB18" s="295"/>
      <c r="AC18" s="107"/>
      <c r="AD18" s="107"/>
      <c r="AE18" s="18"/>
      <c r="AF18" s="18"/>
      <c r="AG18" s="349">
        <f t="shared" si="5"/>
        <v>1</v>
      </c>
    </row>
    <row r="19" spans="1:33" ht="15.75" x14ac:dyDescent="0.25">
      <c r="A19" s="174">
        <f t="shared" si="6"/>
        <v>16</v>
      </c>
      <c r="B19" s="353" t="s">
        <v>286</v>
      </c>
      <c r="C19" s="353" t="s">
        <v>287</v>
      </c>
      <c r="D19" s="163">
        <v>7</v>
      </c>
      <c r="E19" s="14"/>
      <c r="F19" s="13"/>
      <c r="G19" s="14"/>
      <c r="H19" s="147"/>
      <c r="I19" s="211" t="str">
        <f t="shared" si="2"/>
        <v>Janvier</v>
      </c>
      <c r="J19" s="211">
        <f t="shared" si="3"/>
        <v>7</v>
      </c>
      <c r="K19" s="159">
        <f t="shared" si="4"/>
        <v>1900</v>
      </c>
      <c r="L19" s="244">
        <f t="shared" si="0"/>
        <v>7</v>
      </c>
      <c r="M19" s="8">
        <f t="shared" ca="1" si="1"/>
        <v>114</v>
      </c>
      <c r="O19" s="203">
        <v>77</v>
      </c>
      <c r="P19" s="202">
        <f ca="1">COUNTIF($M$4:M278,O19)</f>
        <v>0</v>
      </c>
      <c r="Q19" s="61"/>
      <c r="R19" s="277">
        <f>IFERROR(VLOOKUP($D19,'2004-2006'!$A$3:$G$340,4,0),"")</f>
        <v>7</v>
      </c>
      <c r="S19" s="277" t="str">
        <f>IFERROR(VLOOKUP($D19,'2006-2007'!$A$3:$G$249,4,0),"")</f>
        <v/>
      </c>
      <c r="T19" s="277" t="str">
        <f>IFERROR(VLOOKUP($D19,'2007-2008'!$A$3:$G$259,4,0),"")</f>
        <v/>
      </c>
      <c r="U19" s="278" t="str">
        <f>IFERROR(VLOOKUP($D19,'2008-2009'!$A$3:$H$253,4,0),"")</f>
        <v/>
      </c>
      <c r="V19" s="278" t="str">
        <f>IFERROR(VLOOKUP($D19,'2009-2010'!$A$3:$D$254,4,0),"")</f>
        <v/>
      </c>
      <c r="W19" s="278" t="str">
        <f>IFERROR(VLOOKUP($D19,'2010-2011'!$A$3:$D$255,4,0),"")</f>
        <v/>
      </c>
      <c r="X19" s="278" t="str">
        <f>IFERROR(VLOOKUP($D19,'2011-2012'!$A$3:$D$253,4,0),"")</f>
        <v/>
      </c>
      <c r="Y19" s="278" t="str">
        <f>IFERROR(VLOOKUP($D19,'2012-2013'!$A$3:$D$253,4,0),"")</f>
        <v/>
      </c>
      <c r="Z19" s="278" t="str">
        <f>IFERROR(VLOOKUP($D19,'2013-2014'!$A$3:$D$267,4,0),"")</f>
        <v/>
      </c>
      <c r="AA19" s="146" t="str">
        <f>IFERROR(VLOOKUP($D19,'2014-2015'!$A$3:$D$254,4,0),"")</f>
        <v/>
      </c>
      <c r="AB19" s="146" t="str">
        <f>IFERROR(VLOOKUP($D19,'2015-2016'!$A$3:$D$254,4,0),"")</f>
        <v/>
      </c>
      <c r="AC19" s="272"/>
      <c r="AD19" s="272"/>
      <c r="AE19" s="18"/>
      <c r="AF19" s="18"/>
      <c r="AG19" s="349">
        <f t="shared" si="5"/>
        <v>1</v>
      </c>
    </row>
    <row r="20" spans="1:33" ht="15.75" x14ac:dyDescent="0.25">
      <c r="A20" s="174">
        <f t="shared" si="6"/>
        <v>17</v>
      </c>
      <c r="B20" s="353" t="s">
        <v>546</v>
      </c>
      <c r="C20" s="353" t="s">
        <v>535</v>
      </c>
      <c r="D20" s="165">
        <v>171</v>
      </c>
      <c r="E20" s="14"/>
      <c r="F20" s="13"/>
      <c r="G20" s="14"/>
      <c r="H20" s="51"/>
      <c r="I20" s="211" t="str">
        <f t="shared" si="2"/>
        <v/>
      </c>
      <c r="J20" s="211" t="str">
        <f t="shared" si="3"/>
        <v/>
      </c>
      <c r="K20" s="159" t="str">
        <f t="shared" si="4"/>
        <v/>
      </c>
      <c r="L20" s="244" t="str">
        <f t="shared" si="0"/>
        <v/>
      </c>
      <c r="M20" s="8" t="str">
        <f t="shared" ca="1" si="1"/>
        <v/>
      </c>
      <c r="O20" s="203">
        <v>76</v>
      </c>
      <c r="P20" s="202">
        <f ca="1">COUNTIF($M$4:M278,O20)</f>
        <v>0</v>
      </c>
      <c r="Q20" s="61"/>
      <c r="R20" s="277" t="str">
        <f>IFERROR(VLOOKUP($D20,'2004-2006'!$A$3:$G$340,4,0),"")</f>
        <v/>
      </c>
      <c r="S20" s="277" t="str">
        <f>IFERROR(VLOOKUP($D20,'2006-2007'!$A$3:$G$249,4,0),"")</f>
        <v/>
      </c>
      <c r="T20" s="277" t="str">
        <f>IFERROR(VLOOKUP($D20,'2007-2008'!$A$3:$G$259,4,0),"")</f>
        <v/>
      </c>
      <c r="U20" s="278" t="str">
        <f>IFERROR(VLOOKUP($D20,'2008-2009'!$A$3:$H$253,4,0),"")</f>
        <v/>
      </c>
      <c r="V20" s="278">
        <f>IFERROR(VLOOKUP($D20,'2009-2010'!$A$3:$D$254,4,0),"")</f>
        <v>171</v>
      </c>
      <c r="W20" s="278" t="str">
        <f>IFERROR(VLOOKUP($D20,'2010-2011'!$A$3:$D$255,4,0),"")</f>
        <v/>
      </c>
      <c r="X20" s="278" t="str">
        <f>IFERROR(VLOOKUP($D20,'2011-2012'!$A$3:$D$253,4,0),"")</f>
        <v/>
      </c>
      <c r="Y20" s="278" t="str">
        <f>IFERROR(VLOOKUP($D20,'2012-2013'!$A$3:$D$253,4,0),"")</f>
        <v/>
      </c>
      <c r="Z20" s="278" t="str">
        <f>IFERROR(VLOOKUP($D20,'2013-2014'!$A$3:$D$267,4,0),"")</f>
        <v/>
      </c>
      <c r="AA20" s="146" t="str">
        <f>IFERROR(VLOOKUP($D20,'2014-2015'!$A$3:$D$254,4,0),"")</f>
        <v/>
      </c>
      <c r="AB20" s="146" t="str">
        <f>IFERROR(VLOOKUP($D20,'2015-2016'!$A$3:$D$254,4,0),"")</f>
        <v/>
      </c>
      <c r="AC20" s="272"/>
      <c r="AD20" s="272"/>
      <c r="AE20" s="18"/>
      <c r="AF20" s="18"/>
      <c r="AG20" s="349">
        <f t="shared" si="5"/>
        <v>1</v>
      </c>
    </row>
    <row r="21" spans="1:33" ht="15.75" x14ac:dyDescent="0.25">
      <c r="A21" s="174">
        <f t="shared" si="6"/>
        <v>18</v>
      </c>
      <c r="B21" s="353" t="s">
        <v>493</v>
      </c>
      <c r="C21" s="353" t="s">
        <v>420</v>
      </c>
      <c r="D21" s="164">
        <v>144</v>
      </c>
      <c r="E21" s="14"/>
      <c r="F21" s="71"/>
      <c r="G21" s="14"/>
      <c r="H21" s="147"/>
      <c r="I21" s="211" t="str">
        <f t="shared" si="2"/>
        <v/>
      </c>
      <c r="J21" s="211" t="str">
        <f t="shared" si="3"/>
        <v/>
      </c>
      <c r="K21" s="159" t="str">
        <f t="shared" si="4"/>
        <v/>
      </c>
      <c r="L21" s="244" t="str">
        <f t="shared" si="0"/>
        <v/>
      </c>
      <c r="M21" s="8" t="str">
        <f t="shared" ca="1" si="1"/>
        <v/>
      </c>
      <c r="O21" s="203">
        <v>75</v>
      </c>
      <c r="P21" s="202">
        <f ca="1">COUNTIF($M$4:M278,O21)</f>
        <v>0</v>
      </c>
      <c r="Q21" s="61"/>
      <c r="R21" s="277" t="str">
        <f>IFERROR(VLOOKUP($D21,'2004-2006'!$A$3:$G$340,4,0),"")</f>
        <v/>
      </c>
      <c r="S21" s="277" t="str">
        <f>IFERROR(VLOOKUP($D21,'2006-2007'!$A$3:$G$249,4,0),"")</f>
        <v/>
      </c>
      <c r="T21" s="277" t="str">
        <f>IFERROR(VLOOKUP($D21,'2007-2008'!$A$3:$G$259,4,0),"")</f>
        <v/>
      </c>
      <c r="U21" s="278">
        <f>IFERROR(VLOOKUP($D21,'2008-2009'!$A$3:$H$253,4,0),"")</f>
        <v>144</v>
      </c>
      <c r="V21" s="278" t="str">
        <f>IFERROR(VLOOKUP($D21,'2009-2010'!$A$3:$D$254,4,0),"")</f>
        <v/>
      </c>
      <c r="W21" s="278" t="str">
        <f>IFERROR(VLOOKUP($D21,'2010-2011'!$A$3:$D$255,4,0),"")</f>
        <v/>
      </c>
      <c r="X21" s="278" t="str">
        <f>IFERROR(VLOOKUP($D21,'2011-2012'!$A$3:$D$253,4,0),"")</f>
        <v/>
      </c>
      <c r="Y21" s="278" t="str">
        <f>IFERROR(VLOOKUP($D21,'2012-2013'!$A$3:$D$253,4,0),"")</f>
        <v/>
      </c>
      <c r="Z21" s="278" t="str">
        <f>IFERROR(VLOOKUP($D21,'2013-2014'!$A$3:$D$267,4,0),"")</f>
        <v/>
      </c>
      <c r="AA21" s="146" t="str">
        <f>IFERROR(VLOOKUP($D21,'2014-2015'!$A$3:$D$254,4,0),"")</f>
        <v/>
      </c>
      <c r="AB21" s="146" t="str">
        <f>IFERROR(VLOOKUP($D21,'2015-2016'!$A$3:$D$254,4,0),"")</f>
        <v/>
      </c>
      <c r="AC21" s="272"/>
      <c r="AD21" s="272"/>
      <c r="AE21" s="18"/>
      <c r="AF21" s="18"/>
      <c r="AG21" s="349">
        <f t="shared" si="5"/>
        <v>1</v>
      </c>
    </row>
    <row r="22" spans="1:33" ht="15.75" x14ac:dyDescent="0.25">
      <c r="A22" s="174">
        <f t="shared" si="6"/>
        <v>19</v>
      </c>
      <c r="B22" s="353" t="s">
        <v>152</v>
      </c>
      <c r="C22" s="353" t="s">
        <v>22</v>
      </c>
      <c r="D22" s="163">
        <v>135</v>
      </c>
      <c r="E22" s="14"/>
      <c r="F22" s="13"/>
      <c r="G22" s="14"/>
      <c r="H22" s="51"/>
      <c r="I22" s="211" t="str">
        <f t="shared" si="2"/>
        <v/>
      </c>
      <c r="J22" s="211" t="str">
        <f t="shared" si="3"/>
        <v/>
      </c>
      <c r="K22" s="159" t="str">
        <f t="shared" si="4"/>
        <v/>
      </c>
      <c r="L22" s="244" t="str">
        <f t="shared" si="0"/>
        <v/>
      </c>
      <c r="M22" s="8" t="str">
        <f t="shared" ca="1" si="1"/>
        <v/>
      </c>
      <c r="O22" s="203">
        <v>74</v>
      </c>
      <c r="P22" s="202">
        <f ca="1">COUNTIF($M$4:M278,O22)</f>
        <v>0</v>
      </c>
      <c r="Q22" s="61"/>
      <c r="R22" s="277" t="str">
        <f>IFERROR(VLOOKUP($D22,'2004-2006'!$A$3:$G$340,4,0),"")</f>
        <v/>
      </c>
      <c r="S22" s="277">
        <f>IFERROR(VLOOKUP($D22,'2006-2007'!$A$3:$G$249,4,0),"")</f>
        <v>135</v>
      </c>
      <c r="T22" s="277">
        <f>IFERROR(VLOOKUP($D22,'2007-2008'!$A$3:$G$259,4,0),"")</f>
        <v>135</v>
      </c>
      <c r="U22" s="278">
        <f>IFERROR(VLOOKUP($D22,'2008-2009'!$A$3:$H$253,4,0),"")</f>
        <v>135</v>
      </c>
      <c r="V22" s="278">
        <f>IFERROR(VLOOKUP($D22,'2009-2010'!$A$3:$D$254,4,0),"")</f>
        <v>135</v>
      </c>
      <c r="W22" s="278" t="str">
        <f>IFERROR(VLOOKUP($D22,'2010-2011'!$A$3:$D$255,4,0),"")</f>
        <v/>
      </c>
      <c r="X22" s="278" t="str">
        <f>IFERROR(VLOOKUP($D22,'2011-2012'!$A$3:$D$253,4,0),"")</f>
        <v/>
      </c>
      <c r="Y22" s="278" t="str">
        <f>IFERROR(VLOOKUP($D22,'2012-2013'!$A$3:$D$253,4,0),"")</f>
        <v/>
      </c>
      <c r="Z22" s="278" t="str">
        <f>IFERROR(VLOOKUP($D22,'2013-2014'!$A$3:$D$267,4,0),"")</f>
        <v/>
      </c>
      <c r="AA22" s="146" t="str">
        <f>IFERROR(VLOOKUP($D22,'2014-2015'!$A$3:$D$254,4,0),"")</f>
        <v/>
      </c>
      <c r="AB22" s="146" t="str">
        <f>IFERROR(VLOOKUP($D22,'2015-2016'!$A$3:$D$254,4,0),"")</f>
        <v/>
      </c>
      <c r="AC22" s="272"/>
      <c r="AD22" s="272"/>
      <c r="AE22" s="18"/>
      <c r="AF22" s="18"/>
      <c r="AG22" s="349">
        <f t="shared" si="5"/>
        <v>4</v>
      </c>
    </row>
    <row r="23" spans="1:33" ht="15.75" x14ac:dyDescent="0.25">
      <c r="A23" s="174">
        <f t="shared" si="6"/>
        <v>20</v>
      </c>
      <c r="B23" s="363" t="s">
        <v>752</v>
      </c>
      <c r="C23" s="363" t="s">
        <v>70</v>
      </c>
      <c r="D23" s="163">
        <v>265</v>
      </c>
      <c r="E23" s="2"/>
      <c r="F23" s="3"/>
      <c r="G23" s="2"/>
      <c r="H23" s="5"/>
      <c r="I23" s="211" t="str">
        <f t="shared" si="2"/>
        <v/>
      </c>
      <c r="J23" s="211" t="str">
        <f t="shared" si="3"/>
        <v/>
      </c>
      <c r="K23" s="159" t="str">
        <f t="shared" si="4"/>
        <v/>
      </c>
      <c r="L23" s="244" t="str">
        <f t="shared" si="0"/>
        <v/>
      </c>
      <c r="M23" s="8" t="str">
        <f t="shared" ca="1" si="1"/>
        <v/>
      </c>
      <c r="R23" s="277" t="str">
        <f>IFERROR(VLOOKUP($D23,'2004-2006'!$A$3:$G$340,4,0),"")</f>
        <v/>
      </c>
      <c r="S23" s="277" t="str">
        <f>IFERROR(VLOOKUP($D23,'2006-2007'!$A$3:$G$249,4,0),"")</f>
        <v/>
      </c>
      <c r="T23" s="277" t="str">
        <f>IFERROR(VLOOKUP($D23,'2007-2008'!$A$3:$G$259,4,0),"")</f>
        <v/>
      </c>
      <c r="U23" s="278" t="str">
        <f>IFERROR(VLOOKUP($D23,'2008-2009'!$A$3:$H$253,4,0),"")</f>
        <v/>
      </c>
      <c r="V23" s="278" t="str">
        <f>IFERROR(VLOOKUP($D23,'2009-2010'!$A$3:$D$254,4,0),"")</f>
        <v/>
      </c>
      <c r="W23" s="278" t="str">
        <f>IFERROR(VLOOKUP($D23,'2010-2011'!$A$3:$D$255,4,0),"")</f>
        <v/>
      </c>
      <c r="X23" s="278" t="str">
        <f>IFERROR(VLOOKUP($D23,'2011-2012'!$A$3:$D$253,4,0),"")</f>
        <v/>
      </c>
      <c r="Y23" s="278" t="str">
        <f>IFERROR(VLOOKUP($D23,'2012-2013'!$A$3:$D$253,4,0),"")</f>
        <v/>
      </c>
      <c r="Z23" s="278">
        <f>IFERROR(VLOOKUP($D23,'2013-2014'!$A$3:$D$267,4,0),"")</f>
        <v>265</v>
      </c>
      <c r="AA23" s="146" t="str">
        <f>IFERROR(VLOOKUP($D23,'2014-2015'!$A$3:$D$254,4,0),"")</f>
        <v/>
      </c>
      <c r="AB23" s="146" t="str">
        <f>IFERROR(VLOOKUP($D23,'2015-2016'!$A$3:$D$254,4,0),"")</f>
        <v/>
      </c>
      <c r="AC23" s="272"/>
      <c r="AD23" s="272"/>
      <c r="AE23" s="18"/>
      <c r="AF23" s="18"/>
      <c r="AG23" s="349">
        <f t="shared" si="5"/>
        <v>1</v>
      </c>
    </row>
    <row r="24" spans="1:33" ht="15.75" x14ac:dyDescent="0.25">
      <c r="A24" s="174">
        <f t="shared" si="6"/>
        <v>21</v>
      </c>
      <c r="B24" s="353" t="s">
        <v>289</v>
      </c>
      <c r="C24" s="353" t="s">
        <v>102</v>
      </c>
      <c r="D24" s="163">
        <v>8</v>
      </c>
      <c r="E24" s="14"/>
      <c r="F24" s="13"/>
      <c r="G24" s="14"/>
      <c r="H24" s="51"/>
      <c r="I24" s="211" t="str">
        <f t="shared" si="2"/>
        <v>Janvier</v>
      </c>
      <c r="J24" s="211">
        <f t="shared" si="3"/>
        <v>8</v>
      </c>
      <c r="K24" s="159">
        <f t="shared" si="4"/>
        <v>1900</v>
      </c>
      <c r="L24" s="244">
        <f t="shared" si="0"/>
        <v>8</v>
      </c>
      <c r="M24" s="8">
        <f t="shared" ca="1" si="1"/>
        <v>114</v>
      </c>
      <c r="O24" s="203">
        <v>73</v>
      </c>
      <c r="P24" s="202">
        <f ca="1">COUNTIF($M$4:M278,O24)</f>
        <v>0</v>
      </c>
      <c r="Q24" s="61"/>
      <c r="R24" s="277">
        <f>IFERROR(VLOOKUP($D24,'2004-2006'!$A$3:$G$340,4,0),"")</f>
        <v>8</v>
      </c>
      <c r="S24" s="277" t="str">
        <f>IFERROR(VLOOKUP($D24,'2006-2007'!$A$3:$G$249,4,0),"")</f>
        <v/>
      </c>
      <c r="T24" s="277" t="str">
        <f>IFERROR(VLOOKUP($D24,'2007-2008'!$A$3:$G$259,4,0),"")</f>
        <v/>
      </c>
      <c r="U24" s="278" t="str">
        <f>IFERROR(VLOOKUP($D24,'2008-2009'!$A$3:$H$253,4,0),"")</f>
        <v/>
      </c>
      <c r="V24" s="278" t="str">
        <f>IFERROR(VLOOKUP($D24,'2009-2010'!$A$3:$D$254,4,0),"")</f>
        <v/>
      </c>
      <c r="W24" s="278" t="str">
        <f>IFERROR(VLOOKUP($D24,'2010-2011'!$A$3:$D$255,4,0),"")</f>
        <v/>
      </c>
      <c r="X24" s="278" t="str">
        <f>IFERROR(VLOOKUP($D24,'2011-2012'!$A$3:$D$253,4,0),"")</f>
        <v/>
      </c>
      <c r="Y24" s="278" t="str">
        <f>IFERROR(VLOOKUP($D24,'2012-2013'!$A$3:$D$253,4,0),"")</f>
        <v/>
      </c>
      <c r="Z24" s="278" t="str">
        <f>IFERROR(VLOOKUP($D24,'2013-2014'!$A$3:$D$267,4,0),"")</f>
        <v/>
      </c>
      <c r="AA24" s="295"/>
      <c r="AB24" s="295"/>
      <c r="AC24" s="107"/>
      <c r="AD24" s="107"/>
      <c r="AE24" s="18"/>
      <c r="AF24" s="18"/>
      <c r="AG24" s="349">
        <f t="shared" si="5"/>
        <v>1</v>
      </c>
    </row>
    <row r="25" spans="1:33" ht="15.75" x14ac:dyDescent="0.25">
      <c r="A25" s="174">
        <f t="shared" si="6"/>
        <v>22</v>
      </c>
      <c r="B25" s="353" t="s">
        <v>655</v>
      </c>
      <c r="C25" s="353" t="s">
        <v>656</v>
      </c>
      <c r="D25" s="164">
        <v>228</v>
      </c>
      <c r="E25" s="17"/>
      <c r="F25" s="3"/>
      <c r="G25" s="17"/>
      <c r="H25" s="98"/>
      <c r="I25" s="211" t="str">
        <f t="shared" si="2"/>
        <v/>
      </c>
      <c r="J25" s="211" t="str">
        <f t="shared" si="3"/>
        <v/>
      </c>
      <c r="K25" s="159" t="str">
        <f t="shared" si="4"/>
        <v/>
      </c>
      <c r="L25" s="244" t="str">
        <f t="shared" si="0"/>
        <v/>
      </c>
      <c r="M25" s="8" t="str">
        <f t="shared" ca="1" si="1"/>
        <v/>
      </c>
      <c r="O25" s="203">
        <v>72</v>
      </c>
      <c r="P25" s="202">
        <f ca="1">COUNTIF($M$4:M278,O25)</f>
        <v>1</v>
      </c>
      <c r="Q25" s="61"/>
      <c r="R25" s="277" t="str">
        <f>IFERROR(VLOOKUP($D25,'2004-2006'!$A$3:$G$340,4,0),"")</f>
        <v/>
      </c>
      <c r="S25" s="277" t="str">
        <f>IFERROR(VLOOKUP($D25,'2006-2007'!$A$3:$G$249,4,0),"")</f>
        <v/>
      </c>
      <c r="T25" s="277" t="str">
        <f>IFERROR(VLOOKUP($D25,'2007-2008'!$A$3:$G$259,4,0),"")</f>
        <v/>
      </c>
      <c r="U25" s="278" t="str">
        <f>IFERROR(VLOOKUP($D25,'2008-2009'!$A$3:$H$253,4,0),"")</f>
        <v/>
      </c>
      <c r="V25" s="278" t="str">
        <f>IFERROR(VLOOKUP($D25,'2009-2010'!$A$3:$D$254,4,0),"")</f>
        <v/>
      </c>
      <c r="W25" s="278" t="str">
        <f>IFERROR(VLOOKUP($D25,'2010-2011'!$A$3:$D$255,4,0),"")</f>
        <v/>
      </c>
      <c r="X25" s="278">
        <f>IFERROR(VLOOKUP($D25,'2011-2012'!$A$3:$D$253,4,0),"")</f>
        <v>228</v>
      </c>
      <c r="Y25" s="278">
        <f>IFERROR(VLOOKUP($D25,'2012-2013'!$A$3:$D$253,4,0),"")</f>
        <v>228</v>
      </c>
      <c r="Z25" s="278">
        <f>IFERROR(VLOOKUP($D25,'2013-2014'!$A$3:$D$267,4,0),"")</f>
        <v>228</v>
      </c>
      <c r="AA25" s="146" t="str">
        <f>IFERROR(VLOOKUP($D25,'2014-2015'!$A$3:$D$254,4,0),"")</f>
        <v/>
      </c>
      <c r="AB25" s="146" t="str">
        <f>IFERROR(VLOOKUP($D25,'2015-2016'!$A$3:$D$254,4,0),"")</f>
        <v/>
      </c>
      <c r="AC25" s="272"/>
      <c r="AD25" s="272"/>
      <c r="AE25" s="18"/>
      <c r="AF25" s="18"/>
      <c r="AG25" s="349">
        <f t="shared" si="5"/>
        <v>3</v>
      </c>
    </row>
    <row r="26" spans="1:33" ht="15.75" x14ac:dyDescent="0.25">
      <c r="A26" s="174">
        <f t="shared" si="6"/>
        <v>23</v>
      </c>
      <c r="B26" s="363" t="s">
        <v>760</v>
      </c>
      <c r="C26" s="363" t="s">
        <v>48</v>
      </c>
      <c r="D26" s="163">
        <v>270</v>
      </c>
      <c r="E26" s="46"/>
      <c r="F26" s="3"/>
      <c r="G26" s="46"/>
      <c r="H26" s="46"/>
      <c r="I26" s="211" t="str">
        <f t="shared" si="2"/>
        <v/>
      </c>
      <c r="J26" s="211" t="str">
        <f t="shared" si="3"/>
        <v/>
      </c>
      <c r="K26" s="159" t="str">
        <f t="shared" si="4"/>
        <v/>
      </c>
      <c r="L26" s="244" t="str">
        <f t="shared" si="0"/>
        <v/>
      </c>
      <c r="M26" s="8" t="str">
        <f t="shared" ca="1" si="1"/>
        <v/>
      </c>
      <c r="R26" s="277" t="str">
        <f>IFERROR(VLOOKUP($D26,'2004-2006'!$A$3:$G$340,4,0),"")</f>
        <v/>
      </c>
      <c r="S26" s="277" t="str">
        <f>IFERROR(VLOOKUP($D26,'2006-2007'!$A$3:$G$249,4,0),"")</f>
        <v/>
      </c>
      <c r="T26" s="277" t="str">
        <f>IFERROR(VLOOKUP($D26,'2007-2008'!$A$3:$G$259,4,0),"")</f>
        <v/>
      </c>
      <c r="U26" s="278" t="str">
        <f>IFERROR(VLOOKUP($D26,'2008-2009'!$A$3:$H$253,4,0),"")</f>
        <v/>
      </c>
      <c r="V26" s="278" t="str">
        <f>IFERROR(VLOOKUP($D26,'2009-2010'!$A$3:$D$254,4,0),"")</f>
        <v/>
      </c>
      <c r="W26" s="278" t="str">
        <f>IFERROR(VLOOKUP($D26,'2010-2011'!$A$3:$D$255,4,0),"")</f>
        <v/>
      </c>
      <c r="X26" s="278" t="str">
        <f>IFERROR(VLOOKUP($D26,'2011-2012'!$A$3:$D$253,4,0),"")</f>
        <v/>
      </c>
      <c r="Y26" s="278" t="str">
        <f>IFERROR(VLOOKUP($D26,'2012-2013'!$A$3:$D$253,4,0),"")</f>
        <v/>
      </c>
      <c r="Z26" s="278">
        <f>IFERROR(VLOOKUP($D26,'2013-2014'!$A$3:$D$267,4,0),"")</f>
        <v>270</v>
      </c>
      <c r="AA26" s="146" t="str">
        <f>IFERROR(VLOOKUP($D28,'2014-2015'!$A$3:$D$254,4,0),"")</f>
        <v/>
      </c>
      <c r="AB26" s="146" t="str">
        <f>IFERROR(VLOOKUP($D28,'2015-2016'!$A$3:$D$254,4,0),"")</f>
        <v/>
      </c>
      <c r="AC26" s="272"/>
      <c r="AD26" s="272"/>
      <c r="AE26" s="18"/>
      <c r="AF26" s="18"/>
      <c r="AG26" s="349">
        <f t="shared" si="5"/>
        <v>1</v>
      </c>
    </row>
    <row r="27" spans="1:33" ht="15.75" x14ac:dyDescent="0.25">
      <c r="A27" s="174">
        <f t="shared" si="6"/>
        <v>24</v>
      </c>
      <c r="B27" s="353" t="s">
        <v>51</v>
      </c>
      <c r="C27" s="353" t="s">
        <v>52</v>
      </c>
      <c r="D27" s="163">
        <v>79</v>
      </c>
      <c r="E27" s="14"/>
      <c r="F27" s="13"/>
      <c r="G27" s="14"/>
      <c r="H27" s="147"/>
      <c r="I27" s="211" t="str">
        <f t="shared" si="2"/>
        <v/>
      </c>
      <c r="J27" s="211" t="str">
        <f t="shared" si="3"/>
        <v/>
      </c>
      <c r="K27" s="159" t="str">
        <f t="shared" si="4"/>
        <v/>
      </c>
      <c r="L27" s="244" t="str">
        <f t="shared" si="0"/>
        <v/>
      </c>
      <c r="M27" s="8" t="str">
        <f t="shared" ca="1" si="1"/>
        <v/>
      </c>
      <c r="O27" s="203">
        <v>71</v>
      </c>
      <c r="P27" s="202">
        <f ca="1">COUNTIF($M$4:M278,O27)</f>
        <v>0</v>
      </c>
      <c r="Q27" s="61"/>
      <c r="R27" s="277" t="str">
        <f>IFERROR(VLOOKUP($D27,'2004-2006'!$A$3:$G$340,4,0),"")</f>
        <v/>
      </c>
      <c r="S27" s="277">
        <f>IFERROR(VLOOKUP($D27,'2006-2007'!$A$3:$G$249,4,0),"")</f>
        <v>79</v>
      </c>
      <c r="T27" s="277">
        <f>IFERROR(VLOOKUP($D27,'2007-2008'!$A$3:$G$259,4,0),"")</f>
        <v>79</v>
      </c>
      <c r="U27" s="278" t="str">
        <f>IFERROR(VLOOKUP($D27,'2008-2009'!$A$3:$H$253,4,0),"")</f>
        <v/>
      </c>
      <c r="V27" s="278" t="str">
        <f>IFERROR(VLOOKUP($D27,'2009-2010'!$A$3:$D$254,4,0),"")</f>
        <v/>
      </c>
      <c r="W27" s="278" t="str">
        <f>IFERROR(VLOOKUP($D27,'2010-2011'!$A$3:$D$255,4,0),"")</f>
        <v/>
      </c>
      <c r="X27" s="278" t="str">
        <f>IFERROR(VLOOKUP($D27,'2011-2012'!$A$3:$D$253,4,0),"")</f>
        <v/>
      </c>
      <c r="Y27" s="278" t="str">
        <f>IFERROR(VLOOKUP($D27,'2012-2013'!$A$3:$D$253,4,0),"")</f>
        <v/>
      </c>
      <c r="Z27" s="278" t="str">
        <f>IFERROR(VLOOKUP($D27,'2013-2014'!$A$3:$D$267,4,0),"")</f>
        <v/>
      </c>
      <c r="AA27" s="295"/>
      <c r="AB27" s="295"/>
      <c r="AC27" s="107"/>
      <c r="AD27" s="107"/>
      <c r="AE27" s="18"/>
      <c r="AF27" s="18"/>
      <c r="AG27" s="349">
        <f t="shared" si="5"/>
        <v>2</v>
      </c>
    </row>
    <row r="28" spans="1:33" s="19" customFormat="1" ht="15.75" x14ac:dyDescent="0.25">
      <c r="A28" s="174">
        <f t="shared" si="6"/>
        <v>25</v>
      </c>
      <c r="B28" s="353" t="s">
        <v>633</v>
      </c>
      <c r="C28" s="353" t="s">
        <v>327</v>
      </c>
      <c r="D28" s="163">
        <v>207</v>
      </c>
      <c r="E28" s="52"/>
      <c r="F28" s="13"/>
      <c r="G28" s="52"/>
      <c r="H28" s="98"/>
      <c r="I28" s="211" t="str">
        <f t="shared" si="2"/>
        <v/>
      </c>
      <c r="J28" s="211" t="str">
        <f t="shared" si="3"/>
        <v/>
      </c>
      <c r="K28" s="159" t="str">
        <f t="shared" si="4"/>
        <v/>
      </c>
      <c r="L28" s="244" t="str">
        <f t="shared" si="0"/>
        <v/>
      </c>
      <c r="M28" s="8" t="str">
        <f t="shared" ca="1" si="1"/>
        <v/>
      </c>
      <c r="O28" s="203">
        <v>70</v>
      </c>
      <c r="P28" s="202">
        <f ca="1">COUNTIF($M$4:M278,O28)</f>
        <v>0</v>
      </c>
      <c r="Q28" s="61"/>
      <c r="R28" s="277" t="str">
        <f>IFERROR(VLOOKUP($D28,'2004-2006'!$A$3:$G$340,4,0),"")</f>
        <v/>
      </c>
      <c r="S28" s="277" t="str">
        <f>IFERROR(VLOOKUP($D28,'2006-2007'!$A$3:$G$249,4,0),"")</f>
        <v/>
      </c>
      <c r="T28" s="277" t="str">
        <f>IFERROR(VLOOKUP($D28,'2007-2008'!$A$3:$G$259,4,0),"")</f>
        <v/>
      </c>
      <c r="U28" s="278" t="str">
        <f>IFERROR(VLOOKUP($D28,'2008-2009'!$A$3:$H$253,4,0),"")</f>
        <v/>
      </c>
      <c r="V28" s="278" t="str">
        <f>IFERROR(VLOOKUP($D28,'2009-2010'!$A$3:$D$254,4,0),"")</f>
        <v/>
      </c>
      <c r="W28" s="278">
        <f>IFERROR(VLOOKUP($D28,'2010-2011'!$A$3:$D$255,4,0),"")</f>
        <v>207</v>
      </c>
      <c r="X28" s="278">
        <f>IFERROR(VLOOKUP($D28,'2011-2012'!$A$3:$D$253,4,0),"")</f>
        <v>207</v>
      </c>
      <c r="Y28" s="278">
        <f>IFERROR(VLOOKUP($D28,'2012-2013'!$A$3:$D$253,4,0),"")</f>
        <v>207</v>
      </c>
      <c r="Z28" s="278">
        <f>IFERROR(VLOOKUP($D28,'2013-2014'!$A$3:$D$267,4,0),"")</f>
        <v>207</v>
      </c>
      <c r="AA28" s="146" t="str">
        <f>IFERROR(VLOOKUP($D30,'2014-2015'!$A$3:$D$254,4,0),"")</f>
        <v/>
      </c>
      <c r="AB28" s="146" t="str">
        <f>IFERROR(VLOOKUP($D30,'2015-2016'!$A$3:$D$254,4,0),"")</f>
        <v/>
      </c>
      <c r="AC28" s="272"/>
      <c r="AD28" s="272"/>
      <c r="AE28" s="18"/>
      <c r="AF28" s="18"/>
      <c r="AG28" s="349">
        <f t="shared" si="5"/>
        <v>4</v>
      </c>
    </row>
    <row r="29" spans="1:33" ht="15.75" x14ac:dyDescent="0.25">
      <c r="A29" s="174">
        <f t="shared" si="6"/>
        <v>26</v>
      </c>
      <c r="B29" s="353" t="s">
        <v>290</v>
      </c>
      <c r="C29" s="353" t="s">
        <v>70</v>
      </c>
      <c r="D29" s="163">
        <v>9</v>
      </c>
      <c r="E29" s="14"/>
      <c r="F29" s="13"/>
      <c r="G29" s="14"/>
      <c r="H29" s="51"/>
      <c r="I29" s="211" t="str">
        <f t="shared" si="2"/>
        <v>Janvier</v>
      </c>
      <c r="J29" s="211">
        <f t="shared" si="3"/>
        <v>9</v>
      </c>
      <c r="K29" s="159">
        <f t="shared" si="4"/>
        <v>1900</v>
      </c>
      <c r="L29" s="244">
        <f t="shared" si="0"/>
        <v>9</v>
      </c>
      <c r="M29" s="8">
        <f t="shared" ca="1" si="1"/>
        <v>114</v>
      </c>
      <c r="O29" s="203">
        <v>69</v>
      </c>
      <c r="P29" s="202">
        <f ca="1">COUNTIF($M$4:M278,O29)</f>
        <v>0</v>
      </c>
      <c r="Q29" s="61"/>
      <c r="R29" s="277">
        <f>IFERROR(VLOOKUP($D29,'2004-2006'!$A$3:$G$340,4,0),"")</f>
        <v>9</v>
      </c>
      <c r="S29" s="277" t="str">
        <f>IFERROR(VLOOKUP($D29,'2006-2007'!$A$3:$G$249,4,0),"")</f>
        <v/>
      </c>
      <c r="T29" s="277" t="str">
        <f>IFERROR(VLOOKUP($D29,'2007-2008'!$A$3:$G$259,4,0),"")</f>
        <v/>
      </c>
      <c r="U29" s="278" t="str">
        <f>IFERROR(VLOOKUP($D29,'2008-2009'!$A$3:$H$253,4,0),"")</f>
        <v/>
      </c>
      <c r="V29" s="278" t="str">
        <f>IFERROR(VLOOKUP($D29,'2009-2010'!$A$3:$D$254,4,0),"")</f>
        <v/>
      </c>
      <c r="W29" s="278" t="str">
        <f>IFERROR(VLOOKUP($D29,'2010-2011'!$A$3:$D$255,4,0),"")</f>
        <v/>
      </c>
      <c r="X29" s="278" t="str">
        <f>IFERROR(VLOOKUP($D29,'2011-2012'!$A$3:$D$253,4,0),"")</f>
        <v/>
      </c>
      <c r="Y29" s="278" t="str">
        <f>IFERROR(VLOOKUP($D29,'2012-2013'!$A$3:$D$253,4,0),"")</f>
        <v/>
      </c>
      <c r="Z29" s="278" t="str">
        <f>IFERROR(VLOOKUP($D29,'2013-2014'!$A$3:$D$267,4,0),"")</f>
        <v/>
      </c>
      <c r="AA29" s="146" t="str">
        <f>IFERROR(VLOOKUP($D31,'2014-2015'!$A$3:$D$254,4,0),"")</f>
        <v/>
      </c>
      <c r="AB29" s="146" t="str">
        <f>IFERROR(VLOOKUP($D31,'2015-2016'!$A$3:$D$254,4,0),"")</f>
        <v/>
      </c>
      <c r="AC29" s="280"/>
      <c r="AD29" s="280"/>
      <c r="AE29" s="119"/>
      <c r="AF29" s="119"/>
      <c r="AG29" s="349">
        <f t="shared" si="5"/>
        <v>1</v>
      </c>
    </row>
    <row r="30" spans="1:33" ht="15.75" x14ac:dyDescent="0.25">
      <c r="A30" s="174">
        <f t="shared" si="6"/>
        <v>27</v>
      </c>
      <c r="B30" s="353" t="s">
        <v>291</v>
      </c>
      <c r="C30" s="353" t="s">
        <v>252</v>
      </c>
      <c r="D30" s="163">
        <v>10</v>
      </c>
      <c r="E30" s="14"/>
      <c r="F30" s="13"/>
      <c r="G30" s="14"/>
      <c r="H30" s="51"/>
      <c r="I30" s="211" t="str">
        <f t="shared" si="2"/>
        <v>Janvier</v>
      </c>
      <c r="J30" s="211">
        <f t="shared" si="3"/>
        <v>10</v>
      </c>
      <c r="K30" s="159">
        <f t="shared" si="4"/>
        <v>1900</v>
      </c>
      <c r="L30" s="244">
        <f t="shared" si="0"/>
        <v>10</v>
      </c>
      <c r="M30" s="8">
        <f t="shared" ca="1" si="1"/>
        <v>114</v>
      </c>
      <c r="O30" s="203">
        <v>68</v>
      </c>
      <c r="P30" s="202">
        <f ca="1">COUNTIF($M$4:M278,O30)</f>
        <v>0</v>
      </c>
      <c r="Q30" s="61"/>
      <c r="R30" s="277">
        <f>IFERROR(VLOOKUP($D30,'2004-2006'!$A$3:$G$340,4,0),"")</f>
        <v>10</v>
      </c>
      <c r="S30" s="277" t="str">
        <f>IFERROR(VLOOKUP($D30,'2006-2007'!$A$3:$G$249,4,0),"")</f>
        <v/>
      </c>
      <c r="T30" s="277" t="str">
        <f>IFERROR(VLOOKUP($D30,'2007-2008'!$A$3:$G$259,4,0),"")</f>
        <v/>
      </c>
      <c r="U30" s="278" t="str">
        <f>IFERROR(VLOOKUP($D30,'2008-2009'!$A$3:$H$253,4,0),"")</f>
        <v/>
      </c>
      <c r="V30" s="278" t="str">
        <f>IFERROR(VLOOKUP($D30,'2009-2010'!$A$3:$D$254,4,0),"")</f>
        <v/>
      </c>
      <c r="W30" s="278" t="str">
        <f>IFERROR(VLOOKUP($D30,'2010-2011'!$A$3:$D$255,4,0),"")</f>
        <v/>
      </c>
      <c r="X30" s="278" t="str">
        <f>IFERROR(VLOOKUP($D30,'2011-2012'!$A$3:$D$253,4,0),"")</f>
        <v/>
      </c>
      <c r="Y30" s="278" t="str">
        <f>IFERROR(VLOOKUP($D30,'2012-2013'!$A$3:$D$253,4,0),"")</f>
        <v/>
      </c>
      <c r="Z30" s="278" t="str">
        <f>IFERROR(VLOOKUP($D30,'2013-2014'!$A$3:$D$267,4,0),"")</f>
        <v/>
      </c>
      <c r="AA30" s="146" t="str">
        <f>IFERROR(VLOOKUP($D32,'2014-2015'!$A$3:$D$254,4,0),"")</f>
        <v/>
      </c>
      <c r="AB30" s="146" t="str">
        <f>IFERROR(VLOOKUP($D32,'2015-2016'!$A$3:$D$254,4,0),"")</f>
        <v/>
      </c>
      <c r="AC30" s="272"/>
      <c r="AD30" s="272"/>
      <c r="AE30" s="18"/>
      <c r="AF30" s="18"/>
      <c r="AG30" s="349">
        <f t="shared" si="5"/>
        <v>1</v>
      </c>
    </row>
    <row r="31" spans="1:33" ht="15.75" x14ac:dyDescent="0.25">
      <c r="A31" s="174">
        <f t="shared" si="6"/>
        <v>28</v>
      </c>
      <c r="B31" s="353" t="s">
        <v>291</v>
      </c>
      <c r="C31" s="353" t="s">
        <v>48</v>
      </c>
      <c r="D31" s="163">
        <v>193</v>
      </c>
      <c r="E31" s="17"/>
      <c r="F31" s="3"/>
      <c r="G31" s="17"/>
      <c r="H31" s="98"/>
      <c r="I31" s="211" t="str">
        <f t="shared" si="2"/>
        <v/>
      </c>
      <c r="J31" s="211" t="str">
        <f t="shared" si="3"/>
        <v/>
      </c>
      <c r="K31" s="159" t="str">
        <f t="shared" si="4"/>
        <v/>
      </c>
      <c r="L31" s="244" t="str">
        <f t="shared" si="0"/>
        <v/>
      </c>
      <c r="M31" s="8" t="str">
        <f t="shared" ca="1" si="1"/>
        <v/>
      </c>
      <c r="O31" s="203">
        <v>67</v>
      </c>
      <c r="P31" s="202">
        <f ca="1">COUNTIF($M$4:M278,O31)</f>
        <v>0</v>
      </c>
      <c r="Q31" s="61"/>
      <c r="R31" s="277" t="str">
        <f>IFERROR(VLOOKUP($D31,'2004-2006'!$A$3:$G$340,4,0),"")</f>
        <v/>
      </c>
      <c r="S31" s="277" t="str">
        <f>IFERROR(VLOOKUP($D31,'2006-2007'!$A$3:$G$249,4,0),"")</f>
        <v/>
      </c>
      <c r="T31" s="277" t="str">
        <f>IFERROR(VLOOKUP($D31,'2007-2008'!$A$3:$G$259,4,0),"")</f>
        <v/>
      </c>
      <c r="U31" s="278" t="str">
        <f>IFERROR(VLOOKUP($D31,'2008-2009'!$A$3:$H$253,4,0),"")</f>
        <v/>
      </c>
      <c r="V31" s="278" t="str">
        <f>IFERROR(VLOOKUP($D31,'2009-2010'!$A$3:$D$254,4,0),"")</f>
        <v/>
      </c>
      <c r="W31" s="278">
        <f>IFERROR(VLOOKUP($D31,'2010-2011'!$A$3:$D$255,4,0),"")</f>
        <v>193</v>
      </c>
      <c r="X31" s="278">
        <f>IFERROR(VLOOKUP($D31,'2011-2012'!$A$3:$D$253,4,0),"")</f>
        <v>193</v>
      </c>
      <c r="Y31" s="278" t="str">
        <f>IFERROR(VLOOKUP($D31,'2012-2013'!$A$3:$D$253,4,0),"")</f>
        <v/>
      </c>
      <c r="Z31" s="278" t="str">
        <f>IFERROR(VLOOKUP($D31,'2013-2014'!$A$3:$D$267,4,0),"")</f>
        <v/>
      </c>
      <c r="AA31" s="146" t="str">
        <f>IFERROR(VLOOKUP($D33,'2014-2015'!$A$3:$D$254,4,0),"")</f>
        <v/>
      </c>
      <c r="AB31" s="146" t="str">
        <f>IFERROR(VLOOKUP($D33,'2015-2016'!$A$3:$D$254,4,0),"")</f>
        <v/>
      </c>
      <c r="AC31" s="272"/>
      <c r="AD31" s="107"/>
      <c r="AE31" s="18"/>
      <c r="AF31" s="18"/>
      <c r="AG31" s="349">
        <f t="shared" si="5"/>
        <v>2</v>
      </c>
    </row>
    <row r="32" spans="1:33" ht="15.75" x14ac:dyDescent="0.25">
      <c r="A32" s="174">
        <f t="shared" si="6"/>
        <v>29</v>
      </c>
      <c r="B32" s="353" t="s">
        <v>291</v>
      </c>
      <c r="C32" s="353" t="s">
        <v>35</v>
      </c>
      <c r="D32" s="163">
        <v>219</v>
      </c>
      <c r="E32" s="17"/>
      <c r="F32" s="3"/>
      <c r="G32" s="17"/>
      <c r="H32" s="103"/>
      <c r="I32" s="211" t="str">
        <f t="shared" si="2"/>
        <v/>
      </c>
      <c r="J32" s="211" t="str">
        <f t="shared" si="3"/>
        <v/>
      </c>
      <c r="K32" s="159" t="str">
        <f t="shared" si="4"/>
        <v/>
      </c>
      <c r="L32" s="244" t="str">
        <f t="shared" si="0"/>
        <v/>
      </c>
      <c r="M32" s="8" t="str">
        <f t="shared" ca="1" si="1"/>
        <v/>
      </c>
      <c r="O32" s="203">
        <v>66</v>
      </c>
      <c r="P32" s="202">
        <f ca="1">COUNTIF($M$4:M278,O32)</f>
        <v>0</v>
      </c>
      <c r="Q32" s="61"/>
      <c r="R32" s="277" t="str">
        <f>IFERROR(VLOOKUP($D32,'2004-2006'!$A$3:$G$340,4,0),"")</f>
        <v/>
      </c>
      <c r="S32" s="277" t="str">
        <f>IFERROR(VLOOKUP($D32,'2006-2007'!$A$3:$G$249,4,0),"")</f>
        <v/>
      </c>
      <c r="T32" s="277" t="str">
        <f>IFERROR(VLOOKUP($D32,'2007-2008'!$A$3:$G$259,4,0),"")</f>
        <v/>
      </c>
      <c r="U32" s="278" t="str">
        <f>IFERROR(VLOOKUP($D32,'2008-2009'!$A$3:$H$253,4,0),"")</f>
        <v/>
      </c>
      <c r="V32" s="278" t="str">
        <f>IFERROR(VLOOKUP($D32,'2009-2010'!$A$3:$D$254,4,0),"")</f>
        <v/>
      </c>
      <c r="W32" s="278">
        <f>IFERROR(VLOOKUP($D32,'2010-2011'!$A$3:$D$255,4,0),"")</f>
        <v>219</v>
      </c>
      <c r="X32" s="278">
        <f>IFERROR(VLOOKUP($D32,'2011-2012'!$A$3:$D$253,4,0),"")</f>
        <v>219</v>
      </c>
      <c r="Y32" s="278" t="str">
        <f>IFERROR(VLOOKUP($D32,'2012-2013'!$A$3:$D$253,4,0),"")</f>
        <v/>
      </c>
      <c r="Z32" s="278" t="str">
        <f>IFERROR(VLOOKUP($D32,'2013-2014'!$A$3:$D$267,4,0),"")</f>
        <v/>
      </c>
      <c r="AA32" s="146" t="str">
        <f>IFERROR(VLOOKUP($D34,'2014-2015'!$A$3:$D$254,4,0),"")</f>
        <v/>
      </c>
      <c r="AB32" s="146" t="str">
        <f>IFERROR(VLOOKUP($D34,'2015-2016'!$A$3:$D$254,4,0),"")</f>
        <v/>
      </c>
      <c r="AC32" s="272"/>
      <c r="AD32" s="107"/>
      <c r="AE32" s="18"/>
      <c r="AF32" s="18"/>
      <c r="AG32" s="349">
        <f t="shared" si="5"/>
        <v>2</v>
      </c>
    </row>
    <row r="33" spans="1:33" ht="15.75" x14ac:dyDescent="0.25">
      <c r="A33" s="174">
        <f t="shared" si="6"/>
        <v>30</v>
      </c>
      <c r="B33" s="353" t="s">
        <v>647</v>
      </c>
      <c r="C33" s="353" t="s">
        <v>395</v>
      </c>
      <c r="D33" s="164">
        <v>221</v>
      </c>
      <c r="E33" s="17"/>
      <c r="F33" s="40"/>
      <c r="G33" s="17"/>
      <c r="H33" s="103"/>
      <c r="I33" s="211" t="str">
        <f t="shared" si="2"/>
        <v/>
      </c>
      <c r="J33" s="211" t="str">
        <f t="shared" si="3"/>
        <v/>
      </c>
      <c r="K33" s="159" t="str">
        <f t="shared" si="4"/>
        <v/>
      </c>
      <c r="L33" s="244" t="str">
        <f t="shared" si="0"/>
        <v/>
      </c>
      <c r="M33" s="8" t="str">
        <f t="shared" ca="1" si="1"/>
        <v/>
      </c>
      <c r="O33" s="203">
        <v>65</v>
      </c>
      <c r="P33" s="202">
        <f ca="1">COUNTIF($M$4:M279,O33)</f>
        <v>0</v>
      </c>
      <c r="Q33" s="61"/>
      <c r="R33" s="277" t="str">
        <f>IFERROR(VLOOKUP($D33,'2004-2006'!$A$3:$G$340,4,0),"")</f>
        <v/>
      </c>
      <c r="S33" s="277" t="str">
        <f>IFERROR(VLOOKUP($D33,'2006-2007'!$A$3:$G$249,4,0),"")</f>
        <v/>
      </c>
      <c r="T33" s="277" t="str">
        <f>IFERROR(VLOOKUP($D33,'2007-2008'!$A$3:$G$259,4,0),"")</f>
        <v/>
      </c>
      <c r="U33" s="278" t="str">
        <f>IFERROR(VLOOKUP($D33,'2008-2009'!$A$3:$H$253,4,0),"")</f>
        <v/>
      </c>
      <c r="V33" s="278" t="str">
        <f>IFERROR(VLOOKUP($D33,'2009-2010'!$A$3:$D$254,4,0),"")</f>
        <v/>
      </c>
      <c r="W33" s="278" t="str">
        <f>IFERROR(VLOOKUP($D33,'2010-2011'!$A$3:$D$255,4,0),"")</f>
        <v/>
      </c>
      <c r="X33" s="278">
        <f>IFERROR(VLOOKUP($D33,'2011-2012'!$A$3:$D$253,4,0),"")</f>
        <v>221</v>
      </c>
      <c r="Y33" s="278" t="str">
        <f>IFERROR(VLOOKUP($D33,'2012-2013'!$A$3:$D$253,4,0),"")</f>
        <v/>
      </c>
      <c r="Z33" s="278" t="str">
        <f>IFERROR(VLOOKUP($D33,'2013-2014'!$A$3:$D$267,4,0),"")</f>
        <v/>
      </c>
      <c r="AA33" s="146" t="str">
        <f>IFERROR(VLOOKUP($D35,'2014-2015'!$A$3:$D$254,4,0),"")</f>
        <v/>
      </c>
      <c r="AB33" s="146" t="str">
        <f>IFERROR(VLOOKUP($D35,'2015-2016'!$A$3:$D$254,4,0),"")</f>
        <v/>
      </c>
      <c r="AC33" s="272"/>
      <c r="AD33" s="107"/>
      <c r="AE33" s="18"/>
      <c r="AF33" s="18"/>
      <c r="AG33" s="349">
        <f t="shared" si="5"/>
        <v>1</v>
      </c>
    </row>
    <row r="34" spans="1:33" ht="15.75" x14ac:dyDescent="0.25">
      <c r="A34" s="174">
        <f t="shared" si="6"/>
        <v>31</v>
      </c>
      <c r="B34" s="353" t="s">
        <v>292</v>
      </c>
      <c r="C34" s="353" t="s">
        <v>87</v>
      </c>
      <c r="D34" s="163">
        <v>11</v>
      </c>
      <c r="E34" s="14"/>
      <c r="F34" s="13"/>
      <c r="G34" s="14"/>
      <c r="H34" s="147"/>
      <c r="I34" s="211" t="str">
        <f t="shared" si="2"/>
        <v>Janvier</v>
      </c>
      <c r="J34" s="211">
        <f t="shared" si="3"/>
        <v>11</v>
      </c>
      <c r="K34" s="159">
        <f t="shared" si="4"/>
        <v>1900</v>
      </c>
      <c r="L34" s="244">
        <f t="shared" si="0"/>
        <v>11</v>
      </c>
      <c r="M34" s="8">
        <f t="shared" ca="1" si="1"/>
        <v>114</v>
      </c>
      <c r="O34" s="203">
        <v>64</v>
      </c>
      <c r="P34" s="202">
        <f ca="1">COUNTIF($M$4:M280,O34)</f>
        <v>0</v>
      </c>
      <c r="Q34" s="61"/>
      <c r="R34" s="277">
        <f>IFERROR(VLOOKUP($D34,'2004-2006'!$A$3:$G$340,4,0),"")</f>
        <v>11</v>
      </c>
      <c r="S34" s="277" t="str">
        <f>IFERROR(VLOOKUP($D34,'2006-2007'!$A$3:$G$249,4,0),"")</f>
        <v/>
      </c>
      <c r="T34" s="277" t="str">
        <f>IFERROR(VLOOKUP($D34,'2007-2008'!$A$3:$G$259,4,0),"")</f>
        <v/>
      </c>
      <c r="U34" s="278" t="str">
        <f>IFERROR(VLOOKUP($D34,'2008-2009'!$A$3:$H$253,4,0),"")</f>
        <v/>
      </c>
      <c r="V34" s="278" t="str">
        <f>IFERROR(VLOOKUP($D34,'2009-2010'!$A$3:$D$254,4,0),"")</f>
        <v/>
      </c>
      <c r="W34" s="278" t="str">
        <f>IFERROR(VLOOKUP($D34,'2010-2011'!$A$3:$D$255,4,0),"")</f>
        <v/>
      </c>
      <c r="X34" s="278" t="str">
        <f>IFERROR(VLOOKUP($D34,'2011-2012'!$A$3:$D$253,4,0),"")</f>
        <v/>
      </c>
      <c r="Y34" s="278" t="str">
        <f>IFERROR(VLOOKUP($D34,'2012-2013'!$A$3:$D$253,4,0),"")</f>
        <v/>
      </c>
      <c r="Z34" s="278" t="str">
        <f>IFERROR(VLOOKUP($D34,'2013-2014'!$A$3:$D$267,4,0),"")</f>
        <v/>
      </c>
      <c r="AA34" s="146" t="str">
        <f>IFERROR(VLOOKUP($D36,'2014-2015'!$A$3:$D$254,4,0),"")</f>
        <v/>
      </c>
      <c r="AB34" s="146" t="str">
        <f>IFERROR(VLOOKUP($D36,'2015-2016'!$A$3:$D$254,4,0),"")</f>
        <v/>
      </c>
      <c r="AC34" s="272"/>
      <c r="AD34" s="107"/>
      <c r="AE34" s="18"/>
      <c r="AF34" s="18"/>
      <c r="AG34" s="349">
        <f t="shared" si="5"/>
        <v>1</v>
      </c>
    </row>
    <row r="35" spans="1:33" ht="15.75" x14ac:dyDescent="0.25">
      <c r="A35" s="174">
        <f t="shared" si="6"/>
        <v>32</v>
      </c>
      <c r="B35" s="353" t="s">
        <v>144</v>
      </c>
      <c r="C35" s="353" t="s">
        <v>145</v>
      </c>
      <c r="D35" s="163">
        <v>133</v>
      </c>
      <c r="E35" s="14"/>
      <c r="F35" s="13"/>
      <c r="G35" s="14"/>
      <c r="H35" s="147"/>
      <c r="I35" s="211" t="str">
        <f t="shared" si="2"/>
        <v/>
      </c>
      <c r="J35" s="211" t="str">
        <f t="shared" si="3"/>
        <v/>
      </c>
      <c r="K35" s="159" t="str">
        <f t="shared" si="4"/>
        <v/>
      </c>
      <c r="L35" s="244" t="str">
        <f t="shared" si="0"/>
        <v/>
      </c>
      <c r="M35" s="8" t="str">
        <f t="shared" ca="1" si="1"/>
        <v/>
      </c>
      <c r="O35" s="203">
        <v>63</v>
      </c>
      <c r="P35" s="202">
        <f ca="1">COUNTIF($M$4:M281,O35)</f>
        <v>0</v>
      </c>
      <c r="Q35" s="61"/>
      <c r="R35" s="277" t="str">
        <f>IFERROR(VLOOKUP($D35,'2004-2006'!$A$3:$G$340,4,0),"")</f>
        <v/>
      </c>
      <c r="S35" s="277" t="str">
        <f>IFERROR(VLOOKUP($D35,'2006-2007'!$A$3:$G$249,4,0),"")</f>
        <v/>
      </c>
      <c r="T35" s="277">
        <f>IFERROR(VLOOKUP($D35,'2007-2008'!$A$3:$G$259,4,0),"")</f>
        <v>133</v>
      </c>
      <c r="U35" s="278">
        <f>IFERROR(VLOOKUP($D35,'2008-2009'!$A$3:$H$253,4,0),"")</f>
        <v>133</v>
      </c>
      <c r="V35" s="278" t="str">
        <f>IFERROR(VLOOKUP($D35,'2009-2010'!$A$3:$D$254,4,0),"")</f>
        <v/>
      </c>
      <c r="W35" s="278" t="str">
        <f>IFERROR(VLOOKUP($D35,'2010-2011'!$A$3:$D$255,4,0),"")</f>
        <v/>
      </c>
      <c r="X35" s="278" t="str">
        <f>IFERROR(VLOOKUP($D35,'2011-2012'!$A$3:$D$253,4,0),"")</f>
        <v/>
      </c>
      <c r="Y35" s="278" t="str">
        <f>IFERROR(VLOOKUP($D35,'2012-2013'!$A$3:$D$253,4,0),"")</f>
        <v/>
      </c>
      <c r="Z35" s="278" t="str">
        <f>IFERROR(VLOOKUP($D35,'2013-2014'!$A$3:$D$267,4,0),"")</f>
        <v/>
      </c>
      <c r="AA35" s="146" t="str">
        <f>IFERROR(VLOOKUP($D37,'2014-2015'!$A$3:$D$254,4,0),"")</f>
        <v/>
      </c>
      <c r="AB35" s="146" t="str">
        <f>IFERROR(VLOOKUP($D37,'2015-2016'!$A$3:$D$254,4,0),"")</f>
        <v/>
      </c>
      <c r="AC35" s="272"/>
      <c r="AD35" s="107"/>
      <c r="AE35" s="18"/>
      <c r="AF35" s="18"/>
      <c r="AG35" s="349">
        <f t="shared" si="5"/>
        <v>2</v>
      </c>
    </row>
    <row r="36" spans="1:33" ht="15.75" x14ac:dyDescent="0.25">
      <c r="A36" s="174">
        <f t="shared" si="6"/>
        <v>33</v>
      </c>
      <c r="B36" s="353" t="s">
        <v>549</v>
      </c>
      <c r="C36" s="353" t="s">
        <v>393</v>
      </c>
      <c r="D36" s="165">
        <v>172</v>
      </c>
      <c r="E36" s="14"/>
      <c r="F36" s="13"/>
      <c r="G36" s="14"/>
      <c r="H36" s="51"/>
      <c r="I36" s="211" t="str">
        <f t="shared" si="2"/>
        <v/>
      </c>
      <c r="J36" s="211" t="str">
        <f t="shared" si="3"/>
        <v/>
      </c>
      <c r="K36" s="159" t="str">
        <f t="shared" si="4"/>
        <v/>
      </c>
      <c r="L36" s="244" t="str">
        <f t="shared" si="0"/>
        <v/>
      </c>
      <c r="M36" s="8" t="str">
        <f t="shared" ca="1" si="1"/>
        <v/>
      </c>
      <c r="O36" s="203">
        <v>62</v>
      </c>
      <c r="P36" s="202">
        <f ca="1">COUNTIF($M$4:M282,O36)</f>
        <v>0</v>
      </c>
      <c r="Q36" s="61"/>
      <c r="R36" s="277" t="str">
        <f>IFERROR(VLOOKUP($D36,'2004-2006'!$A$3:$G$340,4,0),"")</f>
        <v/>
      </c>
      <c r="S36" s="277" t="str">
        <f>IFERROR(VLOOKUP($D36,'2006-2007'!$A$3:$G$249,4,0),"")</f>
        <v/>
      </c>
      <c r="T36" s="277" t="str">
        <f>IFERROR(VLOOKUP($D36,'2007-2008'!$A$3:$G$259,4,0),"")</f>
        <v/>
      </c>
      <c r="U36" s="278" t="str">
        <f>IFERROR(VLOOKUP($D36,'2008-2009'!$A$3:$H$253,4,0),"")</f>
        <v/>
      </c>
      <c r="V36" s="278">
        <f>IFERROR(VLOOKUP($D36,'2009-2010'!$A$3:$D$254,4,0),"")</f>
        <v>172</v>
      </c>
      <c r="W36" s="278" t="str">
        <f>IFERROR(VLOOKUP($D36,'2010-2011'!$A$3:$D$255,4,0),"")</f>
        <v/>
      </c>
      <c r="X36" s="278" t="str">
        <f>IFERROR(VLOOKUP($D36,'2011-2012'!$A$3:$D$253,4,0),"")</f>
        <v/>
      </c>
      <c r="Y36" s="278" t="str">
        <f>IFERROR(VLOOKUP($D36,'2012-2013'!$A$3:$D$253,4,0),"")</f>
        <v/>
      </c>
      <c r="Z36" s="278" t="str">
        <f>IFERROR(VLOOKUP($D36,'2013-2014'!$A$3:$D$267,4,0),"")</f>
        <v/>
      </c>
      <c r="AA36" s="295"/>
      <c r="AB36" s="295"/>
      <c r="AC36" s="107"/>
      <c r="AD36" s="107"/>
      <c r="AE36" s="18"/>
      <c r="AF36" s="18"/>
      <c r="AG36" s="349">
        <f t="shared" si="5"/>
        <v>1</v>
      </c>
    </row>
    <row r="37" spans="1:33" ht="15.75" x14ac:dyDescent="0.25">
      <c r="A37" s="174">
        <f t="shared" si="6"/>
        <v>34</v>
      </c>
      <c r="B37" s="353" t="s">
        <v>293</v>
      </c>
      <c r="C37" s="353" t="s">
        <v>102</v>
      </c>
      <c r="D37" s="163">
        <v>12</v>
      </c>
      <c r="E37" s="14"/>
      <c r="F37" s="13"/>
      <c r="G37" s="14"/>
      <c r="H37" s="147"/>
      <c r="I37" s="211" t="str">
        <f t="shared" si="2"/>
        <v>Janvier</v>
      </c>
      <c r="J37" s="211">
        <f t="shared" si="3"/>
        <v>12</v>
      </c>
      <c r="K37" s="159">
        <f t="shared" si="4"/>
        <v>1900</v>
      </c>
      <c r="L37" s="244">
        <f t="shared" si="0"/>
        <v>12</v>
      </c>
      <c r="M37" s="8">
        <f t="shared" ca="1" si="1"/>
        <v>114</v>
      </c>
      <c r="O37" s="203">
        <v>61</v>
      </c>
      <c r="P37" s="202">
        <f ca="1">COUNTIF($M$4:M283,O37)</f>
        <v>1</v>
      </c>
      <c r="Q37" s="61"/>
      <c r="R37" s="277">
        <f>IFERROR(VLOOKUP($D37,'2004-2006'!$A$3:$G$340,4,0),"")</f>
        <v>12</v>
      </c>
      <c r="S37" s="277" t="str">
        <f>IFERROR(VLOOKUP($D37,'2006-2007'!$A$3:$G$249,4,0),"")</f>
        <v/>
      </c>
      <c r="T37" s="277" t="str">
        <f>IFERROR(VLOOKUP($D37,'2007-2008'!$A$3:$G$259,4,0),"")</f>
        <v/>
      </c>
      <c r="U37" s="278" t="str">
        <f>IFERROR(VLOOKUP($D37,'2008-2009'!$A$3:$H$253,4,0),"")</f>
        <v/>
      </c>
      <c r="V37" s="278" t="str">
        <f>IFERROR(VLOOKUP($D37,'2009-2010'!$A$3:$D$254,4,0),"")</f>
        <v/>
      </c>
      <c r="W37" s="278" t="str">
        <f>IFERROR(VLOOKUP($D37,'2010-2011'!$A$3:$D$255,4,0),"")</f>
        <v/>
      </c>
      <c r="X37" s="278" t="str">
        <f>IFERROR(VLOOKUP($D37,'2011-2012'!$A$3:$D$253,4,0),"")</f>
        <v/>
      </c>
      <c r="Y37" s="278" t="str">
        <f>IFERROR(VLOOKUP($D37,'2012-2013'!$A$3:$D$253,4,0),"")</f>
        <v/>
      </c>
      <c r="Z37" s="278" t="str">
        <f>IFERROR(VLOOKUP($D37,'2013-2014'!$A$3:$D$267,4,0),"")</f>
        <v/>
      </c>
      <c r="AA37" s="146" t="str">
        <f>IFERROR(VLOOKUP($D39,'2014-2015'!$A$3:$D$254,4,0),"")</f>
        <v/>
      </c>
      <c r="AB37" s="146" t="str">
        <f>IFERROR(VLOOKUP($D39,'2015-2016'!$A$3:$D$254,4,0),"")</f>
        <v/>
      </c>
      <c r="AC37" s="272"/>
      <c r="AD37" s="107"/>
      <c r="AE37" s="18"/>
      <c r="AF37" s="18"/>
      <c r="AG37" s="349">
        <f t="shared" si="5"/>
        <v>1</v>
      </c>
    </row>
    <row r="38" spans="1:33" ht="15.75" x14ac:dyDescent="0.25">
      <c r="A38" s="174">
        <f t="shared" si="6"/>
        <v>35</v>
      </c>
      <c r="B38" s="353" t="s">
        <v>561</v>
      </c>
      <c r="C38" s="353" t="s">
        <v>187</v>
      </c>
      <c r="D38" s="163">
        <v>175</v>
      </c>
      <c r="E38" s="17"/>
      <c r="F38" s="3"/>
      <c r="G38" s="17"/>
      <c r="H38" s="5"/>
      <c r="I38" s="211" t="str">
        <f t="shared" si="2"/>
        <v/>
      </c>
      <c r="J38" s="211" t="str">
        <f t="shared" si="3"/>
        <v/>
      </c>
      <c r="K38" s="159" t="str">
        <f t="shared" si="4"/>
        <v/>
      </c>
      <c r="L38" s="244" t="str">
        <f t="shared" si="0"/>
        <v/>
      </c>
      <c r="M38" s="8" t="str">
        <f t="shared" ca="1" si="1"/>
        <v/>
      </c>
      <c r="O38" s="203">
        <v>60</v>
      </c>
      <c r="P38" s="202">
        <f ca="1">COUNTIF($M$4:M284,O38)</f>
        <v>0</v>
      </c>
      <c r="Q38" s="61"/>
      <c r="R38" s="277" t="str">
        <f>IFERROR(VLOOKUP($D38,'2004-2006'!$A$3:$G$340,4,0),"")</f>
        <v/>
      </c>
      <c r="S38" s="277" t="str">
        <f>IFERROR(VLOOKUP($D38,'2006-2007'!$A$3:$G$249,4,0),"")</f>
        <v/>
      </c>
      <c r="T38" s="277" t="str">
        <f>IFERROR(VLOOKUP($D38,'2007-2008'!$A$3:$G$259,4,0),"")</f>
        <v/>
      </c>
      <c r="U38" s="278" t="str">
        <f>IFERROR(VLOOKUP($D38,'2008-2009'!$A$3:$H$253,4,0),"")</f>
        <v/>
      </c>
      <c r="V38" s="278">
        <f>IFERROR(VLOOKUP($D38,'2009-2010'!$A$3:$D$254,4,0),"")</f>
        <v>175</v>
      </c>
      <c r="W38" s="278" t="str">
        <f>IFERROR(VLOOKUP($D38,'2010-2011'!$A$3:$D$255,4,0),"")</f>
        <v/>
      </c>
      <c r="X38" s="278" t="str">
        <f>IFERROR(VLOOKUP($D38,'2011-2012'!$A$3:$D$253,4,0),"")</f>
        <v/>
      </c>
      <c r="Y38" s="278" t="str">
        <f>IFERROR(VLOOKUP($D38,'2012-2013'!$A$3:$D$253,4,0),"")</f>
        <v/>
      </c>
      <c r="Z38" s="278" t="str">
        <f>IFERROR(VLOOKUP($D38,'2013-2014'!$A$3:$D$267,4,0),"")</f>
        <v/>
      </c>
      <c r="AA38" s="295"/>
      <c r="AB38" s="295"/>
      <c r="AC38" s="107"/>
      <c r="AD38" s="107"/>
      <c r="AE38" s="18"/>
      <c r="AF38" s="18"/>
      <c r="AG38" s="349">
        <f t="shared" si="5"/>
        <v>1</v>
      </c>
    </row>
    <row r="39" spans="1:33" ht="15.75" x14ac:dyDescent="0.25">
      <c r="A39" s="174">
        <f t="shared" si="6"/>
        <v>36</v>
      </c>
      <c r="B39" s="353" t="s">
        <v>509</v>
      </c>
      <c r="C39" s="353" t="s">
        <v>510</v>
      </c>
      <c r="D39" s="164">
        <v>160</v>
      </c>
      <c r="E39" s="14"/>
      <c r="F39" s="71"/>
      <c r="G39" s="15"/>
      <c r="H39" s="286"/>
      <c r="I39" s="211" t="str">
        <f t="shared" si="2"/>
        <v/>
      </c>
      <c r="J39" s="211" t="str">
        <f t="shared" si="3"/>
        <v/>
      </c>
      <c r="K39" s="159" t="str">
        <f t="shared" si="4"/>
        <v/>
      </c>
      <c r="L39" s="244" t="str">
        <f t="shared" si="0"/>
        <v/>
      </c>
      <c r="M39" s="8" t="str">
        <f t="shared" ca="1" si="1"/>
        <v/>
      </c>
      <c r="O39" s="203">
        <v>59</v>
      </c>
      <c r="P39" s="202">
        <f ca="1">COUNTIF($M$4:M285,O39)</f>
        <v>0</v>
      </c>
      <c r="Q39" s="61"/>
      <c r="R39" s="277" t="str">
        <f>IFERROR(VLOOKUP($D39,'2004-2006'!$A$3:$G$340,4,0),"")</f>
        <v/>
      </c>
      <c r="S39" s="277" t="str">
        <f>IFERROR(VLOOKUP($D39,'2006-2007'!$A$3:$G$249,4,0),"")</f>
        <v/>
      </c>
      <c r="T39" s="277" t="str">
        <f>IFERROR(VLOOKUP($D39,'2007-2008'!$A$3:$G$259,4,0),"")</f>
        <v/>
      </c>
      <c r="U39" s="278">
        <f>IFERROR(VLOOKUP($D39,'2008-2009'!$A$3:$H$253,4,0),"")</f>
        <v>160</v>
      </c>
      <c r="V39" s="278" t="str">
        <f>IFERROR(VLOOKUP($D39,'2009-2010'!$A$3:$D$254,4,0),"")</f>
        <v/>
      </c>
      <c r="W39" s="278" t="str">
        <f>IFERROR(VLOOKUP($D39,'2010-2011'!$A$3:$D$255,4,0),"")</f>
        <v/>
      </c>
      <c r="X39" s="278" t="str">
        <f>IFERROR(VLOOKUP($D39,'2011-2012'!$A$3:$D$253,4,0),"")</f>
        <v/>
      </c>
      <c r="Y39" s="278" t="str">
        <f>IFERROR(VLOOKUP($D39,'2012-2013'!$A$3:$D$253,4,0),"")</f>
        <v/>
      </c>
      <c r="Z39" s="278" t="str">
        <f>IFERROR(VLOOKUP($D39,'2013-2014'!$A$3:$D$267,4,0),"")</f>
        <v/>
      </c>
      <c r="AA39" s="146" t="str">
        <f>IFERROR(VLOOKUP($D41,'2014-2015'!$A$3:$D$254,4,0),"")</f>
        <v/>
      </c>
      <c r="AB39" s="146" t="str">
        <f>IFERROR(VLOOKUP($D41,'2015-2016'!$A$3:$D$254,4,0),"")</f>
        <v/>
      </c>
      <c r="AC39" s="272"/>
      <c r="AD39" s="107"/>
      <c r="AE39" s="18"/>
      <c r="AF39" s="18"/>
      <c r="AG39" s="349">
        <f t="shared" si="5"/>
        <v>1</v>
      </c>
    </row>
    <row r="40" spans="1:33" ht="15.75" x14ac:dyDescent="0.25">
      <c r="A40" s="174">
        <f t="shared" si="6"/>
        <v>37</v>
      </c>
      <c r="B40" s="353" t="s">
        <v>402</v>
      </c>
      <c r="C40" s="353" t="s">
        <v>234</v>
      </c>
      <c r="D40" s="164">
        <v>154</v>
      </c>
      <c r="E40" s="14"/>
      <c r="F40" s="71"/>
      <c r="G40" s="14"/>
      <c r="H40" s="286"/>
      <c r="I40" s="211" t="str">
        <f t="shared" si="2"/>
        <v/>
      </c>
      <c r="J40" s="211" t="str">
        <f t="shared" si="3"/>
        <v/>
      </c>
      <c r="K40" s="159" t="str">
        <f t="shared" si="4"/>
        <v/>
      </c>
      <c r="L40" s="244" t="str">
        <f t="shared" si="0"/>
        <v/>
      </c>
      <c r="M40" s="8" t="str">
        <f t="shared" ca="1" si="1"/>
        <v/>
      </c>
      <c r="O40" s="203">
        <v>58</v>
      </c>
      <c r="P40" s="202">
        <f ca="1">COUNTIF($M$4:M286,O40)</f>
        <v>0</v>
      </c>
      <c r="Q40" s="61"/>
      <c r="R40" s="277" t="str">
        <f>IFERROR(VLOOKUP($D40,'2004-2006'!$A$3:$G$340,4,0),"")</f>
        <v/>
      </c>
      <c r="S40" s="277" t="str">
        <f>IFERROR(VLOOKUP($D40,'2006-2007'!$A$3:$G$249,4,0),"")</f>
        <v/>
      </c>
      <c r="T40" s="277" t="str">
        <f>IFERROR(VLOOKUP($D40,'2007-2008'!$A$3:$G$259,4,0),"")</f>
        <v/>
      </c>
      <c r="U40" s="278">
        <f>IFERROR(VLOOKUP($D40,'2008-2009'!$A$3:$H$253,4,0),"")</f>
        <v>154</v>
      </c>
      <c r="V40" s="278">
        <f>IFERROR(VLOOKUP($D40,'2009-2010'!$A$3:$D$254,4,0),"")</f>
        <v>154</v>
      </c>
      <c r="W40" s="278" t="str">
        <f>IFERROR(VLOOKUP($D40,'2010-2011'!$A$3:$D$255,4,0),"")</f>
        <v/>
      </c>
      <c r="X40" s="278" t="str">
        <f>IFERROR(VLOOKUP($D40,'2011-2012'!$A$3:$D$253,4,0),"")</f>
        <v/>
      </c>
      <c r="Y40" s="278" t="str">
        <f>IFERROR(VLOOKUP($D40,'2012-2013'!$A$3:$D$253,4,0),"")</f>
        <v/>
      </c>
      <c r="Z40" s="278" t="str">
        <f>IFERROR(VLOOKUP($D40,'2013-2014'!$A$3:$D$267,4,0),"")</f>
        <v/>
      </c>
      <c r="AA40" s="146" t="str">
        <f>IFERROR(VLOOKUP($D42,'2014-2015'!$A$3:$D$254,4,0),"")</f>
        <v/>
      </c>
      <c r="AB40" s="146" t="str">
        <f>IFERROR(VLOOKUP($D42,'2015-2016'!$A$3:$D$254,4,0),"")</f>
        <v/>
      </c>
      <c r="AC40" s="272"/>
      <c r="AD40" s="107"/>
      <c r="AE40" s="18"/>
      <c r="AF40" s="18"/>
      <c r="AG40" s="349">
        <f t="shared" si="5"/>
        <v>2</v>
      </c>
    </row>
    <row r="41" spans="1:33" ht="15.75" x14ac:dyDescent="0.25">
      <c r="A41" s="174">
        <f t="shared" si="6"/>
        <v>38</v>
      </c>
      <c r="B41" s="353" t="s">
        <v>295</v>
      </c>
      <c r="C41" s="353" t="s">
        <v>199</v>
      </c>
      <c r="D41" s="163">
        <v>64</v>
      </c>
      <c r="E41" s="14"/>
      <c r="F41" s="13"/>
      <c r="G41" s="14"/>
      <c r="H41" s="51"/>
      <c r="I41" s="211" t="str">
        <f t="shared" si="2"/>
        <v>Mars</v>
      </c>
      <c r="J41" s="211">
        <f t="shared" si="3"/>
        <v>4</v>
      </c>
      <c r="K41" s="159">
        <f t="shared" si="4"/>
        <v>1900</v>
      </c>
      <c r="L41" s="244">
        <f t="shared" si="0"/>
        <v>64</v>
      </c>
      <c r="M41" s="8">
        <f t="shared" ca="1" si="1"/>
        <v>114</v>
      </c>
      <c r="O41" s="203">
        <v>57</v>
      </c>
      <c r="P41" s="202">
        <f ca="1">COUNTIF($M$4:M287,O41)</f>
        <v>0</v>
      </c>
      <c r="Q41" s="61"/>
      <c r="R41" s="277">
        <f>IFERROR(VLOOKUP($D41,'2004-2006'!$A$3:$G$340,4,0),"")</f>
        <v>64</v>
      </c>
      <c r="S41" s="277" t="str">
        <f>IFERROR(VLOOKUP($D41,'2006-2007'!$A$3:$G$249,4,0),"")</f>
        <v/>
      </c>
      <c r="T41" s="277" t="str">
        <f>IFERROR(VLOOKUP($D41,'2007-2008'!$A$3:$G$259,4,0),"")</f>
        <v/>
      </c>
      <c r="U41" s="278" t="str">
        <f>IFERROR(VLOOKUP($D41,'2008-2009'!$A$3:$H$253,4,0),"")</f>
        <v/>
      </c>
      <c r="V41" s="278" t="str">
        <f>IFERROR(VLOOKUP($D41,'2009-2010'!$A$3:$D$254,4,0),"")</f>
        <v/>
      </c>
      <c r="W41" s="278" t="str">
        <f>IFERROR(VLOOKUP($D41,'2010-2011'!$A$3:$D$255,4,0),"")</f>
        <v/>
      </c>
      <c r="X41" s="278" t="str">
        <f>IFERROR(VLOOKUP($D41,'2011-2012'!$A$3:$D$253,4,0),"")</f>
        <v/>
      </c>
      <c r="Y41" s="278" t="str">
        <f>IFERROR(VLOOKUP($D41,'2012-2013'!$A$3:$D$253,4,0),"")</f>
        <v/>
      </c>
      <c r="Z41" s="278" t="str">
        <f>IFERROR(VLOOKUP($D41,'2013-2014'!$A$3:$D$267,4,0),"")</f>
        <v/>
      </c>
      <c r="AA41" s="146" t="str">
        <f>IFERROR(VLOOKUP($D43,'2014-2015'!$A$3:$D$254,4,0),"")</f>
        <v/>
      </c>
      <c r="AB41" s="146" t="str">
        <f>IFERROR(VLOOKUP($D43,'2015-2016'!$A$3:$D$254,4,0),"")</f>
        <v/>
      </c>
      <c r="AC41" s="272"/>
      <c r="AD41" s="107"/>
      <c r="AE41" s="18"/>
      <c r="AF41" s="18"/>
      <c r="AG41" s="349">
        <f t="shared" si="5"/>
        <v>1</v>
      </c>
    </row>
    <row r="42" spans="1:33" ht="15.75" x14ac:dyDescent="0.25">
      <c r="A42" s="174">
        <f t="shared" si="6"/>
        <v>39</v>
      </c>
      <c r="B42" s="353" t="s">
        <v>121</v>
      </c>
      <c r="C42" s="353" t="s">
        <v>122</v>
      </c>
      <c r="D42" s="163">
        <v>80</v>
      </c>
      <c r="E42" s="14"/>
      <c r="F42" s="13"/>
      <c r="G42" s="14"/>
      <c r="H42" s="147"/>
      <c r="I42" s="211" t="str">
        <f t="shared" si="2"/>
        <v/>
      </c>
      <c r="J42" s="211" t="str">
        <f t="shared" si="3"/>
        <v/>
      </c>
      <c r="K42" s="159" t="str">
        <f t="shared" si="4"/>
        <v/>
      </c>
      <c r="L42" s="244" t="str">
        <f t="shared" si="0"/>
        <v/>
      </c>
      <c r="M42" s="8" t="str">
        <f t="shared" ca="1" si="1"/>
        <v/>
      </c>
      <c r="O42" s="203">
        <v>56</v>
      </c>
      <c r="P42" s="202">
        <f ca="1">COUNTIF($M$4:M288,O42)</f>
        <v>1</v>
      </c>
      <c r="Q42" s="61"/>
      <c r="R42" s="277" t="str">
        <f>IFERROR(VLOOKUP($D42,'2004-2006'!$A$3:$G$340,4,0),"")</f>
        <v/>
      </c>
      <c r="S42" s="277">
        <f>IFERROR(VLOOKUP($D42,'2006-2007'!$A$3:$G$249,4,0),"")</f>
        <v>80</v>
      </c>
      <c r="T42" s="277">
        <f>IFERROR(VLOOKUP($D42,'2007-2008'!$A$3:$G$259,4,0),"")</f>
        <v>80</v>
      </c>
      <c r="U42" s="278">
        <f>IFERROR(VLOOKUP($D42,'2008-2009'!$A$3:$H$253,4,0),"")</f>
        <v>80</v>
      </c>
      <c r="V42" s="278" t="str">
        <f>IFERROR(VLOOKUP($D42,'2009-2010'!$A$3:$D$254,4,0),"")</f>
        <v/>
      </c>
      <c r="W42" s="278" t="str">
        <f>IFERROR(VLOOKUP($D42,'2010-2011'!$A$3:$D$255,4,0),"")</f>
        <v/>
      </c>
      <c r="X42" s="278" t="str">
        <f>IFERROR(VLOOKUP($D42,'2011-2012'!$A$3:$D$253,4,0),"")</f>
        <v/>
      </c>
      <c r="Y42" s="278" t="str">
        <f>IFERROR(VLOOKUP($D42,'2012-2013'!$A$3:$D$253,4,0),"")</f>
        <v/>
      </c>
      <c r="Z42" s="278" t="str">
        <f>IFERROR(VLOOKUP($D42,'2013-2014'!$A$3:$D$267,4,0),"")</f>
        <v/>
      </c>
      <c r="AA42" s="146" t="str">
        <f>IFERROR(VLOOKUP($D44,'2014-2015'!$A$3:$D$254,4,0),"")</f>
        <v/>
      </c>
      <c r="AB42" s="146" t="str">
        <f>IFERROR(VLOOKUP($D44,'2015-2016'!$A$3:$D$254,4,0),"")</f>
        <v/>
      </c>
      <c r="AC42" s="272"/>
      <c r="AD42" s="107"/>
      <c r="AE42" s="18"/>
      <c r="AF42" s="18"/>
      <c r="AG42" s="349">
        <f t="shared" si="5"/>
        <v>3</v>
      </c>
    </row>
    <row r="43" spans="1:33" ht="15.75" x14ac:dyDescent="0.25">
      <c r="A43" s="174">
        <f t="shared" si="6"/>
        <v>40</v>
      </c>
      <c r="B43" s="353" t="s">
        <v>699</v>
      </c>
      <c r="C43" s="353" t="s">
        <v>676</v>
      </c>
      <c r="D43" s="164">
        <v>262</v>
      </c>
      <c r="E43" s="52"/>
      <c r="F43" s="3"/>
      <c r="G43" s="52"/>
      <c r="H43" s="169"/>
      <c r="I43" s="211" t="str">
        <f t="shared" si="2"/>
        <v/>
      </c>
      <c r="J43" s="211" t="str">
        <f t="shared" si="3"/>
        <v/>
      </c>
      <c r="K43" s="159" t="str">
        <f t="shared" si="4"/>
        <v/>
      </c>
      <c r="L43" s="244" t="str">
        <f t="shared" si="0"/>
        <v/>
      </c>
      <c r="M43" s="8" t="str">
        <f t="shared" ca="1" si="1"/>
        <v/>
      </c>
      <c r="O43" s="203">
        <v>55</v>
      </c>
      <c r="P43" s="202">
        <f ca="1">COUNTIF($M$4:M289,O43)</f>
        <v>0</v>
      </c>
      <c r="Q43" s="61"/>
      <c r="R43" s="277" t="str">
        <f>IFERROR(VLOOKUP($D43,'2004-2006'!$A$3:$G$340,4,0),"")</f>
        <v/>
      </c>
      <c r="S43" s="277" t="str">
        <f>IFERROR(VLOOKUP($D43,'2006-2007'!$A$3:$G$249,4,0),"")</f>
        <v/>
      </c>
      <c r="T43" s="277" t="str">
        <f>IFERROR(VLOOKUP($D43,'2007-2008'!$A$3:$G$259,4,0),"")</f>
        <v/>
      </c>
      <c r="U43" s="278" t="str">
        <f>IFERROR(VLOOKUP($D43,'2008-2009'!$A$3:$H$253,4,0),"")</f>
        <v/>
      </c>
      <c r="V43" s="278" t="str">
        <f>IFERROR(VLOOKUP($D43,'2009-2010'!$A$3:$D$254,4,0),"")</f>
        <v/>
      </c>
      <c r="W43" s="278" t="str">
        <f>IFERROR(VLOOKUP($D43,'2010-2011'!$A$3:$D$255,4,0),"")</f>
        <v/>
      </c>
      <c r="X43" s="278" t="str">
        <f>IFERROR(VLOOKUP($D43,'2011-2012'!$A$3:$D$253,4,0),"")</f>
        <v/>
      </c>
      <c r="Y43" s="278">
        <f>IFERROR(VLOOKUP($D43,'2012-2013'!$A$3:$D$253,4,0),"")</f>
        <v>262</v>
      </c>
      <c r="Z43" s="278" t="str">
        <f>IFERROR(VLOOKUP($D43,'2013-2014'!$A$3:$D$267,4,0),"")</f>
        <v/>
      </c>
      <c r="AA43" s="146" t="str">
        <f>IFERROR(VLOOKUP($D45,'2014-2015'!$A$3:$D$254,4,0),"")</f>
        <v/>
      </c>
      <c r="AB43" s="146" t="str">
        <f>IFERROR(VLOOKUP($D45,'2015-2016'!$A$3:$D$254,4,0),"")</f>
        <v/>
      </c>
      <c r="AC43" s="272"/>
      <c r="AD43" s="107"/>
      <c r="AE43" s="18"/>
      <c r="AF43" s="18"/>
      <c r="AG43" s="349">
        <f t="shared" si="5"/>
        <v>1</v>
      </c>
    </row>
    <row r="44" spans="1:33" ht="15.75" x14ac:dyDescent="0.25">
      <c r="A44" s="174">
        <f t="shared" si="6"/>
        <v>41</v>
      </c>
      <c r="B44" s="353" t="s">
        <v>47</v>
      </c>
      <c r="C44" s="353" t="s">
        <v>48</v>
      </c>
      <c r="D44" s="163">
        <v>81</v>
      </c>
      <c r="E44" s="14"/>
      <c r="F44" s="13"/>
      <c r="G44" s="14"/>
      <c r="H44" s="51"/>
      <c r="I44" s="211" t="str">
        <f t="shared" si="2"/>
        <v/>
      </c>
      <c r="J44" s="211" t="str">
        <f t="shared" si="3"/>
        <v/>
      </c>
      <c r="K44" s="159" t="str">
        <f t="shared" si="4"/>
        <v/>
      </c>
      <c r="L44" s="244" t="str">
        <f t="shared" si="0"/>
        <v/>
      </c>
      <c r="M44" s="8" t="str">
        <f t="shared" ca="1" si="1"/>
        <v/>
      </c>
      <c r="O44" s="203">
        <v>54</v>
      </c>
      <c r="P44" s="202">
        <f ca="1">COUNTIF($M$4:M290,O44)</f>
        <v>0</v>
      </c>
      <c r="Q44" s="61"/>
      <c r="R44" s="277" t="str">
        <f>IFERROR(VLOOKUP($D44,'2004-2006'!$A$3:$G$340,4,0),"")</f>
        <v/>
      </c>
      <c r="S44" s="277">
        <f>IFERROR(VLOOKUP($D44,'2006-2007'!$A$3:$G$249,4,0),"")</f>
        <v>81</v>
      </c>
      <c r="T44" s="277">
        <f>IFERROR(VLOOKUP($D44,'2007-2008'!$A$3:$G$259,4,0),"")</f>
        <v>81</v>
      </c>
      <c r="U44" s="278">
        <f>IFERROR(VLOOKUP($D44,'2008-2009'!$A$3:$H$253,4,0),"")</f>
        <v>81</v>
      </c>
      <c r="V44" s="278" t="str">
        <f>IFERROR(VLOOKUP($D44,'2009-2010'!$A$3:$D$254,4,0),"")</f>
        <v/>
      </c>
      <c r="W44" s="278" t="str">
        <f>IFERROR(VLOOKUP($D44,'2010-2011'!$A$3:$D$255,4,0),"")</f>
        <v/>
      </c>
      <c r="X44" s="278" t="str">
        <f>IFERROR(VLOOKUP($D44,'2011-2012'!$A$3:$D$253,4,0),"")</f>
        <v/>
      </c>
      <c r="Y44" s="278" t="str">
        <f>IFERROR(VLOOKUP($D44,'2012-2013'!$A$3:$D$253,4,0),"")</f>
        <v/>
      </c>
      <c r="Z44" s="278" t="str">
        <f>IFERROR(VLOOKUP($D44,'2013-2014'!$A$3:$D$267,4,0),"")</f>
        <v/>
      </c>
      <c r="AA44" s="146" t="str">
        <f>IFERROR(VLOOKUP($D46,'2014-2015'!$A$3:$D$254,4,0),"")</f>
        <v/>
      </c>
      <c r="AB44" s="146" t="str">
        <f>IFERROR(VLOOKUP($D46,'2015-2016'!$A$3:$D$254,4,0),"")</f>
        <v/>
      </c>
      <c r="AC44" s="272"/>
      <c r="AD44" s="107"/>
      <c r="AE44" s="18"/>
      <c r="AF44" s="18"/>
      <c r="AG44" s="349">
        <f t="shared" si="5"/>
        <v>3</v>
      </c>
    </row>
    <row r="45" spans="1:33" ht="15.75" x14ac:dyDescent="0.25">
      <c r="A45" s="174">
        <f t="shared" si="6"/>
        <v>42</v>
      </c>
      <c r="B45" s="353" t="s">
        <v>89</v>
      </c>
      <c r="C45" s="353" t="s">
        <v>70</v>
      </c>
      <c r="D45" s="163">
        <v>82</v>
      </c>
      <c r="E45" s="14"/>
      <c r="F45" s="13"/>
      <c r="G45" s="14"/>
      <c r="H45" s="98"/>
      <c r="I45" s="211" t="str">
        <f t="shared" si="2"/>
        <v/>
      </c>
      <c r="J45" s="211" t="str">
        <f t="shared" si="3"/>
        <v/>
      </c>
      <c r="K45" s="159" t="str">
        <f t="shared" si="4"/>
        <v/>
      </c>
      <c r="L45" s="244" t="str">
        <f t="shared" si="0"/>
        <v/>
      </c>
      <c r="M45" s="8" t="str">
        <f t="shared" ca="1" si="1"/>
        <v/>
      </c>
      <c r="O45" s="203">
        <v>53</v>
      </c>
      <c r="P45" s="202">
        <f ca="1">COUNTIF($M$4:M291,O45)</f>
        <v>1</v>
      </c>
      <c r="Q45" s="61"/>
      <c r="R45" s="277" t="str">
        <f>IFERROR(VLOOKUP($D45,'2004-2006'!$A$3:$G$340,4,0),"")</f>
        <v/>
      </c>
      <c r="S45" s="277">
        <f>IFERROR(VLOOKUP($D45,'2006-2007'!$A$3:$G$249,4,0),"")</f>
        <v>82</v>
      </c>
      <c r="T45" s="277">
        <f>IFERROR(VLOOKUP($D45,'2007-2008'!$A$3:$G$259,4,0),"")</f>
        <v>82</v>
      </c>
      <c r="U45" s="278">
        <f>IFERROR(VLOOKUP($D45,'2008-2009'!$A$3:$H$253,4,0),"")</f>
        <v>82</v>
      </c>
      <c r="V45" s="278">
        <f>IFERROR(VLOOKUP($D45,'2009-2010'!$A$3:$D$254,4,0),"")</f>
        <v>82</v>
      </c>
      <c r="W45" s="278">
        <f>IFERROR(VLOOKUP($D45,'2010-2011'!$A$3:$D$255,4,0),"")</f>
        <v>82</v>
      </c>
      <c r="X45" s="278">
        <f>IFERROR(VLOOKUP($D45,'2011-2012'!$A$3:$D$253,4,0),"")</f>
        <v>82</v>
      </c>
      <c r="Y45" s="278">
        <f>IFERROR(VLOOKUP($D45,'2012-2013'!$A$3:$D$253,4,0),"")</f>
        <v>82</v>
      </c>
      <c r="Z45" s="278">
        <f>IFERROR(VLOOKUP($D45,'2013-2014'!$A$3:$D$267,4,0),"")</f>
        <v>82</v>
      </c>
      <c r="AA45" s="146" t="str">
        <f>IFERROR(VLOOKUP($D47,'2014-2015'!$A$3:$D$254,4,0),"")</f>
        <v/>
      </c>
      <c r="AB45" s="146" t="str">
        <f>IFERROR(VLOOKUP($D47,'2015-2016'!$A$3:$D$254,4,0),"")</f>
        <v/>
      </c>
      <c r="AC45" s="272"/>
      <c r="AD45" s="107"/>
      <c r="AE45" s="18"/>
      <c r="AF45" s="18"/>
      <c r="AG45" s="349">
        <f t="shared" si="5"/>
        <v>8</v>
      </c>
    </row>
    <row r="46" spans="1:33" s="67" customFormat="1" ht="15.75" x14ac:dyDescent="0.25">
      <c r="A46" s="174">
        <f t="shared" si="6"/>
        <v>43</v>
      </c>
      <c r="B46" s="353" t="s">
        <v>615</v>
      </c>
      <c r="C46" s="353" t="s">
        <v>609</v>
      </c>
      <c r="D46" s="163">
        <v>196</v>
      </c>
      <c r="E46" s="17"/>
      <c r="F46" s="3"/>
      <c r="G46" s="17"/>
      <c r="H46" s="5"/>
      <c r="I46" s="211" t="str">
        <f t="shared" si="2"/>
        <v/>
      </c>
      <c r="J46" s="211" t="str">
        <f t="shared" si="3"/>
        <v/>
      </c>
      <c r="K46" s="159" t="str">
        <f t="shared" si="4"/>
        <v/>
      </c>
      <c r="L46" s="244" t="str">
        <f t="shared" si="0"/>
        <v/>
      </c>
      <c r="M46" s="8" t="str">
        <f t="shared" ca="1" si="1"/>
        <v/>
      </c>
      <c r="O46" s="203">
        <v>52</v>
      </c>
      <c r="P46" s="202">
        <f ca="1">COUNTIF($M$4:M292,O46)</f>
        <v>0</v>
      </c>
      <c r="Q46" s="61"/>
      <c r="R46" s="277" t="str">
        <f>IFERROR(VLOOKUP($D46,'2004-2006'!$A$3:$G$340,4,0),"")</f>
        <v/>
      </c>
      <c r="S46" s="277" t="str">
        <f>IFERROR(VLOOKUP($D46,'2006-2007'!$A$3:$G$249,4,0),"")</f>
        <v/>
      </c>
      <c r="T46" s="277" t="str">
        <f>IFERROR(VLOOKUP($D46,'2007-2008'!$A$3:$G$259,4,0),"")</f>
        <v/>
      </c>
      <c r="U46" s="278" t="str">
        <f>IFERROR(VLOOKUP($D46,'2008-2009'!$A$3:$H$253,4,0),"")</f>
        <v/>
      </c>
      <c r="V46" s="278" t="str">
        <f>IFERROR(VLOOKUP($D46,'2009-2010'!$A$3:$D$254,4,0),"")</f>
        <v/>
      </c>
      <c r="W46" s="278">
        <f>IFERROR(VLOOKUP($D46,'2010-2011'!$A$3:$D$255,4,0),"")</f>
        <v>196</v>
      </c>
      <c r="X46" s="278">
        <f>IFERROR(VLOOKUP($D46,'2011-2012'!$A$3:$D$253,4,0),"")</f>
        <v>196</v>
      </c>
      <c r="Y46" s="278">
        <f>IFERROR(VLOOKUP($D46,'2012-2013'!$A$3:$D$253,4,0),"")</f>
        <v>196</v>
      </c>
      <c r="Z46" s="278" t="str">
        <f>IFERROR(VLOOKUP($D46,'2013-2014'!$A$3:$D$267,4,0),"")</f>
        <v/>
      </c>
      <c r="AA46" s="146" t="str">
        <f>IFERROR(VLOOKUP($D48,'2014-2015'!$A$3:$D$254,4,0),"")</f>
        <v/>
      </c>
      <c r="AB46" s="146" t="str">
        <f>IFERROR(VLOOKUP($D48,'2015-2016'!$A$3:$D$254,4,0),"")</f>
        <v/>
      </c>
      <c r="AC46" s="272"/>
      <c r="AD46" s="107"/>
      <c r="AE46" s="18"/>
      <c r="AF46" s="18"/>
      <c r="AG46" s="349">
        <f t="shared" si="5"/>
        <v>3</v>
      </c>
    </row>
    <row r="47" spans="1:33" ht="15.75" x14ac:dyDescent="0.25">
      <c r="A47" s="174">
        <f t="shared" si="6"/>
        <v>44</v>
      </c>
      <c r="B47" s="353" t="s">
        <v>296</v>
      </c>
      <c r="C47" s="353" t="s">
        <v>297</v>
      </c>
      <c r="D47" s="163">
        <v>13</v>
      </c>
      <c r="E47" s="14"/>
      <c r="F47" s="13"/>
      <c r="G47" s="14"/>
      <c r="H47" s="147"/>
      <c r="I47" s="211" t="str">
        <f t="shared" si="2"/>
        <v>Janvier</v>
      </c>
      <c r="J47" s="211">
        <f t="shared" si="3"/>
        <v>13</v>
      </c>
      <c r="K47" s="159">
        <f t="shared" si="4"/>
        <v>1900</v>
      </c>
      <c r="L47" s="244">
        <f t="shared" si="0"/>
        <v>13</v>
      </c>
      <c r="M47" s="8">
        <f t="shared" ca="1" si="1"/>
        <v>114</v>
      </c>
      <c r="O47" s="203">
        <v>51</v>
      </c>
      <c r="P47" s="202">
        <f ca="1">COUNTIF($M$4:M293,O47)</f>
        <v>0</v>
      </c>
      <c r="Q47" s="61"/>
      <c r="R47" s="277">
        <f>IFERROR(VLOOKUP($D47,'2004-2006'!$A$3:$G$340,4,0),"")</f>
        <v>13</v>
      </c>
      <c r="S47" s="277" t="str">
        <f>IFERROR(VLOOKUP($D47,'2006-2007'!$A$3:$G$249,4,0),"")</f>
        <v/>
      </c>
      <c r="T47" s="277" t="str">
        <f>IFERROR(VLOOKUP($D47,'2007-2008'!$A$3:$G$259,4,0),"")</f>
        <v/>
      </c>
      <c r="U47" s="278" t="str">
        <f>IFERROR(VLOOKUP($D47,'2008-2009'!$A$3:$H$253,4,0),"")</f>
        <v/>
      </c>
      <c r="V47" s="278" t="str">
        <f>IFERROR(VLOOKUP($D47,'2009-2010'!$A$3:$D$254,4,0),"")</f>
        <v/>
      </c>
      <c r="W47" s="278" t="str">
        <f>IFERROR(VLOOKUP($D47,'2010-2011'!$A$3:$D$255,4,0),"")</f>
        <v/>
      </c>
      <c r="X47" s="278" t="str">
        <f>IFERROR(VLOOKUP($D47,'2011-2012'!$A$3:$D$253,4,0),"")</f>
        <v/>
      </c>
      <c r="Y47" s="278" t="str">
        <f>IFERROR(VLOOKUP($D47,'2012-2013'!$A$3:$D$253,4,0),"")</f>
        <v/>
      </c>
      <c r="Z47" s="278" t="str">
        <f>IFERROR(VLOOKUP($D47,'2013-2014'!$A$3:$D$267,4,0),"")</f>
        <v/>
      </c>
      <c r="AA47" s="146" t="str">
        <f>IFERROR(VLOOKUP($D49,'2014-2015'!$A$3:$D$254,4,0),"")</f>
        <v/>
      </c>
      <c r="AB47" s="146" t="str">
        <f>IFERROR(VLOOKUP($D49,'2015-2016'!$A$3:$D$254,4,0),"")</f>
        <v/>
      </c>
      <c r="AC47" s="272"/>
      <c r="AD47" s="107"/>
      <c r="AE47" s="18"/>
      <c r="AF47" s="18"/>
      <c r="AG47" s="349">
        <f t="shared" si="5"/>
        <v>1</v>
      </c>
    </row>
    <row r="48" spans="1:33" ht="15.75" x14ac:dyDescent="0.25">
      <c r="A48" s="174">
        <f t="shared" si="6"/>
        <v>45</v>
      </c>
      <c r="B48" s="353" t="s">
        <v>296</v>
      </c>
      <c r="C48" s="353" t="s">
        <v>55</v>
      </c>
      <c r="D48" s="163">
        <v>14</v>
      </c>
      <c r="E48" s="14"/>
      <c r="F48" s="13"/>
      <c r="G48" s="14"/>
      <c r="H48" s="147"/>
      <c r="I48" s="211" t="str">
        <f t="shared" si="2"/>
        <v>Janvier</v>
      </c>
      <c r="J48" s="211">
        <f t="shared" si="3"/>
        <v>14</v>
      </c>
      <c r="K48" s="159">
        <f t="shared" si="4"/>
        <v>1900</v>
      </c>
      <c r="L48" s="244">
        <f t="shared" si="0"/>
        <v>14</v>
      </c>
      <c r="M48" s="8">
        <f t="shared" ca="1" si="1"/>
        <v>114</v>
      </c>
      <c r="O48" s="203">
        <v>50</v>
      </c>
      <c r="P48" s="202">
        <f ca="1">COUNTIF($M$4:M294,O48)</f>
        <v>0</v>
      </c>
      <c r="Q48" s="61"/>
      <c r="R48" s="277">
        <f>IFERROR(VLOOKUP($D48,'2004-2006'!$A$3:$G$340,4,0),"")</f>
        <v>14</v>
      </c>
      <c r="S48" s="277" t="str">
        <f>IFERROR(VLOOKUP($D48,'2006-2007'!$A$3:$G$249,4,0),"")</f>
        <v/>
      </c>
      <c r="T48" s="277" t="str">
        <f>IFERROR(VLOOKUP($D48,'2007-2008'!$A$3:$G$259,4,0),"")</f>
        <v/>
      </c>
      <c r="U48" s="278" t="str">
        <f>IFERROR(VLOOKUP($D48,'2008-2009'!$A$3:$H$253,4,0),"")</f>
        <v/>
      </c>
      <c r="V48" s="278" t="str">
        <f>IFERROR(VLOOKUP($D48,'2009-2010'!$A$3:$D$254,4,0),"")</f>
        <v/>
      </c>
      <c r="W48" s="278" t="str">
        <f>IFERROR(VLOOKUP($D48,'2010-2011'!$A$3:$D$255,4,0),"")</f>
        <v/>
      </c>
      <c r="X48" s="278" t="str">
        <f>IFERROR(VLOOKUP($D48,'2011-2012'!$A$3:$D$253,4,0),"")</f>
        <v/>
      </c>
      <c r="Y48" s="278" t="str">
        <f>IFERROR(VLOOKUP($D48,'2012-2013'!$A$3:$D$253,4,0),"")</f>
        <v/>
      </c>
      <c r="Z48" s="278" t="str">
        <f>IFERROR(VLOOKUP($D48,'2013-2014'!$A$3:$D$267,4,0),"")</f>
        <v/>
      </c>
      <c r="AA48" s="146" t="str">
        <f>IFERROR(VLOOKUP($D50,'2014-2015'!$A$3:$D$254,4,0),"")</f>
        <v/>
      </c>
      <c r="AB48" s="146" t="str">
        <f>IFERROR(VLOOKUP($D50,'2015-2016'!$A$3:$D$254,4,0),"")</f>
        <v/>
      </c>
      <c r="AC48" s="272"/>
      <c r="AD48" s="107"/>
      <c r="AE48" s="18"/>
      <c r="AF48" s="18"/>
      <c r="AG48" s="349">
        <f t="shared" si="5"/>
        <v>1</v>
      </c>
    </row>
    <row r="49" spans="1:33" ht="15.75" x14ac:dyDescent="0.25">
      <c r="A49" s="174">
        <f t="shared" si="6"/>
        <v>46</v>
      </c>
      <c r="B49" s="353" t="s">
        <v>298</v>
      </c>
      <c r="C49" s="353" t="s">
        <v>70</v>
      </c>
      <c r="D49" s="163">
        <v>15</v>
      </c>
      <c r="E49" s="14"/>
      <c r="F49" s="13"/>
      <c r="G49" s="14"/>
      <c r="H49" s="147"/>
      <c r="I49" s="211" t="str">
        <f t="shared" si="2"/>
        <v>Janvier</v>
      </c>
      <c r="J49" s="211">
        <f t="shared" si="3"/>
        <v>15</v>
      </c>
      <c r="K49" s="159">
        <f t="shared" si="4"/>
        <v>1900</v>
      </c>
      <c r="L49" s="244">
        <f t="shared" si="0"/>
        <v>15</v>
      </c>
      <c r="M49" s="8">
        <f t="shared" ca="1" si="1"/>
        <v>114</v>
      </c>
      <c r="O49" s="203">
        <v>49</v>
      </c>
      <c r="P49" s="202">
        <f ca="1">COUNTIF($M$4:M295,O49)</f>
        <v>0</v>
      </c>
      <c r="Q49" s="61"/>
      <c r="R49" s="277">
        <f>IFERROR(VLOOKUP($D49,'2004-2006'!$A$3:$G$340,4,0),"")</f>
        <v>15</v>
      </c>
      <c r="S49" s="277" t="str">
        <f>IFERROR(VLOOKUP($D49,'2006-2007'!$A$3:$G$249,4,0),"")</f>
        <v/>
      </c>
      <c r="T49" s="277" t="str">
        <f>IFERROR(VLOOKUP($D49,'2007-2008'!$A$3:$G$259,4,0),"")</f>
        <v/>
      </c>
      <c r="U49" s="278" t="str">
        <f>IFERROR(VLOOKUP($D49,'2008-2009'!$A$3:$H$253,4,0),"")</f>
        <v/>
      </c>
      <c r="V49" s="278" t="str">
        <f>IFERROR(VLOOKUP($D49,'2009-2010'!$A$3:$D$254,4,0),"")</f>
        <v/>
      </c>
      <c r="W49" s="278" t="str">
        <f>IFERROR(VLOOKUP($D49,'2010-2011'!$A$3:$D$255,4,0),"")</f>
        <v/>
      </c>
      <c r="X49" s="278" t="str">
        <f>IFERROR(VLOOKUP($D49,'2011-2012'!$A$3:$D$253,4,0),"")</f>
        <v/>
      </c>
      <c r="Y49" s="278" t="str">
        <f>IFERROR(VLOOKUP($D49,'2012-2013'!$A$3:$D$253,4,0),"")</f>
        <v/>
      </c>
      <c r="Z49" s="278" t="str">
        <f>IFERROR(VLOOKUP($D49,'2013-2014'!$A$3:$D$267,4,0),"")</f>
        <v/>
      </c>
      <c r="AA49" s="146" t="str">
        <f>IFERROR(VLOOKUP($D51,'2014-2015'!$A$3:$D$254,4,0),"")</f>
        <v/>
      </c>
      <c r="AB49" s="146" t="str">
        <f>IFERROR(VLOOKUP($D51,'2015-2016'!$A$3:$D$254,4,0),"")</f>
        <v/>
      </c>
      <c r="AC49" s="280"/>
      <c r="AD49" s="140"/>
      <c r="AE49" s="119"/>
      <c r="AF49" s="119"/>
      <c r="AG49" s="349">
        <f t="shared" si="5"/>
        <v>1</v>
      </c>
    </row>
    <row r="50" spans="1:33" ht="15.75" x14ac:dyDescent="0.25">
      <c r="A50" s="174">
        <f t="shared" si="6"/>
        <v>47</v>
      </c>
      <c r="B50" s="353" t="s">
        <v>298</v>
      </c>
      <c r="C50" s="353" t="s">
        <v>299</v>
      </c>
      <c r="D50" s="163">
        <v>16</v>
      </c>
      <c r="E50" s="14"/>
      <c r="F50" s="13"/>
      <c r="G50" s="14"/>
      <c r="H50" s="147"/>
      <c r="I50" s="211" t="str">
        <f t="shared" si="2"/>
        <v>Janvier</v>
      </c>
      <c r="J50" s="211">
        <f t="shared" si="3"/>
        <v>16</v>
      </c>
      <c r="K50" s="159">
        <f t="shared" si="4"/>
        <v>1900</v>
      </c>
      <c r="L50" s="244">
        <f t="shared" si="0"/>
        <v>16</v>
      </c>
      <c r="M50" s="8">
        <f t="shared" ca="1" si="1"/>
        <v>114</v>
      </c>
      <c r="O50" s="203">
        <v>48</v>
      </c>
      <c r="P50" s="202">
        <f ca="1">COUNTIF($M$4:M296,O50)</f>
        <v>0</v>
      </c>
      <c r="Q50" s="61"/>
      <c r="R50" s="277">
        <f>IFERROR(VLOOKUP($D50,'2004-2006'!$A$3:$G$340,4,0),"")</f>
        <v>16</v>
      </c>
      <c r="S50" s="277">
        <f>IFERROR(VLOOKUP($D50,'2006-2007'!$A$3:$G$249,4,0),"")</f>
        <v>16</v>
      </c>
      <c r="T50" s="277" t="str">
        <f>IFERROR(VLOOKUP($D50,'2007-2008'!$A$3:$G$259,4,0),"")</f>
        <v/>
      </c>
      <c r="U50" s="278" t="str">
        <f>IFERROR(VLOOKUP($D50,'2008-2009'!$A$3:$H$253,4,0),"")</f>
        <v/>
      </c>
      <c r="V50" s="278" t="str">
        <f>IFERROR(VLOOKUP($D50,'2009-2010'!$A$3:$D$254,4,0),"")</f>
        <v/>
      </c>
      <c r="W50" s="278" t="str">
        <f>IFERROR(VLOOKUP($D50,'2010-2011'!$A$3:$D$255,4,0),"")</f>
        <v/>
      </c>
      <c r="X50" s="278" t="str">
        <f>IFERROR(VLOOKUP($D50,'2011-2012'!$A$3:$D$253,4,0),"")</f>
        <v/>
      </c>
      <c r="Y50" s="278" t="str">
        <f>IFERROR(VLOOKUP($D50,'2012-2013'!$A$3:$D$253,4,0),"")</f>
        <v/>
      </c>
      <c r="Z50" s="278" t="str">
        <f>IFERROR(VLOOKUP($D50,'2013-2014'!$A$3:$D$267,4,0),"")</f>
        <v/>
      </c>
      <c r="AA50" s="146" t="str">
        <f>IFERROR(VLOOKUP($D52,'2014-2015'!$A$3:$D$254,4,0),"")</f>
        <v/>
      </c>
      <c r="AB50" s="146" t="str">
        <f>IFERROR(VLOOKUP($D52,'2015-2016'!$A$3:$D$254,4,0),"")</f>
        <v/>
      </c>
      <c r="AC50" s="272"/>
      <c r="AD50" s="107"/>
      <c r="AE50" s="18"/>
      <c r="AF50" s="18"/>
      <c r="AG50" s="349">
        <f t="shared" si="5"/>
        <v>2</v>
      </c>
    </row>
    <row r="51" spans="1:33" ht="15.75" x14ac:dyDescent="0.25">
      <c r="A51" s="174">
        <f t="shared" si="6"/>
        <v>48</v>
      </c>
      <c r="B51" s="353" t="s">
        <v>613</v>
      </c>
      <c r="C51" s="353" t="s">
        <v>614</v>
      </c>
      <c r="D51" s="163">
        <v>195</v>
      </c>
      <c r="E51" s="17"/>
      <c r="F51" s="3"/>
      <c r="G51" s="17"/>
      <c r="H51" s="103"/>
      <c r="I51" s="211" t="str">
        <f t="shared" si="2"/>
        <v/>
      </c>
      <c r="J51" s="211" t="str">
        <f t="shared" si="3"/>
        <v/>
      </c>
      <c r="K51" s="159" t="str">
        <f t="shared" si="4"/>
        <v/>
      </c>
      <c r="L51" s="244" t="str">
        <f t="shared" si="0"/>
        <v/>
      </c>
      <c r="M51" s="8" t="str">
        <f t="shared" ca="1" si="1"/>
        <v/>
      </c>
      <c r="O51" s="203">
        <v>47</v>
      </c>
      <c r="P51" s="202">
        <f ca="1">COUNTIF($M$4:M297,O51)</f>
        <v>0</v>
      </c>
      <c r="Q51" s="61"/>
      <c r="R51" s="277" t="str">
        <f>IFERROR(VLOOKUP($D51,'2004-2006'!$A$3:$G$340,4,0),"")</f>
        <v/>
      </c>
      <c r="S51" s="277" t="str">
        <f>IFERROR(VLOOKUP($D51,'2006-2007'!$A$3:$G$249,4,0),"")</f>
        <v/>
      </c>
      <c r="T51" s="277" t="str">
        <f>IFERROR(VLOOKUP($D51,'2007-2008'!$A$3:$G$259,4,0),"")</f>
        <v/>
      </c>
      <c r="U51" s="278" t="str">
        <f>IFERROR(VLOOKUP($D51,'2008-2009'!$A$3:$H$253,4,0),"")</f>
        <v/>
      </c>
      <c r="V51" s="278" t="str">
        <f>IFERROR(VLOOKUP($D51,'2009-2010'!$A$3:$D$254,4,0),"")</f>
        <v/>
      </c>
      <c r="W51" s="278">
        <f>IFERROR(VLOOKUP($D51,'2010-2011'!$A$3:$D$255,4,0),"")</f>
        <v>195</v>
      </c>
      <c r="X51" s="278" t="str">
        <f>IFERROR(VLOOKUP($D51,'2011-2012'!$A$3:$D$253,4,0),"")</f>
        <v/>
      </c>
      <c r="Y51" s="278" t="str">
        <f>IFERROR(VLOOKUP($D51,'2012-2013'!$A$3:$D$253,4,0),"")</f>
        <v/>
      </c>
      <c r="Z51" s="278" t="str">
        <f>IFERROR(VLOOKUP($D51,'2013-2014'!$A$3:$D$267,4,0),"")</f>
        <v/>
      </c>
      <c r="AA51" s="146" t="str">
        <f>IFERROR(VLOOKUP($D53,'2014-2015'!$A$3:$D$254,4,0),"")</f>
        <v/>
      </c>
      <c r="AB51" s="146" t="str">
        <f>IFERROR(VLOOKUP($D53,'2015-2016'!$A$3:$D$254,4,0),"")</f>
        <v/>
      </c>
      <c r="AC51" s="272"/>
      <c r="AD51" s="107"/>
      <c r="AE51" s="18"/>
      <c r="AF51" s="18"/>
      <c r="AG51" s="349">
        <f t="shared" si="5"/>
        <v>1</v>
      </c>
    </row>
    <row r="52" spans="1:33" s="66" customFormat="1" ht="15.75" x14ac:dyDescent="0.25">
      <c r="A52" s="174">
        <f t="shared" si="6"/>
        <v>49</v>
      </c>
      <c r="B52" s="353" t="s">
        <v>680</v>
      </c>
      <c r="C52" s="353" t="s">
        <v>418</v>
      </c>
      <c r="D52" s="165">
        <v>249</v>
      </c>
      <c r="E52" s="117"/>
      <c r="F52" s="13"/>
      <c r="G52" s="117"/>
      <c r="H52" s="127"/>
      <c r="I52" s="211" t="str">
        <f t="shared" si="2"/>
        <v/>
      </c>
      <c r="J52" s="211" t="str">
        <f t="shared" si="3"/>
        <v/>
      </c>
      <c r="K52" s="159" t="str">
        <f t="shared" si="4"/>
        <v/>
      </c>
      <c r="L52" s="244" t="str">
        <f t="shared" si="0"/>
        <v/>
      </c>
      <c r="M52" s="8" t="str">
        <f t="shared" ca="1" si="1"/>
        <v/>
      </c>
      <c r="O52" s="203">
        <v>46</v>
      </c>
      <c r="P52" s="202">
        <f ca="1">COUNTIF($M$4:M298,O52)</f>
        <v>0</v>
      </c>
      <c r="Q52" s="61"/>
      <c r="R52" s="277" t="str">
        <f>IFERROR(VLOOKUP($D52,'2004-2006'!$A$3:$G$340,4,0),"")</f>
        <v/>
      </c>
      <c r="S52" s="277" t="str">
        <f>IFERROR(VLOOKUP($D52,'2006-2007'!$A$3:$G$249,4,0),"")</f>
        <v/>
      </c>
      <c r="T52" s="277" t="str">
        <f>IFERROR(VLOOKUP($D52,'2007-2008'!$A$3:$G$259,4,0),"")</f>
        <v/>
      </c>
      <c r="U52" s="278" t="str">
        <f>IFERROR(VLOOKUP($D52,'2008-2009'!$A$3:$H$253,4,0),"")</f>
        <v/>
      </c>
      <c r="V52" s="278" t="str">
        <f>IFERROR(VLOOKUP($D52,'2009-2010'!$A$3:$D$254,4,0),"")</f>
        <v/>
      </c>
      <c r="W52" s="278" t="str">
        <f>IFERROR(VLOOKUP($D52,'2010-2011'!$A$3:$D$255,4,0),"")</f>
        <v/>
      </c>
      <c r="X52" s="278">
        <f>IFERROR(VLOOKUP($D52,'2011-2012'!$A$3:$D$253,4,0),"")</f>
        <v>249</v>
      </c>
      <c r="Y52" s="278" t="str">
        <f>IFERROR(VLOOKUP($D52,'2012-2013'!$A$3:$D$253,4,0),"")</f>
        <v/>
      </c>
      <c r="Z52" s="278" t="str">
        <f>IFERROR(VLOOKUP($D52,'2013-2014'!$A$3:$D$267,4,0),"")</f>
        <v/>
      </c>
      <c r="AA52" s="146" t="str">
        <f>IFERROR(VLOOKUP($D54,'2014-2015'!$A$3:$D$254,4,0),"")</f>
        <v/>
      </c>
      <c r="AB52" s="146" t="str">
        <f>IFERROR(VLOOKUP($D54,'2015-2016'!$A$3:$D$254,4,0),"")</f>
        <v/>
      </c>
      <c r="AC52" s="272"/>
      <c r="AD52" s="107"/>
      <c r="AE52" s="18"/>
      <c r="AF52" s="18"/>
      <c r="AG52" s="349">
        <f t="shared" si="5"/>
        <v>1</v>
      </c>
    </row>
    <row r="53" spans="1:33" ht="15.75" x14ac:dyDescent="0.25">
      <c r="A53" s="174">
        <f t="shared" si="6"/>
        <v>50</v>
      </c>
      <c r="B53" s="353" t="s">
        <v>592</v>
      </c>
      <c r="C53" s="353" t="s">
        <v>238</v>
      </c>
      <c r="D53" s="164">
        <v>188</v>
      </c>
      <c r="E53" s="17"/>
      <c r="F53" s="3"/>
      <c r="G53" s="17"/>
      <c r="H53" s="5"/>
      <c r="I53" s="211" t="str">
        <f t="shared" si="2"/>
        <v/>
      </c>
      <c r="J53" s="211" t="str">
        <f t="shared" si="3"/>
        <v/>
      </c>
      <c r="K53" s="159" t="str">
        <f t="shared" si="4"/>
        <v/>
      </c>
      <c r="L53" s="244" t="str">
        <f t="shared" si="0"/>
        <v/>
      </c>
      <c r="M53" s="8" t="str">
        <f t="shared" ca="1" si="1"/>
        <v/>
      </c>
      <c r="O53" s="203">
        <v>45</v>
      </c>
      <c r="P53" s="202">
        <f ca="1">COUNTIF($M$4:M299,O53)</f>
        <v>0</v>
      </c>
      <c r="Q53" s="61"/>
      <c r="R53" s="277" t="str">
        <f>IFERROR(VLOOKUP($D53,'2004-2006'!$A$3:$G$340,4,0),"")</f>
        <v/>
      </c>
      <c r="S53" s="277" t="str">
        <f>IFERROR(VLOOKUP($D53,'2006-2007'!$A$3:$G$249,4,0),"")</f>
        <v/>
      </c>
      <c r="T53" s="277" t="str">
        <f>IFERROR(VLOOKUP($D53,'2007-2008'!$A$3:$G$259,4,0),"")</f>
        <v/>
      </c>
      <c r="U53" s="278" t="str">
        <f>IFERROR(VLOOKUP($D53,'2008-2009'!$A$3:$H$253,4,0),"")</f>
        <v/>
      </c>
      <c r="V53" s="278">
        <f>IFERROR(VLOOKUP($D53,'2009-2010'!$A$3:$D$254,4,0),"")</f>
        <v>188</v>
      </c>
      <c r="W53" s="278" t="str">
        <f>IFERROR(VLOOKUP($D53,'2010-2011'!$A$3:$D$255,4,0),"")</f>
        <v/>
      </c>
      <c r="X53" s="278" t="str">
        <f>IFERROR(VLOOKUP($D53,'2011-2012'!$A$3:$D$253,4,0),"")</f>
        <v/>
      </c>
      <c r="Y53" s="278" t="str">
        <f>IFERROR(VLOOKUP($D53,'2012-2013'!$A$3:$D$253,4,0),"")</f>
        <v/>
      </c>
      <c r="Z53" s="278" t="str">
        <f>IFERROR(VLOOKUP($D53,'2013-2014'!$A$3:$D$267,4,0),"")</f>
        <v/>
      </c>
      <c r="AA53" s="146" t="str">
        <f>IFERROR(VLOOKUP($D55,'2014-2015'!$A$3:$D$254,4,0),"")</f>
        <v/>
      </c>
      <c r="AB53" s="146" t="str">
        <f>IFERROR(VLOOKUP($D55,'2015-2016'!$A$3:$D$254,4,0),"")</f>
        <v/>
      </c>
      <c r="AC53" s="272"/>
      <c r="AD53" s="107"/>
      <c r="AE53" s="18"/>
      <c r="AF53" s="18"/>
      <c r="AG53" s="349">
        <f t="shared" si="5"/>
        <v>1</v>
      </c>
    </row>
    <row r="54" spans="1:33" ht="15.75" x14ac:dyDescent="0.25">
      <c r="A54" s="174">
        <f t="shared" si="6"/>
        <v>51</v>
      </c>
      <c r="B54" s="353" t="s">
        <v>126</v>
      </c>
      <c r="C54" s="353" t="s">
        <v>127</v>
      </c>
      <c r="D54" s="163">
        <v>128</v>
      </c>
      <c r="E54" s="14"/>
      <c r="F54" s="13"/>
      <c r="G54" s="14"/>
      <c r="H54" s="147"/>
      <c r="I54" s="211" t="str">
        <f t="shared" si="2"/>
        <v/>
      </c>
      <c r="J54" s="211" t="str">
        <f t="shared" si="3"/>
        <v/>
      </c>
      <c r="K54" s="159" t="str">
        <f t="shared" si="4"/>
        <v/>
      </c>
      <c r="L54" s="244" t="str">
        <f t="shared" si="0"/>
        <v/>
      </c>
      <c r="M54" s="8" t="str">
        <f t="shared" ca="1" si="1"/>
        <v/>
      </c>
      <c r="O54" s="203">
        <v>44</v>
      </c>
      <c r="P54" s="202">
        <f ca="1">COUNTIF($M$4:M300,O54)</f>
        <v>0</v>
      </c>
      <c r="Q54" s="61"/>
      <c r="R54" s="277" t="str">
        <f>IFERROR(VLOOKUP($D54,'2004-2006'!$A$3:$G$340,4,0),"")</f>
        <v/>
      </c>
      <c r="S54" s="277" t="str">
        <f>IFERROR(VLOOKUP($D54,'2006-2007'!$A$3:$G$249,4,0),"")</f>
        <v/>
      </c>
      <c r="T54" s="277">
        <f>IFERROR(VLOOKUP($D54,'2007-2008'!$A$3:$G$259,4,0),"")</f>
        <v>128</v>
      </c>
      <c r="U54" s="278" t="str">
        <f>IFERROR(VLOOKUP($D54,'2008-2009'!$A$3:$H$253,4,0),"")</f>
        <v/>
      </c>
      <c r="V54" s="278" t="str">
        <f>IFERROR(VLOOKUP($D54,'2009-2010'!$A$3:$D$254,4,0),"")</f>
        <v/>
      </c>
      <c r="W54" s="278" t="str">
        <f>IFERROR(VLOOKUP($D54,'2010-2011'!$A$3:$D$255,4,0),"")</f>
        <v/>
      </c>
      <c r="X54" s="278" t="str">
        <f>IFERROR(VLOOKUP($D54,'2011-2012'!$A$3:$D$253,4,0),"")</f>
        <v/>
      </c>
      <c r="Y54" s="278" t="str">
        <f>IFERROR(VLOOKUP($D54,'2012-2013'!$A$3:$D$253,4,0),"")</f>
        <v/>
      </c>
      <c r="Z54" s="278" t="str">
        <f>IFERROR(VLOOKUP($D54,'2013-2014'!$A$3:$D$267,4,0),"")</f>
        <v/>
      </c>
      <c r="AA54" s="146" t="str">
        <f>IFERROR(VLOOKUP($D56,'2014-2015'!$A$3:$D$254,4,0),"")</f>
        <v/>
      </c>
      <c r="AB54" s="146" t="str">
        <f>IFERROR(VLOOKUP($D56,'2015-2016'!$A$3:$D$254,4,0),"")</f>
        <v/>
      </c>
      <c r="AC54" s="272"/>
      <c r="AD54" s="107"/>
      <c r="AE54" s="18"/>
      <c r="AF54" s="18"/>
      <c r="AG54" s="349">
        <f t="shared" si="5"/>
        <v>1</v>
      </c>
    </row>
    <row r="55" spans="1:33" ht="15.75" x14ac:dyDescent="0.25">
      <c r="A55" s="174">
        <f t="shared" si="6"/>
        <v>52</v>
      </c>
      <c r="B55" s="353" t="s">
        <v>300</v>
      </c>
      <c r="C55" s="353" t="s">
        <v>302</v>
      </c>
      <c r="D55" s="163">
        <v>3</v>
      </c>
      <c r="E55" s="14"/>
      <c r="F55" s="13"/>
      <c r="G55" s="14"/>
      <c r="H55" s="147"/>
      <c r="I55" s="211" t="str">
        <f t="shared" si="2"/>
        <v>Janvier</v>
      </c>
      <c r="J55" s="211">
        <f t="shared" si="3"/>
        <v>3</v>
      </c>
      <c r="K55" s="159">
        <f t="shared" si="4"/>
        <v>1900</v>
      </c>
      <c r="L55" s="244">
        <f t="shared" si="0"/>
        <v>3</v>
      </c>
      <c r="M55" s="8">
        <f t="shared" ca="1" si="1"/>
        <v>114</v>
      </c>
      <c r="O55" s="203">
        <v>43</v>
      </c>
      <c r="P55" s="202">
        <f ca="1">COUNTIF($M$4:M301,O55)</f>
        <v>0</v>
      </c>
      <c r="Q55" s="61"/>
      <c r="R55" s="277">
        <f>IFERROR(VLOOKUP($D55,'2004-2006'!$A$3:$G$340,4,0),"")</f>
        <v>3</v>
      </c>
      <c r="S55" s="277" t="str">
        <f>IFERROR(VLOOKUP($D55,'2006-2007'!$A$3:$G$249,4,0),"")</f>
        <v/>
      </c>
      <c r="T55" s="277" t="str">
        <f>IFERROR(VLOOKUP($D55,'2007-2008'!$A$3:$G$259,4,0),"")</f>
        <v/>
      </c>
      <c r="U55" s="278" t="str">
        <f>IFERROR(VLOOKUP($D55,'2008-2009'!$A$3:$H$253,4,0),"")</f>
        <v/>
      </c>
      <c r="V55" s="278" t="str">
        <f>IFERROR(VLOOKUP($D55,'2009-2010'!$A$3:$D$254,4,0),"")</f>
        <v/>
      </c>
      <c r="W55" s="278" t="str">
        <f>IFERROR(VLOOKUP($D55,'2010-2011'!$A$3:$D$255,4,0),"")</f>
        <v/>
      </c>
      <c r="X55" s="278" t="str">
        <f>IFERROR(VLOOKUP($D55,'2011-2012'!$A$3:$D$253,4,0),"")</f>
        <v/>
      </c>
      <c r="Y55" s="278" t="str">
        <f>IFERROR(VLOOKUP($D55,'2012-2013'!$A$3:$D$253,4,0),"")</f>
        <v/>
      </c>
      <c r="Z55" s="278" t="str">
        <f>IFERROR(VLOOKUP($D55,'2013-2014'!$A$3:$D$267,4,0),"")</f>
        <v/>
      </c>
      <c r="AA55" s="146" t="str">
        <f>IFERROR(VLOOKUP($D57,'2014-2015'!$A$3:$D$254,4,0),"")</f>
        <v/>
      </c>
      <c r="AB55" s="146" t="str">
        <f>IFERROR(VLOOKUP($D57,'2015-2016'!$A$3:$D$254,4,0),"")</f>
        <v/>
      </c>
      <c r="AC55" s="272"/>
      <c r="AD55" s="107"/>
      <c r="AE55" s="18"/>
      <c r="AF55" s="18"/>
      <c r="AG55" s="349">
        <f t="shared" si="5"/>
        <v>1</v>
      </c>
    </row>
    <row r="56" spans="1:33" ht="15.75" x14ac:dyDescent="0.25">
      <c r="A56" s="174">
        <f t="shared" si="6"/>
        <v>53</v>
      </c>
      <c r="B56" s="353" t="s">
        <v>300</v>
      </c>
      <c r="C56" s="353" t="s">
        <v>255</v>
      </c>
      <c r="D56" s="163">
        <v>18</v>
      </c>
      <c r="E56" s="14"/>
      <c r="F56" s="13"/>
      <c r="G56" s="14"/>
      <c r="H56" s="147"/>
      <c r="I56" s="211" t="str">
        <f t="shared" si="2"/>
        <v>Janvier</v>
      </c>
      <c r="J56" s="211">
        <f t="shared" si="3"/>
        <v>18</v>
      </c>
      <c r="K56" s="159">
        <f t="shared" si="4"/>
        <v>1900</v>
      </c>
      <c r="L56" s="244">
        <f t="shared" si="0"/>
        <v>18</v>
      </c>
      <c r="M56" s="8">
        <f t="shared" ca="1" si="1"/>
        <v>114</v>
      </c>
      <c r="O56" s="203">
        <v>42</v>
      </c>
      <c r="P56" s="202">
        <f ca="1">COUNTIF($M$4:M302,O56)</f>
        <v>0</v>
      </c>
      <c r="Q56" s="61"/>
      <c r="R56" s="277">
        <f>IFERROR(VLOOKUP($D56,'2004-2006'!$A$3:$G$340,4,0),"")</f>
        <v>18</v>
      </c>
      <c r="S56" s="277" t="str">
        <f>IFERROR(VLOOKUP($D56,'2006-2007'!$A$3:$G$249,4,0),"")</f>
        <v/>
      </c>
      <c r="T56" s="277" t="str">
        <f>IFERROR(VLOOKUP($D56,'2007-2008'!$A$3:$G$259,4,0),"")</f>
        <v/>
      </c>
      <c r="U56" s="278" t="str">
        <f>IFERROR(VLOOKUP($D56,'2008-2009'!$A$3:$H$253,4,0),"")</f>
        <v/>
      </c>
      <c r="V56" s="278" t="str">
        <f>IFERROR(VLOOKUP($D56,'2009-2010'!$A$3:$D$254,4,0),"")</f>
        <v/>
      </c>
      <c r="W56" s="278" t="str">
        <f>IFERROR(VLOOKUP($D56,'2010-2011'!$A$3:$D$255,4,0),"")</f>
        <v/>
      </c>
      <c r="X56" s="278" t="str">
        <f>IFERROR(VLOOKUP($D56,'2011-2012'!$A$3:$D$253,4,0),"")</f>
        <v/>
      </c>
      <c r="Y56" s="278" t="str">
        <f>IFERROR(VLOOKUP($D56,'2012-2013'!$A$3:$D$253,4,0),"")</f>
        <v/>
      </c>
      <c r="Z56" s="278" t="str">
        <f>IFERROR(VLOOKUP($D56,'2013-2014'!$A$3:$D$267,4,0),"")</f>
        <v/>
      </c>
      <c r="AA56" s="146" t="str">
        <f>IFERROR(VLOOKUP($D58,'2014-2015'!$A$3:$D$254,4,0),"")</f>
        <v/>
      </c>
      <c r="AB56" s="146" t="str">
        <f>IFERROR(VLOOKUP($D58,'2015-2016'!$A$3:$D$254,4,0),"")</f>
        <v/>
      </c>
      <c r="AC56" s="272"/>
      <c r="AD56" s="107"/>
      <c r="AE56" s="18"/>
      <c r="AF56" s="18"/>
      <c r="AG56" s="349">
        <f t="shared" si="5"/>
        <v>1</v>
      </c>
    </row>
    <row r="57" spans="1:33" ht="15.75" x14ac:dyDescent="0.25">
      <c r="A57" s="174">
        <f t="shared" si="6"/>
        <v>54</v>
      </c>
      <c r="B57" s="353" t="s">
        <v>300</v>
      </c>
      <c r="C57" s="353" t="s">
        <v>102</v>
      </c>
      <c r="D57" s="163">
        <v>17</v>
      </c>
      <c r="E57" s="14"/>
      <c r="F57" s="13"/>
      <c r="G57" s="14"/>
      <c r="H57" s="147"/>
      <c r="I57" s="211" t="str">
        <f t="shared" si="2"/>
        <v>Janvier</v>
      </c>
      <c r="J57" s="211">
        <f t="shared" si="3"/>
        <v>17</v>
      </c>
      <c r="K57" s="159">
        <f t="shared" si="4"/>
        <v>1900</v>
      </c>
      <c r="L57" s="244">
        <f t="shared" si="0"/>
        <v>17</v>
      </c>
      <c r="M57" s="8">
        <f t="shared" ca="1" si="1"/>
        <v>114</v>
      </c>
      <c r="O57" s="203">
        <v>41</v>
      </c>
      <c r="P57" s="202">
        <f ca="1">COUNTIF($M$4:M303,O57)</f>
        <v>0</v>
      </c>
      <c r="Q57" s="61"/>
      <c r="R57" s="277">
        <f>IFERROR(VLOOKUP($D57,'2004-2006'!$A$3:$G$340,4,0),"")</f>
        <v>17</v>
      </c>
      <c r="S57" s="277" t="str">
        <f>IFERROR(VLOOKUP($D57,'2006-2007'!$A$3:$G$249,4,0),"")</f>
        <v/>
      </c>
      <c r="T57" s="277" t="str">
        <f>IFERROR(VLOOKUP($D57,'2007-2008'!$A$3:$G$259,4,0),"")</f>
        <v/>
      </c>
      <c r="U57" s="278" t="str">
        <f>IFERROR(VLOOKUP($D57,'2008-2009'!$A$3:$H$253,4,0),"")</f>
        <v/>
      </c>
      <c r="V57" s="278" t="str">
        <f>IFERROR(VLOOKUP($D57,'2009-2010'!$A$3:$D$254,4,0),"")</f>
        <v/>
      </c>
      <c r="W57" s="278" t="str">
        <f>IFERROR(VLOOKUP($D57,'2010-2011'!$A$3:$D$255,4,0),"")</f>
        <v/>
      </c>
      <c r="X57" s="278" t="str">
        <f>IFERROR(VLOOKUP($D57,'2011-2012'!$A$3:$D$253,4,0),"")</f>
        <v/>
      </c>
      <c r="Y57" s="278" t="str">
        <f>IFERROR(VLOOKUP($D57,'2012-2013'!$A$3:$D$253,4,0),"")</f>
        <v/>
      </c>
      <c r="Z57" s="278" t="str">
        <f>IFERROR(VLOOKUP($D57,'2013-2014'!$A$3:$D$267,4,0),"")</f>
        <v/>
      </c>
      <c r="AA57" s="146" t="str">
        <f>IFERROR(VLOOKUP($D59,'2014-2015'!$A$3:$D$254,4,0),"")</f>
        <v/>
      </c>
      <c r="AB57" s="146" t="str">
        <f>IFERROR(VLOOKUP($D59,'2015-2016'!$A$3:$D$254,4,0),"")</f>
        <v/>
      </c>
      <c r="AC57" s="272"/>
      <c r="AD57" s="107"/>
      <c r="AE57" s="18"/>
      <c r="AF57" s="18"/>
      <c r="AG57" s="349">
        <f t="shared" si="5"/>
        <v>1</v>
      </c>
    </row>
    <row r="58" spans="1:33" ht="15.75" x14ac:dyDescent="0.25">
      <c r="A58" s="174">
        <f t="shared" si="6"/>
        <v>55</v>
      </c>
      <c r="B58" s="353" t="s">
        <v>300</v>
      </c>
      <c r="C58" s="353" t="s">
        <v>587</v>
      </c>
      <c r="D58" s="163">
        <v>185</v>
      </c>
      <c r="E58" s="17"/>
      <c r="F58" s="3"/>
      <c r="G58" s="17"/>
      <c r="H58" s="103"/>
      <c r="I58" s="211" t="str">
        <f t="shared" si="2"/>
        <v/>
      </c>
      <c r="J58" s="211" t="str">
        <f t="shared" si="3"/>
        <v/>
      </c>
      <c r="K58" s="159" t="str">
        <f t="shared" si="4"/>
        <v/>
      </c>
      <c r="L58" s="244" t="str">
        <f t="shared" si="0"/>
        <v/>
      </c>
      <c r="M58" s="8" t="str">
        <f t="shared" ca="1" si="1"/>
        <v/>
      </c>
      <c r="O58" s="203">
        <v>40</v>
      </c>
      <c r="P58" s="202">
        <f ca="1">COUNTIF($M$4:M304,O58)</f>
        <v>0</v>
      </c>
      <c r="Q58" s="61"/>
      <c r="R58" s="277" t="str">
        <f>IFERROR(VLOOKUP($D58,'2004-2006'!$A$3:$G$340,4,0),"")</f>
        <v/>
      </c>
      <c r="S58" s="277" t="str">
        <f>IFERROR(VLOOKUP($D58,'2006-2007'!$A$3:$G$249,4,0),"")</f>
        <v/>
      </c>
      <c r="T58" s="277" t="str">
        <f>IFERROR(VLOOKUP($D58,'2007-2008'!$A$3:$G$259,4,0),"")</f>
        <v/>
      </c>
      <c r="U58" s="278" t="str">
        <f>IFERROR(VLOOKUP($D58,'2008-2009'!$A$3:$H$253,4,0),"")</f>
        <v/>
      </c>
      <c r="V58" s="278">
        <f>IFERROR(VLOOKUP($D58,'2009-2010'!$A$3:$D$254,4,0),"")</f>
        <v>185</v>
      </c>
      <c r="W58" s="278" t="str">
        <f>IFERROR(VLOOKUP($D58,'2010-2011'!$A$3:$D$255,4,0),"")</f>
        <v/>
      </c>
      <c r="X58" s="278">
        <f>IFERROR(VLOOKUP($D58,'2011-2012'!$A$3:$D$253,4,0),"")</f>
        <v>186</v>
      </c>
      <c r="Y58" s="278" t="str">
        <f>IFERROR(VLOOKUP($D58,'2012-2013'!$A$3:$D$253,4,0),"")</f>
        <v/>
      </c>
      <c r="Z58" s="278" t="str">
        <f>IFERROR(VLOOKUP($D58,'2013-2014'!$A$3:$D$267,4,0),"")</f>
        <v/>
      </c>
      <c r="AA58" s="146" t="str">
        <f>IFERROR(VLOOKUP($D60,'2014-2015'!$A$3:$D$254,4,0),"")</f>
        <v/>
      </c>
      <c r="AB58" s="146" t="str">
        <f>IFERROR(VLOOKUP($D60,'2015-2016'!$A$3:$D$254,4,0),"")</f>
        <v/>
      </c>
      <c r="AC58" s="272"/>
      <c r="AD58" s="107"/>
      <c r="AE58" s="18"/>
      <c r="AF58" s="18"/>
      <c r="AG58" s="349">
        <f t="shared" si="5"/>
        <v>2</v>
      </c>
    </row>
    <row r="59" spans="1:33" ht="15.75" x14ac:dyDescent="0.25">
      <c r="A59" s="174">
        <f t="shared" si="6"/>
        <v>56</v>
      </c>
      <c r="B59" s="353" t="s">
        <v>300</v>
      </c>
      <c r="C59" s="353" t="s">
        <v>287</v>
      </c>
      <c r="D59" s="164">
        <v>186</v>
      </c>
      <c r="E59" s="17"/>
      <c r="F59" s="3"/>
      <c r="G59" s="17"/>
      <c r="H59" s="103"/>
      <c r="I59" s="211" t="str">
        <f t="shared" si="2"/>
        <v/>
      </c>
      <c r="J59" s="211" t="str">
        <f t="shared" si="3"/>
        <v/>
      </c>
      <c r="K59" s="159" t="str">
        <f t="shared" si="4"/>
        <v/>
      </c>
      <c r="L59" s="244" t="str">
        <f t="shared" si="0"/>
        <v/>
      </c>
      <c r="M59" s="8" t="str">
        <f t="shared" ca="1" si="1"/>
        <v/>
      </c>
      <c r="O59" s="203">
        <v>39</v>
      </c>
      <c r="P59" s="202">
        <f ca="1">COUNTIF($M$4:M305,O59)</f>
        <v>0</v>
      </c>
      <c r="Q59" s="61"/>
      <c r="R59" s="277" t="str">
        <f>IFERROR(VLOOKUP($D59,'2004-2006'!$A$3:$G$340,4,0),"")</f>
        <v/>
      </c>
      <c r="S59" s="277" t="str">
        <f>IFERROR(VLOOKUP($D59,'2006-2007'!$A$3:$G$249,4,0),"")</f>
        <v/>
      </c>
      <c r="T59" s="277" t="str">
        <f>IFERROR(VLOOKUP($D59,'2007-2008'!$A$3:$G$259,4,0),"")</f>
        <v/>
      </c>
      <c r="U59" s="278" t="str">
        <f>IFERROR(VLOOKUP($D59,'2008-2009'!$A$3:$H$253,4,0),"")</f>
        <v/>
      </c>
      <c r="V59" s="278">
        <f>IFERROR(VLOOKUP($D59,'2009-2010'!$A$3:$D$254,4,0),"")</f>
        <v>186</v>
      </c>
      <c r="W59" s="278">
        <f>IFERROR(VLOOKUP($D59,'2010-2011'!$A$3:$D$255,4,0),"")</f>
        <v>186</v>
      </c>
      <c r="X59" s="278">
        <f>IFERROR(VLOOKUP($D59,'2011-2012'!$A$3:$D$253,4,0),"")</f>
        <v>185</v>
      </c>
      <c r="Y59" s="278">
        <f>IFERROR(VLOOKUP($D59,'2012-2013'!$A$3:$D$253,4,0),"")</f>
        <v>186</v>
      </c>
      <c r="Z59" s="278">
        <f>IFERROR(VLOOKUP($D59,'2013-2014'!$A$3:$D$267,4,0),"")</f>
        <v>186</v>
      </c>
      <c r="AA59" s="146" t="str">
        <f>IFERROR(VLOOKUP($D61,'2014-2015'!$A$3:$D$254,4,0),"")</f>
        <v/>
      </c>
      <c r="AB59" s="146" t="str">
        <f>IFERROR(VLOOKUP($D61,'2015-2016'!$A$3:$D$254,4,0),"")</f>
        <v/>
      </c>
      <c r="AC59" s="272"/>
      <c r="AD59" s="107"/>
      <c r="AE59" s="18"/>
      <c r="AF59" s="18"/>
      <c r="AG59" s="349">
        <f t="shared" si="5"/>
        <v>5</v>
      </c>
    </row>
    <row r="60" spans="1:33" ht="15.75" x14ac:dyDescent="0.25">
      <c r="A60" s="174">
        <f t="shared" si="6"/>
        <v>57</v>
      </c>
      <c r="B60" s="353" t="s">
        <v>117</v>
      </c>
      <c r="C60" s="353" t="s">
        <v>118</v>
      </c>
      <c r="D60" s="166">
        <v>127</v>
      </c>
      <c r="E60" s="14"/>
      <c r="F60" s="13"/>
      <c r="G60" s="14"/>
      <c r="H60" s="51"/>
      <c r="I60" s="211" t="str">
        <f t="shared" si="2"/>
        <v/>
      </c>
      <c r="J60" s="211" t="str">
        <f t="shared" si="3"/>
        <v/>
      </c>
      <c r="K60" s="159" t="str">
        <f t="shared" si="4"/>
        <v/>
      </c>
      <c r="L60" s="244" t="str">
        <f t="shared" si="0"/>
        <v/>
      </c>
      <c r="M60" s="8" t="str">
        <f t="shared" ca="1" si="1"/>
        <v/>
      </c>
      <c r="O60" s="203">
        <v>38</v>
      </c>
      <c r="P60" s="202">
        <f ca="1">COUNTIF($M$4:M306,O60)</f>
        <v>0</v>
      </c>
      <c r="Q60" s="61"/>
      <c r="R60" s="277" t="str">
        <f>IFERROR(VLOOKUP($D60,'2004-2006'!$A$3:$G$340,4,0),"")</f>
        <v/>
      </c>
      <c r="S60" s="277" t="str">
        <f>IFERROR(VLOOKUP($D60,'2006-2007'!$A$3:$G$249,4,0),"")</f>
        <v/>
      </c>
      <c r="T60" s="277">
        <f>IFERROR(VLOOKUP($D60,'2007-2008'!$A$3:$G$259,4,0),"")</f>
        <v>127</v>
      </c>
      <c r="U60" s="278">
        <f>IFERROR(VLOOKUP($D60,'2008-2009'!$A$3:$H$253,4,0),"")</f>
        <v>127</v>
      </c>
      <c r="V60" s="278">
        <f>IFERROR(VLOOKUP($D60,'2009-2010'!$A$3:$D$254,4,0),"")</f>
        <v>127</v>
      </c>
      <c r="W60" s="278">
        <f>IFERROR(VLOOKUP($D60,'2010-2011'!$A$3:$D$255,4,0),"")</f>
        <v>127</v>
      </c>
      <c r="X60" s="278">
        <f>IFERROR(VLOOKUP($D60,'2011-2012'!$A$3:$D$253,4,0),"")</f>
        <v>127</v>
      </c>
      <c r="Y60" s="278">
        <f>IFERROR(VLOOKUP($D60,'2012-2013'!$A$3:$D$253,4,0),"")</f>
        <v>127</v>
      </c>
      <c r="Z60" s="278">
        <f>IFERROR(VLOOKUP($D60,'2013-2014'!$A$3:$D$267,4,0),"")</f>
        <v>127</v>
      </c>
      <c r="AA60" s="146" t="str">
        <f>IFERROR(VLOOKUP($D62,'2014-2015'!$A$3:$D$254,4,0),"")</f>
        <v/>
      </c>
      <c r="AB60" s="146" t="str">
        <f>IFERROR(VLOOKUP($D62,'2015-2016'!$A$3:$D$254,4,0),"")</f>
        <v/>
      </c>
      <c r="AC60" s="272"/>
      <c r="AD60" s="107"/>
      <c r="AE60" s="18"/>
      <c r="AF60" s="18"/>
      <c r="AG60" s="349">
        <f t="shared" si="5"/>
        <v>7</v>
      </c>
    </row>
    <row r="61" spans="1:33" ht="15.75" x14ac:dyDescent="0.25">
      <c r="A61" s="174">
        <f t="shared" si="6"/>
        <v>58</v>
      </c>
      <c r="B61" s="353" t="s">
        <v>303</v>
      </c>
      <c r="C61" s="353" t="s">
        <v>182</v>
      </c>
      <c r="D61" s="163">
        <v>83</v>
      </c>
      <c r="E61" s="14"/>
      <c r="F61" s="13"/>
      <c r="G61" s="14"/>
      <c r="H61" s="147"/>
      <c r="I61" s="211" t="str">
        <f t="shared" si="2"/>
        <v/>
      </c>
      <c r="J61" s="211" t="str">
        <f t="shared" si="3"/>
        <v/>
      </c>
      <c r="K61" s="159" t="str">
        <f t="shared" si="4"/>
        <v/>
      </c>
      <c r="L61" s="244" t="str">
        <f t="shared" si="0"/>
        <v/>
      </c>
      <c r="M61" s="8" t="str">
        <f t="shared" ca="1" si="1"/>
        <v/>
      </c>
      <c r="O61" s="203">
        <v>37</v>
      </c>
      <c r="P61" s="202">
        <f ca="1">COUNTIF($M$4:M307,O61)</f>
        <v>0</v>
      </c>
      <c r="Q61" s="61"/>
      <c r="R61" s="277" t="str">
        <f>IFERROR(VLOOKUP($D61,'2004-2006'!$A$3:$G$340,4,0),"")</f>
        <v/>
      </c>
      <c r="S61" s="277">
        <f>IFERROR(VLOOKUP($D61,'2006-2007'!$A$3:$G$249,4,0),"")</f>
        <v>83</v>
      </c>
      <c r="T61" s="277" t="str">
        <f>IFERROR(VLOOKUP($D61,'2007-2008'!$A$3:$G$259,4,0),"")</f>
        <v/>
      </c>
      <c r="U61" s="278" t="str">
        <f>IFERROR(VLOOKUP($D61,'2008-2009'!$A$3:$H$253,4,0),"")</f>
        <v/>
      </c>
      <c r="V61" s="278" t="str">
        <f>IFERROR(VLOOKUP($D61,'2009-2010'!$A$3:$D$254,4,0),"")</f>
        <v/>
      </c>
      <c r="W61" s="278" t="str">
        <f>IFERROR(VLOOKUP($D61,'2010-2011'!$A$3:$D$255,4,0),"")</f>
        <v/>
      </c>
      <c r="X61" s="278" t="str">
        <f>IFERROR(VLOOKUP($D61,'2011-2012'!$A$3:$D$253,4,0),"")</f>
        <v/>
      </c>
      <c r="Y61" s="278" t="str">
        <f>IFERROR(VLOOKUP($D61,'2012-2013'!$A$3:$D$253,4,0),"")</f>
        <v/>
      </c>
      <c r="Z61" s="278" t="str">
        <f>IFERROR(VLOOKUP($D61,'2013-2014'!$A$3:$D$267,4,0),"")</f>
        <v/>
      </c>
      <c r="AA61" s="146" t="str">
        <f>IFERROR(VLOOKUP($D63,'2014-2015'!$A$3:$D$254,4,0),"")</f>
        <v/>
      </c>
      <c r="AB61" s="146" t="str">
        <f>IFERROR(VLOOKUP($D63,'2015-2016'!$A$3:$D$254,4,0),"")</f>
        <v/>
      </c>
      <c r="AC61" s="272"/>
      <c r="AD61" s="107"/>
      <c r="AE61" s="18"/>
      <c r="AF61" s="18"/>
      <c r="AG61" s="349">
        <f t="shared" si="5"/>
        <v>1</v>
      </c>
    </row>
    <row r="62" spans="1:33" ht="15.75" x14ac:dyDescent="0.25">
      <c r="A62" s="174">
        <f t="shared" si="6"/>
        <v>59</v>
      </c>
      <c r="B62" s="363" t="s">
        <v>757</v>
      </c>
      <c r="C62" s="363" t="s">
        <v>758</v>
      </c>
      <c r="D62" s="163">
        <v>268</v>
      </c>
      <c r="E62" s="46"/>
      <c r="F62" s="3"/>
      <c r="G62" s="46"/>
      <c r="H62" s="98"/>
      <c r="I62" s="211" t="str">
        <f t="shared" si="2"/>
        <v/>
      </c>
      <c r="J62" s="211" t="str">
        <f t="shared" si="3"/>
        <v/>
      </c>
      <c r="K62" s="159" t="str">
        <f t="shared" si="4"/>
        <v/>
      </c>
      <c r="L62" s="244" t="str">
        <f t="shared" si="0"/>
        <v/>
      </c>
      <c r="M62" s="8" t="str">
        <f t="shared" ca="1" si="1"/>
        <v/>
      </c>
      <c r="R62" s="277" t="str">
        <f>IFERROR(VLOOKUP($D62,'2004-2006'!$A$3:$G$340,4,0),"")</f>
        <v/>
      </c>
      <c r="S62" s="277" t="str">
        <f>IFERROR(VLOOKUP($D62,'2006-2007'!$A$3:$G$249,4,0),"")</f>
        <v/>
      </c>
      <c r="T62" s="277" t="str">
        <f>IFERROR(VLOOKUP($D62,'2007-2008'!$A$3:$G$259,4,0),"")</f>
        <v/>
      </c>
      <c r="U62" s="278" t="str">
        <f>IFERROR(VLOOKUP($D62,'2008-2009'!$A$3:$H$253,4,0),"")</f>
        <v/>
      </c>
      <c r="V62" s="278" t="str">
        <f>IFERROR(VLOOKUP($D62,'2009-2010'!$A$3:$D$254,4,0),"")</f>
        <v/>
      </c>
      <c r="W62" s="278" t="str">
        <f>IFERROR(VLOOKUP($D62,'2010-2011'!$A$3:$D$255,4,0),"")</f>
        <v/>
      </c>
      <c r="X62" s="278" t="str">
        <f>IFERROR(VLOOKUP($D62,'2011-2012'!$A$3:$D$253,4,0),"")</f>
        <v/>
      </c>
      <c r="Y62" s="278" t="str">
        <f>IFERROR(VLOOKUP($D62,'2012-2013'!$A$3:$D$253,4,0),"")</f>
        <v/>
      </c>
      <c r="Z62" s="278">
        <f>IFERROR(VLOOKUP($D62,'2013-2014'!$A$3:$D$267,4,0),"")</f>
        <v>268</v>
      </c>
      <c r="AA62" s="146" t="str">
        <f>IFERROR(VLOOKUP($D64,'2014-2015'!$A$3:$D$254,4,0),"")</f>
        <v/>
      </c>
      <c r="AB62" s="146" t="str">
        <f>IFERROR(VLOOKUP($D64,'2015-2016'!$A$3:$D$254,4,0),"")</f>
        <v/>
      </c>
      <c r="AC62" s="272"/>
      <c r="AD62" s="107"/>
      <c r="AE62" s="18"/>
      <c r="AF62" s="18"/>
      <c r="AG62" s="349">
        <f t="shared" si="5"/>
        <v>1</v>
      </c>
    </row>
    <row r="63" spans="1:33" ht="15.75" x14ac:dyDescent="0.25">
      <c r="A63" s="174">
        <f t="shared" si="6"/>
        <v>60</v>
      </c>
      <c r="B63" s="353" t="s">
        <v>77</v>
      </c>
      <c r="C63" s="353" t="s">
        <v>78</v>
      </c>
      <c r="D63" s="163">
        <v>19</v>
      </c>
      <c r="E63" s="14"/>
      <c r="F63" s="13"/>
      <c r="G63" s="14"/>
      <c r="H63" s="51"/>
      <c r="I63" s="211" t="str">
        <f t="shared" si="2"/>
        <v>Janvier</v>
      </c>
      <c r="J63" s="211">
        <f t="shared" si="3"/>
        <v>19</v>
      </c>
      <c r="K63" s="159">
        <f t="shared" si="4"/>
        <v>1900</v>
      </c>
      <c r="L63" s="244">
        <f t="shared" si="0"/>
        <v>19</v>
      </c>
      <c r="M63" s="8">
        <f t="shared" ca="1" si="1"/>
        <v>114</v>
      </c>
      <c r="O63" s="203">
        <v>36</v>
      </c>
      <c r="P63" s="202">
        <f ca="1">COUNTIF($M$4:M308,O63)</f>
        <v>0</v>
      </c>
      <c r="Q63" s="61"/>
      <c r="R63" s="277">
        <f>IFERROR(VLOOKUP($D63,'2004-2006'!$A$3:$G$340,4,0),"")</f>
        <v>19</v>
      </c>
      <c r="S63" s="277" t="str">
        <f>IFERROR(VLOOKUP($D63,'2006-2007'!$A$3:$G$249,4,0),"")</f>
        <v/>
      </c>
      <c r="T63" s="277">
        <f>IFERROR(VLOOKUP($D63,'2007-2008'!$A$3:$G$259,4,0),"")</f>
        <v>19</v>
      </c>
      <c r="U63" s="278">
        <f>IFERROR(VLOOKUP($D63,'2008-2009'!$A$3:$H$253,4,0),"")</f>
        <v>19</v>
      </c>
      <c r="V63" s="278" t="str">
        <f>IFERROR(VLOOKUP($D63,'2009-2010'!$A$3:$D$254,4,0),"")</f>
        <v/>
      </c>
      <c r="W63" s="278" t="str">
        <f>IFERROR(VLOOKUP($D63,'2010-2011'!$A$3:$D$255,4,0),"")</f>
        <v/>
      </c>
      <c r="X63" s="278" t="str">
        <f>IFERROR(VLOOKUP($D63,'2011-2012'!$A$3:$D$253,4,0),"")</f>
        <v/>
      </c>
      <c r="Y63" s="278" t="str">
        <f>IFERROR(VLOOKUP($D63,'2012-2013'!$A$3:$D$253,4,0),"")</f>
        <v/>
      </c>
      <c r="Z63" s="278" t="str">
        <f>IFERROR(VLOOKUP($D63,'2013-2014'!$A$3:$D$267,4,0),"")</f>
        <v/>
      </c>
      <c r="AA63" s="146" t="str">
        <f>IFERROR(VLOOKUP($D65,'2014-2015'!$A$3:$D$254,4,0),"")</f>
        <v/>
      </c>
      <c r="AB63" s="146" t="str">
        <f>IFERROR(VLOOKUP($D65,'2015-2016'!$A$3:$D$254,4,0),"")</f>
        <v/>
      </c>
      <c r="AC63" s="272"/>
      <c r="AD63" s="107"/>
      <c r="AE63" s="18"/>
      <c r="AF63" s="18"/>
      <c r="AG63" s="349">
        <f t="shared" si="5"/>
        <v>3</v>
      </c>
    </row>
    <row r="64" spans="1:33" ht="15.75" x14ac:dyDescent="0.25">
      <c r="A64" s="174">
        <f t="shared" si="6"/>
        <v>61</v>
      </c>
      <c r="B64" s="353" t="s">
        <v>77</v>
      </c>
      <c r="C64" s="353" t="s">
        <v>160</v>
      </c>
      <c r="D64" s="164">
        <v>136</v>
      </c>
      <c r="E64" s="15"/>
      <c r="F64" s="13"/>
      <c r="G64" s="15"/>
      <c r="H64" s="129"/>
      <c r="I64" s="211" t="str">
        <f t="shared" si="2"/>
        <v/>
      </c>
      <c r="J64" s="211" t="str">
        <f t="shared" si="3"/>
        <v/>
      </c>
      <c r="K64" s="159" t="str">
        <f t="shared" si="4"/>
        <v/>
      </c>
      <c r="L64" s="244" t="str">
        <f t="shared" si="0"/>
        <v/>
      </c>
      <c r="M64" s="8" t="str">
        <f t="shared" ca="1" si="1"/>
        <v/>
      </c>
      <c r="O64" s="203">
        <v>35</v>
      </c>
      <c r="P64" s="202">
        <f ca="1">COUNTIF($M$4:M309,O64)</f>
        <v>0</v>
      </c>
      <c r="Q64" s="61"/>
      <c r="R64" s="277" t="str">
        <f>IFERROR(VLOOKUP($D64,'2004-2006'!$A$3:$G$340,4,0),"")</f>
        <v/>
      </c>
      <c r="S64" s="277" t="str">
        <f>IFERROR(VLOOKUP($D64,'2006-2007'!$A$3:$G$249,4,0),"")</f>
        <v/>
      </c>
      <c r="T64" s="277">
        <f>IFERROR(VLOOKUP($D64,'2007-2008'!$A$3:$G$259,4,0),"")</f>
        <v>136</v>
      </c>
      <c r="U64" s="278">
        <f>IFERROR(VLOOKUP($D64,'2008-2009'!$A$3:$H$253,4,0),"")</f>
        <v>136</v>
      </c>
      <c r="V64" s="278">
        <f>IFERROR(VLOOKUP($D64,'2009-2010'!$A$3:$D$254,4,0),"")</f>
        <v>136</v>
      </c>
      <c r="W64" s="278">
        <f>IFERROR(VLOOKUP($D64,'2010-2011'!$A$3:$D$255,4,0),"")</f>
        <v>136</v>
      </c>
      <c r="X64" s="278">
        <f>IFERROR(VLOOKUP($D64,'2011-2012'!$A$3:$D$253,4,0),"")</f>
        <v>136</v>
      </c>
      <c r="Y64" s="278">
        <f>IFERROR(VLOOKUP($D64,'2012-2013'!$A$3:$D$253,4,0),"")</f>
        <v>136</v>
      </c>
      <c r="Z64" s="278">
        <f>IFERROR(VLOOKUP($D64,'2013-2014'!$A$3:$D$267,4,0),"")</f>
        <v>136</v>
      </c>
      <c r="AA64" s="146" t="str">
        <f>IFERROR(VLOOKUP($D66,'2014-2015'!$A$3:$D$254,4,0),"")</f>
        <v/>
      </c>
      <c r="AB64" s="146" t="str">
        <f>IFERROR(VLOOKUP($D66,'2015-2016'!$A$3:$D$254,4,0),"")</f>
        <v/>
      </c>
      <c r="AC64" s="272"/>
      <c r="AD64" s="107"/>
      <c r="AE64" s="18"/>
      <c r="AF64" s="18"/>
      <c r="AG64" s="349">
        <f t="shared" si="5"/>
        <v>7</v>
      </c>
    </row>
    <row r="65" spans="1:33" ht="15.75" x14ac:dyDescent="0.25">
      <c r="A65" s="174">
        <f t="shared" si="6"/>
        <v>62</v>
      </c>
      <c r="B65" s="353" t="s">
        <v>675</v>
      </c>
      <c r="C65" s="353" t="s">
        <v>676</v>
      </c>
      <c r="D65" s="164">
        <v>244</v>
      </c>
      <c r="E65" s="17"/>
      <c r="F65" s="3"/>
      <c r="G65" s="17"/>
      <c r="H65" s="103"/>
      <c r="I65" s="211" t="str">
        <f t="shared" si="2"/>
        <v/>
      </c>
      <c r="J65" s="211" t="str">
        <f t="shared" si="3"/>
        <v/>
      </c>
      <c r="K65" s="159" t="str">
        <f t="shared" si="4"/>
        <v/>
      </c>
      <c r="L65" s="244" t="str">
        <f t="shared" si="0"/>
        <v/>
      </c>
      <c r="M65" s="8" t="str">
        <f t="shared" ca="1" si="1"/>
        <v/>
      </c>
      <c r="O65" s="203">
        <v>34</v>
      </c>
      <c r="P65" s="202">
        <f ca="1">COUNTIF($M$4:M310,O65)</f>
        <v>0</v>
      </c>
      <c r="Q65" s="61"/>
      <c r="R65" s="277" t="str">
        <f>IFERROR(VLOOKUP($D65,'2004-2006'!$A$3:$G$340,4,0),"")</f>
        <v/>
      </c>
      <c r="S65" s="277" t="str">
        <f>IFERROR(VLOOKUP($D65,'2006-2007'!$A$3:$G$249,4,0),"")</f>
        <v/>
      </c>
      <c r="T65" s="277" t="str">
        <f>IFERROR(VLOOKUP($D65,'2007-2008'!$A$3:$G$259,4,0),"")</f>
        <v/>
      </c>
      <c r="U65" s="278" t="str">
        <f>IFERROR(VLOOKUP($D65,'2008-2009'!$A$3:$H$253,4,0),"")</f>
        <v/>
      </c>
      <c r="V65" s="278" t="str">
        <f>IFERROR(VLOOKUP($D65,'2009-2010'!$A$3:$D$254,4,0),"")</f>
        <v/>
      </c>
      <c r="W65" s="278" t="str">
        <f>IFERROR(VLOOKUP($D65,'2010-2011'!$A$3:$D$255,4,0),"")</f>
        <v/>
      </c>
      <c r="X65" s="278">
        <f>IFERROR(VLOOKUP($D65,'2011-2012'!$A$3:$D$253,4,0),"")</f>
        <v>244</v>
      </c>
      <c r="Y65" s="278" t="str">
        <f>IFERROR(VLOOKUP($D65,'2012-2013'!$A$3:$D$253,4,0),"")</f>
        <v/>
      </c>
      <c r="Z65" s="278" t="str">
        <f>IFERROR(VLOOKUP($D65,'2013-2014'!$A$3:$D$267,4,0),"")</f>
        <v/>
      </c>
      <c r="AA65" s="295"/>
      <c r="AB65" s="295"/>
      <c r="AC65" s="107"/>
      <c r="AD65" s="107"/>
      <c r="AE65" s="18"/>
      <c r="AF65" s="18"/>
      <c r="AG65" s="349">
        <f t="shared" si="5"/>
        <v>1</v>
      </c>
    </row>
    <row r="66" spans="1:33" ht="15.75" x14ac:dyDescent="0.25">
      <c r="A66" s="174">
        <f t="shared" si="6"/>
        <v>63</v>
      </c>
      <c r="B66" s="353" t="s">
        <v>304</v>
      </c>
      <c r="C66" s="353" t="s">
        <v>122</v>
      </c>
      <c r="D66" s="163">
        <v>84</v>
      </c>
      <c r="E66" s="14"/>
      <c r="F66" s="13"/>
      <c r="G66" s="14"/>
      <c r="H66" s="147"/>
      <c r="I66" s="211" t="str">
        <f t="shared" si="2"/>
        <v/>
      </c>
      <c r="J66" s="211" t="str">
        <f t="shared" si="3"/>
        <v/>
      </c>
      <c r="K66" s="159" t="str">
        <f t="shared" si="4"/>
        <v/>
      </c>
      <c r="L66" s="244" t="str">
        <f t="shared" si="0"/>
        <v/>
      </c>
      <c r="M66" s="8" t="str">
        <f t="shared" ca="1" si="1"/>
        <v/>
      </c>
      <c r="O66" s="203">
        <v>33</v>
      </c>
      <c r="P66" s="202">
        <f ca="1">COUNTIF($M$4:M311,O66)</f>
        <v>0</v>
      </c>
      <c r="Q66" s="61"/>
      <c r="R66" s="277" t="str">
        <f>IFERROR(VLOOKUP($D66,'2004-2006'!$A$3:$G$340,4,0),"")</f>
        <v/>
      </c>
      <c r="S66" s="277">
        <f>IFERROR(VLOOKUP($D66,'2006-2007'!$A$3:$G$249,4,0),"")</f>
        <v>84</v>
      </c>
      <c r="T66" s="277" t="str">
        <f>IFERROR(VLOOKUP($D66,'2007-2008'!$A$3:$G$259,4,0),"")</f>
        <v/>
      </c>
      <c r="U66" s="278" t="str">
        <f>IFERROR(VLOOKUP($D66,'2008-2009'!$A$3:$H$253,4,0),"")</f>
        <v/>
      </c>
      <c r="V66" s="278" t="str">
        <f>IFERROR(VLOOKUP($D66,'2009-2010'!$A$3:$D$254,4,0),"")</f>
        <v/>
      </c>
      <c r="W66" s="278" t="str">
        <f>IFERROR(VLOOKUP($D66,'2010-2011'!$A$3:$D$255,4,0),"")</f>
        <v/>
      </c>
      <c r="X66" s="278" t="str">
        <f>IFERROR(VLOOKUP($D66,'2011-2012'!$A$3:$D$253,4,0),"")</f>
        <v/>
      </c>
      <c r="Y66" s="278" t="str">
        <f>IFERROR(VLOOKUP($D66,'2012-2013'!$A$3:$D$253,4,0),"")</f>
        <v/>
      </c>
      <c r="Z66" s="278" t="str">
        <f>IFERROR(VLOOKUP($D66,'2013-2014'!$A$3:$D$267,4,0),"")</f>
        <v/>
      </c>
      <c r="AA66" s="146" t="str">
        <f>IFERROR(VLOOKUP($D68,'2014-2015'!$A$3:$D$254,4,0),"")</f>
        <v/>
      </c>
      <c r="AB66" s="146" t="str">
        <f>IFERROR(VLOOKUP($D68,'2015-2016'!$A$3:$D$254,4,0),"")</f>
        <v/>
      </c>
      <c r="AC66" s="272"/>
      <c r="AD66" s="107"/>
      <c r="AE66" s="18"/>
      <c r="AF66" s="18"/>
      <c r="AG66" s="349">
        <f t="shared" si="5"/>
        <v>1</v>
      </c>
    </row>
    <row r="67" spans="1:33" ht="15.75" x14ac:dyDescent="0.25">
      <c r="A67" s="174">
        <f t="shared" si="6"/>
        <v>64</v>
      </c>
      <c r="B67" s="353" t="s">
        <v>305</v>
      </c>
      <c r="C67" s="353" t="s">
        <v>299</v>
      </c>
      <c r="D67" s="163">
        <v>65</v>
      </c>
      <c r="E67" s="14"/>
      <c r="F67" s="13"/>
      <c r="G67" s="14"/>
      <c r="H67" s="147"/>
      <c r="I67" s="211" t="str">
        <f t="shared" si="2"/>
        <v>Mars</v>
      </c>
      <c r="J67" s="211">
        <f t="shared" si="3"/>
        <v>5</v>
      </c>
      <c r="K67" s="159">
        <f t="shared" si="4"/>
        <v>1900</v>
      </c>
      <c r="L67" s="244">
        <f t="shared" si="0"/>
        <v>65</v>
      </c>
      <c r="M67" s="8">
        <f t="shared" ca="1" si="1"/>
        <v>114</v>
      </c>
      <c r="O67" s="203">
        <v>32</v>
      </c>
      <c r="P67" s="202">
        <f ca="1">COUNTIF($M$4:M312,O67)</f>
        <v>0</v>
      </c>
      <c r="Q67" s="61"/>
      <c r="R67" s="277">
        <f>IFERROR(VLOOKUP($D67,'2004-2006'!$A$3:$G$340,4,0),"")</f>
        <v>65</v>
      </c>
      <c r="S67" s="277" t="str">
        <f>IFERROR(VLOOKUP($D67,'2006-2007'!$A$3:$G$249,4,0),"")</f>
        <v/>
      </c>
      <c r="T67" s="277" t="str">
        <f>IFERROR(VLOOKUP($D67,'2007-2008'!$A$3:$G$259,4,0),"")</f>
        <v/>
      </c>
      <c r="U67" s="278" t="str">
        <f>IFERROR(VLOOKUP($D67,'2008-2009'!$A$3:$H$253,4,0),"")</f>
        <v/>
      </c>
      <c r="V67" s="278" t="str">
        <f>IFERROR(VLOOKUP($D67,'2009-2010'!$A$3:$D$254,4,0),"")</f>
        <v/>
      </c>
      <c r="W67" s="278" t="str">
        <f>IFERROR(VLOOKUP($D67,'2010-2011'!$A$3:$D$255,4,0),"")</f>
        <v/>
      </c>
      <c r="X67" s="278" t="str">
        <f>IFERROR(VLOOKUP($D67,'2011-2012'!$A$3:$D$253,4,0),"")</f>
        <v/>
      </c>
      <c r="Y67" s="278" t="str">
        <f>IFERROR(VLOOKUP($D67,'2012-2013'!$A$3:$D$253,4,0),"")</f>
        <v/>
      </c>
      <c r="Z67" s="278" t="str">
        <f>IFERROR(VLOOKUP($D67,'2013-2014'!$A$3:$D$267,4,0),"")</f>
        <v/>
      </c>
      <c r="AA67" s="146" t="str">
        <f>IFERROR(VLOOKUP($D69,'2014-2015'!$A$3:$D$254,4,0),"")</f>
        <v/>
      </c>
      <c r="AB67" s="146" t="str">
        <f>IFERROR(VLOOKUP($D69,'2015-2016'!$A$3:$D$254,4,0),"")</f>
        <v/>
      </c>
      <c r="AC67" s="272"/>
      <c r="AD67" s="107"/>
      <c r="AE67" s="18"/>
      <c r="AF67" s="18"/>
      <c r="AG67" s="349">
        <f t="shared" si="5"/>
        <v>1</v>
      </c>
    </row>
    <row r="68" spans="1:33" ht="15.75" x14ac:dyDescent="0.25">
      <c r="A68" s="174">
        <f t="shared" si="6"/>
        <v>65</v>
      </c>
      <c r="B68" s="365" t="s">
        <v>751</v>
      </c>
      <c r="C68" s="359" t="s">
        <v>78</v>
      </c>
      <c r="D68" s="164">
        <v>264</v>
      </c>
      <c r="E68" s="50"/>
      <c r="F68" s="71"/>
      <c r="G68" s="50"/>
      <c r="H68" s="98"/>
      <c r="I68" s="211" t="str">
        <f t="shared" si="2"/>
        <v/>
      </c>
      <c r="J68" s="211" t="str">
        <f t="shared" si="3"/>
        <v/>
      </c>
      <c r="K68" s="159" t="str">
        <f t="shared" si="4"/>
        <v/>
      </c>
      <c r="L68" s="244" t="str">
        <f t="shared" ref="L68:L131" si="7">IF(R68=0,"",R68)</f>
        <v/>
      </c>
      <c r="M68" s="8" t="str">
        <f t="shared" ca="1" si="1"/>
        <v/>
      </c>
      <c r="R68" s="277" t="str">
        <f>IFERROR(VLOOKUP($D68,'2004-2006'!$A$3:$G$340,4,0),"")</f>
        <v/>
      </c>
      <c r="S68" s="277" t="str">
        <f>IFERROR(VLOOKUP($D68,'2006-2007'!$A$3:$G$249,4,0),"")</f>
        <v/>
      </c>
      <c r="T68" s="277" t="str">
        <f>IFERROR(VLOOKUP($D68,'2007-2008'!$A$3:$G$259,4,0),"")</f>
        <v/>
      </c>
      <c r="U68" s="278" t="str">
        <f>IFERROR(VLOOKUP($D68,'2008-2009'!$A$3:$H$253,4,0),"")</f>
        <v/>
      </c>
      <c r="V68" s="278" t="str">
        <f>IFERROR(VLOOKUP($D68,'2009-2010'!$A$3:$D$254,4,0),"")</f>
        <v/>
      </c>
      <c r="W68" s="278" t="str">
        <f>IFERROR(VLOOKUP($D68,'2010-2011'!$A$3:$D$255,4,0),"")</f>
        <v/>
      </c>
      <c r="X68" s="278" t="str">
        <f>IFERROR(VLOOKUP($D68,'2011-2012'!$A$3:$D$253,4,0),"")</f>
        <v/>
      </c>
      <c r="Y68" s="278" t="str">
        <f>IFERROR(VLOOKUP($D68,'2012-2013'!$A$3:$D$253,4,0),"")</f>
        <v/>
      </c>
      <c r="Z68" s="278">
        <f>IFERROR(VLOOKUP($D68,'2013-2014'!$A$3:$D$267,4,0),"")</f>
        <v>264</v>
      </c>
      <c r="AA68" s="146" t="str">
        <f>IFERROR(VLOOKUP($D70,'2014-2015'!$A$3:$D$254,4,0),"")</f>
        <v/>
      </c>
      <c r="AB68" s="146" t="str">
        <f>IFERROR(VLOOKUP($D70,'2015-2016'!$A$3:$D$254,4,0),"")</f>
        <v/>
      </c>
      <c r="AC68" s="272"/>
      <c r="AD68" s="107"/>
      <c r="AE68" s="18"/>
      <c r="AF68" s="18"/>
      <c r="AG68" s="349">
        <f t="shared" si="5"/>
        <v>1</v>
      </c>
    </row>
    <row r="69" spans="1:33" ht="15.75" x14ac:dyDescent="0.25">
      <c r="A69" s="174">
        <f t="shared" si="6"/>
        <v>66</v>
      </c>
      <c r="B69" s="353" t="s">
        <v>306</v>
      </c>
      <c r="C69" s="353" t="s">
        <v>187</v>
      </c>
      <c r="D69" s="163">
        <v>20</v>
      </c>
      <c r="E69" s="14"/>
      <c r="F69" s="13"/>
      <c r="G69" s="14"/>
      <c r="H69" s="287"/>
      <c r="I69" s="211" t="str">
        <f t="shared" ref="I69:I132" si="8">IF((L69)="","",IF(MONTH(L69)=1,"Janvier",IF(MONTH(L69)=2,"Février",IF(MONTH(L69)=3,"Mars",IF(MONTH(L69)=4,"Avril",IF(MONTH(L69)=5,"Mai",IF(MONTH(L69)=6,"Juin",IF(MONTH(L69)=7,"Juillet",IF(MONTH(L69)=8,"Août",IF(MONTH(L69)=9,"Septembre",IF(MONTH(L69)=10,"Octobre",IF(MONTH(L69)=11,"Novembre","Décembre"))))))))))))</f>
        <v>Janvier</v>
      </c>
      <c r="J69" s="211">
        <f t="shared" ref="J69:J132" si="9">IF(L69="","",DAY(L69))</f>
        <v>20</v>
      </c>
      <c r="K69" s="159">
        <f t="shared" ref="K69:K132" si="10">IF(L69="","",YEAR(L69))</f>
        <v>1900</v>
      </c>
      <c r="L69" s="244">
        <f t="shared" si="7"/>
        <v>20</v>
      </c>
      <c r="M69" s="8">
        <f t="shared" ca="1" si="1"/>
        <v>114</v>
      </c>
      <c r="O69" s="203">
        <v>31</v>
      </c>
      <c r="P69" s="202">
        <f ca="1">COUNTIF($M$4:M313,O69)</f>
        <v>0</v>
      </c>
      <c r="Q69" s="61"/>
      <c r="R69" s="277">
        <f>IFERROR(VLOOKUP($D69,'2004-2006'!$A$3:$G$340,4,0),"")</f>
        <v>20</v>
      </c>
      <c r="S69" s="277" t="str">
        <f>IFERROR(VLOOKUP($D69,'2006-2007'!$A$3:$G$249,4,0),"")</f>
        <v/>
      </c>
      <c r="T69" s="277" t="str">
        <f>IFERROR(VLOOKUP($D69,'2007-2008'!$A$3:$G$259,4,0),"")</f>
        <v/>
      </c>
      <c r="U69" s="278" t="str">
        <f>IFERROR(VLOOKUP($D69,'2008-2009'!$A$3:$H$253,4,0),"")</f>
        <v/>
      </c>
      <c r="V69" s="278" t="str">
        <f>IFERROR(VLOOKUP($D69,'2009-2010'!$A$3:$D$254,4,0),"")</f>
        <v/>
      </c>
      <c r="W69" s="278" t="str">
        <f>IFERROR(VLOOKUP($D69,'2010-2011'!$A$3:$D$255,4,0),"")</f>
        <v/>
      </c>
      <c r="X69" s="278" t="str">
        <f>IFERROR(VLOOKUP($D69,'2011-2012'!$A$3:$D$253,4,0),"")</f>
        <v/>
      </c>
      <c r="Y69" s="278" t="str">
        <f>IFERROR(VLOOKUP($D69,'2012-2013'!$A$3:$D$253,4,0),"")</f>
        <v/>
      </c>
      <c r="Z69" s="278" t="str">
        <f>IFERROR(VLOOKUP($D69,'2013-2014'!$A$3:$D$267,4,0),"")</f>
        <v/>
      </c>
      <c r="AA69" s="146" t="str">
        <f>IFERROR(VLOOKUP($D71,'2014-2015'!$A$3:$D$254,4,0),"")</f>
        <v/>
      </c>
      <c r="AB69" s="146" t="str">
        <f>IFERROR(VLOOKUP($D71,'2015-2016'!$A$3:$D$254,4,0),"")</f>
        <v/>
      </c>
      <c r="AC69" s="272"/>
      <c r="AD69" s="107"/>
      <c r="AE69" s="18"/>
      <c r="AF69" s="18"/>
      <c r="AG69" s="349">
        <f t="shared" ref="AG69:AG132" si="11">COUNT(R69:AF69)</f>
        <v>1</v>
      </c>
    </row>
    <row r="70" spans="1:33" ht="15.75" x14ac:dyDescent="0.25">
      <c r="A70" s="174">
        <f t="shared" ref="A70:A133" si="12">A69+1</f>
        <v>67</v>
      </c>
      <c r="B70" s="353" t="s">
        <v>54</v>
      </c>
      <c r="C70" s="353" t="s">
        <v>55</v>
      </c>
      <c r="D70" s="163">
        <v>21</v>
      </c>
      <c r="E70" s="14"/>
      <c r="F70" s="13"/>
      <c r="G70" s="14"/>
      <c r="H70" s="51"/>
      <c r="I70" s="211" t="str">
        <f t="shared" si="8"/>
        <v>Janvier</v>
      </c>
      <c r="J70" s="211">
        <f t="shared" si="9"/>
        <v>21</v>
      </c>
      <c r="K70" s="159">
        <f t="shared" si="10"/>
        <v>1900</v>
      </c>
      <c r="L70" s="244">
        <f t="shared" si="7"/>
        <v>21</v>
      </c>
      <c r="M70" s="8">
        <f t="shared" ca="1" si="1"/>
        <v>114</v>
      </c>
      <c r="O70" s="203">
        <v>30</v>
      </c>
      <c r="P70" s="202">
        <f ca="1">COUNTIF($M$4:M314,O70)</f>
        <v>0</v>
      </c>
      <c r="Q70" s="61"/>
      <c r="R70" s="277">
        <f>IFERROR(VLOOKUP($D70,'2004-2006'!$A$3:$G$340,4,0),"")</f>
        <v>21</v>
      </c>
      <c r="S70" s="277" t="str">
        <f>IFERROR(VLOOKUP($D70,'2006-2007'!$A$3:$G$249,4,0),"")</f>
        <v/>
      </c>
      <c r="T70" s="277">
        <f>IFERROR(VLOOKUP($D70,'2007-2008'!$A$3:$G$259,4,0),"")</f>
        <v>21</v>
      </c>
      <c r="U70" s="278">
        <f>IFERROR(VLOOKUP($D70,'2008-2009'!$A$3:$H$253,4,0),"")</f>
        <v>21</v>
      </c>
      <c r="V70" s="278">
        <f>IFERROR(VLOOKUP($D70,'2009-2010'!$A$3:$D$254,4,0),"")</f>
        <v>21</v>
      </c>
      <c r="W70" s="278">
        <f>IFERROR(VLOOKUP($D70,'2010-2011'!$A$3:$D$255,4,0),"")</f>
        <v>21</v>
      </c>
      <c r="X70" s="278">
        <f>IFERROR(VLOOKUP($D70,'2011-2012'!$A$3:$D$253,4,0),"")</f>
        <v>21</v>
      </c>
      <c r="Y70" s="278">
        <f>IFERROR(VLOOKUP($D70,'2012-2013'!$A$3:$D$253,4,0),"")</f>
        <v>21</v>
      </c>
      <c r="Z70" s="278">
        <f>IFERROR(VLOOKUP($D70,'2013-2014'!$A$3:$D$267,4,0),"")</f>
        <v>21</v>
      </c>
      <c r="AA70" s="146" t="str">
        <f>IFERROR(VLOOKUP($D72,'2014-2015'!$A$3:$D$254,4,0),"")</f>
        <v/>
      </c>
      <c r="AB70" s="146" t="str">
        <f>IFERROR(VLOOKUP($D72,'2015-2016'!$A$3:$D$254,4,0),"")</f>
        <v/>
      </c>
      <c r="AC70" s="272"/>
      <c r="AD70" s="107"/>
      <c r="AE70" s="18"/>
      <c r="AF70" s="18"/>
      <c r="AG70" s="349">
        <f t="shared" si="11"/>
        <v>8</v>
      </c>
    </row>
    <row r="71" spans="1:33" ht="15.75" x14ac:dyDescent="0.25">
      <c r="A71" s="174">
        <f t="shared" si="12"/>
        <v>68</v>
      </c>
      <c r="B71" s="353" t="s">
        <v>681</v>
      </c>
      <c r="C71" s="353" t="s">
        <v>682</v>
      </c>
      <c r="D71" s="164">
        <v>250</v>
      </c>
      <c r="E71" s="17"/>
      <c r="F71" s="3"/>
      <c r="G71" s="17"/>
      <c r="H71" s="98"/>
      <c r="I71" s="211" t="str">
        <f t="shared" si="8"/>
        <v/>
      </c>
      <c r="J71" s="211" t="str">
        <f t="shared" si="9"/>
        <v/>
      </c>
      <c r="K71" s="159" t="str">
        <f t="shared" si="10"/>
        <v/>
      </c>
      <c r="L71" s="244" t="str">
        <f t="shared" si="7"/>
        <v/>
      </c>
      <c r="M71" s="8" t="str">
        <f t="shared" ca="1" si="1"/>
        <v/>
      </c>
      <c r="O71" s="203">
        <v>29</v>
      </c>
      <c r="P71" s="202">
        <f ca="1">COUNTIF($M$4:M315,O71)</f>
        <v>0</v>
      </c>
      <c r="Q71" s="61"/>
      <c r="R71" s="277" t="str">
        <f>IFERROR(VLOOKUP($D71,'2004-2006'!$A$3:$G$340,4,0),"")</f>
        <v/>
      </c>
      <c r="S71" s="277" t="str">
        <f>IFERROR(VLOOKUP($D71,'2006-2007'!$A$3:$G$249,4,0),"")</f>
        <v/>
      </c>
      <c r="T71" s="277" t="str">
        <f>IFERROR(VLOOKUP($D71,'2007-2008'!$A$3:$G$259,4,0),"")</f>
        <v/>
      </c>
      <c r="U71" s="278" t="str">
        <f>IFERROR(VLOOKUP($D71,'2008-2009'!$A$3:$H$253,4,0),"")</f>
        <v/>
      </c>
      <c r="V71" s="278" t="str">
        <f>IFERROR(VLOOKUP($D71,'2009-2010'!$A$3:$D$254,4,0),"")</f>
        <v/>
      </c>
      <c r="W71" s="278" t="str">
        <f>IFERROR(VLOOKUP($D71,'2010-2011'!$A$3:$D$255,4,0),"")</f>
        <v/>
      </c>
      <c r="X71" s="278">
        <f>IFERROR(VLOOKUP($D71,'2011-2012'!$A$3:$D$253,4,0),"")</f>
        <v>250</v>
      </c>
      <c r="Y71" s="278" t="str">
        <f>IFERROR(VLOOKUP($D71,'2012-2013'!$A$3:$D$253,4,0),"")</f>
        <v/>
      </c>
      <c r="Z71" s="278" t="str">
        <f>IFERROR(VLOOKUP($D71,'2013-2014'!$A$3:$D$267,4,0),"")</f>
        <v/>
      </c>
      <c r="AA71" s="295"/>
      <c r="AB71" s="295"/>
      <c r="AC71" s="107"/>
      <c r="AD71" s="107"/>
      <c r="AE71" s="18"/>
      <c r="AF71" s="18"/>
      <c r="AG71" s="349">
        <f t="shared" si="11"/>
        <v>1</v>
      </c>
    </row>
    <row r="72" spans="1:33" ht="15.75" x14ac:dyDescent="0.25">
      <c r="A72" s="174">
        <f t="shared" si="12"/>
        <v>69</v>
      </c>
      <c r="B72" s="353" t="s">
        <v>684</v>
      </c>
      <c r="C72" s="353" t="s">
        <v>118</v>
      </c>
      <c r="D72" s="163">
        <v>252</v>
      </c>
      <c r="E72" s="17"/>
      <c r="F72" s="3"/>
      <c r="G72" s="17"/>
      <c r="H72" s="103"/>
      <c r="I72" s="211" t="str">
        <f t="shared" si="8"/>
        <v/>
      </c>
      <c r="J72" s="211" t="str">
        <f t="shared" si="9"/>
        <v/>
      </c>
      <c r="K72" s="159" t="str">
        <f t="shared" si="10"/>
        <v/>
      </c>
      <c r="L72" s="244" t="str">
        <f t="shared" si="7"/>
        <v/>
      </c>
      <c r="M72" s="8" t="str">
        <f t="shared" ca="1" si="1"/>
        <v/>
      </c>
      <c r="O72" s="203">
        <v>28</v>
      </c>
      <c r="P72" s="202">
        <f ca="1">COUNTIF($M$4:M316,O72)</f>
        <v>0</v>
      </c>
      <c r="Q72" s="61"/>
      <c r="R72" s="277" t="str">
        <f>IFERROR(VLOOKUP($D72,'2004-2006'!$A$3:$G$340,4,0),"")</f>
        <v/>
      </c>
      <c r="S72" s="277" t="str">
        <f>IFERROR(VLOOKUP($D72,'2006-2007'!$A$3:$G$249,4,0),"")</f>
        <v/>
      </c>
      <c r="T72" s="277" t="str">
        <f>IFERROR(VLOOKUP($D72,'2007-2008'!$A$3:$G$259,4,0),"")</f>
        <v/>
      </c>
      <c r="U72" s="278" t="str">
        <f>IFERROR(VLOOKUP($D72,'2008-2009'!$A$3:$H$253,4,0),"")</f>
        <v/>
      </c>
      <c r="V72" s="278" t="str">
        <f>IFERROR(VLOOKUP($D72,'2009-2010'!$A$3:$D$254,4,0),"")</f>
        <v/>
      </c>
      <c r="W72" s="278" t="str">
        <f>IFERROR(VLOOKUP($D72,'2010-2011'!$A$3:$D$255,4,0),"")</f>
        <v/>
      </c>
      <c r="X72" s="278">
        <f>IFERROR(VLOOKUP($D72,'2011-2012'!$A$3:$D$253,4,0),"")</f>
        <v>252</v>
      </c>
      <c r="Y72" s="278" t="str">
        <f>IFERROR(VLOOKUP($D72,'2012-2013'!$A$3:$D$253,4,0),"")</f>
        <v/>
      </c>
      <c r="Z72" s="278" t="str">
        <f>IFERROR(VLOOKUP($D72,'2013-2014'!$A$3:$D$267,4,0),"")</f>
        <v/>
      </c>
      <c r="AA72" s="146" t="str">
        <f>IFERROR(VLOOKUP($D74,'2014-2015'!$A$3:$D$254,4,0),"")</f>
        <v/>
      </c>
      <c r="AB72" s="146" t="str">
        <f>IFERROR(VLOOKUP($D74,'2015-2016'!$A$3:$D$254,4,0),"")</f>
        <v/>
      </c>
      <c r="AC72" s="272"/>
      <c r="AD72" s="107"/>
      <c r="AE72" s="18"/>
      <c r="AF72" s="18"/>
      <c r="AG72" s="349">
        <f t="shared" si="11"/>
        <v>1</v>
      </c>
    </row>
    <row r="73" spans="1:33" ht="15.75" x14ac:dyDescent="0.25">
      <c r="A73" s="174">
        <f t="shared" si="12"/>
        <v>70</v>
      </c>
      <c r="B73" s="353" t="s">
        <v>307</v>
      </c>
      <c r="C73" s="353" t="s">
        <v>308</v>
      </c>
      <c r="D73" s="163">
        <v>66</v>
      </c>
      <c r="E73" s="14"/>
      <c r="F73" s="13"/>
      <c r="G73" s="14"/>
      <c r="H73" s="147"/>
      <c r="I73" s="211" t="str">
        <f t="shared" si="8"/>
        <v>Mars</v>
      </c>
      <c r="J73" s="211">
        <f t="shared" si="9"/>
        <v>6</v>
      </c>
      <c r="K73" s="159">
        <f t="shared" si="10"/>
        <v>1900</v>
      </c>
      <c r="L73" s="244">
        <f t="shared" si="7"/>
        <v>66</v>
      </c>
      <c r="M73" s="8">
        <f t="shared" ca="1" si="1"/>
        <v>114</v>
      </c>
      <c r="O73" s="203">
        <v>27</v>
      </c>
      <c r="P73" s="202">
        <f ca="1">COUNTIF($M$4:M317,O73)</f>
        <v>0</v>
      </c>
      <c r="Q73" s="61"/>
      <c r="R73" s="277">
        <f>IFERROR(VLOOKUP($D73,'2004-2006'!$A$3:$G$340,4,0),"")</f>
        <v>66</v>
      </c>
      <c r="S73" s="277" t="str">
        <f>IFERROR(VLOOKUP($D73,'2006-2007'!$A$3:$G$249,4,0),"")</f>
        <v/>
      </c>
      <c r="T73" s="277" t="str">
        <f>IFERROR(VLOOKUP($D73,'2007-2008'!$A$3:$G$259,4,0),"")</f>
        <v/>
      </c>
      <c r="U73" s="278" t="str">
        <f>IFERROR(VLOOKUP($D73,'2008-2009'!$A$3:$H$253,4,0),"")</f>
        <v/>
      </c>
      <c r="V73" s="278" t="str">
        <f>IFERROR(VLOOKUP($D73,'2009-2010'!$A$3:$D$254,4,0),"")</f>
        <v/>
      </c>
      <c r="W73" s="278" t="str">
        <f>IFERROR(VLOOKUP($D73,'2010-2011'!$A$3:$D$255,4,0),"")</f>
        <v/>
      </c>
      <c r="X73" s="278" t="str">
        <f>IFERROR(VLOOKUP($D73,'2011-2012'!$A$3:$D$253,4,0),"")</f>
        <v/>
      </c>
      <c r="Y73" s="278" t="str">
        <f>IFERROR(VLOOKUP($D73,'2012-2013'!$A$3:$D$253,4,0),"")</f>
        <v/>
      </c>
      <c r="Z73" s="278" t="str">
        <f>IFERROR(VLOOKUP($D73,'2013-2014'!$A$3:$D$267,4,0),"")</f>
        <v/>
      </c>
      <c r="AA73" s="146" t="str">
        <f>IFERROR(VLOOKUP($D75,'2014-2015'!$A$3:$D$254,4,0),"")</f>
        <v/>
      </c>
      <c r="AB73" s="146" t="str">
        <f>IFERROR(VLOOKUP($D75,'2015-2016'!$A$3:$D$254,4,0),"")</f>
        <v/>
      </c>
      <c r="AC73" s="272"/>
      <c r="AD73" s="107"/>
      <c r="AE73" s="18"/>
      <c r="AF73" s="18"/>
      <c r="AG73" s="349">
        <f t="shared" si="11"/>
        <v>1</v>
      </c>
    </row>
    <row r="74" spans="1:33" s="68" customFormat="1" ht="15.75" x14ac:dyDescent="0.25">
      <c r="A74" s="174">
        <f t="shared" si="12"/>
        <v>71</v>
      </c>
      <c r="B74" s="353" t="s">
        <v>611</v>
      </c>
      <c r="C74" s="353" t="s">
        <v>612</v>
      </c>
      <c r="D74" s="163">
        <v>194</v>
      </c>
      <c r="E74" s="17"/>
      <c r="F74" s="3"/>
      <c r="G74" s="17"/>
      <c r="H74" s="103"/>
      <c r="I74" s="211" t="str">
        <f t="shared" si="8"/>
        <v/>
      </c>
      <c r="J74" s="211" t="str">
        <f t="shared" si="9"/>
        <v/>
      </c>
      <c r="K74" s="159" t="str">
        <f t="shared" si="10"/>
        <v/>
      </c>
      <c r="L74" s="244" t="str">
        <f t="shared" si="7"/>
        <v/>
      </c>
      <c r="M74" s="8" t="str">
        <f t="shared" ref="M74:M137" ca="1" si="13">IF(L74="","",DATEDIF(L74,TODAY(),"y"))</f>
        <v/>
      </c>
      <c r="O74" s="203">
        <v>26</v>
      </c>
      <c r="P74" s="202">
        <f ca="1">COUNTIF($M$4:M318,O74)</f>
        <v>0</v>
      </c>
      <c r="Q74" s="61"/>
      <c r="R74" s="277" t="str">
        <f>IFERROR(VLOOKUP($D74,'2004-2006'!$A$3:$G$340,4,0),"")</f>
        <v/>
      </c>
      <c r="S74" s="277" t="str">
        <f>IFERROR(VLOOKUP($D74,'2006-2007'!$A$3:$G$249,4,0),"")</f>
        <v/>
      </c>
      <c r="T74" s="277" t="str">
        <f>IFERROR(VLOOKUP($D74,'2007-2008'!$A$3:$G$259,4,0),"")</f>
        <v/>
      </c>
      <c r="U74" s="278" t="str">
        <f>IFERROR(VLOOKUP($D74,'2008-2009'!$A$3:$H$253,4,0),"")</f>
        <v/>
      </c>
      <c r="V74" s="278" t="str">
        <f>IFERROR(VLOOKUP($D74,'2009-2010'!$A$3:$D$254,4,0),"")</f>
        <v/>
      </c>
      <c r="W74" s="278">
        <f>IFERROR(VLOOKUP($D74,'2010-2011'!$A$3:$D$255,4,0),"")</f>
        <v>194</v>
      </c>
      <c r="X74" s="278" t="str">
        <f>IFERROR(VLOOKUP($D74,'2011-2012'!$A$3:$D$253,4,0),"")</f>
        <v/>
      </c>
      <c r="Y74" s="278" t="str">
        <f>IFERROR(VLOOKUP($D74,'2012-2013'!$A$3:$D$253,4,0),"")</f>
        <v/>
      </c>
      <c r="Z74" s="278" t="str">
        <f>IFERROR(VLOOKUP($D74,'2013-2014'!$A$3:$D$267,4,0),"")</f>
        <v/>
      </c>
      <c r="AA74" s="146" t="str">
        <f>IFERROR(VLOOKUP($D76,'2014-2015'!$A$3:$D$254,4,0),"")</f>
        <v/>
      </c>
      <c r="AB74" s="146" t="str">
        <f>IFERROR(VLOOKUP($D76,'2015-2016'!$A$3:$D$254,4,0),"")</f>
        <v/>
      </c>
      <c r="AC74" s="272"/>
      <c r="AD74" s="107"/>
      <c r="AE74" s="18"/>
      <c r="AF74" s="18"/>
      <c r="AG74" s="349">
        <f t="shared" si="11"/>
        <v>1</v>
      </c>
    </row>
    <row r="75" spans="1:33" ht="15.75" x14ac:dyDescent="0.25">
      <c r="A75" s="174">
        <f t="shared" si="12"/>
        <v>72</v>
      </c>
      <c r="B75" s="353" t="s">
        <v>310</v>
      </c>
      <c r="C75" s="353" t="s">
        <v>78</v>
      </c>
      <c r="D75" s="163">
        <v>22</v>
      </c>
      <c r="E75" s="14"/>
      <c r="F75" s="13"/>
      <c r="G75" s="14"/>
      <c r="H75" s="147"/>
      <c r="I75" s="211" t="str">
        <f t="shared" si="8"/>
        <v>Janvier</v>
      </c>
      <c r="J75" s="211">
        <f t="shared" si="9"/>
        <v>22</v>
      </c>
      <c r="K75" s="159">
        <f t="shared" si="10"/>
        <v>1900</v>
      </c>
      <c r="L75" s="244">
        <f t="shared" si="7"/>
        <v>22</v>
      </c>
      <c r="M75" s="8">
        <f t="shared" ca="1" si="13"/>
        <v>114</v>
      </c>
      <c r="O75" s="203">
        <v>25</v>
      </c>
      <c r="P75" s="202">
        <f ca="1">COUNTIF($M$4:M319,O75)</f>
        <v>0</v>
      </c>
      <c r="Q75" s="61"/>
      <c r="R75" s="277">
        <f>IFERROR(VLOOKUP($D75,'2004-2006'!$A$3:$G$340,4,0),"")</f>
        <v>22</v>
      </c>
      <c r="S75" s="277" t="str">
        <f>IFERROR(VLOOKUP($D75,'2006-2007'!$A$3:$G$249,4,0),"")</f>
        <v/>
      </c>
      <c r="T75" s="277" t="str">
        <f>IFERROR(VLOOKUP($D75,'2007-2008'!$A$3:$G$259,4,0),"")</f>
        <v/>
      </c>
      <c r="U75" s="278" t="str">
        <f>IFERROR(VLOOKUP($D75,'2008-2009'!$A$3:$H$253,4,0),"")</f>
        <v/>
      </c>
      <c r="V75" s="278" t="str">
        <f>IFERROR(VLOOKUP($D75,'2009-2010'!$A$3:$D$254,4,0),"")</f>
        <v/>
      </c>
      <c r="W75" s="278" t="str">
        <f>IFERROR(VLOOKUP($D75,'2010-2011'!$A$3:$D$255,4,0),"")</f>
        <v/>
      </c>
      <c r="X75" s="278" t="str">
        <f>IFERROR(VLOOKUP($D75,'2011-2012'!$A$3:$D$253,4,0),"")</f>
        <v/>
      </c>
      <c r="Y75" s="278" t="str">
        <f>IFERROR(VLOOKUP($D75,'2012-2013'!$A$3:$D$253,4,0),"")</f>
        <v/>
      </c>
      <c r="Z75" s="278" t="str">
        <f>IFERROR(VLOOKUP($D75,'2013-2014'!$A$3:$D$267,4,0),"")</f>
        <v/>
      </c>
      <c r="AA75" s="146" t="str">
        <f>IFERROR(VLOOKUP($D77,'2014-2015'!$A$3:$D$254,4,0),"")</f>
        <v/>
      </c>
      <c r="AB75" s="146" t="str">
        <f>IFERROR(VLOOKUP($D77,'2015-2016'!$A$3:$D$254,4,0),"")</f>
        <v/>
      </c>
      <c r="AC75" s="272"/>
      <c r="AD75" s="107"/>
      <c r="AE75" s="18"/>
      <c r="AF75" s="18"/>
      <c r="AG75" s="349">
        <f t="shared" si="11"/>
        <v>1</v>
      </c>
    </row>
    <row r="76" spans="1:33" ht="15.75" x14ac:dyDescent="0.25">
      <c r="A76" s="174">
        <f t="shared" si="12"/>
        <v>73</v>
      </c>
      <c r="B76" s="363" t="s">
        <v>776</v>
      </c>
      <c r="C76" s="363" t="s">
        <v>70</v>
      </c>
      <c r="D76" s="163">
        <v>282</v>
      </c>
      <c r="E76" s="50"/>
      <c r="F76" s="47"/>
      <c r="G76" s="280"/>
      <c r="H76" s="18"/>
      <c r="I76" s="211" t="str">
        <f t="shared" si="8"/>
        <v/>
      </c>
      <c r="J76" s="211" t="str">
        <f t="shared" si="9"/>
        <v/>
      </c>
      <c r="K76" s="159" t="str">
        <f t="shared" si="10"/>
        <v/>
      </c>
      <c r="L76" s="244" t="str">
        <f t="shared" si="7"/>
        <v/>
      </c>
      <c r="M76" s="8" t="str">
        <f t="shared" ca="1" si="13"/>
        <v/>
      </c>
      <c r="R76" s="277" t="str">
        <f>IFERROR(VLOOKUP($D76,'2004-2006'!$A$3:$G$340,4,0),"")</f>
        <v/>
      </c>
      <c r="S76" s="277" t="str">
        <f>IFERROR(VLOOKUP($D76,'2006-2007'!$A$3:$G$249,4,0),"")</f>
        <v/>
      </c>
      <c r="T76" s="277" t="str">
        <f>IFERROR(VLOOKUP($D76,'2007-2008'!$A$3:$G$259,4,0),"")</f>
        <v/>
      </c>
      <c r="U76" s="278" t="str">
        <f>IFERROR(VLOOKUP($D76,'2008-2009'!$A$3:$H$253,4,0),"")</f>
        <v/>
      </c>
      <c r="V76" s="278" t="str">
        <f>IFERROR(VLOOKUP($D76,'2009-2010'!$A$3:$D$254,4,0),"")</f>
        <v/>
      </c>
      <c r="W76" s="278" t="str">
        <f>IFERROR(VLOOKUP($D76,'2010-2011'!$A$3:$D$255,4,0),"")</f>
        <v/>
      </c>
      <c r="X76" s="278" t="str">
        <f>IFERROR(VLOOKUP($D76,'2011-2012'!$A$3:$D$253,4,0),"")</f>
        <v/>
      </c>
      <c r="Y76" s="278" t="str">
        <f>IFERROR(VLOOKUP($D76,'2012-2013'!$A$3:$D$253,4,0),"")</f>
        <v/>
      </c>
      <c r="Z76" s="278">
        <f>IFERROR(VLOOKUP($D76,'2013-2014'!$A$3:$D$267,4,0),"")</f>
        <v>282</v>
      </c>
      <c r="AA76" s="146" t="str">
        <f>IFERROR(VLOOKUP($D78,'2014-2015'!$A$3:$D$254,4,0),"")</f>
        <v/>
      </c>
      <c r="AB76" s="146" t="str">
        <f>IFERROR(VLOOKUP($D78,'2015-2016'!$A$3:$D$254,4,0),"")</f>
        <v/>
      </c>
      <c r="AC76" s="272"/>
      <c r="AD76" s="107"/>
      <c r="AE76" s="18"/>
      <c r="AF76" s="18"/>
      <c r="AG76" s="349">
        <f t="shared" si="11"/>
        <v>1</v>
      </c>
    </row>
    <row r="77" spans="1:33" ht="15.75" x14ac:dyDescent="0.25">
      <c r="A77" s="174">
        <f t="shared" si="12"/>
        <v>74</v>
      </c>
      <c r="B77" s="353" t="s">
        <v>677</v>
      </c>
      <c r="C77" s="353" t="s">
        <v>245</v>
      </c>
      <c r="D77" s="164">
        <v>245</v>
      </c>
      <c r="E77" s="117"/>
      <c r="F77" s="13"/>
      <c r="G77" s="117"/>
      <c r="H77" s="127"/>
      <c r="I77" s="211" t="str">
        <f t="shared" si="8"/>
        <v/>
      </c>
      <c r="J77" s="211" t="str">
        <f t="shared" si="9"/>
        <v/>
      </c>
      <c r="K77" s="159" t="str">
        <f t="shared" si="10"/>
        <v/>
      </c>
      <c r="L77" s="244" t="str">
        <f t="shared" si="7"/>
        <v/>
      </c>
      <c r="M77" s="8" t="str">
        <f t="shared" ca="1" si="13"/>
        <v/>
      </c>
      <c r="O77" s="203">
        <v>24</v>
      </c>
      <c r="P77" s="202">
        <f ca="1">COUNTIF($M$4:M320,O77)</f>
        <v>0</v>
      </c>
      <c r="Q77" s="61"/>
      <c r="R77" s="277" t="str">
        <f>IFERROR(VLOOKUP($D77,'2004-2006'!$A$3:$G$340,4,0),"")</f>
        <v/>
      </c>
      <c r="S77" s="277" t="str">
        <f>IFERROR(VLOOKUP($D77,'2006-2007'!$A$3:$G$249,4,0),"")</f>
        <v/>
      </c>
      <c r="T77" s="277" t="str">
        <f>IFERROR(VLOOKUP($D77,'2007-2008'!$A$3:$G$259,4,0),"")</f>
        <v/>
      </c>
      <c r="U77" s="278" t="str">
        <f>IFERROR(VLOOKUP($D77,'2008-2009'!$A$3:$H$253,4,0),"")</f>
        <v/>
      </c>
      <c r="V77" s="278" t="str">
        <f>IFERROR(VLOOKUP($D77,'2009-2010'!$A$3:$D$254,4,0),"")</f>
        <v/>
      </c>
      <c r="W77" s="278" t="str">
        <f>IFERROR(VLOOKUP($D77,'2010-2011'!$A$3:$D$255,4,0),"")</f>
        <v/>
      </c>
      <c r="X77" s="278">
        <f>IFERROR(VLOOKUP($D77,'2011-2012'!$A$3:$D$253,4,0),"")</f>
        <v>245</v>
      </c>
      <c r="Y77" s="278">
        <f>IFERROR(VLOOKUP($D77,'2012-2013'!$A$3:$D$253,4,0),"")</f>
        <v>245</v>
      </c>
      <c r="Z77" s="278">
        <f>IFERROR(VLOOKUP($D77,'2013-2014'!$A$3:$D$267,4,0),"")</f>
        <v>245</v>
      </c>
      <c r="AA77" s="146" t="str">
        <f>IFERROR(VLOOKUP($D79,'2014-2015'!$A$3:$D$254,4,0),"")</f>
        <v/>
      </c>
      <c r="AB77" s="146" t="str">
        <f>IFERROR(VLOOKUP($D79,'2015-2016'!$A$3:$D$254,4,0),"")</f>
        <v/>
      </c>
      <c r="AC77" s="281"/>
      <c r="AD77" s="293"/>
      <c r="AE77" s="160"/>
      <c r="AF77" s="160"/>
      <c r="AG77" s="349">
        <f t="shared" si="11"/>
        <v>3</v>
      </c>
    </row>
    <row r="78" spans="1:33" ht="15.75" x14ac:dyDescent="0.25">
      <c r="A78" s="174">
        <f t="shared" si="12"/>
        <v>75</v>
      </c>
      <c r="B78" s="353" t="s">
        <v>507</v>
      </c>
      <c r="C78" s="353" t="s">
        <v>55</v>
      </c>
      <c r="D78" s="163">
        <v>153</v>
      </c>
      <c r="E78" s="14"/>
      <c r="F78" s="71"/>
      <c r="G78" s="15"/>
      <c r="H78" s="286"/>
      <c r="I78" s="211" t="str">
        <f t="shared" si="8"/>
        <v/>
      </c>
      <c r="J78" s="211" t="str">
        <f t="shared" si="9"/>
        <v/>
      </c>
      <c r="K78" s="159" t="str">
        <f t="shared" si="10"/>
        <v/>
      </c>
      <c r="L78" s="244" t="str">
        <f t="shared" si="7"/>
        <v/>
      </c>
      <c r="M78" s="8" t="str">
        <f t="shared" ca="1" si="13"/>
        <v/>
      </c>
      <c r="O78" s="203">
        <v>23</v>
      </c>
      <c r="P78" s="202">
        <f ca="1">COUNTIF($M$4:M321,O78)</f>
        <v>0</v>
      </c>
      <c r="Q78" s="61"/>
      <c r="R78" s="277" t="str">
        <f>IFERROR(VLOOKUP($D78,'2004-2006'!$A$3:$G$340,4,0),"")</f>
        <v/>
      </c>
      <c r="S78" s="277" t="str">
        <f>IFERROR(VLOOKUP($D78,'2006-2007'!$A$3:$G$249,4,0),"")</f>
        <v/>
      </c>
      <c r="T78" s="277" t="str">
        <f>IFERROR(VLOOKUP($D78,'2007-2008'!$A$3:$G$259,4,0),"")</f>
        <v/>
      </c>
      <c r="U78" s="278">
        <f>IFERROR(VLOOKUP($D78,'2008-2009'!$A$3:$H$253,4,0),"")</f>
        <v>153</v>
      </c>
      <c r="V78" s="278" t="str">
        <f>IFERROR(VLOOKUP($D78,'2009-2010'!$A$3:$D$254,4,0),"")</f>
        <v/>
      </c>
      <c r="W78" s="278" t="str">
        <f>IFERROR(VLOOKUP($D78,'2010-2011'!$A$3:$D$255,4,0),"")</f>
        <v/>
      </c>
      <c r="X78" s="278" t="str">
        <f>IFERROR(VLOOKUP($D78,'2011-2012'!$A$3:$D$253,4,0),"")</f>
        <v/>
      </c>
      <c r="Y78" s="278" t="str">
        <f>IFERROR(VLOOKUP($D78,'2012-2013'!$A$3:$D$253,4,0),"")</f>
        <v/>
      </c>
      <c r="Z78" s="278" t="str">
        <f>IFERROR(VLOOKUP($D78,'2013-2014'!$A$3:$D$267,4,0),"")</f>
        <v/>
      </c>
      <c r="AA78" s="146" t="str">
        <f>IFERROR(VLOOKUP($D80,'2014-2015'!$A$3:$D$254,4,0),"")</f>
        <v/>
      </c>
      <c r="AB78" s="146" t="str">
        <f>IFERROR(VLOOKUP($D80,'2015-2016'!$A$3:$D$254,4,0),"")</f>
        <v/>
      </c>
      <c r="AC78" s="272"/>
      <c r="AD78" s="107"/>
      <c r="AE78" s="18"/>
      <c r="AF78" s="18"/>
      <c r="AG78" s="349">
        <f t="shared" si="11"/>
        <v>1</v>
      </c>
    </row>
    <row r="79" spans="1:33" ht="15.75" x14ac:dyDescent="0.25">
      <c r="A79" s="174">
        <f t="shared" si="12"/>
        <v>76</v>
      </c>
      <c r="B79" s="353" t="s">
        <v>311</v>
      </c>
      <c r="C79" s="353" t="s">
        <v>35</v>
      </c>
      <c r="D79" s="163">
        <v>85</v>
      </c>
      <c r="E79" s="14"/>
      <c r="F79" s="13"/>
      <c r="G79" s="14"/>
      <c r="H79" s="147"/>
      <c r="I79" s="211" t="str">
        <f t="shared" si="8"/>
        <v/>
      </c>
      <c r="J79" s="211" t="str">
        <f t="shared" si="9"/>
        <v/>
      </c>
      <c r="K79" s="159" t="str">
        <f t="shared" si="10"/>
        <v/>
      </c>
      <c r="L79" s="244" t="str">
        <f t="shared" si="7"/>
        <v/>
      </c>
      <c r="M79" s="8" t="str">
        <f t="shared" ca="1" si="13"/>
        <v/>
      </c>
      <c r="O79" s="203">
        <v>22</v>
      </c>
      <c r="P79" s="202">
        <f ca="1">COUNTIF($M$4:M322,O79)</f>
        <v>0</v>
      </c>
      <c r="Q79" s="61"/>
      <c r="R79" s="277" t="str">
        <f>IFERROR(VLOOKUP($D79,'2004-2006'!$A$3:$G$340,4,0),"")</f>
        <v/>
      </c>
      <c r="S79" s="277">
        <f>IFERROR(VLOOKUP($D79,'2006-2007'!$A$3:$G$249,4,0),"")</f>
        <v>85</v>
      </c>
      <c r="T79" s="277" t="str">
        <f>IFERROR(VLOOKUP($D79,'2007-2008'!$A$3:$G$259,4,0),"")</f>
        <v/>
      </c>
      <c r="U79" s="278" t="str">
        <f>IFERROR(VLOOKUP($D79,'2008-2009'!$A$3:$H$253,4,0),"")</f>
        <v/>
      </c>
      <c r="V79" s="278" t="str">
        <f>IFERROR(VLOOKUP($D79,'2009-2010'!$A$3:$D$254,4,0),"")</f>
        <v/>
      </c>
      <c r="W79" s="278" t="str">
        <f>IFERROR(VLOOKUP($D79,'2010-2011'!$A$3:$D$255,4,0),"")</f>
        <v/>
      </c>
      <c r="X79" s="278" t="str">
        <f>IFERROR(VLOOKUP($D79,'2011-2012'!$A$3:$D$253,4,0),"")</f>
        <v/>
      </c>
      <c r="Y79" s="278" t="str">
        <f>IFERROR(VLOOKUP($D79,'2012-2013'!$A$3:$D$253,4,0),"")</f>
        <v/>
      </c>
      <c r="Z79" s="278" t="str">
        <f>IFERROR(VLOOKUP($D79,'2013-2014'!$A$3:$D$267,4,0),"")</f>
        <v/>
      </c>
      <c r="AA79" s="295"/>
      <c r="AB79" s="295"/>
      <c r="AC79" s="107"/>
      <c r="AD79" s="107"/>
      <c r="AE79" s="18"/>
      <c r="AF79" s="18"/>
      <c r="AG79" s="349">
        <f t="shared" si="11"/>
        <v>1</v>
      </c>
    </row>
    <row r="80" spans="1:33" s="66" customFormat="1" ht="15.75" x14ac:dyDescent="0.25">
      <c r="A80" s="174">
        <f t="shared" si="12"/>
        <v>77</v>
      </c>
      <c r="B80" s="353" t="s">
        <v>312</v>
      </c>
      <c r="C80" s="353" t="s">
        <v>98</v>
      </c>
      <c r="D80" s="163">
        <v>23</v>
      </c>
      <c r="E80" s="14"/>
      <c r="F80" s="13"/>
      <c r="G80" s="14"/>
      <c r="H80" s="51"/>
      <c r="I80" s="211" t="str">
        <f t="shared" si="8"/>
        <v>Janvier</v>
      </c>
      <c r="J80" s="211">
        <f t="shared" si="9"/>
        <v>23</v>
      </c>
      <c r="K80" s="159">
        <f t="shared" si="10"/>
        <v>1900</v>
      </c>
      <c r="L80" s="244">
        <f t="shared" si="7"/>
        <v>23</v>
      </c>
      <c r="M80" s="8">
        <f t="shared" ca="1" si="13"/>
        <v>114</v>
      </c>
      <c r="O80" s="203">
        <v>21</v>
      </c>
      <c r="P80" s="202">
        <f ca="1">COUNTIF($M$4:M323,O80)</f>
        <v>0</v>
      </c>
      <c r="Q80" s="61"/>
      <c r="R80" s="277">
        <f>IFERROR(VLOOKUP($D80,'2004-2006'!$A$3:$G$340,4,0),"")</f>
        <v>23</v>
      </c>
      <c r="S80" s="277" t="str">
        <f>IFERROR(VLOOKUP($D80,'2006-2007'!$A$3:$G$249,4,0),"")</f>
        <v/>
      </c>
      <c r="T80" s="277" t="str">
        <f>IFERROR(VLOOKUP($D80,'2007-2008'!$A$3:$G$259,4,0),"")</f>
        <v/>
      </c>
      <c r="U80" s="278" t="str">
        <f>IFERROR(VLOOKUP($D80,'2008-2009'!$A$3:$H$253,4,0),"")</f>
        <v/>
      </c>
      <c r="V80" s="278" t="str">
        <f>IFERROR(VLOOKUP($D80,'2009-2010'!$A$3:$D$254,4,0),"")</f>
        <v/>
      </c>
      <c r="W80" s="278" t="str">
        <f>IFERROR(VLOOKUP($D80,'2010-2011'!$A$3:$D$255,4,0),"")</f>
        <v/>
      </c>
      <c r="X80" s="278" t="str">
        <f>IFERROR(VLOOKUP($D80,'2011-2012'!$A$3:$D$253,4,0),"")</f>
        <v/>
      </c>
      <c r="Y80" s="278" t="str">
        <f>IFERROR(VLOOKUP($D80,'2012-2013'!$A$3:$D$253,4,0),"")</f>
        <v/>
      </c>
      <c r="Z80" s="278" t="str">
        <f>IFERROR(VLOOKUP($D80,'2013-2014'!$A$3:$D$267,4,0),"")</f>
        <v/>
      </c>
      <c r="AA80" s="146" t="str">
        <f>IFERROR(VLOOKUP($D82,'2014-2015'!$A$3:$D$254,4,0),"")</f>
        <v/>
      </c>
      <c r="AB80" s="146" t="str">
        <f>IFERROR(VLOOKUP($D82,'2015-2016'!$A$3:$D$254,4,0),"")</f>
        <v/>
      </c>
      <c r="AC80" s="272"/>
      <c r="AD80" s="107"/>
      <c r="AE80" s="18"/>
      <c r="AF80" s="18"/>
      <c r="AG80" s="349">
        <f t="shared" si="11"/>
        <v>1</v>
      </c>
    </row>
    <row r="81" spans="1:33" ht="15.75" x14ac:dyDescent="0.25">
      <c r="A81" s="174">
        <f t="shared" si="12"/>
        <v>78</v>
      </c>
      <c r="B81" s="353" t="s">
        <v>540</v>
      </c>
      <c r="C81" s="353" t="s">
        <v>299</v>
      </c>
      <c r="D81" s="165">
        <v>170</v>
      </c>
      <c r="E81" s="14"/>
      <c r="F81" s="13"/>
      <c r="G81" s="14"/>
      <c r="H81" s="51"/>
      <c r="I81" s="211" t="str">
        <f t="shared" si="8"/>
        <v/>
      </c>
      <c r="J81" s="211" t="str">
        <f t="shared" si="9"/>
        <v/>
      </c>
      <c r="K81" s="159" t="str">
        <f t="shared" si="10"/>
        <v/>
      </c>
      <c r="L81" s="244" t="str">
        <f t="shared" si="7"/>
        <v/>
      </c>
      <c r="M81" s="8" t="str">
        <f t="shared" ca="1" si="13"/>
        <v/>
      </c>
      <c r="O81" s="203">
        <v>20</v>
      </c>
      <c r="P81" s="202">
        <f ca="1">COUNTIF($M$4:M324,O81)</f>
        <v>0</v>
      </c>
      <c r="Q81" s="61"/>
      <c r="R81" s="277" t="str">
        <f>IFERROR(VLOOKUP($D81,'2004-2006'!$A$3:$G$340,4,0),"")</f>
        <v/>
      </c>
      <c r="S81" s="277" t="str">
        <f>IFERROR(VLOOKUP($D81,'2006-2007'!$A$3:$G$249,4,0),"")</f>
        <v/>
      </c>
      <c r="T81" s="277" t="str">
        <f>IFERROR(VLOOKUP($D81,'2007-2008'!$A$3:$G$259,4,0),"")</f>
        <v/>
      </c>
      <c r="U81" s="278" t="str">
        <f>IFERROR(VLOOKUP($D81,'2008-2009'!$A$3:$H$253,4,0),"")</f>
        <v/>
      </c>
      <c r="V81" s="278">
        <f>IFERROR(VLOOKUP($D81,'2009-2010'!$A$3:$D$254,4,0),"")</f>
        <v>170</v>
      </c>
      <c r="W81" s="278" t="str">
        <f>IFERROR(VLOOKUP($D81,'2010-2011'!$A$3:$D$255,4,0),"")</f>
        <v/>
      </c>
      <c r="X81" s="278" t="str">
        <f>IFERROR(VLOOKUP($D81,'2011-2012'!$A$3:$D$253,4,0),"")</f>
        <v/>
      </c>
      <c r="Y81" s="278" t="str">
        <f>IFERROR(VLOOKUP($D81,'2012-2013'!$A$3:$D$253,4,0),"")</f>
        <v/>
      </c>
      <c r="Z81" s="278" t="str">
        <f>IFERROR(VLOOKUP($D81,'2013-2014'!$A$3:$D$267,4,0),"")</f>
        <v/>
      </c>
      <c r="AA81" s="146" t="str">
        <f>IFERROR(VLOOKUP($D83,'2014-2015'!$A$3:$D$254,4,0),"")</f>
        <v/>
      </c>
      <c r="AB81" s="146" t="str">
        <f>IFERROR(VLOOKUP($D83,'2015-2016'!$A$3:$D$254,4,0),"")</f>
        <v/>
      </c>
      <c r="AC81" s="272"/>
      <c r="AD81" s="107"/>
      <c r="AE81" s="18"/>
      <c r="AF81" s="18"/>
      <c r="AG81" s="349">
        <f t="shared" si="11"/>
        <v>1</v>
      </c>
    </row>
    <row r="82" spans="1:33" ht="15.75" x14ac:dyDescent="0.25">
      <c r="A82" s="174">
        <f t="shared" si="12"/>
        <v>79</v>
      </c>
      <c r="B82" s="353" t="s">
        <v>313</v>
      </c>
      <c r="C82" s="353" t="s">
        <v>314</v>
      </c>
      <c r="D82" s="163">
        <v>24</v>
      </c>
      <c r="E82" s="14"/>
      <c r="F82" s="13"/>
      <c r="G82" s="14"/>
      <c r="H82" s="147"/>
      <c r="I82" s="211" t="str">
        <f t="shared" si="8"/>
        <v>Janvier</v>
      </c>
      <c r="J82" s="211">
        <f t="shared" si="9"/>
        <v>24</v>
      </c>
      <c r="K82" s="159">
        <f t="shared" si="10"/>
        <v>1900</v>
      </c>
      <c r="L82" s="244">
        <f t="shared" si="7"/>
        <v>24</v>
      </c>
      <c r="M82" s="8">
        <f t="shared" ca="1" si="13"/>
        <v>114</v>
      </c>
      <c r="O82" s="203">
        <v>19</v>
      </c>
      <c r="P82" s="202">
        <f ca="1">COUNTIF($M$4:M325,O82)</f>
        <v>0</v>
      </c>
      <c r="Q82" s="61"/>
      <c r="R82" s="277">
        <f>IFERROR(VLOOKUP($D82,'2004-2006'!$A$3:$G$340,4,0),"")</f>
        <v>24</v>
      </c>
      <c r="S82" s="277" t="str">
        <f>IFERROR(VLOOKUP($D82,'2006-2007'!$A$3:$G$249,4,0),"")</f>
        <v/>
      </c>
      <c r="T82" s="277" t="str">
        <f>IFERROR(VLOOKUP($D82,'2007-2008'!$A$3:$G$259,4,0),"")</f>
        <v/>
      </c>
      <c r="U82" s="278" t="str">
        <f>IFERROR(VLOOKUP($D82,'2008-2009'!$A$3:$H$253,4,0),"")</f>
        <v/>
      </c>
      <c r="V82" s="278" t="str">
        <f>IFERROR(VLOOKUP($D82,'2009-2010'!$A$3:$D$254,4,0),"")</f>
        <v/>
      </c>
      <c r="W82" s="278" t="str">
        <f>IFERROR(VLOOKUP($D82,'2010-2011'!$A$3:$D$255,4,0),"")</f>
        <v/>
      </c>
      <c r="X82" s="278" t="str">
        <f>IFERROR(VLOOKUP($D82,'2011-2012'!$A$3:$D$253,4,0),"")</f>
        <v/>
      </c>
      <c r="Y82" s="278" t="str">
        <f>IFERROR(VLOOKUP($D82,'2012-2013'!$A$3:$D$253,4,0),"")</f>
        <v/>
      </c>
      <c r="Z82" s="278" t="str">
        <f>IFERROR(VLOOKUP($D82,'2013-2014'!$A$3:$D$267,4,0),"")</f>
        <v/>
      </c>
      <c r="AA82" s="146" t="str">
        <f>IFERROR(VLOOKUP($D84,'2014-2015'!$A$3:$D$254,4,0),"")</f>
        <v/>
      </c>
      <c r="AB82" s="146" t="str">
        <f>IFERROR(VLOOKUP($D84,'2015-2016'!$A$3:$D$254,4,0),"")</f>
        <v/>
      </c>
      <c r="AC82" s="272"/>
      <c r="AD82" s="107"/>
      <c r="AE82" s="18"/>
      <c r="AF82" s="18"/>
      <c r="AG82" s="349">
        <f t="shared" si="11"/>
        <v>1</v>
      </c>
    </row>
    <row r="83" spans="1:33" ht="15.75" x14ac:dyDescent="0.25">
      <c r="A83" s="174">
        <f t="shared" si="12"/>
        <v>80</v>
      </c>
      <c r="B83" s="353" t="s">
        <v>313</v>
      </c>
      <c r="C83" s="353" t="s">
        <v>193</v>
      </c>
      <c r="D83" s="163">
        <v>25</v>
      </c>
      <c r="E83" s="14"/>
      <c r="F83" s="13"/>
      <c r="G83" s="14"/>
      <c r="H83" s="147"/>
      <c r="I83" s="211" t="str">
        <f t="shared" si="8"/>
        <v>Janvier</v>
      </c>
      <c r="J83" s="211">
        <f t="shared" si="9"/>
        <v>25</v>
      </c>
      <c r="K83" s="159">
        <f t="shared" si="10"/>
        <v>1900</v>
      </c>
      <c r="L83" s="244">
        <f t="shared" si="7"/>
        <v>25</v>
      </c>
      <c r="M83" s="8">
        <f t="shared" ca="1" si="13"/>
        <v>114</v>
      </c>
      <c r="O83" s="203">
        <v>18</v>
      </c>
      <c r="P83" s="202">
        <f ca="1">COUNTIF($M$4:M326,O83)</f>
        <v>0</v>
      </c>
      <c r="Q83" s="61"/>
      <c r="R83" s="277">
        <f>IFERROR(VLOOKUP($D83,'2004-2006'!$A$3:$G$340,4,0),"")</f>
        <v>25</v>
      </c>
      <c r="S83" s="277" t="str">
        <f>IFERROR(VLOOKUP($D83,'2006-2007'!$A$3:$G$249,4,0),"")</f>
        <v/>
      </c>
      <c r="T83" s="277" t="str">
        <f>IFERROR(VLOOKUP($D83,'2007-2008'!$A$3:$G$259,4,0),"")</f>
        <v/>
      </c>
      <c r="U83" s="278" t="str">
        <f>IFERROR(VLOOKUP($D83,'2008-2009'!$A$3:$H$253,4,0),"")</f>
        <v/>
      </c>
      <c r="V83" s="278" t="str">
        <f>IFERROR(VLOOKUP($D83,'2009-2010'!$A$3:$D$254,4,0),"")</f>
        <v/>
      </c>
      <c r="W83" s="278" t="str">
        <f>IFERROR(VLOOKUP($D83,'2010-2011'!$A$3:$D$255,4,0),"")</f>
        <v/>
      </c>
      <c r="X83" s="278" t="str">
        <f>IFERROR(VLOOKUP($D83,'2011-2012'!$A$3:$D$253,4,0),"")</f>
        <v/>
      </c>
      <c r="Y83" s="278" t="str">
        <f>IFERROR(VLOOKUP($D83,'2012-2013'!$A$3:$D$253,4,0),"")</f>
        <v/>
      </c>
      <c r="Z83" s="278" t="str">
        <f>IFERROR(VLOOKUP($D83,'2013-2014'!$A$3:$D$267,4,0),"")</f>
        <v/>
      </c>
      <c r="AA83" s="146" t="str">
        <f>IFERROR(VLOOKUP($D85,'2014-2015'!$A$3:$D$254,4,0),"")</f>
        <v/>
      </c>
      <c r="AB83" s="146" t="str">
        <f>IFERROR(VLOOKUP($D85,'2015-2016'!$A$3:$D$254,4,0),"")</f>
        <v/>
      </c>
      <c r="AC83" s="272"/>
      <c r="AD83" s="107"/>
      <c r="AE83" s="18"/>
      <c r="AF83" s="18"/>
      <c r="AG83" s="349">
        <f t="shared" si="11"/>
        <v>1</v>
      </c>
    </row>
    <row r="84" spans="1:33" ht="15.75" x14ac:dyDescent="0.25">
      <c r="A84" s="174">
        <f t="shared" si="12"/>
        <v>81</v>
      </c>
      <c r="B84" s="370" t="s">
        <v>93</v>
      </c>
      <c r="C84" s="370" t="s">
        <v>55</v>
      </c>
      <c r="D84" s="167">
        <v>26</v>
      </c>
      <c r="E84" s="291"/>
      <c r="F84" s="100"/>
      <c r="G84" s="99"/>
      <c r="H84" s="288"/>
      <c r="I84" s="211" t="str">
        <f t="shared" si="8"/>
        <v>Janvier</v>
      </c>
      <c r="J84" s="211">
        <f t="shared" si="9"/>
        <v>26</v>
      </c>
      <c r="K84" s="159">
        <f t="shared" si="10"/>
        <v>1900</v>
      </c>
      <c r="L84" s="244">
        <f t="shared" si="7"/>
        <v>26</v>
      </c>
      <c r="M84" s="8">
        <f t="shared" ca="1" si="13"/>
        <v>114</v>
      </c>
      <c r="O84" s="203">
        <v>17</v>
      </c>
      <c r="P84" s="202">
        <f ca="1">COUNTIF($M$4:M327,O84)</f>
        <v>0</v>
      </c>
      <c r="Q84" s="61"/>
      <c r="R84" s="277">
        <f>IFERROR(VLOOKUP($D84,'2004-2006'!$A$3:$G$340,4,0),"")</f>
        <v>26</v>
      </c>
      <c r="S84" s="277">
        <f>IFERROR(VLOOKUP($D84,'2006-2007'!$A$3:$G$249,4,0),"")</f>
        <v>26</v>
      </c>
      <c r="T84" s="277">
        <f>IFERROR(VLOOKUP($D84,'2007-2008'!$A$3:$G$259,4,0),"")</f>
        <v>26</v>
      </c>
      <c r="U84" s="278" t="str">
        <f>IFERROR(VLOOKUP($D84,'2008-2009'!$A$3:$H$253,4,0),"")</f>
        <v/>
      </c>
      <c r="V84" s="278" t="str">
        <f>IFERROR(VLOOKUP($D84,'2009-2010'!$A$3:$D$254,4,0),"")</f>
        <v/>
      </c>
      <c r="W84" s="278" t="str">
        <f>IFERROR(VLOOKUP($D84,'2010-2011'!$A$3:$D$255,4,0),"")</f>
        <v/>
      </c>
      <c r="X84" s="278" t="str">
        <f>IFERROR(VLOOKUP($D84,'2011-2012'!$A$3:$D$253,4,0),"")</f>
        <v/>
      </c>
      <c r="Y84" s="278" t="str">
        <f>IFERROR(VLOOKUP($D84,'2012-2013'!$A$3:$D$253,4,0),"")</f>
        <v/>
      </c>
      <c r="Z84" s="278" t="str">
        <f>IFERROR(VLOOKUP($D84,'2013-2014'!$A$3:$D$267,4,0),"")</f>
        <v/>
      </c>
      <c r="AA84" s="146" t="str">
        <f>IFERROR(VLOOKUP($D86,'2014-2015'!$A$3:$D$254,4,0),"")</f>
        <v/>
      </c>
      <c r="AB84" s="146" t="str">
        <f>IFERROR(VLOOKUP($D86,'2015-2016'!$A$3:$D$254,4,0),"")</f>
        <v/>
      </c>
      <c r="AC84" s="272"/>
      <c r="AD84" s="107"/>
      <c r="AE84" s="18"/>
      <c r="AF84" s="18"/>
      <c r="AG84" s="349">
        <f t="shared" si="11"/>
        <v>3</v>
      </c>
    </row>
    <row r="85" spans="1:33" ht="15.75" x14ac:dyDescent="0.25">
      <c r="A85" s="174">
        <f t="shared" si="12"/>
        <v>82</v>
      </c>
      <c r="B85" s="353" t="s">
        <v>315</v>
      </c>
      <c r="C85" s="353" t="s">
        <v>135</v>
      </c>
      <c r="D85" s="164">
        <v>129</v>
      </c>
      <c r="E85" s="14"/>
      <c r="F85" s="13"/>
      <c r="G85" s="14"/>
      <c r="H85" s="5"/>
      <c r="I85" s="211" t="str">
        <f t="shared" si="8"/>
        <v/>
      </c>
      <c r="J85" s="211" t="str">
        <f t="shared" si="9"/>
        <v/>
      </c>
      <c r="K85" s="159" t="str">
        <f t="shared" si="10"/>
        <v/>
      </c>
      <c r="L85" s="244" t="str">
        <f t="shared" si="7"/>
        <v/>
      </c>
      <c r="M85" s="8" t="str">
        <f t="shared" ca="1" si="13"/>
        <v/>
      </c>
      <c r="O85" s="203">
        <v>16</v>
      </c>
      <c r="P85" s="202">
        <f ca="1">COUNTIF($M$4:M328,O85)</f>
        <v>0</v>
      </c>
      <c r="Q85" s="61"/>
      <c r="R85" s="277" t="str">
        <f>IFERROR(VLOOKUP($D85,'2004-2006'!$A$3:$G$340,4,0),"")</f>
        <v/>
      </c>
      <c r="S85" s="277" t="str">
        <f>IFERROR(VLOOKUP($D85,'2006-2007'!$A$3:$G$249,4,0),"")</f>
        <v/>
      </c>
      <c r="T85" s="277">
        <f>IFERROR(VLOOKUP($D85,'2007-2008'!$A$3:$G$259,4,0),"")</f>
        <v>129</v>
      </c>
      <c r="U85" s="278" t="str">
        <f>IFERROR(VLOOKUP($D85,'2008-2009'!$A$3:$H$253,4,0),"")</f>
        <v/>
      </c>
      <c r="V85" s="278" t="str">
        <f>IFERROR(VLOOKUP($D85,'2009-2010'!$A$3:$D$254,4,0),"")</f>
        <v/>
      </c>
      <c r="W85" s="278">
        <f>IFERROR(VLOOKUP($D85,'2010-2011'!$A$3:$D$255,4,0),"")</f>
        <v>129</v>
      </c>
      <c r="X85" s="278">
        <f>IFERROR(VLOOKUP($D85,'2011-2012'!$A$3:$D$253,4,0),"")</f>
        <v>129</v>
      </c>
      <c r="Y85" s="278" t="str">
        <f>IFERROR(VLOOKUP($D85,'2012-2013'!$A$3:$D$253,4,0),"")</f>
        <v/>
      </c>
      <c r="Z85" s="278" t="str">
        <f>IFERROR(VLOOKUP($D85,'2013-2014'!$A$3:$D$267,4,0),"")</f>
        <v/>
      </c>
      <c r="AA85" s="146" t="str">
        <f>IFERROR(VLOOKUP($D87,'2014-2015'!$A$3:$D$254,4,0),"")</f>
        <v/>
      </c>
      <c r="AB85" s="146" t="str">
        <f>IFERROR(VLOOKUP($D87,'2015-2016'!$A$3:$D$254,4,0),"")</f>
        <v/>
      </c>
      <c r="AC85" s="272"/>
      <c r="AD85" s="107"/>
      <c r="AE85" s="18"/>
      <c r="AF85" s="18"/>
      <c r="AG85" s="349">
        <f t="shared" si="11"/>
        <v>3</v>
      </c>
    </row>
    <row r="86" spans="1:33" ht="15.75" x14ac:dyDescent="0.25">
      <c r="A86" s="174">
        <f t="shared" si="12"/>
        <v>83</v>
      </c>
      <c r="B86" s="353" t="s">
        <v>579</v>
      </c>
      <c r="C86" s="353" t="s">
        <v>393</v>
      </c>
      <c r="D86" s="163">
        <v>177</v>
      </c>
      <c r="E86" s="17"/>
      <c r="F86" s="3"/>
      <c r="G86" s="17"/>
      <c r="H86" s="103"/>
      <c r="I86" s="211" t="str">
        <f t="shared" si="8"/>
        <v/>
      </c>
      <c r="J86" s="211" t="str">
        <f t="shared" si="9"/>
        <v/>
      </c>
      <c r="K86" s="159" t="str">
        <f t="shared" si="10"/>
        <v/>
      </c>
      <c r="L86" s="244" t="str">
        <f t="shared" si="7"/>
        <v/>
      </c>
      <c r="M86" s="8" t="str">
        <f t="shared" ca="1" si="13"/>
        <v/>
      </c>
      <c r="O86" s="203">
        <v>15</v>
      </c>
      <c r="P86" s="202">
        <f ca="1">COUNTIF($M$4:M329,O86)</f>
        <v>0</v>
      </c>
      <c r="Q86" s="61"/>
      <c r="R86" s="277" t="str">
        <f>IFERROR(VLOOKUP($D86,'2004-2006'!$A$3:$G$340,4,0),"")</f>
        <v/>
      </c>
      <c r="S86" s="277" t="str">
        <f>IFERROR(VLOOKUP($D86,'2006-2007'!$A$3:$G$249,4,0),"")</f>
        <v/>
      </c>
      <c r="T86" s="277" t="str">
        <f>IFERROR(VLOOKUP($D86,'2007-2008'!$A$3:$G$259,4,0),"")</f>
        <v/>
      </c>
      <c r="U86" s="278" t="str">
        <f>IFERROR(VLOOKUP($D86,'2008-2009'!$A$3:$H$253,4,0),"")</f>
        <v/>
      </c>
      <c r="V86" s="278">
        <f>IFERROR(VLOOKUP($D86,'2009-2010'!$A$3:$D$254,4,0),"")</f>
        <v>177</v>
      </c>
      <c r="W86" s="278" t="str">
        <f>IFERROR(VLOOKUP($D86,'2010-2011'!$A$3:$D$255,4,0),"")</f>
        <v/>
      </c>
      <c r="X86" s="278" t="str">
        <f>IFERROR(VLOOKUP($D86,'2011-2012'!$A$3:$D$253,4,0),"")</f>
        <v/>
      </c>
      <c r="Y86" s="278" t="str">
        <f>IFERROR(VLOOKUP($D86,'2012-2013'!$A$3:$D$253,4,0),"")</f>
        <v/>
      </c>
      <c r="Z86" s="278" t="str">
        <f>IFERROR(VLOOKUP($D86,'2013-2014'!$A$3:$D$267,4,0),"")</f>
        <v/>
      </c>
      <c r="AA86" s="146" t="str">
        <f>IFERROR(VLOOKUP($D88,'2014-2015'!$A$3:$D$254,4,0),"")</f>
        <v/>
      </c>
      <c r="AB86" s="146" t="str">
        <f>IFERROR(VLOOKUP($D88,'2015-2016'!$A$3:$D$254,4,0),"")</f>
        <v/>
      </c>
      <c r="AC86" s="272"/>
      <c r="AD86" s="107"/>
      <c r="AE86" s="18"/>
      <c r="AF86" s="18"/>
      <c r="AG86" s="349">
        <f t="shared" si="11"/>
        <v>1</v>
      </c>
    </row>
    <row r="87" spans="1:33" ht="15.75" x14ac:dyDescent="0.25">
      <c r="A87" s="174">
        <f t="shared" si="12"/>
        <v>84</v>
      </c>
      <c r="B87" s="353" t="s">
        <v>140</v>
      </c>
      <c r="C87" s="353" t="s">
        <v>55</v>
      </c>
      <c r="D87" s="164">
        <v>131</v>
      </c>
      <c r="E87" s="52"/>
      <c r="F87" s="21"/>
      <c r="G87" s="52"/>
      <c r="H87" s="289"/>
      <c r="I87" s="211" t="str">
        <f t="shared" si="8"/>
        <v/>
      </c>
      <c r="J87" s="211" t="str">
        <f t="shared" si="9"/>
        <v/>
      </c>
      <c r="K87" s="159" t="str">
        <f t="shared" si="10"/>
        <v/>
      </c>
      <c r="L87" s="244" t="str">
        <f t="shared" si="7"/>
        <v/>
      </c>
      <c r="M87" s="8" t="str">
        <f t="shared" ca="1" si="13"/>
        <v/>
      </c>
      <c r="O87" s="203">
        <v>14</v>
      </c>
      <c r="P87" s="202">
        <f ca="1">COUNTIF($M$4:M330,O87)</f>
        <v>0</v>
      </c>
      <c r="Q87" s="61"/>
      <c r="R87" s="277" t="str">
        <f>IFERROR(VLOOKUP($D87,'2004-2006'!$A$3:$G$340,4,0),"")</f>
        <v/>
      </c>
      <c r="S87" s="277" t="str">
        <f>IFERROR(VLOOKUP($D87,'2006-2007'!$A$3:$G$249,4,0),"")</f>
        <v/>
      </c>
      <c r="T87" s="277">
        <f>IFERROR(VLOOKUP($D87,'2007-2008'!$A$3:$G$259,4,0),"")</f>
        <v>131</v>
      </c>
      <c r="U87" s="278">
        <f>IFERROR(VLOOKUP($D87,'2008-2009'!$A$3:$H$253,4,0),"")</f>
        <v>131</v>
      </c>
      <c r="V87" s="278">
        <f>IFERROR(VLOOKUP($D87,'2009-2010'!$A$3:$D$254,4,0),"")</f>
        <v>131</v>
      </c>
      <c r="W87" s="278">
        <f>IFERROR(VLOOKUP($D87,'2010-2011'!$A$3:$D$255,4,0),"")</f>
        <v>131</v>
      </c>
      <c r="X87" s="278" t="str">
        <f>IFERROR(VLOOKUP($D87,'2011-2012'!$A$3:$D$253,4,0),"")</f>
        <v/>
      </c>
      <c r="Y87" s="278" t="str">
        <f>IFERROR(VLOOKUP($D87,'2012-2013'!$A$3:$D$253,4,0),"")</f>
        <v/>
      </c>
      <c r="Z87" s="278" t="str">
        <f>IFERROR(VLOOKUP($D87,'2013-2014'!$A$3:$D$267,4,0),"")</f>
        <v/>
      </c>
      <c r="AA87" s="146" t="str">
        <f>IFERROR(VLOOKUP($D89,'2014-2015'!$A$3:$D$254,4,0),"")</f>
        <v/>
      </c>
      <c r="AB87" s="146" t="str">
        <f>IFERROR(VLOOKUP($D89,'2015-2016'!$A$3:$D$254,4,0),"")</f>
        <v/>
      </c>
      <c r="AC87" s="272"/>
      <c r="AD87" s="107"/>
      <c r="AE87" s="18"/>
      <c r="AF87" s="18"/>
      <c r="AG87" s="349">
        <f t="shared" si="11"/>
        <v>4</v>
      </c>
    </row>
    <row r="88" spans="1:33" ht="15.75" x14ac:dyDescent="0.25">
      <c r="A88" s="174">
        <f t="shared" si="12"/>
        <v>85</v>
      </c>
      <c r="B88" s="353" t="s">
        <v>648</v>
      </c>
      <c r="C88" s="353" t="s">
        <v>264</v>
      </c>
      <c r="D88" s="163">
        <v>225</v>
      </c>
      <c r="E88" s="117"/>
      <c r="F88" s="71"/>
      <c r="G88" s="15"/>
      <c r="H88" s="129"/>
      <c r="I88" s="211" t="str">
        <f t="shared" si="8"/>
        <v/>
      </c>
      <c r="J88" s="211" t="str">
        <f t="shared" si="9"/>
        <v/>
      </c>
      <c r="K88" s="159" t="str">
        <f t="shared" si="10"/>
        <v/>
      </c>
      <c r="L88" s="244" t="str">
        <f t="shared" si="7"/>
        <v/>
      </c>
      <c r="M88" s="8" t="str">
        <f t="shared" ca="1" si="13"/>
        <v/>
      </c>
      <c r="O88" s="203">
        <v>13</v>
      </c>
      <c r="P88" s="202">
        <f ca="1">COUNTIF($M$4:M331,O88)</f>
        <v>0</v>
      </c>
      <c r="Q88" s="61"/>
      <c r="R88" s="277" t="str">
        <f>IFERROR(VLOOKUP($D88,'2004-2006'!$A$3:$G$340,4,0),"")</f>
        <v/>
      </c>
      <c r="S88" s="277" t="str">
        <f>IFERROR(VLOOKUP($D88,'2006-2007'!$A$3:$G$249,4,0),"")</f>
        <v/>
      </c>
      <c r="T88" s="277" t="str">
        <f>IFERROR(VLOOKUP($D88,'2007-2008'!$A$3:$G$259,4,0),"")</f>
        <v/>
      </c>
      <c r="U88" s="278" t="str">
        <f>IFERROR(VLOOKUP($D88,'2008-2009'!$A$3:$H$253,4,0),"")</f>
        <v/>
      </c>
      <c r="V88" s="278" t="str">
        <f>IFERROR(VLOOKUP($D88,'2009-2010'!$A$3:$D$254,4,0),"")</f>
        <v/>
      </c>
      <c r="W88" s="278" t="str">
        <f>IFERROR(VLOOKUP($D88,'2010-2011'!$A$3:$D$255,4,0),"")</f>
        <v/>
      </c>
      <c r="X88" s="278">
        <f>IFERROR(VLOOKUP($D88,'2011-2012'!$A$3:$D$253,4,0),"")</f>
        <v>225</v>
      </c>
      <c r="Y88" s="278">
        <f>IFERROR(VLOOKUP($D88,'2012-2013'!$A$3:$D$253,4,0),"")</f>
        <v>225</v>
      </c>
      <c r="Z88" s="278" t="str">
        <f>IFERROR(VLOOKUP($D88,'2013-2014'!$A$3:$D$267,4,0),"")</f>
        <v/>
      </c>
      <c r="AA88" s="146" t="str">
        <f>IFERROR(VLOOKUP($D90,'2014-2015'!$A$3:$D$254,4,0),"")</f>
        <v/>
      </c>
      <c r="AB88" s="146" t="str">
        <f>IFERROR(VLOOKUP($D90,'2015-2016'!$A$3:$D$254,4,0),"")</f>
        <v/>
      </c>
      <c r="AC88" s="272"/>
      <c r="AD88" s="107"/>
      <c r="AE88" s="18"/>
      <c r="AF88" s="18"/>
      <c r="AG88" s="349">
        <f t="shared" si="11"/>
        <v>2</v>
      </c>
    </row>
    <row r="89" spans="1:33" ht="15.75" x14ac:dyDescent="0.25">
      <c r="A89" s="174">
        <f t="shared" si="12"/>
        <v>86</v>
      </c>
      <c r="B89" s="353" t="s">
        <v>648</v>
      </c>
      <c r="C89" s="353" t="s">
        <v>649</v>
      </c>
      <c r="D89" s="163">
        <v>226</v>
      </c>
      <c r="E89" s="117"/>
      <c r="F89" s="71"/>
      <c r="G89" s="15"/>
      <c r="H89" s="129"/>
      <c r="I89" s="211" t="str">
        <f t="shared" si="8"/>
        <v/>
      </c>
      <c r="J89" s="211" t="str">
        <f t="shared" si="9"/>
        <v/>
      </c>
      <c r="K89" s="159" t="str">
        <f t="shared" si="10"/>
        <v/>
      </c>
      <c r="L89" s="244" t="str">
        <f t="shared" si="7"/>
        <v/>
      </c>
      <c r="M89" s="8" t="str">
        <f t="shared" ca="1" si="13"/>
        <v/>
      </c>
      <c r="O89" s="203">
        <v>12</v>
      </c>
      <c r="P89" s="202">
        <f ca="1">COUNTIF($M$4:M332,O89)</f>
        <v>0</v>
      </c>
      <c r="Q89" s="61"/>
      <c r="R89" s="277" t="str">
        <f>IFERROR(VLOOKUP($D89,'2004-2006'!$A$3:$G$340,4,0),"")</f>
        <v/>
      </c>
      <c r="S89" s="277" t="str">
        <f>IFERROR(VLOOKUP($D89,'2006-2007'!$A$3:$G$249,4,0),"")</f>
        <v/>
      </c>
      <c r="T89" s="277" t="str">
        <f>IFERROR(VLOOKUP($D89,'2007-2008'!$A$3:$G$259,4,0),"")</f>
        <v/>
      </c>
      <c r="U89" s="278" t="str">
        <f>IFERROR(VLOOKUP($D89,'2008-2009'!$A$3:$H$253,4,0),"")</f>
        <v/>
      </c>
      <c r="V89" s="278" t="str">
        <f>IFERROR(VLOOKUP($D89,'2009-2010'!$A$3:$D$254,4,0),"")</f>
        <v/>
      </c>
      <c r="W89" s="278" t="str">
        <f>IFERROR(VLOOKUP($D89,'2010-2011'!$A$3:$D$255,4,0),"")</f>
        <v/>
      </c>
      <c r="X89" s="278">
        <f>IFERROR(VLOOKUP($D89,'2011-2012'!$A$3:$D$253,4,0),"")</f>
        <v>226</v>
      </c>
      <c r="Y89" s="278" t="str">
        <f>IFERROR(VLOOKUP($D89,'2012-2013'!$A$3:$D$253,4,0),"")</f>
        <v/>
      </c>
      <c r="Z89" s="278" t="str">
        <f>IFERROR(VLOOKUP($D89,'2013-2014'!$A$3:$D$267,4,0),"")</f>
        <v/>
      </c>
      <c r="AA89" s="146" t="str">
        <f>IFERROR(VLOOKUP($D91,'2014-2015'!$A$3:$D$254,4,0),"")</f>
        <v/>
      </c>
      <c r="AB89" s="146" t="str">
        <f>IFERROR(VLOOKUP($D91,'2015-2016'!$A$3:$D$254,4,0),"")</f>
        <v/>
      </c>
      <c r="AC89" s="272"/>
      <c r="AD89" s="107"/>
      <c r="AE89" s="18"/>
      <c r="AF89" s="18"/>
      <c r="AG89" s="349">
        <f t="shared" si="11"/>
        <v>1</v>
      </c>
    </row>
    <row r="90" spans="1:33" ht="16.5" thickBot="1" x14ac:dyDescent="0.3">
      <c r="A90" s="174">
        <f t="shared" si="12"/>
        <v>87</v>
      </c>
      <c r="B90" s="353" t="s">
        <v>410</v>
      </c>
      <c r="C90" s="353" t="s">
        <v>411</v>
      </c>
      <c r="D90" s="163">
        <v>137</v>
      </c>
      <c r="E90" s="14"/>
      <c r="F90" s="71"/>
      <c r="G90" s="14"/>
      <c r="H90" s="286"/>
      <c r="I90" s="211" t="str">
        <f t="shared" si="8"/>
        <v/>
      </c>
      <c r="J90" s="211" t="str">
        <f t="shared" si="9"/>
        <v/>
      </c>
      <c r="K90" s="159" t="str">
        <f t="shared" si="10"/>
        <v/>
      </c>
      <c r="L90" s="244" t="str">
        <f t="shared" si="7"/>
        <v/>
      </c>
      <c r="M90" s="8" t="str">
        <f t="shared" ca="1" si="13"/>
        <v/>
      </c>
      <c r="O90" s="204">
        <v>11</v>
      </c>
      <c r="P90" s="202">
        <f ca="1">COUNTIF($M$4:M333,O90)</f>
        <v>0</v>
      </c>
      <c r="Q90" s="61"/>
      <c r="R90" s="277" t="str">
        <f>IFERROR(VLOOKUP($D90,'2004-2006'!$A$3:$G$340,4,0),"")</f>
        <v/>
      </c>
      <c r="S90" s="277" t="str">
        <f>IFERROR(VLOOKUP($D90,'2006-2007'!$A$3:$G$249,4,0),"")</f>
        <v/>
      </c>
      <c r="T90" s="277" t="str">
        <f>IFERROR(VLOOKUP($D90,'2007-2008'!$A$3:$G$259,4,0),"")</f>
        <v/>
      </c>
      <c r="U90" s="278">
        <f>IFERROR(VLOOKUP($D90,'2008-2009'!$A$3:$H$253,4,0),"")</f>
        <v>137</v>
      </c>
      <c r="V90" s="278" t="str">
        <f>IFERROR(VLOOKUP($D90,'2009-2010'!$A$3:$D$254,4,0),"")</f>
        <v/>
      </c>
      <c r="W90" s="278" t="str">
        <f>IFERROR(VLOOKUP($D90,'2010-2011'!$A$3:$D$255,4,0),"")</f>
        <v/>
      </c>
      <c r="X90" s="278" t="str">
        <f>IFERROR(VLOOKUP($D90,'2011-2012'!$A$3:$D$253,4,0),"")</f>
        <v/>
      </c>
      <c r="Y90" s="278" t="str">
        <f>IFERROR(VLOOKUP($D90,'2012-2013'!$A$3:$D$253,4,0),"")</f>
        <v/>
      </c>
      <c r="Z90" s="278" t="str">
        <f>IFERROR(VLOOKUP($D90,'2013-2014'!$A$3:$D$267,4,0),"")</f>
        <v/>
      </c>
      <c r="AA90" s="146" t="str">
        <f>IFERROR(VLOOKUP($D92,'2014-2015'!$A$3:$D$254,4,0),"")</f>
        <v/>
      </c>
      <c r="AB90" s="146" t="str">
        <f>IFERROR(VLOOKUP($D92,'2015-2016'!$A$3:$D$254,4,0),"")</f>
        <v/>
      </c>
      <c r="AC90" s="272"/>
      <c r="AD90" s="107"/>
      <c r="AE90" s="18"/>
      <c r="AF90" s="18"/>
      <c r="AG90" s="349">
        <f t="shared" si="11"/>
        <v>1</v>
      </c>
    </row>
    <row r="91" spans="1:33" ht="15.75" x14ac:dyDescent="0.25">
      <c r="A91" s="174">
        <f t="shared" si="12"/>
        <v>88</v>
      </c>
      <c r="B91" s="353" t="s">
        <v>316</v>
      </c>
      <c r="C91" s="353" t="s">
        <v>317</v>
      </c>
      <c r="D91" s="163">
        <v>66</v>
      </c>
      <c r="E91" s="14"/>
      <c r="F91" s="13"/>
      <c r="G91" s="14"/>
      <c r="H91" s="147"/>
      <c r="I91" s="211" t="str">
        <f t="shared" si="8"/>
        <v>Mars</v>
      </c>
      <c r="J91" s="211">
        <f t="shared" si="9"/>
        <v>6</v>
      </c>
      <c r="K91" s="159">
        <f t="shared" si="10"/>
        <v>1900</v>
      </c>
      <c r="L91" s="244">
        <f t="shared" si="7"/>
        <v>66</v>
      </c>
      <c r="M91" s="8">
        <f t="shared" ca="1" si="13"/>
        <v>114</v>
      </c>
      <c r="R91" s="277">
        <f>IFERROR(VLOOKUP($D91,'2004-2006'!$A$3:$G$340,4,0),"")</f>
        <v>66</v>
      </c>
      <c r="S91" s="277" t="str">
        <f>IFERROR(VLOOKUP($D91,'2006-2007'!$A$3:$G$249,4,0),"")</f>
        <v/>
      </c>
      <c r="T91" s="277" t="str">
        <f>IFERROR(VLOOKUP($D91,'2007-2008'!$A$3:$G$259,4,0),"")</f>
        <v/>
      </c>
      <c r="U91" s="278" t="str">
        <f>IFERROR(VLOOKUP($D91,'2008-2009'!$A$3:$H$253,4,0),"")</f>
        <v/>
      </c>
      <c r="V91" s="278" t="str">
        <f>IFERROR(VLOOKUP($D91,'2009-2010'!$A$3:$D$254,4,0),"")</f>
        <v/>
      </c>
      <c r="W91" s="278" t="str">
        <f>IFERROR(VLOOKUP($D91,'2010-2011'!$A$3:$D$255,4,0),"")</f>
        <v/>
      </c>
      <c r="X91" s="278" t="str">
        <f>IFERROR(VLOOKUP($D91,'2011-2012'!$A$3:$D$253,4,0),"")</f>
        <v/>
      </c>
      <c r="Y91" s="278" t="str">
        <f>IFERROR(VLOOKUP($D91,'2012-2013'!$A$3:$D$253,4,0),"")</f>
        <v/>
      </c>
      <c r="Z91" s="278" t="str">
        <f>IFERROR(VLOOKUP($D91,'2013-2014'!$A$3:$D$267,4,0),"")</f>
        <v/>
      </c>
      <c r="AA91" s="146" t="str">
        <f>IFERROR(VLOOKUP($D93,'2014-2015'!$A$3:$D$254,4,0),"")</f>
        <v/>
      </c>
      <c r="AB91" s="146" t="str">
        <f>IFERROR(VLOOKUP($D93,'2015-2016'!$A$3:$D$254,4,0),"")</f>
        <v/>
      </c>
      <c r="AC91" s="272"/>
      <c r="AD91" s="107"/>
      <c r="AE91" s="18"/>
      <c r="AF91" s="18"/>
      <c r="AG91" s="349">
        <f t="shared" si="11"/>
        <v>1</v>
      </c>
    </row>
    <row r="92" spans="1:33" ht="15.75" x14ac:dyDescent="0.25">
      <c r="A92" s="174">
        <f t="shared" si="12"/>
        <v>89</v>
      </c>
      <c r="B92" s="363" t="s">
        <v>765</v>
      </c>
      <c r="C92" s="363" t="s">
        <v>418</v>
      </c>
      <c r="D92" s="164">
        <v>274</v>
      </c>
      <c r="E92" s="46"/>
      <c r="F92" s="13"/>
      <c r="G92" s="50"/>
      <c r="H92" s="46"/>
      <c r="I92" s="211" t="str">
        <f t="shared" si="8"/>
        <v/>
      </c>
      <c r="J92" s="211" t="str">
        <f t="shared" si="9"/>
        <v/>
      </c>
      <c r="K92" s="159" t="str">
        <f t="shared" si="10"/>
        <v/>
      </c>
      <c r="L92" s="244" t="str">
        <f t="shared" si="7"/>
        <v/>
      </c>
      <c r="M92" s="8" t="str">
        <f t="shared" ca="1" si="13"/>
        <v/>
      </c>
      <c r="R92" s="277" t="str">
        <f>IFERROR(VLOOKUP($D92,'2004-2006'!$A$3:$G$340,4,0),"")</f>
        <v/>
      </c>
      <c r="S92" s="277" t="str">
        <f>IFERROR(VLOOKUP($D92,'2006-2007'!$A$3:$G$249,4,0),"")</f>
        <v/>
      </c>
      <c r="T92" s="277" t="str">
        <f>IFERROR(VLOOKUP($D92,'2007-2008'!$A$3:$G$259,4,0),"")</f>
        <v/>
      </c>
      <c r="U92" s="278" t="str">
        <f>IFERROR(VLOOKUP($D92,'2008-2009'!$A$3:$H$253,4,0),"")</f>
        <v/>
      </c>
      <c r="V92" s="278" t="str">
        <f>IFERROR(VLOOKUP($D92,'2009-2010'!$A$3:$D$254,4,0),"")</f>
        <v/>
      </c>
      <c r="W92" s="278" t="str">
        <f>IFERROR(VLOOKUP($D92,'2010-2011'!$A$3:$D$255,4,0),"")</f>
        <v/>
      </c>
      <c r="X92" s="278" t="str">
        <f>IFERROR(VLOOKUP($D92,'2011-2012'!$A$3:$D$253,4,0),"")</f>
        <v/>
      </c>
      <c r="Y92" s="278" t="str">
        <f>IFERROR(VLOOKUP($D92,'2012-2013'!$A$3:$D$253,4,0),"")</f>
        <v/>
      </c>
      <c r="Z92" s="278">
        <f>IFERROR(VLOOKUP($D92,'2013-2014'!$A$3:$D$267,4,0),"")</f>
        <v>274</v>
      </c>
      <c r="AA92" s="146" t="str">
        <f>IFERROR(VLOOKUP($D94,'2014-2015'!$A$3:$D$254,4,0),"")</f>
        <v/>
      </c>
      <c r="AB92" s="146" t="str">
        <f>IFERROR(VLOOKUP($D94,'2015-2016'!$A$3:$D$254,4,0),"")</f>
        <v/>
      </c>
      <c r="AC92" s="272"/>
      <c r="AD92" s="107"/>
      <c r="AE92" s="18"/>
      <c r="AF92" s="18"/>
      <c r="AG92" s="349">
        <f t="shared" si="11"/>
        <v>1</v>
      </c>
    </row>
    <row r="93" spans="1:33" ht="15.75" x14ac:dyDescent="0.25">
      <c r="A93" s="174">
        <f t="shared" si="12"/>
        <v>90</v>
      </c>
      <c r="B93" s="353" t="s">
        <v>318</v>
      </c>
      <c r="C93" s="353" t="s">
        <v>319</v>
      </c>
      <c r="D93" s="163">
        <v>27</v>
      </c>
      <c r="E93" s="14"/>
      <c r="F93" s="13"/>
      <c r="G93" s="14"/>
      <c r="H93" s="147"/>
      <c r="I93" s="211" t="str">
        <f t="shared" si="8"/>
        <v>Janvier</v>
      </c>
      <c r="J93" s="211">
        <f t="shared" si="9"/>
        <v>27</v>
      </c>
      <c r="K93" s="159">
        <f t="shared" si="10"/>
        <v>1900</v>
      </c>
      <c r="L93" s="244">
        <f t="shared" si="7"/>
        <v>27</v>
      </c>
      <c r="M93" s="8">
        <f t="shared" ca="1" si="13"/>
        <v>114</v>
      </c>
      <c r="R93" s="277">
        <f>IFERROR(VLOOKUP($D93,'2004-2006'!$A$3:$G$340,4,0),"")</f>
        <v>27</v>
      </c>
      <c r="S93" s="277" t="str">
        <f>IFERROR(VLOOKUP($D93,'2006-2007'!$A$3:$G$249,4,0),"")</f>
        <v/>
      </c>
      <c r="T93" s="277" t="str">
        <f>IFERROR(VLOOKUP($D93,'2007-2008'!$A$3:$G$259,4,0),"")</f>
        <v/>
      </c>
      <c r="U93" s="278" t="str">
        <f>IFERROR(VLOOKUP($D93,'2008-2009'!$A$3:$H$253,4,0),"")</f>
        <v/>
      </c>
      <c r="V93" s="278" t="str">
        <f>IFERROR(VLOOKUP($D93,'2009-2010'!$A$3:$D$254,4,0),"")</f>
        <v/>
      </c>
      <c r="W93" s="278" t="str">
        <f>IFERROR(VLOOKUP($D93,'2010-2011'!$A$3:$D$255,4,0),"")</f>
        <v/>
      </c>
      <c r="X93" s="278" t="str">
        <f>IFERROR(VLOOKUP($D93,'2011-2012'!$A$3:$D$253,4,0),"")</f>
        <v/>
      </c>
      <c r="Y93" s="278" t="str">
        <f>IFERROR(VLOOKUP($D93,'2012-2013'!$A$3:$D$253,4,0),"")</f>
        <v/>
      </c>
      <c r="Z93" s="278" t="str">
        <f>IFERROR(VLOOKUP($D93,'2013-2014'!$A$3:$D$267,4,0),"")</f>
        <v/>
      </c>
      <c r="AA93" s="146" t="str">
        <f>IFERROR(VLOOKUP($D95,'2014-2015'!$A$3:$D$254,4,0),"")</f>
        <v/>
      </c>
      <c r="AB93" s="146" t="str">
        <f>IFERROR(VLOOKUP($D95,'2015-2016'!$A$3:$D$254,4,0),"")</f>
        <v/>
      </c>
      <c r="AC93" s="272"/>
      <c r="AD93" s="107"/>
      <c r="AE93" s="18"/>
      <c r="AF93" s="18"/>
      <c r="AG93" s="349">
        <f t="shared" si="11"/>
        <v>1</v>
      </c>
    </row>
    <row r="94" spans="1:33" ht="15.75" x14ac:dyDescent="0.25">
      <c r="A94" s="174">
        <f t="shared" si="12"/>
        <v>91</v>
      </c>
      <c r="B94" s="353" t="s">
        <v>318</v>
      </c>
      <c r="C94" s="353" t="s">
        <v>148</v>
      </c>
      <c r="D94" s="163">
        <v>28</v>
      </c>
      <c r="E94" s="14"/>
      <c r="F94" s="13"/>
      <c r="G94" s="14"/>
      <c r="H94" s="147"/>
      <c r="I94" s="211" t="str">
        <f t="shared" si="8"/>
        <v>Janvier</v>
      </c>
      <c r="J94" s="211">
        <f t="shared" si="9"/>
        <v>28</v>
      </c>
      <c r="K94" s="159">
        <f t="shared" si="10"/>
        <v>1900</v>
      </c>
      <c r="L94" s="244">
        <f t="shared" si="7"/>
        <v>28</v>
      </c>
      <c r="M94" s="8">
        <f t="shared" ca="1" si="13"/>
        <v>114</v>
      </c>
      <c r="R94" s="277">
        <f>IFERROR(VLOOKUP($D94,'2004-2006'!$A$3:$G$340,4,0),"")</f>
        <v>28</v>
      </c>
      <c r="S94" s="277" t="str">
        <f>IFERROR(VLOOKUP($D94,'2006-2007'!$A$3:$G$249,4,0),"")</f>
        <v/>
      </c>
      <c r="T94" s="277" t="str">
        <f>IFERROR(VLOOKUP($D94,'2007-2008'!$A$3:$G$259,4,0),"")</f>
        <v/>
      </c>
      <c r="U94" s="278" t="str">
        <f>IFERROR(VLOOKUP($D94,'2008-2009'!$A$3:$H$253,4,0),"")</f>
        <v/>
      </c>
      <c r="V94" s="278" t="str">
        <f>IFERROR(VLOOKUP($D94,'2009-2010'!$A$3:$D$254,4,0),"")</f>
        <v/>
      </c>
      <c r="W94" s="278" t="str">
        <f>IFERROR(VLOOKUP($D94,'2010-2011'!$A$3:$D$255,4,0),"")</f>
        <v/>
      </c>
      <c r="X94" s="278" t="str">
        <f>IFERROR(VLOOKUP($D94,'2011-2012'!$A$3:$D$253,4,0),"")</f>
        <v/>
      </c>
      <c r="Y94" s="278" t="str">
        <f>IFERROR(VLOOKUP($D94,'2012-2013'!$A$3:$D$253,4,0),"")</f>
        <v/>
      </c>
      <c r="Z94" s="278" t="str">
        <f>IFERROR(VLOOKUP($D94,'2013-2014'!$A$3:$D$267,4,0),"")</f>
        <v/>
      </c>
      <c r="AA94" s="146" t="str">
        <f>IFERROR(VLOOKUP($D96,'2014-2015'!$A$3:$D$254,4,0),"")</f>
        <v/>
      </c>
      <c r="AB94" s="146" t="str">
        <f>IFERROR(VLOOKUP($D96,'2015-2016'!$A$3:$D$254,4,0),"")</f>
        <v/>
      </c>
      <c r="AC94" s="272"/>
      <c r="AD94" s="107"/>
      <c r="AE94" s="18"/>
      <c r="AF94" s="18"/>
      <c r="AG94" s="349">
        <f t="shared" si="11"/>
        <v>1</v>
      </c>
    </row>
    <row r="95" spans="1:33" ht="15.75" x14ac:dyDescent="0.25">
      <c r="A95" s="174">
        <f t="shared" si="12"/>
        <v>92</v>
      </c>
      <c r="B95" s="353" t="s">
        <v>320</v>
      </c>
      <c r="C95" s="353" t="s">
        <v>35</v>
      </c>
      <c r="D95" s="163">
        <v>67</v>
      </c>
      <c r="E95" s="14"/>
      <c r="F95" s="13"/>
      <c r="G95" s="14"/>
      <c r="H95" s="147"/>
      <c r="I95" s="211" t="str">
        <f t="shared" si="8"/>
        <v>Mars</v>
      </c>
      <c r="J95" s="211">
        <f t="shared" si="9"/>
        <v>7</v>
      </c>
      <c r="K95" s="159">
        <f t="shared" si="10"/>
        <v>1900</v>
      </c>
      <c r="L95" s="244">
        <f t="shared" si="7"/>
        <v>67</v>
      </c>
      <c r="M95" s="8">
        <f t="shared" ca="1" si="13"/>
        <v>114</v>
      </c>
      <c r="R95" s="277">
        <f>IFERROR(VLOOKUP($D95,'2004-2006'!$A$3:$G$340,4,0),"")</f>
        <v>67</v>
      </c>
      <c r="S95" s="277" t="str">
        <f>IFERROR(VLOOKUP($D95,'2006-2007'!$A$3:$G$249,4,0),"")</f>
        <v/>
      </c>
      <c r="T95" s="277" t="str">
        <f>IFERROR(VLOOKUP($D95,'2007-2008'!$A$3:$G$259,4,0),"")</f>
        <v/>
      </c>
      <c r="U95" s="278" t="str">
        <f>IFERROR(VLOOKUP($D95,'2008-2009'!$A$3:$H$253,4,0),"")</f>
        <v/>
      </c>
      <c r="V95" s="278" t="str">
        <f>IFERROR(VLOOKUP($D95,'2009-2010'!$A$3:$D$254,4,0),"")</f>
        <v/>
      </c>
      <c r="W95" s="278" t="str">
        <f>IFERROR(VLOOKUP($D95,'2010-2011'!$A$3:$D$255,4,0),"")</f>
        <v/>
      </c>
      <c r="X95" s="278" t="str">
        <f>IFERROR(VLOOKUP($D95,'2011-2012'!$A$3:$D$253,4,0),"")</f>
        <v/>
      </c>
      <c r="Y95" s="278" t="str">
        <f>IFERROR(VLOOKUP($D95,'2012-2013'!$A$3:$D$253,4,0),"")</f>
        <v/>
      </c>
      <c r="Z95" s="278" t="str">
        <f>IFERROR(VLOOKUP($D95,'2013-2014'!$A$3:$D$267,4,0),"")</f>
        <v/>
      </c>
      <c r="AA95" s="295"/>
      <c r="AB95" s="295"/>
      <c r="AC95" s="107"/>
      <c r="AD95" s="107"/>
      <c r="AE95" s="18"/>
      <c r="AF95" s="18"/>
      <c r="AG95" s="349">
        <f t="shared" si="11"/>
        <v>1</v>
      </c>
    </row>
    <row r="96" spans="1:33" ht="15.75" x14ac:dyDescent="0.25">
      <c r="A96" s="174">
        <f t="shared" si="12"/>
        <v>93</v>
      </c>
      <c r="B96" s="353" t="s">
        <v>321</v>
      </c>
      <c r="C96" s="353" t="s">
        <v>322</v>
      </c>
      <c r="D96" s="163">
        <v>29</v>
      </c>
      <c r="E96" s="14"/>
      <c r="F96" s="13"/>
      <c r="G96" s="14"/>
      <c r="H96" s="147"/>
      <c r="I96" s="211" t="str">
        <f t="shared" si="8"/>
        <v>Janvier</v>
      </c>
      <c r="J96" s="211">
        <f t="shared" si="9"/>
        <v>29</v>
      </c>
      <c r="K96" s="159">
        <f t="shared" si="10"/>
        <v>1900</v>
      </c>
      <c r="L96" s="244">
        <f t="shared" si="7"/>
        <v>29</v>
      </c>
      <c r="M96" s="8">
        <f t="shared" ca="1" si="13"/>
        <v>114</v>
      </c>
      <c r="R96" s="277">
        <f>IFERROR(VLOOKUP($D96,'2004-2006'!$A$3:$G$340,4,0),"")</f>
        <v>29</v>
      </c>
      <c r="S96" s="277" t="str">
        <f>IFERROR(VLOOKUP($D96,'2006-2007'!$A$3:$G$249,4,0),"")</f>
        <v/>
      </c>
      <c r="T96" s="277" t="str">
        <f>IFERROR(VLOOKUP($D96,'2007-2008'!$A$3:$G$259,4,0),"")</f>
        <v/>
      </c>
      <c r="U96" s="278" t="str">
        <f>IFERROR(VLOOKUP($D96,'2008-2009'!$A$3:$H$253,4,0),"")</f>
        <v/>
      </c>
      <c r="V96" s="278" t="str">
        <f>IFERROR(VLOOKUP($D96,'2009-2010'!$A$3:$D$254,4,0),"")</f>
        <v/>
      </c>
      <c r="W96" s="278" t="str">
        <f>IFERROR(VLOOKUP($D96,'2010-2011'!$A$3:$D$255,4,0),"")</f>
        <v/>
      </c>
      <c r="X96" s="278" t="str">
        <f>IFERROR(VLOOKUP($D96,'2011-2012'!$A$3:$D$253,4,0),"")</f>
        <v/>
      </c>
      <c r="Y96" s="278" t="str">
        <f>IFERROR(VLOOKUP($D96,'2012-2013'!$A$3:$D$253,4,0),"")</f>
        <v/>
      </c>
      <c r="Z96" s="278" t="str">
        <f>IFERROR(VLOOKUP($D96,'2013-2014'!$A$3:$D$267,4,0),"")</f>
        <v/>
      </c>
      <c r="AA96" s="146" t="str">
        <f>IFERROR(VLOOKUP($D98,'2014-2015'!$A$3:$D$254,4,0),"")</f>
        <v/>
      </c>
      <c r="AB96" s="146" t="str">
        <f>IFERROR(VLOOKUP($D98,'2015-2016'!$A$3:$D$254,4,0),"")</f>
        <v/>
      </c>
      <c r="AC96" s="272"/>
      <c r="AD96" s="107"/>
      <c r="AE96" s="18"/>
      <c r="AF96" s="18"/>
      <c r="AG96" s="349">
        <f t="shared" si="11"/>
        <v>1</v>
      </c>
    </row>
    <row r="97" spans="1:33" ht="15.75" x14ac:dyDescent="0.25">
      <c r="A97" s="174">
        <f t="shared" si="12"/>
        <v>94</v>
      </c>
      <c r="B97" s="353" t="s">
        <v>142</v>
      </c>
      <c r="C97" s="353" t="s">
        <v>400</v>
      </c>
      <c r="D97" s="164">
        <v>157</v>
      </c>
      <c r="E97" s="14"/>
      <c r="F97" s="13"/>
      <c r="G97" s="14"/>
      <c r="H97" s="5"/>
      <c r="I97" s="211" t="str">
        <f t="shared" si="8"/>
        <v/>
      </c>
      <c r="J97" s="211" t="str">
        <f t="shared" si="9"/>
        <v/>
      </c>
      <c r="K97" s="159" t="str">
        <f t="shared" si="10"/>
        <v/>
      </c>
      <c r="L97" s="244" t="str">
        <f t="shared" si="7"/>
        <v/>
      </c>
      <c r="M97" s="8" t="str">
        <f t="shared" ca="1" si="13"/>
        <v/>
      </c>
      <c r="R97" s="277" t="str">
        <f>IFERROR(VLOOKUP($D97,'2004-2006'!$A$3:$G$340,4,0),"")</f>
        <v/>
      </c>
      <c r="S97" s="277" t="str">
        <f>IFERROR(VLOOKUP($D97,'2006-2007'!$A$3:$G$249,4,0),"")</f>
        <v/>
      </c>
      <c r="T97" s="277" t="str">
        <f>IFERROR(VLOOKUP($D97,'2007-2008'!$A$3:$G$259,4,0),"")</f>
        <v/>
      </c>
      <c r="U97" s="278">
        <f>IFERROR(VLOOKUP($D97,'2008-2009'!$A$3:$H$253,4,0),"")</f>
        <v>132</v>
      </c>
      <c r="V97" s="278">
        <f>IFERROR(VLOOKUP($D97,'2009-2010'!$A$3:$D$254,4,0),"")</f>
        <v>132</v>
      </c>
      <c r="W97" s="278">
        <f>IFERROR(VLOOKUP($D97,'2010-2011'!$A$3:$D$255,4,0),"")</f>
        <v>157</v>
      </c>
      <c r="X97" s="278">
        <f>IFERROR(VLOOKUP($D97,'2011-2012'!$A$3:$D$253,4,0),"")</f>
        <v>157</v>
      </c>
      <c r="Y97" s="278" t="str">
        <f>IFERROR(VLOOKUP($D97,'2012-2013'!$A$3:$D$253,4,0),"")</f>
        <v/>
      </c>
      <c r="Z97" s="278" t="str">
        <f>IFERROR(VLOOKUP($D97,'2013-2014'!$A$3:$D$267,4,0),"")</f>
        <v/>
      </c>
      <c r="AA97" s="146" t="str">
        <f>IFERROR(VLOOKUP($D99,'2014-2015'!$A$3:$D$254,4,0),"")</f>
        <v/>
      </c>
      <c r="AB97" s="146" t="str">
        <f>IFERROR(VLOOKUP($D99,'2015-2016'!$A$3:$D$254,4,0),"")</f>
        <v/>
      </c>
      <c r="AC97" s="272"/>
      <c r="AD97" s="107"/>
      <c r="AE97" s="18"/>
      <c r="AF97" s="18"/>
      <c r="AG97" s="349">
        <f t="shared" si="11"/>
        <v>4</v>
      </c>
    </row>
    <row r="98" spans="1:33" ht="15.75" x14ac:dyDescent="0.25">
      <c r="A98" s="174">
        <f t="shared" si="12"/>
        <v>95</v>
      </c>
      <c r="B98" s="353" t="s">
        <v>142</v>
      </c>
      <c r="C98" s="353" t="s">
        <v>55</v>
      </c>
      <c r="D98" s="164">
        <v>132</v>
      </c>
      <c r="E98" s="14"/>
      <c r="F98" s="71"/>
      <c r="G98" s="15"/>
      <c r="H98" s="70"/>
      <c r="I98" s="211" t="str">
        <f t="shared" si="8"/>
        <v/>
      </c>
      <c r="J98" s="211" t="str">
        <f t="shared" si="9"/>
        <v/>
      </c>
      <c r="K98" s="159" t="str">
        <f t="shared" si="10"/>
        <v/>
      </c>
      <c r="L98" s="244" t="str">
        <f t="shared" si="7"/>
        <v/>
      </c>
      <c r="M98" s="8" t="str">
        <f t="shared" ca="1" si="13"/>
        <v/>
      </c>
      <c r="R98" s="277" t="str">
        <f>IFERROR(VLOOKUP($D98,'2004-2006'!$A$3:$G$340,4,0),"")</f>
        <v/>
      </c>
      <c r="S98" s="277" t="str">
        <f>IFERROR(VLOOKUP($D98,'2006-2007'!$A$3:$G$249,4,0),"")</f>
        <v/>
      </c>
      <c r="T98" s="277">
        <f>IFERROR(VLOOKUP($D98,'2007-2008'!$A$3:$G$259,4,0),"")</f>
        <v>132</v>
      </c>
      <c r="U98" s="278">
        <f>IFERROR(VLOOKUP($D98,'2008-2009'!$A$3:$H$253,4,0),"")</f>
        <v>157</v>
      </c>
      <c r="V98" s="278">
        <f>IFERROR(VLOOKUP($D98,'2009-2010'!$A$3:$D$254,4,0),"")</f>
        <v>157</v>
      </c>
      <c r="W98" s="278" t="str">
        <f>IFERROR(VLOOKUP($D98,'2010-2011'!$A$3:$D$255,4,0),"")</f>
        <v/>
      </c>
      <c r="X98" s="278">
        <f>IFERROR(VLOOKUP($D98,'2011-2012'!$A$3:$D$253,4,0),"")</f>
        <v>132</v>
      </c>
      <c r="Y98" s="278">
        <f>IFERROR(VLOOKUP($D98,'2012-2013'!$A$3:$D$253,4,0),"")</f>
        <v>132</v>
      </c>
      <c r="Z98" s="278" t="str">
        <f>IFERROR(VLOOKUP($D98,'2013-2014'!$A$3:$D$267,4,0),"")</f>
        <v/>
      </c>
      <c r="AA98" s="146" t="str">
        <f>IFERROR(VLOOKUP($D100,'2014-2015'!$A$3:$D$254,4,0),"")</f>
        <v/>
      </c>
      <c r="AB98" s="146" t="str">
        <f>IFERROR(VLOOKUP($D100,'2015-2016'!$A$3:$D$254,4,0),"")</f>
        <v/>
      </c>
      <c r="AC98" s="272"/>
      <c r="AD98" s="107"/>
      <c r="AE98" s="18"/>
      <c r="AF98" s="18"/>
      <c r="AG98" s="349">
        <f t="shared" si="11"/>
        <v>5</v>
      </c>
    </row>
    <row r="99" spans="1:33" ht="15.75" x14ac:dyDescent="0.25">
      <c r="A99" s="174">
        <f t="shared" si="12"/>
        <v>96</v>
      </c>
      <c r="B99" s="353" t="s">
        <v>324</v>
      </c>
      <c r="C99" s="353" t="s">
        <v>325</v>
      </c>
      <c r="D99" s="163">
        <v>68</v>
      </c>
      <c r="E99" s="14"/>
      <c r="F99" s="13"/>
      <c r="G99" s="14"/>
      <c r="H99" s="287"/>
      <c r="I99" s="211" t="str">
        <f t="shared" si="8"/>
        <v>Mars</v>
      </c>
      <c r="J99" s="211">
        <f t="shared" si="9"/>
        <v>8</v>
      </c>
      <c r="K99" s="159">
        <f t="shared" si="10"/>
        <v>1900</v>
      </c>
      <c r="L99" s="244">
        <f t="shared" si="7"/>
        <v>68</v>
      </c>
      <c r="M99" s="8">
        <f t="shared" ca="1" si="13"/>
        <v>114</v>
      </c>
      <c r="R99" s="277">
        <f>IFERROR(VLOOKUP($D99,'2004-2006'!$A$3:$G$340,4,0),"")</f>
        <v>68</v>
      </c>
      <c r="S99" s="277" t="str">
        <f>IFERROR(VLOOKUP($D99,'2006-2007'!$A$3:$G$249,4,0),"")</f>
        <v/>
      </c>
      <c r="T99" s="277" t="str">
        <f>IFERROR(VLOOKUP($D99,'2007-2008'!$A$3:$G$259,4,0),"")</f>
        <v/>
      </c>
      <c r="U99" s="278" t="str">
        <f>IFERROR(VLOOKUP($D99,'2008-2009'!$A$3:$H$253,4,0),"")</f>
        <v/>
      </c>
      <c r="V99" s="278" t="str">
        <f>IFERROR(VLOOKUP($D99,'2009-2010'!$A$3:$D$254,4,0),"")</f>
        <v/>
      </c>
      <c r="W99" s="278" t="str">
        <f>IFERROR(VLOOKUP($D99,'2010-2011'!$A$3:$D$255,4,0),"")</f>
        <v/>
      </c>
      <c r="X99" s="278" t="str">
        <f>IFERROR(VLOOKUP($D99,'2011-2012'!$A$3:$D$253,4,0),"")</f>
        <v/>
      </c>
      <c r="Y99" s="278" t="str">
        <f>IFERROR(VLOOKUP($D99,'2012-2013'!$A$3:$D$253,4,0),"")</f>
        <v/>
      </c>
      <c r="Z99" s="278" t="str">
        <f>IFERROR(VLOOKUP($D99,'2013-2014'!$A$3:$D$267,4,0),"")</f>
        <v/>
      </c>
      <c r="AA99" s="146" t="str">
        <f>IFERROR(VLOOKUP($D101,'2014-2015'!$A$3:$D$254,4,0),"")</f>
        <v/>
      </c>
      <c r="AB99" s="146" t="str">
        <f>IFERROR(VLOOKUP($D101,'2015-2016'!$A$3:$D$254,4,0),"")</f>
        <v/>
      </c>
      <c r="AC99" s="272"/>
      <c r="AD99" s="107"/>
      <c r="AE99" s="18"/>
      <c r="AF99" s="18"/>
      <c r="AG99" s="349">
        <f t="shared" si="11"/>
        <v>1</v>
      </c>
    </row>
    <row r="100" spans="1:33" ht="15.75" x14ac:dyDescent="0.25">
      <c r="A100" s="174">
        <f t="shared" si="12"/>
        <v>97</v>
      </c>
      <c r="B100" s="353" t="s">
        <v>326</v>
      </c>
      <c r="C100" s="353" t="s">
        <v>327</v>
      </c>
      <c r="D100" s="163">
        <v>30</v>
      </c>
      <c r="E100" s="14"/>
      <c r="F100" s="13"/>
      <c r="G100" s="14"/>
      <c r="H100" s="147"/>
      <c r="I100" s="211" t="str">
        <f t="shared" si="8"/>
        <v>Janvier</v>
      </c>
      <c r="J100" s="211">
        <f t="shared" si="9"/>
        <v>30</v>
      </c>
      <c r="K100" s="159">
        <f t="shared" si="10"/>
        <v>1900</v>
      </c>
      <c r="L100" s="244">
        <f t="shared" si="7"/>
        <v>30</v>
      </c>
      <c r="M100" s="8">
        <f t="shared" ca="1" si="13"/>
        <v>114</v>
      </c>
      <c r="R100" s="277">
        <f>IFERROR(VLOOKUP($D100,'2004-2006'!$A$3:$G$340,4,0),"")</f>
        <v>30</v>
      </c>
      <c r="S100" s="277" t="str">
        <f>IFERROR(VLOOKUP($D100,'2006-2007'!$A$3:$G$249,4,0),"")</f>
        <v/>
      </c>
      <c r="T100" s="277" t="str">
        <f>IFERROR(VLOOKUP($D100,'2007-2008'!$A$3:$G$259,4,0),"")</f>
        <v/>
      </c>
      <c r="U100" s="278" t="str">
        <f>IFERROR(VLOOKUP($D100,'2008-2009'!$A$3:$H$253,4,0),"")</f>
        <v/>
      </c>
      <c r="V100" s="278" t="str">
        <f>IFERROR(VLOOKUP($D100,'2009-2010'!$A$3:$D$254,4,0),"")</f>
        <v/>
      </c>
      <c r="W100" s="278" t="str">
        <f>IFERROR(VLOOKUP($D100,'2010-2011'!$A$3:$D$255,4,0),"")</f>
        <v/>
      </c>
      <c r="X100" s="278" t="str">
        <f>IFERROR(VLOOKUP($D100,'2011-2012'!$A$3:$D$253,4,0),"")</f>
        <v/>
      </c>
      <c r="Y100" s="278" t="str">
        <f>IFERROR(VLOOKUP($D100,'2012-2013'!$A$3:$D$253,4,0),"")</f>
        <v/>
      </c>
      <c r="Z100" s="278" t="str">
        <f>IFERROR(VLOOKUP($D100,'2013-2014'!$A$3:$D$267,4,0),"")</f>
        <v/>
      </c>
      <c r="AA100" s="146" t="str">
        <f>IFERROR(VLOOKUP($D102,'2014-2015'!$A$3:$D$254,4,0),"")</f>
        <v/>
      </c>
      <c r="AB100" s="146" t="str">
        <f>IFERROR(VLOOKUP($D102,'2015-2016'!$A$3:$D$254,4,0),"")</f>
        <v/>
      </c>
      <c r="AC100" s="272"/>
      <c r="AD100" s="107"/>
      <c r="AE100" s="18"/>
      <c r="AF100" s="18"/>
      <c r="AG100" s="349">
        <f t="shared" si="11"/>
        <v>1</v>
      </c>
    </row>
    <row r="101" spans="1:33" ht="15.75" x14ac:dyDescent="0.25">
      <c r="A101" s="174">
        <f t="shared" si="12"/>
        <v>98</v>
      </c>
      <c r="B101" s="353" t="s">
        <v>328</v>
      </c>
      <c r="C101" s="353" t="s">
        <v>148</v>
      </c>
      <c r="D101" s="163">
        <v>2</v>
      </c>
      <c r="E101" s="14"/>
      <c r="F101" s="13"/>
      <c r="G101" s="14"/>
      <c r="H101" s="147"/>
      <c r="I101" s="211" t="str">
        <f t="shared" si="8"/>
        <v>Janvier</v>
      </c>
      <c r="J101" s="211">
        <f t="shared" si="9"/>
        <v>2</v>
      </c>
      <c r="K101" s="159">
        <f t="shared" si="10"/>
        <v>1900</v>
      </c>
      <c r="L101" s="244">
        <f t="shared" si="7"/>
        <v>2</v>
      </c>
      <c r="M101" s="8">
        <f t="shared" ca="1" si="13"/>
        <v>114</v>
      </c>
      <c r="R101" s="277">
        <f>IFERROR(VLOOKUP($D101,'2004-2006'!$A$3:$G$340,4,0),"")</f>
        <v>2</v>
      </c>
      <c r="S101" s="277">
        <f>IFERROR(VLOOKUP($D101,'2006-2007'!$A$3:$G$249,4,0),"")</f>
        <v>2</v>
      </c>
      <c r="T101" s="277" t="str">
        <f>IFERROR(VLOOKUP($D101,'2007-2008'!$A$3:$G$259,4,0),"")</f>
        <v/>
      </c>
      <c r="U101" s="278" t="str">
        <f>IFERROR(VLOOKUP($D101,'2008-2009'!$A$3:$H$253,4,0),"")</f>
        <v/>
      </c>
      <c r="V101" s="278" t="str">
        <f>IFERROR(VLOOKUP($D101,'2009-2010'!$A$3:$D$254,4,0),"")</f>
        <v/>
      </c>
      <c r="W101" s="278" t="str">
        <f>IFERROR(VLOOKUP($D101,'2010-2011'!$A$3:$D$255,4,0),"")</f>
        <v/>
      </c>
      <c r="X101" s="278" t="str">
        <f>IFERROR(VLOOKUP($D101,'2011-2012'!$A$3:$D$253,4,0),"")</f>
        <v/>
      </c>
      <c r="Y101" s="278" t="str">
        <f>IFERROR(VLOOKUP($D101,'2012-2013'!$A$3:$D$253,4,0),"")</f>
        <v/>
      </c>
      <c r="Z101" s="278" t="str">
        <f>IFERROR(VLOOKUP($D101,'2013-2014'!$A$3:$D$267,4,0),"")</f>
        <v/>
      </c>
      <c r="AA101" s="146" t="str">
        <f>IFERROR(VLOOKUP($D103,'2014-2015'!$A$3:$D$254,4,0),"")</f>
        <v/>
      </c>
      <c r="AB101" s="146" t="str">
        <f>IFERROR(VLOOKUP($D103,'2015-2016'!$A$3:$D$254,4,0),"")</f>
        <v/>
      </c>
      <c r="AC101" s="272"/>
      <c r="AD101" s="107"/>
      <c r="AE101" s="18"/>
      <c r="AF101" s="18"/>
      <c r="AG101" s="349">
        <f t="shared" si="11"/>
        <v>2</v>
      </c>
    </row>
    <row r="102" spans="1:33" ht="15.75" x14ac:dyDescent="0.25">
      <c r="A102" s="174">
        <f t="shared" si="12"/>
        <v>99</v>
      </c>
      <c r="B102" s="353" t="s">
        <v>328</v>
      </c>
      <c r="C102" s="353" t="s">
        <v>157</v>
      </c>
      <c r="D102" s="163">
        <v>1</v>
      </c>
      <c r="E102" s="14"/>
      <c r="F102" s="13"/>
      <c r="G102" s="14"/>
      <c r="H102" s="147"/>
      <c r="I102" s="211" t="str">
        <f t="shared" si="8"/>
        <v>Janvier</v>
      </c>
      <c r="J102" s="211">
        <f t="shared" si="9"/>
        <v>1</v>
      </c>
      <c r="K102" s="159">
        <f t="shared" si="10"/>
        <v>1900</v>
      </c>
      <c r="L102" s="244">
        <f t="shared" si="7"/>
        <v>1</v>
      </c>
      <c r="M102" s="8">
        <f t="shared" ca="1" si="13"/>
        <v>114</v>
      </c>
      <c r="R102" s="277">
        <f>IFERROR(VLOOKUP($D102,'2004-2006'!$A$3:$G$340,4,0),"")</f>
        <v>1</v>
      </c>
      <c r="S102" s="277">
        <f>IFERROR(VLOOKUP($D102,'2006-2007'!$A$3:$G$249,4,0),"")</f>
        <v>1</v>
      </c>
      <c r="T102" s="277">
        <f>IFERROR(VLOOKUP($D102,'2007-2008'!$A$3:$G$259,4,0),"")</f>
        <v>1</v>
      </c>
      <c r="U102" s="278">
        <f>IFERROR(VLOOKUP($D102,'2008-2009'!$A$3:$H$253,4,0),"")</f>
        <v>1</v>
      </c>
      <c r="V102" s="278" t="str">
        <f>IFERROR(VLOOKUP($D102,'2009-2010'!$A$3:$D$254,4,0),"")</f>
        <v/>
      </c>
      <c r="W102" s="278" t="str">
        <f>IFERROR(VLOOKUP($D102,'2010-2011'!$A$3:$D$255,4,0),"")</f>
        <v/>
      </c>
      <c r="X102" s="278" t="str">
        <f>IFERROR(VLOOKUP($D102,'2011-2012'!$A$3:$D$253,4,0),"")</f>
        <v/>
      </c>
      <c r="Y102" s="278" t="str">
        <f>IFERROR(VLOOKUP($D102,'2012-2013'!$A$3:$D$253,4,0),"")</f>
        <v/>
      </c>
      <c r="Z102" s="278" t="str">
        <f>IFERROR(VLOOKUP($D102,'2013-2014'!$A$3:$D$267,4,0),"")</f>
        <v/>
      </c>
      <c r="AA102" s="146" t="str">
        <f>IFERROR(VLOOKUP($D104,'2014-2015'!$A$3:$D$254,4,0),"")</f>
        <v/>
      </c>
      <c r="AB102" s="146" t="str">
        <f>IFERROR(VLOOKUP($D104,'2015-2016'!$A$3:$D$254,4,0),"")</f>
        <v/>
      </c>
      <c r="AC102" s="272"/>
      <c r="AD102" s="107"/>
      <c r="AE102" s="18"/>
      <c r="AF102" s="18"/>
      <c r="AG102" s="349">
        <f t="shared" si="11"/>
        <v>4</v>
      </c>
    </row>
    <row r="103" spans="1:33" ht="15.75" x14ac:dyDescent="0.25">
      <c r="A103" s="174">
        <f t="shared" si="12"/>
        <v>100</v>
      </c>
      <c r="B103" s="353" t="s">
        <v>419</v>
      </c>
      <c r="C103" s="353" t="s">
        <v>235</v>
      </c>
      <c r="D103" s="163">
        <v>143</v>
      </c>
      <c r="E103" s="14"/>
      <c r="F103" s="71"/>
      <c r="G103" s="14"/>
      <c r="H103" s="70"/>
      <c r="I103" s="211" t="str">
        <f t="shared" si="8"/>
        <v/>
      </c>
      <c r="J103" s="211" t="str">
        <f t="shared" si="9"/>
        <v/>
      </c>
      <c r="K103" s="159" t="str">
        <f t="shared" si="10"/>
        <v/>
      </c>
      <c r="L103" s="244" t="str">
        <f t="shared" si="7"/>
        <v/>
      </c>
      <c r="M103" s="8" t="str">
        <f t="shared" ca="1" si="13"/>
        <v/>
      </c>
      <c r="R103" s="277" t="str">
        <f>IFERROR(VLOOKUP($D103,'2004-2006'!$A$3:$G$340,4,0),"")</f>
        <v/>
      </c>
      <c r="S103" s="277" t="str">
        <f>IFERROR(VLOOKUP($D103,'2006-2007'!$A$3:$G$249,4,0),"")</f>
        <v/>
      </c>
      <c r="T103" s="277" t="str">
        <f>IFERROR(VLOOKUP($D103,'2007-2008'!$A$3:$G$259,4,0),"")</f>
        <v/>
      </c>
      <c r="U103" s="278">
        <f>IFERROR(VLOOKUP($D103,'2008-2009'!$A$3:$H$253,4,0),"")</f>
        <v>143</v>
      </c>
      <c r="V103" s="278">
        <f>IFERROR(VLOOKUP($D103,'2009-2010'!$A$3:$D$254,4,0),"")</f>
        <v>143</v>
      </c>
      <c r="W103" s="278">
        <f>IFERROR(VLOOKUP($D103,'2010-2011'!$A$3:$D$255,4,0),"")</f>
        <v>143</v>
      </c>
      <c r="X103" s="278" t="str">
        <f>IFERROR(VLOOKUP($D103,'2011-2012'!$A$3:$D$253,4,0),"")</f>
        <v/>
      </c>
      <c r="Y103" s="278" t="str">
        <f>IFERROR(VLOOKUP($D103,'2012-2013'!$A$3:$D$253,4,0),"")</f>
        <v/>
      </c>
      <c r="Z103" s="278" t="str">
        <f>IFERROR(VLOOKUP($D103,'2013-2014'!$A$3:$D$267,4,0),"")</f>
        <v/>
      </c>
      <c r="AA103" s="146" t="str">
        <f>IFERROR(VLOOKUP($D105,'2014-2015'!$A$3:$D$254,4,0),"")</f>
        <v/>
      </c>
      <c r="AB103" s="146" t="str">
        <f>IFERROR(VLOOKUP($D105,'2015-2016'!$A$3:$D$254,4,0),"")</f>
        <v/>
      </c>
      <c r="AC103" s="272"/>
      <c r="AD103" s="107"/>
      <c r="AE103" s="18"/>
      <c r="AF103" s="18"/>
      <c r="AG103" s="349">
        <f t="shared" si="11"/>
        <v>3</v>
      </c>
    </row>
    <row r="104" spans="1:33" ht="15.75" x14ac:dyDescent="0.25">
      <c r="A104" s="174">
        <f t="shared" si="12"/>
        <v>101</v>
      </c>
      <c r="B104" s="353" t="s">
        <v>616</v>
      </c>
      <c r="C104" s="353" t="s">
        <v>255</v>
      </c>
      <c r="D104" s="163">
        <v>197</v>
      </c>
      <c r="E104" s="17"/>
      <c r="F104" s="3"/>
      <c r="G104" s="17"/>
      <c r="H104" s="103"/>
      <c r="I104" s="211" t="str">
        <f t="shared" si="8"/>
        <v/>
      </c>
      <c r="J104" s="211" t="str">
        <f t="shared" si="9"/>
        <v/>
      </c>
      <c r="K104" s="159" t="str">
        <f t="shared" si="10"/>
        <v/>
      </c>
      <c r="L104" s="244" t="str">
        <f t="shared" si="7"/>
        <v/>
      </c>
      <c r="M104" s="8" t="str">
        <f t="shared" ca="1" si="13"/>
        <v/>
      </c>
      <c r="R104" s="277" t="str">
        <f>IFERROR(VLOOKUP($D104,'2004-2006'!$A$3:$G$340,4,0),"")</f>
        <v/>
      </c>
      <c r="S104" s="277" t="str">
        <f>IFERROR(VLOOKUP($D104,'2006-2007'!$A$3:$G$249,4,0),"")</f>
        <v/>
      </c>
      <c r="T104" s="277" t="str">
        <f>IFERROR(VLOOKUP($D104,'2007-2008'!$A$3:$G$259,4,0),"")</f>
        <v/>
      </c>
      <c r="U104" s="278" t="str">
        <f>IFERROR(VLOOKUP($D104,'2008-2009'!$A$3:$H$253,4,0),"")</f>
        <v/>
      </c>
      <c r="V104" s="278" t="str">
        <f>IFERROR(VLOOKUP($D104,'2009-2010'!$A$3:$D$254,4,0),"")</f>
        <v/>
      </c>
      <c r="W104" s="278">
        <f>IFERROR(VLOOKUP($D104,'2010-2011'!$A$3:$D$255,4,0),"")</f>
        <v>197</v>
      </c>
      <c r="X104" s="278">
        <f>IFERROR(VLOOKUP($D104,'2011-2012'!$A$3:$D$253,4,0),"")</f>
        <v>197</v>
      </c>
      <c r="Y104" s="278" t="str">
        <f>IFERROR(VLOOKUP($D104,'2012-2013'!$A$3:$D$253,4,0),"")</f>
        <v/>
      </c>
      <c r="Z104" s="278" t="str">
        <f>IFERROR(VLOOKUP($D104,'2013-2014'!$A$3:$D$267,4,0),"")</f>
        <v/>
      </c>
      <c r="AA104" s="146" t="str">
        <f>IFERROR(VLOOKUP($D106,'2014-2015'!$A$3:$D$254,4,0),"")</f>
        <v/>
      </c>
      <c r="AB104" s="146" t="str">
        <f>IFERROR(VLOOKUP($D106,'2015-2016'!$A$3:$D$254,4,0),"")</f>
        <v/>
      </c>
      <c r="AC104" s="272"/>
      <c r="AD104" s="107"/>
      <c r="AE104" s="18"/>
      <c r="AF104" s="18"/>
      <c r="AG104" s="349">
        <f t="shared" si="11"/>
        <v>2</v>
      </c>
    </row>
    <row r="105" spans="1:33" ht="15.75" x14ac:dyDescent="0.25">
      <c r="A105" s="174">
        <f t="shared" si="12"/>
        <v>102</v>
      </c>
      <c r="B105" s="353" t="s">
        <v>616</v>
      </c>
      <c r="C105" s="353" t="s">
        <v>665</v>
      </c>
      <c r="D105" s="163">
        <v>240</v>
      </c>
      <c r="E105" s="17"/>
      <c r="F105" s="3"/>
      <c r="G105" s="17"/>
      <c r="H105" s="103"/>
      <c r="I105" s="211" t="str">
        <f t="shared" si="8"/>
        <v/>
      </c>
      <c r="J105" s="211" t="str">
        <f t="shared" si="9"/>
        <v/>
      </c>
      <c r="K105" s="159" t="str">
        <f t="shared" si="10"/>
        <v/>
      </c>
      <c r="L105" s="244" t="str">
        <f t="shared" si="7"/>
        <v/>
      </c>
      <c r="M105" s="8" t="str">
        <f t="shared" ca="1" si="13"/>
        <v/>
      </c>
      <c r="R105" s="277" t="str">
        <f>IFERROR(VLOOKUP($D105,'2004-2006'!$A$3:$G$340,4,0),"")</f>
        <v/>
      </c>
      <c r="S105" s="277" t="str">
        <f>IFERROR(VLOOKUP($D105,'2006-2007'!$A$3:$G$249,4,0),"")</f>
        <v/>
      </c>
      <c r="T105" s="277" t="str">
        <f>IFERROR(VLOOKUP($D105,'2007-2008'!$A$3:$G$259,4,0),"")</f>
        <v/>
      </c>
      <c r="U105" s="278" t="str">
        <f>IFERROR(VLOOKUP($D105,'2008-2009'!$A$3:$H$253,4,0),"")</f>
        <v/>
      </c>
      <c r="V105" s="278" t="str">
        <f>IFERROR(VLOOKUP($D105,'2009-2010'!$A$3:$D$254,4,0),"")</f>
        <v/>
      </c>
      <c r="W105" s="278" t="str">
        <f>IFERROR(VLOOKUP($D105,'2010-2011'!$A$3:$D$255,4,0),"")</f>
        <v/>
      </c>
      <c r="X105" s="278">
        <f>IFERROR(VLOOKUP($D105,'2011-2012'!$A$3:$D$253,4,0),"")</f>
        <v>240</v>
      </c>
      <c r="Y105" s="278" t="str">
        <f>IFERROR(VLOOKUP($D105,'2012-2013'!$A$3:$D$253,4,0),"")</f>
        <v/>
      </c>
      <c r="Z105" s="278" t="str">
        <f>IFERROR(VLOOKUP($D105,'2013-2014'!$A$3:$D$267,4,0),"")</f>
        <v/>
      </c>
      <c r="AA105" s="146" t="str">
        <f>IFERROR(VLOOKUP($D107,'2014-2015'!$A$3:$D$254,4,0),"")</f>
        <v/>
      </c>
      <c r="AB105" s="146" t="str">
        <f>IFERROR(VLOOKUP($D107,'2015-2016'!$A$3:$D$254,4,0),"")</f>
        <v/>
      </c>
      <c r="AC105" s="272"/>
      <c r="AD105" s="107"/>
      <c r="AE105" s="18"/>
      <c r="AF105" s="18"/>
      <c r="AG105" s="349">
        <f t="shared" si="11"/>
        <v>1</v>
      </c>
    </row>
    <row r="106" spans="1:33" ht="15.75" x14ac:dyDescent="0.25">
      <c r="A106" s="174">
        <f t="shared" si="12"/>
        <v>103</v>
      </c>
      <c r="B106" s="353" t="s">
        <v>678</v>
      </c>
      <c r="C106" s="353" t="s">
        <v>308</v>
      </c>
      <c r="D106" s="163">
        <v>246</v>
      </c>
      <c r="E106" s="17"/>
      <c r="F106" s="3"/>
      <c r="G106" s="17"/>
      <c r="H106" s="98"/>
      <c r="I106" s="211" t="str">
        <f t="shared" si="8"/>
        <v/>
      </c>
      <c r="J106" s="211" t="str">
        <f t="shared" si="9"/>
        <v/>
      </c>
      <c r="K106" s="159" t="str">
        <f t="shared" si="10"/>
        <v/>
      </c>
      <c r="L106" s="244" t="str">
        <f t="shared" si="7"/>
        <v/>
      </c>
      <c r="M106" s="8" t="str">
        <f t="shared" ca="1" si="13"/>
        <v/>
      </c>
      <c r="R106" s="277" t="str">
        <f>IFERROR(VLOOKUP($D106,'2004-2006'!$A$3:$G$340,4,0),"")</f>
        <v/>
      </c>
      <c r="S106" s="277" t="str">
        <f>IFERROR(VLOOKUP($D106,'2006-2007'!$A$3:$G$249,4,0),"")</f>
        <v/>
      </c>
      <c r="T106" s="277" t="str">
        <f>IFERROR(VLOOKUP($D106,'2007-2008'!$A$3:$G$259,4,0),"")</f>
        <v/>
      </c>
      <c r="U106" s="278" t="str">
        <f>IFERROR(VLOOKUP($D106,'2008-2009'!$A$3:$H$253,4,0),"")</f>
        <v/>
      </c>
      <c r="V106" s="278" t="str">
        <f>IFERROR(VLOOKUP($D106,'2009-2010'!$A$3:$D$254,4,0),"")</f>
        <v/>
      </c>
      <c r="W106" s="278" t="str">
        <f>IFERROR(VLOOKUP($D106,'2010-2011'!$A$3:$D$255,4,0),"")</f>
        <v/>
      </c>
      <c r="X106" s="278">
        <f>IFERROR(VLOOKUP($D106,'2011-2012'!$A$3:$D$253,4,0),"")</f>
        <v>246</v>
      </c>
      <c r="Y106" s="278" t="str">
        <f>IFERROR(VLOOKUP($D106,'2012-2013'!$A$3:$D$253,4,0),"")</f>
        <v/>
      </c>
      <c r="Z106" s="278" t="str">
        <f>IFERROR(VLOOKUP($D106,'2013-2014'!$A$3:$D$267,4,0),"")</f>
        <v/>
      </c>
      <c r="AA106" s="146" t="str">
        <f>IFERROR(VLOOKUP($D108,'2014-2015'!$A$3:$D$254,4,0),"")</f>
        <v/>
      </c>
      <c r="AB106" s="146" t="str">
        <f>IFERROR(VLOOKUP($D108,'2015-2016'!$A$3:$D$254,4,0),"")</f>
        <v/>
      </c>
      <c r="AC106" s="272"/>
      <c r="AD106" s="107"/>
      <c r="AE106" s="18"/>
      <c r="AF106" s="18"/>
      <c r="AG106" s="349">
        <f t="shared" si="11"/>
        <v>1</v>
      </c>
    </row>
    <row r="107" spans="1:33" ht="15.75" x14ac:dyDescent="0.25">
      <c r="A107" s="174">
        <f t="shared" si="12"/>
        <v>104</v>
      </c>
      <c r="B107" s="353" t="s">
        <v>678</v>
      </c>
      <c r="C107" s="353" t="s">
        <v>381</v>
      </c>
      <c r="D107" s="163">
        <v>247</v>
      </c>
      <c r="E107" s="17"/>
      <c r="F107" s="3"/>
      <c r="G107" s="17"/>
      <c r="H107" s="103"/>
      <c r="I107" s="211" t="str">
        <f t="shared" si="8"/>
        <v/>
      </c>
      <c r="J107" s="211" t="str">
        <f t="shared" si="9"/>
        <v/>
      </c>
      <c r="K107" s="159" t="str">
        <f t="shared" si="10"/>
        <v/>
      </c>
      <c r="L107" s="244" t="str">
        <f t="shared" si="7"/>
        <v/>
      </c>
      <c r="M107" s="8" t="str">
        <f t="shared" ca="1" si="13"/>
        <v/>
      </c>
      <c r="R107" s="277" t="str">
        <f>IFERROR(VLOOKUP($D107,'2004-2006'!$A$3:$G$340,4,0),"")</f>
        <v/>
      </c>
      <c r="S107" s="277" t="str">
        <f>IFERROR(VLOOKUP($D107,'2006-2007'!$A$3:$G$249,4,0),"")</f>
        <v/>
      </c>
      <c r="T107" s="277" t="str">
        <f>IFERROR(VLOOKUP($D107,'2007-2008'!$A$3:$G$259,4,0),"")</f>
        <v/>
      </c>
      <c r="U107" s="278" t="str">
        <f>IFERROR(VLOOKUP($D107,'2008-2009'!$A$3:$H$253,4,0),"")</f>
        <v/>
      </c>
      <c r="V107" s="278" t="str">
        <f>IFERROR(VLOOKUP($D107,'2009-2010'!$A$3:$D$254,4,0),"")</f>
        <v/>
      </c>
      <c r="W107" s="278" t="str">
        <f>IFERROR(VLOOKUP($D107,'2010-2011'!$A$3:$D$255,4,0),"")</f>
        <v/>
      </c>
      <c r="X107" s="278">
        <f>IFERROR(VLOOKUP($D107,'2011-2012'!$A$3:$D$253,4,0),"")</f>
        <v>247</v>
      </c>
      <c r="Y107" s="278" t="str">
        <f>IFERROR(VLOOKUP($D107,'2012-2013'!$A$3:$D$253,4,0),"")</f>
        <v/>
      </c>
      <c r="Z107" s="278" t="str">
        <f>IFERROR(VLOOKUP($D107,'2013-2014'!$A$3:$D$267,4,0),"")</f>
        <v/>
      </c>
      <c r="AA107" s="146" t="str">
        <f>IFERROR(VLOOKUP($D109,'2014-2015'!$A$3:$D$254,4,0),"")</f>
        <v/>
      </c>
      <c r="AB107" s="146" t="str">
        <f>IFERROR(VLOOKUP($D109,'2015-2016'!$A$3:$D$254,4,0),"")</f>
        <v/>
      </c>
      <c r="AC107" s="272"/>
      <c r="AD107" s="107"/>
      <c r="AE107" s="18"/>
      <c r="AF107" s="18"/>
      <c r="AG107" s="349">
        <f t="shared" si="11"/>
        <v>1</v>
      </c>
    </row>
    <row r="108" spans="1:33" ht="15.75" x14ac:dyDescent="0.25">
      <c r="A108" s="174">
        <f t="shared" si="12"/>
        <v>105</v>
      </c>
      <c r="B108" s="353" t="s">
        <v>129</v>
      </c>
      <c r="C108" s="353" t="s">
        <v>133</v>
      </c>
      <c r="D108" s="163">
        <v>86</v>
      </c>
      <c r="E108" s="14"/>
      <c r="F108" s="13"/>
      <c r="G108" s="14"/>
      <c r="H108" s="5"/>
      <c r="I108" s="211" t="str">
        <f t="shared" si="8"/>
        <v/>
      </c>
      <c r="J108" s="211" t="str">
        <f t="shared" si="9"/>
        <v/>
      </c>
      <c r="K108" s="159" t="str">
        <f t="shared" si="10"/>
        <v/>
      </c>
      <c r="L108" s="244" t="str">
        <f t="shared" si="7"/>
        <v/>
      </c>
      <c r="M108" s="8" t="str">
        <f t="shared" ca="1" si="13"/>
        <v/>
      </c>
      <c r="R108" s="277" t="str">
        <f>IFERROR(VLOOKUP($D108,'2004-2006'!$A$3:$G$340,4,0),"")</f>
        <v/>
      </c>
      <c r="S108" s="277">
        <f>IFERROR(VLOOKUP($D108,'2006-2007'!$A$3:$G$249,4,0),"")</f>
        <v>86</v>
      </c>
      <c r="T108" s="277">
        <f>IFERROR(VLOOKUP($D108,'2007-2008'!$A$3:$G$259,4,0),"")</f>
        <v>86</v>
      </c>
      <c r="U108" s="278">
        <f>IFERROR(VLOOKUP($D108,'2008-2009'!$A$3:$H$253,4,0),"")</f>
        <v>86</v>
      </c>
      <c r="V108" s="278" t="str">
        <f>IFERROR(VLOOKUP($D108,'2009-2010'!$A$3:$D$254,4,0),"")</f>
        <v/>
      </c>
      <c r="W108" s="278" t="str">
        <f>IFERROR(VLOOKUP($D108,'2010-2011'!$A$3:$D$255,4,0),"")</f>
        <v/>
      </c>
      <c r="X108" s="278" t="str">
        <f>IFERROR(VLOOKUP($D108,'2011-2012'!$A$3:$D$253,4,0),"")</f>
        <v/>
      </c>
      <c r="Y108" s="278" t="str">
        <f>IFERROR(VLOOKUP($D108,'2012-2013'!$A$3:$D$253,4,0),"")</f>
        <v/>
      </c>
      <c r="Z108" s="278">
        <f>IFERROR(VLOOKUP($D108,'2013-2014'!$A$3:$D$267,4,0),"")</f>
        <v>86</v>
      </c>
      <c r="AA108" s="146" t="str">
        <f>IFERROR(VLOOKUP($D110,'2014-2015'!$A$3:$D$254,4,0),"")</f>
        <v/>
      </c>
      <c r="AB108" s="146" t="str">
        <f>IFERROR(VLOOKUP($D110,'2015-2016'!$A$3:$D$254,4,0),"")</f>
        <v/>
      </c>
      <c r="AC108" s="272"/>
      <c r="AD108" s="107"/>
      <c r="AE108" s="18"/>
      <c r="AF108" s="18"/>
      <c r="AG108" s="349">
        <f t="shared" si="11"/>
        <v>4</v>
      </c>
    </row>
    <row r="109" spans="1:33" ht="15.75" x14ac:dyDescent="0.25">
      <c r="A109" s="174">
        <f t="shared" si="12"/>
        <v>106</v>
      </c>
      <c r="B109" s="353" t="s">
        <v>297</v>
      </c>
      <c r="C109" s="353" t="s">
        <v>330</v>
      </c>
      <c r="D109" s="163">
        <v>31</v>
      </c>
      <c r="E109" s="14"/>
      <c r="F109" s="13"/>
      <c r="G109" s="14"/>
      <c r="H109" s="147"/>
      <c r="I109" s="211" t="str">
        <f t="shared" si="8"/>
        <v>Janvier</v>
      </c>
      <c r="J109" s="211">
        <f t="shared" si="9"/>
        <v>31</v>
      </c>
      <c r="K109" s="159">
        <f t="shared" si="10"/>
        <v>1900</v>
      </c>
      <c r="L109" s="244">
        <f t="shared" si="7"/>
        <v>31</v>
      </c>
      <c r="M109" s="8">
        <f t="shared" ca="1" si="13"/>
        <v>114</v>
      </c>
      <c r="R109" s="277">
        <f>IFERROR(VLOOKUP($D109,'2004-2006'!$A$3:$G$340,4,0),"")</f>
        <v>31</v>
      </c>
      <c r="S109" s="277" t="str">
        <f>IFERROR(VLOOKUP($D109,'2006-2007'!$A$3:$G$249,4,0),"")</f>
        <v/>
      </c>
      <c r="T109" s="277" t="str">
        <f>IFERROR(VLOOKUP($D109,'2007-2008'!$A$3:$G$259,4,0),"")</f>
        <v/>
      </c>
      <c r="U109" s="278" t="str">
        <f>IFERROR(VLOOKUP($D109,'2008-2009'!$A$3:$H$253,4,0),"")</f>
        <v/>
      </c>
      <c r="V109" s="278" t="str">
        <f>IFERROR(VLOOKUP($D109,'2009-2010'!$A$3:$D$254,4,0),"")</f>
        <v/>
      </c>
      <c r="W109" s="278" t="str">
        <f>IFERROR(VLOOKUP($D109,'2010-2011'!$A$3:$D$255,4,0),"")</f>
        <v/>
      </c>
      <c r="X109" s="278" t="str">
        <f>IFERROR(VLOOKUP($D109,'2011-2012'!$A$3:$D$253,4,0),"")</f>
        <v/>
      </c>
      <c r="Y109" s="278" t="str">
        <f>IFERROR(VLOOKUP($D109,'2012-2013'!$A$3:$D$253,4,0),"")</f>
        <v/>
      </c>
      <c r="Z109" s="278" t="str">
        <f>IFERROR(VLOOKUP($D109,'2013-2014'!$A$3:$D$267,4,0),"")</f>
        <v/>
      </c>
      <c r="AA109" s="146" t="str">
        <f>IFERROR(VLOOKUP($D111,'2014-2015'!$A$3:$D$254,4,0),"")</f>
        <v/>
      </c>
      <c r="AB109" s="146" t="str">
        <f>IFERROR(VLOOKUP($D111,'2015-2016'!$A$3:$D$254,4,0),"")</f>
        <v/>
      </c>
      <c r="AC109" s="272"/>
      <c r="AD109" s="107"/>
      <c r="AE109" s="18"/>
      <c r="AF109" s="18"/>
      <c r="AG109" s="349">
        <f t="shared" si="11"/>
        <v>1</v>
      </c>
    </row>
    <row r="110" spans="1:33" ht="15.75" x14ac:dyDescent="0.25">
      <c r="A110" s="174">
        <f t="shared" si="12"/>
        <v>107</v>
      </c>
      <c r="B110" s="353" t="s">
        <v>332</v>
      </c>
      <c r="C110" s="353" t="s">
        <v>199</v>
      </c>
      <c r="D110" s="163">
        <v>87</v>
      </c>
      <c r="E110" s="14"/>
      <c r="F110" s="13"/>
      <c r="G110" s="14"/>
      <c r="H110" s="5"/>
      <c r="I110" s="211" t="str">
        <f t="shared" si="8"/>
        <v/>
      </c>
      <c r="J110" s="211" t="str">
        <f t="shared" si="9"/>
        <v/>
      </c>
      <c r="K110" s="159" t="str">
        <f t="shared" si="10"/>
        <v/>
      </c>
      <c r="L110" s="244" t="str">
        <f t="shared" si="7"/>
        <v/>
      </c>
      <c r="M110" s="8" t="str">
        <f t="shared" ca="1" si="13"/>
        <v/>
      </c>
      <c r="R110" s="277" t="str">
        <f>IFERROR(VLOOKUP($D110,'2004-2006'!$A$3:$G$340,4,0),"")</f>
        <v/>
      </c>
      <c r="S110" s="277">
        <f>IFERROR(VLOOKUP($D110,'2006-2007'!$A$3:$G$249,4,0),"")</f>
        <v>87</v>
      </c>
      <c r="T110" s="277" t="str">
        <f>IFERROR(VLOOKUP($D110,'2007-2008'!$A$3:$G$259,4,0),"")</f>
        <v/>
      </c>
      <c r="U110" s="278" t="str">
        <f>IFERROR(VLOOKUP($D110,'2008-2009'!$A$3:$H$253,4,0),"")</f>
        <v/>
      </c>
      <c r="V110" s="278" t="str">
        <f>IFERROR(VLOOKUP($D110,'2009-2010'!$A$3:$D$254,4,0),"")</f>
        <v/>
      </c>
      <c r="W110" s="278" t="str">
        <f>IFERROR(VLOOKUP($D110,'2010-2011'!$A$3:$D$255,4,0),"")</f>
        <v/>
      </c>
      <c r="X110" s="278" t="str">
        <f>IFERROR(VLOOKUP($D110,'2011-2012'!$A$3:$D$253,4,0),"")</f>
        <v/>
      </c>
      <c r="Y110" s="278" t="str">
        <f>IFERROR(VLOOKUP($D110,'2012-2013'!$A$3:$D$253,4,0),"")</f>
        <v/>
      </c>
      <c r="Z110" s="278" t="str">
        <f>IFERROR(VLOOKUP($D110,'2013-2014'!$A$3:$D$267,4,0),"")</f>
        <v/>
      </c>
      <c r="AA110" s="146" t="str">
        <f>IFERROR(VLOOKUP($D112,'2014-2015'!$A$3:$D$254,4,0),"")</f>
        <v/>
      </c>
      <c r="AB110" s="146" t="str">
        <f>IFERROR(VLOOKUP($D112,'2015-2016'!$A$3:$D$254,4,0),"")</f>
        <v/>
      </c>
      <c r="AC110" s="272"/>
      <c r="AD110" s="107"/>
      <c r="AE110" s="18"/>
      <c r="AF110" s="18"/>
      <c r="AG110" s="349">
        <f t="shared" si="11"/>
        <v>1</v>
      </c>
    </row>
    <row r="111" spans="1:33" ht="15.75" x14ac:dyDescent="0.25">
      <c r="A111" s="174">
        <f t="shared" si="12"/>
        <v>108</v>
      </c>
      <c r="B111" s="353" t="s">
        <v>662</v>
      </c>
      <c r="C111" s="353" t="s">
        <v>663</v>
      </c>
      <c r="D111" s="163">
        <v>236</v>
      </c>
      <c r="E111" s="117"/>
      <c r="F111" s="13"/>
      <c r="G111" s="117"/>
      <c r="H111" s="127"/>
      <c r="I111" s="211" t="str">
        <f t="shared" si="8"/>
        <v/>
      </c>
      <c r="J111" s="211" t="str">
        <f t="shared" si="9"/>
        <v/>
      </c>
      <c r="K111" s="159" t="str">
        <f t="shared" si="10"/>
        <v/>
      </c>
      <c r="L111" s="244" t="str">
        <f t="shared" si="7"/>
        <v/>
      </c>
      <c r="M111" s="8" t="str">
        <f t="shared" ca="1" si="13"/>
        <v/>
      </c>
      <c r="R111" s="277" t="str">
        <f>IFERROR(VLOOKUP($D111,'2004-2006'!$A$3:$G$340,4,0),"")</f>
        <v/>
      </c>
      <c r="S111" s="277" t="str">
        <f>IFERROR(VLOOKUP($D111,'2006-2007'!$A$3:$G$249,4,0),"")</f>
        <v/>
      </c>
      <c r="T111" s="277" t="str">
        <f>IFERROR(VLOOKUP($D111,'2007-2008'!$A$3:$G$259,4,0),"")</f>
        <v/>
      </c>
      <c r="U111" s="278" t="str">
        <f>IFERROR(VLOOKUP($D111,'2008-2009'!$A$3:$H$253,4,0),"")</f>
        <v/>
      </c>
      <c r="V111" s="278" t="str">
        <f>IFERROR(VLOOKUP($D111,'2009-2010'!$A$3:$D$254,4,0),"")</f>
        <v/>
      </c>
      <c r="W111" s="278" t="str">
        <f>IFERROR(VLOOKUP($D111,'2010-2011'!$A$3:$D$255,4,0),"")</f>
        <v/>
      </c>
      <c r="X111" s="278">
        <f>IFERROR(VLOOKUP($D111,'2011-2012'!$A$3:$D$253,4,0),"")</f>
        <v>236</v>
      </c>
      <c r="Y111" s="278" t="str">
        <f>IFERROR(VLOOKUP($D111,'2012-2013'!$A$3:$D$253,4,0),"")</f>
        <v/>
      </c>
      <c r="Z111" s="278" t="str">
        <f>IFERROR(VLOOKUP($D111,'2013-2014'!$A$3:$D$267,4,0),"")</f>
        <v/>
      </c>
      <c r="AA111" s="146" t="str">
        <f>IFERROR(VLOOKUP($D113,'2014-2015'!$A$3:$D$254,4,0),"")</f>
        <v/>
      </c>
      <c r="AB111" s="146" t="str">
        <f>IFERROR(VLOOKUP($D113,'2015-2016'!$A$3:$D$254,4,0),"")</f>
        <v/>
      </c>
      <c r="AC111" s="272"/>
      <c r="AD111" s="107"/>
      <c r="AE111" s="18"/>
      <c r="AF111" s="18"/>
      <c r="AG111" s="349">
        <f t="shared" si="11"/>
        <v>1</v>
      </c>
    </row>
    <row r="112" spans="1:33" ht="15.75" x14ac:dyDescent="0.25">
      <c r="A112" s="174">
        <f t="shared" si="12"/>
        <v>109</v>
      </c>
      <c r="B112" s="353" t="s">
        <v>552</v>
      </c>
      <c r="C112" s="353" t="s">
        <v>187</v>
      </c>
      <c r="D112" s="165">
        <v>173</v>
      </c>
      <c r="E112" s="14"/>
      <c r="F112" s="13"/>
      <c r="G112" s="14"/>
      <c r="H112" s="109"/>
      <c r="I112" s="211" t="str">
        <f t="shared" si="8"/>
        <v/>
      </c>
      <c r="J112" s="211" t="str">
        <f t="shared" si="9"/>
        <v/>
      </c>
      <c r="K112" s="159" t="str">
        <f t="shared" si="10"/>
        <v/>
      </c>
      <c r="L112" s="244" t="str">
        <f t="shared" si="7"/>
        <v/>
      </c>
      <c r="M112" s="8" t="str">
        <f t="shared" ca="1" si="13"/>
        <v/>
      </c>
      <c r="R112" s="277" t="str">
        <f>IFERROR(VLOOKUP($D112,'2004-2006'!$A$3:$G$340,4,0),"")</f>
        <v/>
      </c>
      <c r="S112" s="277" t="str">
        <f>IFERROR(VLOOKUP($D112,'2006-2007'!$A$3:$G$249,4,0),"")</f>
        <v/>
      </c>
      <c r="T112" s="277" t="str">
        <f>IFERROR(VLOOKUP($D112,'2007-2008'!$A$3:$G$259,4,0),"")</f>
        <v/>
      </c>
      <c r="U112" s="278" t="str">
        <f>IFERROR(VLOOKUP($D112,'2008-2009'!$A$3:$H$253,4,0),"")</f>
        <v/>
      </c>
      <c r="V112" s="278">
        <f>IFERROR(VLOOKUP($D112,'2009-2010'!$A$3:$D$254,4,0),"")</f>
        <v>173</v>
      </c>
      <c r="W112" s="278">
        <f>IFERROR(VLOOKUP($D112,'2010-2011'!$A$3:$D$255,4,0),"")</f>
        <v>173</v>
      </c>
      <c r="X112" s="278">
        <f>IFERROR(VLOOKUP($D112,'2011-2012'!$A$3:$D$253,4,0),"")</f>
        <v>173</v>
      </c>
      <c r="Y112" s="278">
        <f>IFERROR(VLOOKUP($D112,'2012-2013'!$A$3:$D$253,4,0),"")</f>
        <v>173</v>
      </c>
      <c r="Z112" s="278" t="str">
        <f>IFERROR(VLOOKUP($D112,'2013-2014'!$A$3:$D$267,4,0),"")</f>
        <v/>
      </c>
      <c r="AA112" s="146" t="str">
        <f>IFERROR(VLOOKUP($D114,'2014-2015'!$A$3:$D$254,4,0),"")</f>
        <v/>
      </c>
      <c r="AB112" s="146" t="str">
        <f>IFERROR(VLOOKUP($D114,'2015-2016'!$A$3:$D$254,4,0),"")</f>
        <v/>
      </c>
      <c r="AC112" s="272"/>
      <c r="AD112" s="107"/>
      <c r="AE112" s="18"/>
      <c r="AF112" s="18"/>
      <c r="AG112" s="349">
        <f t="shared" si="11"/>
        <v>4</v>
      </c>
    </row>
    <row r="113" spans="1:33" ht="15.75" x14ac:dyDescent="0.25">
      <c r="A113" s="174">
        <f t="shared" si="12"/>
        <v>110</v>
      </c>
      <c r="B113" s="353" t="s">
        <v>333</v>
      </c>
      <c r="C113" s="353" t="s">
        <v>202</v>
      </c>
      <c r="D113" s="163">
        <v>88</v>
      </c>
      <c r="E113" s="14"/>
      <c r="F113" s="13"/>
      <c r="G113" s="14"/>
      <c r="H113" s="147"/>
      <c r="I113" s="211" t="str">
        <f t="shared" si="8"/>
        <v/>
      </c>
      <c r="J113" s="211" t="str">
        <f t="shared" si="9"/>
        <v/>
      </c>
      <c r="K113" s="159" t="str">
        <f t="shared" si="10"/>
        <v/>
      </c>
      <c r="L113" s="244" t="str">
        <f t="shared" si="7"/>
        <v/>
      </c>
      <c r="M113" s="8" t="str">
        <f t="shared" ca="1" si="13"/>
        <v/>
      </c>
      <c r="R113" s="277" t="str">
        <f>IFERROR(VLOOKUP($D113,'2004-2006'!$A$3:$G$340,4,0),"")</f>
        <v/>
      </c>
      <c r="S113" s="277">
        <f>IFERROR(VLOOKUP($D113,'2006-2007'!$A$3:$G$249,4,0),"")</f>
        <v>88</v>
      </c>
      <c r="T113" s="277" t="str">
        <f>IFERROR(VLOOKUP($D113,'2007-2008'!$A$3:$G$259,4,0),"")</f>
        <v/>
      </c>
      <c r="U113" s="278" t="str">
        <f>IFERROR(VLOOKUP($D113,'2008-2009'!$A$3:$H$253,4,0),"")</f>
        <v/>
      </c>
      <c r="V113" s="278" t="str">
        <f>IFERROR(VLOOKUP($D113,'2009-2010'!$A$3:$D$254,4,0),"")</f>
        <v/>
      </c>
      <c r="W113" s="278" t="str">
        <f>IFERROR(VLOOKUP($D113,'2010-2011'!$A$3:$D$255,4,0),"")</f>
        <v/>
      </c>
      <c r="X113" s="278" t="str">
        <f>IFERROR(VLOOKUP($D113,'2011-2012'!$A$3:$D$253,4,0),"")</f>
        <v/>
      </c>
      <c r="Y113" s="278" t="str">
        <f>IFERROR(VLOOKUP($D113,'2012-2013'!$A$3:$D$253,4,0),"")</f>
        <v/>
      </c>
      <c r="Z113" s="278" t="str">
        <f>IFERROR(VLOOKUP($D113,'2013-2014'!$A$3:$D$267,4,0),"")</f>
        <v/>
      </c>
      <c r="AA113" s="146" t="str">
        <f>IFERROR(VLOOKUP($D115,'2014-2015'!$A$3:$D$254,4,0),"")</f>
        <v/>
      </c>
      <c r="AB113" s="146" t="str">
        <f>IFERROR(VLOOKUP($D115,'2015-2016'!$A$3:$D$254,4,0),"")</f>
        <v/>
      </c>
      <c r="AC113" s="272"/>
      <c r="AD113" s="107"/>
      <c r="AE113" s="18"/>
      <c r="AF113" s="18"/>
      <c r="AG113" s="349">
        <f t="shared" si="11"/>
        <v>1</v>
      </c>
    </row>
    <row r="114" spans="1:33" ht="15.75" x14ac:dyDescent="0.25">
      <c r="A114" s="174">
        <f t="shared" si="12"/>
        <v>111</v>
      </c>
      <c r="B114" s="353" t="s">
        <v>637</v>
      </c>
      <c r="C114" s="353" t="s">
        <v>638</v>
      </c>
      <c r="D114" s="163">
        <v>214</v>
      </c>
      <c r="E114" s="17"/>
      <c r="F114" s="3"/>
      <c r="G114" s="17"/>
      <c r="H114" s="98"/>
      <c r="I114" s="211" t="str">
        <f t="shared" si="8"/>
        <v/>
      </c>
      <c r="J114" s="211" t="str">
        <f t="shared" si="9"/>
        <v/>
      </c>
      <c r="K114" s="159" t="str">
        <f t="shared" si="10"/>
        <v/>
      </c>
      <c r="L114" s="244" t="str">
        <f t="shared" si="7"/>
        <v/>
      </c>
      <c r="M114" s="8" t="str">
        <f t="shared" ca="1" si="13"/>
        <v/>
      </c>
      <c r="R114" s="277" t="str">
        <f>IFERROR(VLOOKUP($D114,'2004-2006'!$A$3:$G$340,4,0),"")</f>
        <v/>
      </c>
      <c r="S114" s="277" t="str">
        <f>IFERROR(VLOOKUP($D114,'2006-2007'!$A$3:$G$249,4,0),"")</f>
        <v/>
      </c>
      <c r="T114" s="277" t="str">
        <f>IFERROR(VLOOKUP($D114,'2007-2008'!$A$3:$G$259,4,0),"")</f>
        <v/>
      </c>
      <c r="U114" s="278" t="str">
        <f>IFERROR(VLOOKUP($D114,'2008-2009'!$A$3:$H$253,4,0),"")</f>
        <v/>
      </c>
      <c r="V114" s="278" t="str">
        <f>IFERROR(VLOOKUP($D114,'2009-2010'!$A$3:$D$254,4,0),"")</f>
        <v/>
      </c>
      <c r="W114" s="278">
        <f>IFERROR(VLOOKUP($D114,'2010-2011'!$A$3:$D$255,4,0),"")</f>
        <v>214</v>
      </c>
      <c r="X114" s="278" t="str">
        <f>IFERROR(VLOOKUP($D114,'2011-2012'!$A$3:$D$253,4,0),"")</f>
        <v/>
      </c>
      <c r="Y114" s="278" t="str">
        <f>IFERROR(VLOOKUP($D114,'2012-2013'!$A$3:$D$253,4,0),"")</f>
        <v/>
      </c>
      <c r="Z114" s="278" t="str">
        <f>IFERROR(VLOOKUP($D114,'2013-2014'!$A$3:$D$267,4,0),"")</f>
        <v/>
      </c>
      <c r="AA114" s="146" t="str">
        <f>IFERROR(VLOOKUP($D116,'2014-2015'!$A$3:$D$254,4,0),"")</f>
        <v/>
      </c>
      <c r="AB114" s="146" t="str">
        <f>IFERROR(VLOOKUP($D116,'2015-2016'!$A$3:$D$254,4,0),"")</f>
        <v/>
      </c>
      <c r="AC114" s="272"/>
      <c r="AD114" s="107"/>
      <c r="AE114" s="18"/>
      <c r="AF114" s="18"/>
      <c r="AG114" s="349">
        <f t="shared" si="11"/>
        <v>1</v>
      </c>
    </row>
    <row r="115" spans="1:33" ht="15.75" x14ac:dyDescent="0.25">
      <c r="A115" s="174">
        <f t="shared" si="12"/>
        <v>112</v>
      </c>
      <c r="B115" s="353" t="s">
        <v>637</v>
      </c>
      <c r="C115" s="353" t="s">
        <v>187</v>
      </c>
      <c r="D115" s="163">
        <v>32</v>
      </c>
      <c r="E115" s="14"/>
      <c r="F115" s="13"/>
      <c r="G115" s="14"/>
      <c r="H115" s="147"/>
      <c r="I115" s="211" t="str">
        <f t="shared" si="8"/>
        <v>Février</v>
      </c>
      <c r="J115" s="211">
        <f t="shared" si="9"/>
        <v>1</v>
      </c>
      <c r="K115" s="159">
        <f t="shared" si="10"/>
        <v>1900</v>
      </c>
      <c r="L115" s="244">
        <f t="shared" si="7"/>
        <v>32</v>
      </c>
      <c r="M115" s="8">
        <f t="shared" ca="1" si="13"/>
        <v>114</v>
      </c>
      <c r="R115" s="277">
        <f>IFERROR(VLOOKUP($D115,'2004-2006'!$A$3:$G$340,4,0),"")</f>
        <v>32</v>
      </c>
      <c r="S115" s="277" t="str">
        <f>IFERROR(VLOOKUP($D115,'2006-2007'!$A$3:$G$249,4,0),"")</f>
        <v/>
      </c>
      <c r="T115" s="277" t="str">
        <f>IFERROR(VLOOKUP($D115,'2007-2008'!$A$3:$G$259,4,0),"")</f>
        <v/>
      </c>
      <c r="U115" s="278" t="str">
        <f>IFERROR(VLOOKUP($D115,'2008-2009'!$A$3:$H$253,4,0),"")</f>
        <v/>
      </c>
      <c r="V115" s="278" t="str">
        <f>IFERROR(VLOOKUP($D115,'2009-2010'!$A$3:$D$254,4,0),"")</f>
        <v/>
      </c>
      <c r="W115" s="278" t="str">
        <f>IFERROR(VLOOKUP($D115,'2010-2011'!$A$3:$D$255,4,0),"")</f>
        <v/>
      </c>
      <c r="X115" s="278" t="str">
        <f>IFERROR(VLOOKUP($D115,'2011-2012'!$A$3:$D$253,4,0),"")</f>
        <v/>
      </c>
      <c r="Y115" s="278" t="str">
        <f>IFERROR(VLOOKUP($D115,'2012-2013'!$A$3:$D$253,4,0),"")</f>
        <v/>
      </c>
      <c r="Z115" s="278" t="str">
        <f>IFERROR(VLOOKUP($D115,'2013-2014'!$A$3:$D$267,4,0),"")</f>
        <v/>
      </c>
      <c r="AA115" s="146" t="str">
        <f>IFERROR(VLOOKUP($D117,'2014-2015'!$A$3:$D$254,4,0),"")</f>
        <v/>
      </c>
      <c r="AB115" s="146" t="str">
        <f>IFERROR(VLOOKUP($D117,'2015-2016'!$A$3:$D$254,4,0),"")</f>
        <v/>
      </c>
      <c r="AC115" s="272"/>
      <c r="AD115" s="107"/>
      <c r="AE115" s="18"/>
      <c r="AF115" s="18"/>
      <c r="AG115" s="349">
        <f t="shared" si="11"/>
        <v>1</v>
      </c>
    </row>
    <row r="116" spans="1:33" ht="15.75" x14ac:dyDescent="0.25">
      <c r="A116" s="174">
        <f t="shared" si="12"/>
        <v>113</v>
      </c>
      <c r="B116" s="353" t="s">
        <v>406</v>
      </c>
      <c r="C116" s="353" t="s">
        <v>395</v>
      </c>
      <c r="D116" s="163">
        <v>139</v>
      </c>
      <c r="E116" s="14"/>
      <c r="F116" s="71"/>
      <c r="G116" s="15"/>
      <c r="H116" s="286"/>
      <c r="I116" s="211" t="str">
        <f t="shared" si="8"/>
        <v/>
      </c>
      <c r="J116" s="211" t="str">
        <f t="shared" si="9"/>
        <v/>
      </c>
      <c r="K116" s="159" t="str">
        <f t="shared" si="10"/>
        <v/>
      </c>
      <c r="L116" s="244" t="str">
        <f t="shared" si="7"/>
        <v/>
      </c>
      <c r="M116" s="8" t="str">
        <f t="shared" ca="1" si="13"/>
        <v/>
      </c>
      <c r="R116" s="277" t="str">
        <f>IFERROR(VLOOKUP($D116,'2004-2006'!$A$3:$G$340,4,0),"")</f>
        <v/>
      </c>
      <c r="S116" s="277" t="str">
        <f>IFERROR(VLOOKUP($D116,'2006-2007'!$A$3:$G$249,4,0),"")</f>
        <v/>
      </c>
      <c r="T116" s="277" t="str">
        <f>IFERROR(VLOOKUP($D116,'2007-2008'!$A$3:$G$259,4,0),"")</f>
        <v/>
      </c>
      <c r="U116" s="278">
        <f>IFERROR(VLOOKUP($D116,'2008-2009'!$A$3:$H$253,4,0),"")</f>
        <v>139</v>
      </c>
      <c r="V116" s="278">
        <f>IFERROR(VLOOKUP($D116,'2009-2010'!$A$3:$D$254,4,0),"")</f>
        <v>139</v>
      </c>
      <c r="W116" s="278" t="str">
        <f>IFERROR(VLOOKUP($D116,'2010-2011'!$A$3:$D$255,4,0),"")</f>
        <v/>
      </c>
      <c r="X116" s="278" t="str">
        <f>IFERROR(VLOOKUP($D116,'2011-2012'!$A$3:$D$253,4,0),"")</f>
        <v/>
      </c>
      <c r="Y116" s="278" t="str">
        <f>IFERROR(VLOOKUP($D116,'2012-2013'!$A$3:$D$253,4,0),"")</f>
        <v/>
      </c>
      <c r="Z116" s="278" t="str">
        <f>IFERROR(VLOOKUP($D116,'2013-2014'!$A$3:$D$267,4,0),"")</f>
        <v/>
      </c>
      <c r="AA116" s="146" t="str">
        <f>IFERROR(VLOOKUP($D118,'2014-2015'!$A$3:$D$254,4,0),"")</f>
        <v/>
      </c>
      <c r="AB116" s="146" t="str">
        <f>IFERROR(VLOOKUP($D118,'2015-2016'!$A$3:$D$254,4,0),"")</f>
        <v/>
      </c>
      <c r="AC116" s="272"/>
      <c r="AD116" s="107"/>
      <c r="AE116" s="18"/>
      <c r="AF116" s="18"/>
      <c r="AG116" s="349">
        <f t="shared" si="11"/>
        <v>2</v>
      </c>
    </row>
    <row r="117" spans="1:33" ht="15.75" x14ac:dyDescent="0.25">
      <c r="A117" s="174">
        <f t="shared" si="12"/>
        <v>114</v>
      </c>
      <c r="B117" s="353" t="s">
        <v>86</v>
      </c>
      <c r="C117" s="353" t="s">
        <v>87</v>
      </c>
      <c r="D117" s="163">
        <v>119</v>
      </c>
      <c r="E117" s="14"/>
      <c r="F117" s="13"/>
      <c r="G117" s="14"/>
      <c r="H117" s="147"/>
      <c r="I117" s="211" t="str">
        <f t="shared" si="8"/>
        <v/>
      </c>
      <c r="J117" s="211" t="str">
        <f t="shared" si="9"/>
        <v/>
      </c>
      <c r="K117" s="159" t="str">
        <f t="shared" si="10"/>
        <v/>
      </c>
      <c r="L117" s="244" t="str">
        <f t="shared" si="7"/>
        <v/>
      </c>
      <c r="M117" s="8" t="str">
        <f t="shared" ca="1" si="13"/>
        <v/>
      </c>
      <c r="R117" s="277" t="str">
        <f>IFERROR(VLOOKUP($D117,'2004-2006'!$A$3:$G$340,4,0),"")</f>
        <v/>
      </c>
      <c r="S117" s="277" t="str">
        <f>IFERROR(VLOOKUP($D117,'2006-2007'!$A$3:$G$249,4,0),"")</f>
        <v/>
      </c>
      <c r="T117" s="277">
        <f>IFERROR(VLOOKUP($D117,'2007-2008'!$A$3:$G$259,4,0),"")</f>
        <v>119</v>
      </c>
      <c r="U117" s="278">
        <f>IFERROR(VLOOKUP($D117,'2008-2009'!$A$3:$H$253,4,0),"")</f>
        <v>119</v>
      </c>
      <c r="V117" s="278" t="str">
        <f>IFERROR(VLOOKUP($D117,'2009-2010'!$A$3:$D$254,4,0),"")</f>
        <v/>
      </c>
      <c r="W117" s="278" t="str">
        <f>IFERROR(VLOOKUP($D117,'2010-2011'!$A$3:$D$255,4,0),"")</f>
        <v/>
      </c>
      <c r="X117" s="278" t="str">
        <f>IFERROR(VLOOKUP($D117,'2011-2012'!$A$3:$D$253,4,0),"")</f>
        <v/>
      </c>
      <c r="Y117" s="278" t="str">
        <f>IFERROR(VLOOKUP($D117,'2012-2013'!$A$3:$D$253,4,0),"")</f>
        <v/>
      </c>
      <c r="Z117" s="278" t="str">
        <f>IFERROR(VLOOKUP($D117,'2013-2014'!$A$3:$D$267,4,0),"")</f>
        <v/>
      </c>
      <c r="AA117" s="146" t="str">
        <f>IFERROR(VLOOKUP($D119,'2014-2015'!$A$3:$D$254,4,0),"")</f>
        <v/>
      </c>
      <c r="AB117" s="146" t="str">
        <f>IFERROR(VLOOKUP($D119,'2015-2016'!$A$3:$D$254,4,0),"")</f>
        <v/>
      </c>
      <c r="AC117" s="272"/>
      <c r="AD117" s="107"/>
      <c r="AE117" s="18"/>
      <c r="AF117" s="18"/>
      <c r="AG117" s="349">
        <f t="shared" si="11"/>
        <v>2</v>
      </c>
    </row>
    <row r="118" spans="1:33" ht="15.75" x14ac:dyDescent="0.25">
      <c r="A118" s="174">
        <f t="shared" si="12"/>
        <v>115</v>
      </c>
      <c r="B118" s="353" t="s">
        <v>618</v>
      </c>
      <c r="C118" s="353" t="s">
        <v>619</v>
      </c>
      <c r="D118" s="163">
        <v>198</v>
      </c>
      <c r="E118" s="17"/>
      <c r="F118" s="3"/>
      <c r="G118" s="17"/>
      <c r="H118" s="103"/>
      <c r="I118" s="211" t="str">
        <f t="shared" si="8"/>
        <v/>
      </c>
      <c r="J118" s="211" t="str">
        <f t="shared" si="9"/>
        <v/>
      </c>
      <c r="K118" s="159" t="str">
        <f t="shared" si="10"/>
        <v/>
      </c>
      <c r="L118" s="244" t="str">
        <f t="shared" si="7"/>
        <v/>
      </c>
      <c r="M118" s="8" t="str">
        <f t="shared" ca="1" si="13"/>
        <v/>
      </c>
      <c r="R118" s="277" t="str">
        <f>IFERROR(VLOOKUP($D118,'2004-2006'!$A$3:$G$340,4,0),"")</f>
        <v/>
      </c>
      <c r="S118" s="277" t="str">
        <f>IFERROR(VLOOKUP($D118,'2006-2007'!$A$3:$G$249,4,0),"")</f>
        <v/>
      </c>
      <c r="T118" s="277" t="str">
        <f>IFERROR(VLOOKUP($D118,'2007-2008'!$A$3:$G$259,4,0),"")</f>
        <v/>
      </c>
      <c r="U118" s="278" t="str">
        <f>IFERROR(VLOOKUP($D118,'2008-2009'!$A$3:$H$253,4,0),"")</f>
        <v/>
      </c>
      <c r="V118" s="278" t="str">
        <f>IFERROR(VLOOKUP($D118,'2009-2010'!$A$3:$D$254,4,0),"")</f>
        <v/>
      </c>
      <c r="W118" s="278">
        <f>IFERROR(VLOOKUP($D118,'2010-2011'!$A$3:$D$255,4,0),"")</f>
        <v>198</v>
      </c>
      <c r="X118" s="278">
        <f>IFERROR(VLOOKUP($D118,'2011-2012'!$A$3:$D$253,4,0),"")</f>
        <v>198</v>
      </c>
      <c r="Y118" s="278" t="str">
        <f>IFERROR(VLOOKUP($D118,'2012-2013'!$A$3:$D$253,4,0),"")</f>
        <v/>
      </c>
      <c r="Z118" s="278" t="str">
        <f>IFERROR(VLOOKUP($D118,'2013-2014'!$A$3:$D$267,4,0),"")</f>
        <v/>
      </c>
      <c r="AA118" s="146" t="str">
        <f>IFERROR(VLOOKUP($D120,'2014-2015'!$A$3:$D$254,4,0),"")</f>
        <v/>
      </c>
      <c r="AB118" s="146" t="str">
        <f>IFERROR(VLOOKUP($D120,'2015-2016'!$A$3:$D$254,4,0),"")</f>
        <v/>
      </c>
      <c r="AC118" s="272"/>
      <c r="AD118" s="107"/>
      <c r="AE118" s="18"/>
      <c r="AF118" s="18"/>
      <c r="AG118" s="349">
        <f t="shared" si="11"/>
        <v>2</v>
      </c>
    </row>
    <row r="119" spans="1:33" ht="15.75" x14ac:dyDescent="0.25">
      <c r="A119" s="174">
        <f t="shared" si="12"/>
        <v>116</v>
      </c>
      <c r="B119" s="353" t="s">
        <v>403</v>
      </c>
      <c r="C119" s="353" t="s">
        <v>395</v>
      </c>
      <c r="D119" s="163">
        <v>163</v>
      </c>
      <c r="E119" s="14"/>
      <c r="F119" s="71"/>
      <c r="G119" s="15"/>
      <c r="H119" s="286"/>
      <c r="I119" s="211" t="str">
        <f t="shared" si="8"/>
        <v/>
      </c>
      <c r="J119" s="211" t="str">
        <f t="shared" si="9"/>
        <v/>
      </c>
      <c r="K119" s="159" t="str">
        <f t="shared" si="10"/>
        <v/>
      </c>
      <c r="L119" s="244" t="str">
        <f t="shared" si="7"/>
        <v/>
      </c>
      <c r="M119" s="8" t="str">
        <f t="shared" ca="1" si="13"/>
        <v/>
      </c>
      <c r="R119" s="277" t="str">
        <f>IFERROR(VLOOKUP($D119,'2004-2006'!$A$3:$G$340,4,0),"")</f>
        <v/>
      </c>
      <c r="S119" s="277" t="str">
        <f>IFERROR(VLOOKUP($D119,'2006-2007'!$A$3:$G$249,4,0),"")</f>
        <v/>
      </c>
      <c r="T119" s="277" t="str">
        <f>IFERROR(VLOOKUP($D119,'2007-2008'!$A$3:$G$259,4,0),"")</f>
        <v/>
      </c>
      <c r="U119" s="278">
        <f>IFERROR(VLOOKUP($D119,'2008-2009'!$A$3:$H$253,4,0),"")</f>
        <v>163</v>
      </c>
      <c r="V119" s="278" t="str">
        <f>IFERROR(VLOOKUP($D119,'2009-2010'!$A$3:$D$254,4,0),"")</f>
        <v/>
      </c>
      <c r="W119" s="278" t="str">
        <f>IFERROR(VLOOKUP($D119,'2010-2011'!$A$3:$D$255,4,0),"")</f>
        <v/>
      </c>
      <c r="X119" s="278" t="str">
        <f>IFERROR(VLOOKUP($D119,'2011-2012'!$A$3:$D$253,4,0),"")</f>
        <v/>
      </c>
      <c r="Y119" s="278" t="str">
        <f>IFERROR(VLOOKUP($D119,'2012-2013'!$A$3:$D$253,4,0),"")</f>
        <v/>
      </c>
      <c r="Z119" s="278" t="str">
        <f>IFERROR(VLOOKUP($D119,'2013-2014'!$A$3:$D$267,4,0),"")</f>
        <v/>
      </c>
      <c r="AA119" s="146" t="str">
        <f>IFERROR(VLOOKUP($D121,'2014-2015'!$A$3:$D$254,4,0),"")</f>
        <v/>
      </c>
      <c r="AB119" s="146" t="str">
        <f>IFERROR(VLOOKUP($D121,'2015-2016'!$A$3:$D$254,4,0),"")</f>
        <v/>
      </c>
      <c r="AC119" s="272"/>
      <c r="AD119" s="107"/>
      <c r="AE119" s="18"/>
      <c r="AF119" s="18"/>
      <c r="AG119" s="349">
        <f t="shared" si="11"/>
        <v>1</v>
      </c>
    </row>
    <row r="120" spans="1:33" ht="15.75" x14ac:dyDescent="0.25">
      <c r="A120" s="174">
        <f t="shared" si="12"/>
        <v>117</v>
      </c>
      <c r="B120" s="353" t="s">
        <v>421</v>
      </c>
      <c r="C120" s="353" t="s">
        <v>422</v>
      </c>
      <c r="D120" s="163">
        <v>141</v>
      </c>
      <c r="E120" s="14"/>
      <c r="F120" s="71"/>
      <c r="G120" s="14"/>
      <c r="H120" s="290"/>
      <c r="I120" s="211" t="str">
        <f t="shared" si="8"/>
        <v/>
      </c>
      <c r="J120" s="211" t="str">
        <f t="shared" si="9"/>
        <v/>
      </c>
      <c r="K120" s="159" t="str">
        <f t="shared" si="10"/>
        <v/>
      </c>
      <c r="L120" s="244" t="str">
        <f t="shared" si="7"/>
        <v/>
      </c>
      <c r="M120" s="8" t="str">
        <f t="shared" ca="1" si="13"/>
        <v/>
      </c>
      <c r="R120" s="277" t="str">
        <f>IFERROR(VLOOKUP($D120,'2004-2006'!$A$3:$G$340,4,0),"")</f>
        <v/>
      </c>
      <c r="S120" s="277" t="str">
        <f>IFERROR(VLOOKUP($D120,'2006-2007'!$A$3:$G$249,4,0),"")</f>
        <v/>
      </c>
      <c r="T120" s="277" t="str">
        <f>IFERROR(VLOOKUP($D120,'2007-2008'!$A$3:$G$259,4,0),"")</f>
        <v/>
      </c>
      <c r="U120" s="278">
        <f>IFERROR(VLOOKUP($D120,'2008-2009'!$A$3:$H$253,4,0),"")</f>
        <v>141</v>
      </c>
      <c r="V120" s="278">
        <f>IFERROR(VLOOKUP($D120,'2009-2010'!$A$3:$D$254,4,0),"")</f>
        <v>141</v>
      </c>
      <c r="W120" s="278">
        <f>IFERROR(VLOOKUP($D120,'2010-2011'!$A$3:$D$255,4,0),"")</f>
        <v>141</v>
      </c>
      <c r="X120" s="278">
        <f>IFERROR(VLOOKUP($D120,'2011-2012'!$A$3:$D$253,4,0),"")</f>
        <v>141</v>
      </c>
      <c r="Y120" s="278">
        <f>IFERROR(VLOOKUP($D120,'2012-2013'!$A$3:$D$253,4,0),"")</f>
        <v>141</v>
      </c>
      <c r="Z120" s="278" t="str">
        <f>IFERROR(VLOOKUP($D120,'2013-2014'!$A$3:$D$267,4,0),"")</f>
        <v/>
      </c>
      <c r="AA120" s="146" t="str">
        <f>IFERROR(VLOOKUP($D122,'2014-2015'!$A$3:$D$254,4,0),"")</f>
        <v/>
      </c>
      <c r="AB120" s="146" t="str">
        <f>IFERROR(VLOOKUP($D122,'2015-2016'!$A$3:$D$254,4,0),"")</f>
        <v/>
      </c>
      <c r="AC120" s="272"/>
      <c r="AD120" s="107"/>
      <c r="AE120" s="18"/>
      <c r="AF120" s="18"/>
      <c r="AG120" s="349">
        <f t="shared" si="11"/>
        <v>5</v>
      </c>
    </row>
    <row r="121" spans="1:33" ht="15.75" x14ac:dyDescent="0.25">
      <c r="A121" s="174">
        <f t="shared" si="12"/>
        <v>118</v>
      </c>
      <c r="B121" s="353" t="s">
        <v>64</v>
      </c>
      <c r="C121" s="353" t="s">
        <v>285</v>
      </c>
      <c r="D121" s="163">
        <v>33</v>
      </c>
      <c r="E121" s="14"/>
      <c r="F121" s="13"/>
      <c r="G121" s="14"/>
      <c r="H121" s="51"/>
      <c r="I121" s="211" t="str">
        <f t="shared" si="8"/>
        <v>Février</v>
      </c>
      <c r="J121" s="211">
        <f t="shared" si="9"/>
        <v>2</v>
      </c>
      <c r="K121" s="159">
        <f t="shared" si="10"/>
        <v>1900</v>
      </c>
      <c r="L121" s="244">
        <f t="shared" si="7"/>
        <v>33</v>
      </c>
      <c r="M121" s="8">
        <f t="shared" ca="1" si="13"/>
        <v>114</v>
      </c>
      <c r="R121" s="277">
        <f>IFERROR(VLOOKUP($D121,'2004-2006'!$A$3:$G$340,4,0),"")</f>
        <v>33</v>
      </c>
      <c r="S121" s="277">
        <f>IFERROR(VLOOKUP($D121,'2006-2007'!$A$3:$G$249,4,0),"")</f>
        <v>33</v>
      </c>
      <c r="T121" s="277" t="str">
        <f>IFERROR(VLOOKUP($D121,'2007-2008'!$A$3:$G$259,4,0),"")</f>
        <v/>
      </c>
      <c r="U121" s="278" t="str">
        <f>IFERROR(VLOOKUP($D121,'2008-2009'!$A$3:$H$253,4,0),"")</f>
        <v/>
      </c>
      <c r="V121" s="278" t="str">
        <f>IFERROR(VLOOKUP($D121,'2009-2010'!$A$3:$D$254,4,0),"")</f>
        <v/>
      </c>
      <c r="W121" s="278" t="str">
        <f>IFERROR(VLOOKUP($D121,'2010-2011'!$A$3:$D$255,4,0),"")</f>
        <v/>
      </c>
      <c r="X121" s="278" t="str">
        <f>IFERROR(VLOOKUP($D121,'2011-2012'!$A$3:$D$253,4,0),"")</f>
        <v/>
      </c>
      <c r="Y121" s="278" t="str">
        <f>IFERROR(VLOOKUP($D121,'2012-2013'!$A$3:$D$253,4,0),"")</f>
        <v/>
      </c>
      <c r="Z121" s="278" t="str">
        <f>IFERROR(VLOOKUP($D121,'2013-2014'!$A$3:$D$267,4,0),"")</f>
        <v/>
      </c>
      <c r="AA121" s="146" t="str">
        <f>IFERROR(VLOOKUP($D123,'2014-2015'!$A$3:$D$254,4,0),"")</f>
        <v/>
      </c>
      <c r="AB121" s="146" t="str">
        <f>IFERROR(VLOOKUP($D123,'2015-2016'!$A$3:$D$254,4,0),"")</f>
        <v/>
      </c>
      <c r="AC121" s="272"/>
      <c r="AD121" s="107"/>
      <c r="AE121" s="18"/>
      <c r="AF121" s="18"/>
      <c r="AG121" s="349">
        <f t="shared" si="11"/>
        <v>2</v>
      </c>
    </row>
    <row r="122" spans="1:33" ht="15.75" x14ac:dyDescent="0.25">
      <c r="A122" s="174">
        <f t="shared" si="12"/>
        <v>119</v>
      </c>
      <c r="B122" s="353" t="s">
        <v>64</v>
      </c>
      <c r="C122" s="353" t="s">
        <v>65</v>
      </c>
      <c r="D122" s="163">
        <v>34</v>
      </c>
      <c r="E122" s="14"/>
      <c r="F122" s="13"/>
      <c r="G122" s="14"/>
      <c r="H122" s="51"/>
      <c r="I122" s="211" t="str">
        <f t="shared" si="8"/>
        <v>Février</v>
      </c>
      <c r="J122" s="211">
        <f t="shared" si="9"/>
        <v>3</v>
      </c>
      <c r="K122" s="159">
        <f t="shared" si="10"/>
        <v>1900</v>
      </c>
      <c r="L122" s="244">
        <f t="shared" si="7"/>
        <v>34</v>
      </c>
      <c r="M122" s="8">
        <f t="shared" ca="1" si="13"/>
        <v>114</v>
      </c>
      <c r="R122" s="277">
        <f>IFERROR(VLOOKUP($D122,'2004-2006'!$A$3:$G$340,4,0),"")</f>
        <v>34</v>
      </c>
      <c r="S122" s="277">
        <f>IFERROR(VLOOKUP($D122,'2006-2007'!$A$3:$G$249,4,0),"")</f>
        <v>34</v>
      </c>
      <c r="T122" s="277">
        <f>IFERROR(VLOOKUP($D122,'2007-2008'!$A$3:$G$259,4,0),"")</f>
        <v>34</v>
      </c>
      <c r="U122" s="278">
        <f>IFERROR(VLOOKUP($D122,'2008-2009'!$A$3:$H$253,4,0),"")</f>
        <v>34</v>
      </c>
      <c r="V122" s="278">
        <f>IFERROR(VLOOKUP($D122,'2009-2010'!$A$3:$D$254,4,0),"")</f>
        <v>34</v>
      </c>
      <c r="W122" s="278">
        <f>IFERROR(VLOOKUP($D122,'2010-2011'!$A$3:$D$255,4,0),"")</f>
        <v>34</v>
      </c>
      <c r="X122" s="278">
        <f>IFERROR(VLOOKUP($D122,'2011-2012'!$A$3:$D$253,4,0),"")</f>
        <v>34</v>
      </c>
      <c r="Y122" s="278">
        <f>IFERROR(VLOOKUP($D122,'2012-2013'!$A$3:$D$253,4,0),"")</f>
        <v>34</v>
      </c>
      <c r="Z122" s="278">
        <f>IFERROR(VLOOKUP($D122,'2013-2014'!$A$3:$D$267,4,0),"")</f>
        <v>34</v>
      </c>
      <c r="AA122" s="146" t="str">
        <f>IFERROR(VLOOKUP($D124,'2014-2015'!$A$3:$D$254,4,0),"")</f>
        <v/>
      </c>
      <c r="AB122" s="146" t="str">
        <f>IFERROR(VLOOKUP($D124,'2015-2016'!$A$3:$D$254,4,0),"")</f>
        <v/>
      </c>
      <c r="AC122" s="272"/>
      <c r="AD122" s="107"/>
      <c r="AE122" s="18"/>
      <c r="AF122" s="18"/>
      <c r="AG122" s="349">
        <f t="shared" si="11"/>
        <v>9</v>
      </c>
    </row>
    <row r="123" spans="1:33" ht="15.75" x14ac:dyDescent="0.25">
      <c r="A123" s="174">
        <f t="shared" si="12"/>
        <v>120</v>
      </c>
      <c r="B123" s="353" t="s">
        <v>64</v>
      </c>
      <c r="C123" s="353" t="s">
        <v>308</v>
      </c>
      <c r="D123" s="164">
        <v>159</v>
      </c>
      <c r="E123" s="14"/>
      <c r="F123" s="71"/>
      <c r="G123" s="15"/>
      <c r="H123" s="129"/>
      <c r="I123" s="211" t="str">
        <f t="shared" si="8"/>
        <v/>
      </c>
      <c r="J123" s="211" t="str">
        <f t="shared" si="9"/>
        <v/>
      </c>
      <c r="K123" s="159" t="str">
        <f t="shared" si="10"/>
        <v/>
      </c>
      <c r="L123" s="244" t="str">
        <f t="shared" si="7"/>
        <v/>
      </c>
      <c r="M123" s="8" t="str">
        <f t="shared" ca="1" si="13"/>
        <v/>
      </c>
      <c r="R123" s="277" t="str">
        <f>IFERROR(VLOOKUP($D123,'2004-2006'!$A$3:$G$340,4,0),"")</f>
        <v/>
      </c>
      <c r="S123" s="277" t="str">
        <f>IFERROR(VLOOKUP($D123,'2006-2007'!$A$3:$G$249,4,0),"")</f>
        <v/>
      </c>
      <c r="T123" s="277" t="str">
        <f>IFERROR(VLOOKUP($D123,'2007-2008'!$A$3:$G$259,4,0),"")</f>
        <v/>
      </c>
      <c r="U123" s="278">
        <f>IFERROR(VLOOKUP($D123,'2008-2009'!$A$3:$H$253,4,0),"")</f>
        <v>159</v>
      </c>
      <c r="V123" s="278" t="str">
        <f>IFERROR(VLOOKUP($D123,'2009-2010'!$A$3:$D$254,4,0),"")</f>
        <v/>
      </c>
      <c r="W123" s="278" t="str">
        <f>IFERROR(VLOOKUP($D123,'2010-2011'!$A$3:$D$255,4,0),"")</f>
        <v/>
      </c>
      <c r="X123" s="278" t="str">
        <f>IFERROR(VLOOKUP($D123,'2011-2012'!$A$3:$D$253,4,0),"")</f>
        <v/>
      </c>
      <c r="Y123" s="278" t="str">
        <f>IFERROR(VLOOKUP($D123,'2012-2013'!$A$3:$D$253,4,0),"")</f>
        <v/>
      </c>
      <c r="Z123" s="278" t="str">
        <f>IFERROR(VLOOKUP($D123,'2013-2014'!$A$3:$D$267,4,0),"")</f>
        <v/>
      </c>
      <c r="AA123" s="146" t="str">
        <f>IFERROR(VLOOKUP($D125,'2014-2015'!$A$3:$D$254,4,0),"")</f>
        <v/>
      </c>
      <c r="AB123" s="146" t="str">
        <f>IFERROR(VLOOKUP($D125,'2015-2016'!$A$3:$D$254,4,0),"")</f>
        <v/>
      </c>
      <c r="AC123" s="272"/>
      <c r="AD123" s="107"/>
      <c r="AE123" s="18"/>
      <c r="AF123" s="18"/>
      <c r="AG123" s="349">
        <f t="shared" si="11"/>
        <v>1</v>
      </c>
    </row>
    <row r="124" spans="1:33" ht="15.75" x14ac:dyDescent="0.25">
      <c r="A124" s="174">
        <f t="shared" si="12"/>
        <v>121</v>
      </c>
      <c r="B124" s="353" t="s">
        <v>64</v>
      </c>
      <c r="C124" s="353" t="s">
        <v>585</v>
      </c>
      <c r="D124" s="164">
        <v>184</v>
      </c>
      <c r="E124" s="17"/>
      <c r="F124" s="3"/>
      <c r="G124" s="17"/>
      <c r="H124" s="109"/>
      <c r="I124" s="211" t="str">
        <f t="shared" si="8"/>
        <v/>
      </c>
      <c r="J124" s="211" t="str">
        <f t="shared" si="9"/>
        <v/>
      </c>
      <c r="K124" s="159" t="str">
        <f t="shared" si="10"/>
        <v/>
      </c>
      <c r="L124" s="244" t="str">
        <f t="shared" si="7"/>
        <v/>
      </c>
      <c r="M124" s="8" t="str">
        <f t="shared" ca="1" si="13"/>
        <v/>
      </c>
      <c r="R124" s="277" t="str">
        <f>IFERROR(VLOOKUP($D124,'2004-2006'!$A$3:$G$340,4,0),"")</f>
        <v/>
      </c>
      <c r="S124" s="277" t="str">
        <f>IFERROR(VLOOKUP($D124,'2006-2007'!$A$3:$G$249,4,0),"")</f>
        <v/>
      </c>
      <c r="T124" s="277" t="str">
        <f>IFERROR(VLOOKUP($D124,'2007-2008'!$A$3:$G$259,4,0),"")</f>
        <v/>
      </c>
      <c r="U124" s="278" t="str">
        <f>IFERROR(VLOOKUP($D124,'2008-2009'!$A$3:$H$253,4,0),"")</f>
        <v/>
      </c>
      <c r="V124" s="278">
        <f>IFERROR(VLOOKUP($D124,'2009-2010'!$A$3:$D$254,4,0),"")</f>
        <v>184</v>
      </c>
      <c r="W124" s="278">
        <f>IFERROR(VLOOKUP($D124,'2010-2011'!$A$3:$D$255,4,0),"")</f>
        <v>184</v>
      </c>
      <c r="X124" s="278">
        <f>IFERROR(VLOOKUP($D124,'2011-2012'!$A$3:$D$253,4,0),"")</f>
        <v>184</v>
      </c>
      <c r="Y124" s="278" t="str">
        <f>IFERROR(VLOOKUP($D124,'2012-2013'!$A$3:$D$253,4,0),"")</f>
        <v/>
      </c>
      <c r="Z124" s="278" t="str">
        <f>IFERROR(VLOOKUP($D124,'2013-2014'!$A$3:$D$267,4,0),"")</f>
        <v/>
      </c>
      <c r="AA124" s="146" t="str">
        <f>IFERROR(VLOOKUP($D126,'2014-2015'!$A$3:$D$254,4,0),"")</f>
        <v/>
      </c>
      <c r="AB124" s="146" t="str">
        <f>IFERROR(VLOOKUP($D126,'2015-2016'!$A$3:$D$254,4,0),"")</f>
        <v/>
      </c>
      <c r="AC124" s="272"/>
      <c r="AD124" s="107"/>
      <c r="AE124" s="18"/>
      <c r="AF124" s="18"/>
      <c r="AG124" s="349">
        <f t="shared" si="11"/>
        <v>3</v>
      </c>
    </row>
    <row r="125" spans="1:33" ht="15.75" x14ac:dyDescent="0.25">
      <c r="A125" s="174">
        <f t="shared" si="12"/>
        <v>122</v>
      </c>
      <c r="B125" s="353" t="s">
        <v>671</v>
      </c>
      <c r="C125" s="353" t="s">
        <v>255</v>
      </c>
      <c r="D125" s="163">
        <v>243</v>
      </c>
      <c r="E125" s="17"/>
      <c r="F125" s="3"/>
      <c r="G125" s="17"/>
      <c r="H125" s="17"/>
      <c r="I125" s="211" t="str">
        <f t="shared" si="8"/>
        <v/>
      </c>
      <c r="J125" s="211" t="str">
        <f t="shared" si="9"/>
        <v/>
      </c>
      <c r="K125" s="159" t="str">
        <f t="shared" si="10"/>
        <v/>
      </c>
      <c r="L125" s="244" t="str">
        <f t="shared" si="7"/>
        <v/>
      </c>
      <c r="M125" s="8" t="str">
        <f t="shared" ca="1" si="13"/>
        <v/>
      </c>
      <c r="R125" s="277" t="str">
        <f>IFERROR(VLOOKUP($D125,'2004-2006'!$A$3:$G$340,4,0),"")</f>
        <v/>
      </c>
      <c r="S125" s="277" t="str">
        <f>IFERROR(VLOOKUP($D125,'2006-2007'!$A$3:$G$249,4,0),"")</f>
        <v/>
      </c>
      <c r="T125" s="277" t="str">
        <f>IFERROR(VLOOKUP($D125,'2007-2008'!$A$3:$G$259,4,0),"")</f>
        <v/>
      </c>
      <c r="U125" s="278" t="str">
        <f>IFERROR(VLOOKUP($D125,'2008-2009'!$A$3:$H$253,4,0),"")</f>
        <v/>
      </c>
      <c r="V125" s="278" t="str">
        <f>IFERROR(VLOOKUP($D125,'2009-2010'!$A$3:$D$254,4,0),"")</f>
        <v/>
      </c>
      <c r="W125" s="278" t="str">
        <f>IFERROR(VLOOKUP($D125,'2010-2011'!$A$3:$D$255,4,0),"")</f>
        <v/>
      </c>
      <c r="X125" s="278">
        <f>IFERROR(VLOOKUP($D125,'2011-2012'!$A$3:$D$253,4,0),"")</f>
        <v>243</v>
      </c>
      <c r="Y125" s="278" t="str">
        <f>IFERROR(VLOOKUP($D125,'2012-2013'!$A$3:$D$253,4,0),"")</f>
        <v/>
      </c>
      <c r="Z125" s="278" t="str">
        <f>IFERROR(VLOOKUP($D125,'2013-2014'!$A$3:$D$267,4,0),"")</f>
        <v/>
      </c>
      <c r="AA125" s="146" t="str">
        <f>IFERROR(VLOOKUP($D127,'2014-2015'!$A$3:$D$254,4,0),"")</f>
        <v/>
      </c>
      <c r="AB125" s="146" t="str">
        <f>IFERROR(VLOOKUP($D127,'2015-2016'!$A$3:$D$254,4,0),"")</f>
        <v/>
      </c>
      <c r="AC125" s="272"/>
      <c r="AD125" s="107"/>
      <c r="AE125" s="18"/>
      <c r="AF125" s="18"/>
      <c r="AG125" s="349">
        <f t="shared" si="11"/>
        <v>1</v>
      </c>
    </row>
    <row r="126" spans="1:33" ht="15.75" x14ac:dyDescent="0.25">
      <c r="A126" s="174">
        <f t="shared" si="12"/>
        <v>123</v>
      </c>
      <c r="B126" s="353" t="s">
        <v>664</v>
      </c>
      <c r="C126" s="353" t="s">
        <v>399</v>
      </c>
      <c r="D126" s="163">
        <v>237</v>
      </c>
      <c r="E126" s="52"/>
      <c r="F126" s="3"/>
      <c r="G126" s="17"/>
      <c r="H126" s="98"/>
      <c r="I126" s="211" t="str">
        <f t="shared" si="8"/>
        <v/>
      </c>
      <c r="J126" s="211" t="str">
        <f t="shared" si="9"/>
        <v/>
      </c>
      <c r="K126" s="159" t="str">
        <f t="shared" si="10"/>
        <v/>
      </c>
      <c r="L126" s="244" t="str">
        <f t="shared" si="7"/>
        <v/>
      </c>
      <c r="M126" s="8" t="str">
        <f t="shared" ca="1" si="13"/>
        <v/>
      </c>
      <c r="R126" s="277" t="str">
        <f>IFERROR(VLOOKUP($D126,'2004-2006'!$A$3:$G$340,4,0),"")</f>
        <v/>
      </c>
      <c r="S126" s="277" t="str">
        <f>IFERROR(VLOOKUP($D126,'2006-2007'!$A$3:$G$249,4,0),"")</f>
        <v/>
      </c>
      <c r="T126" s="277" t="str">
        <f>IFERROR(VLOOKUP($D126,'2007-2008'!$A$3:$G$259,4,0),"")</f>
        <v/>
      </c>
      <c r="U126" s="278" t="str">
        <f>IFERROR(VLOOKUP($D126,'2008-2009'!$A$3:$H$253,4,0),"")</f>
        <v/>
      </c>
      <c r="V126" s="278" t="str">
        <f>IFERROR(VLOOKUP($D126,'2009-2010'!$A$3:$D$254,4,0),"")</f>
        <v/>
      </c>
      <c r="W126" s="278" t="str">
        <f>IFERROR(VLOOKUP($D126,'2010-2011'!$A$3:$D$255,4,0),"")</f>
        <v/>
      </c>
      <c r="X126" s="278">
        <f>IFERROR(VLOOKUP($D126,'2011-2012'!$A$3:$D$253,4,0),"")</f>
        <v>237</v>
      </c>
      <c r="Y126" s="278">
        <f>IFERROR(VLOOKUP($D126,'2012-2013'!$A$3:$D$253,4,0),"")</f>
        <v>237</v>
      </c>
      <c r="Z126" s="278" t="str">
        <f>IFERROR(VLOOKUP($D126,'2013-2014'!$A$3:$D$267,4,0),"")</f>
        <v/>
      </c>
      <c r="AA126" s="146" t="str">
        <f>IFERROR(VLOOKUP($D128,'2014-2015'!$A$3:$D$254,4,0),"")</f>
        <v/>
      </c>
      <c r="AB126" s="146" t="str">
        <f>IFERROR(VLOOKUP($D128,'2015-2016'!$A$3:$D$254,4,0),"")</f>
        <v/>
      </c>
      <c r="AC126" s="272"/>
      <c r="AD126" s="107"/>
      <c r="AE126" s="18"/>
      <c r="AF126" s="18"/>
      <c r="AG126" s="349">
        <f t="shared" si="11"/>
        <v>2</v>
      </c>
    </row>
    <row r="127" spans="1:33" ht="15.75" x14ac:dyDescent="0.25">
      <c r="A127" s="174">
        <f t="shared" si="12"/>
        <v>124</v>
      </c>
      <c r="B127" s="353" t="s">
        <v>334</v>
      </c>
      <c r="C127" s="353" t="s">
        <v>335</v>
      </c>
      <c r="D127" s="163">
        <v>69</v>
      </c>
      <c r="E127" s="14"/>
      <c r="F127" s="13"/>
      <c r="G127" s="14"/>
      <c r="H127" s="51"/>
      <c r="I127" s="211" t="str">
        <f t="shared" si="8"/>
        <v>Mars</v>
      </c>
      <c r="J127" s="211">
        <f t="shared" si="9"/>
        <v>9</v>
      </c>
      <c r="K127" s="159">
        <f t="shared" si="10"/>
        <v>1900</v>
      </c>
      <c r="L127" s="244">
        <f t="shared" si="7"/>
        <v>69</v>
      </c>
      <c r="M127" s="8">
        <f t="shared" ca="1" si="13"/>
        <v>114</v>
      </c>
      <c r="R127" s="277">
        <f>IFERROR(VLOOKUP($D127,'2004-2006'!$A$3:$G$340,4,0),"")</f>
        <v>69</v>
      </c>
      <c r="S127" s="277" t="str">
        <f>IFERROR(VLOOKUP($D127,'2006-2007'!$A$3:$G$249,4,0),"")</f>
        <v/>
      </c>
      <c r="T127" s="277" t="str">
        <f>IFERROR(VLOOKUP($D127,'2007-2008'!$A$3:$G$259,4,0),"")</f>
        <v/>
      </c>
      <c r="U127" s="278" t="str">
        <f>IFERROR(VLOOKUP($D127,'2008-2009'!$A$3:$H$253,4,0),"")</f>
        <v/>
      </c>
      <c r="V127" s="278" t="str">
        <f>IFERROR(VLOOKUP($D127,'2009-2010'!$A$3:$D$254,4,0),"")</f>
        <v/>
      </c>
      <c r="W127" s="278" t="str">
        <f>IFERROR(VLOOKUP($D127,'2010-2011'!$A$3:$D$255,4,0),"")</f>
        <v/>
      </c>
      <c r="X127" s="278" t="str">
        <f>IFERROR(VLOOKUP($D127,'2011-2012'!$A$3:$D$253,4,0),"")</f>
        <v/>
      </c>
      <c r="Y127" s="278" t="str">
        <f>IFERROR(VLOOKUP($D127,'2012-2013'!$A$3:$D$253,4,0),"")</f>
        <v/>
      </c>
      <c r="Z127" s="278" t="str">
        <f>IFERROR(VLOOKUP($D127,'2013-2014'!$A$3:$D$267,4,0),"")</f>
        <v/>
      </c>
      <c r="AA127" s="146" t="str">
        <f>IFERROR(VLOOKUP($D129,'2014-2015'!$A$3:$D$254,4,0),"")</f>
        <v/>
      </c>
      <c r="AB127" s="146" t="str">
        <f>IFERROR(VLOOKUP($D129,'2015-2016'!$A$3:$D$254,4,0),"")</f>
        <v/>
      </c>
      <c r="AC127" s="272"/>
      <c r="AD127" s="107"/>
      <c r="AE127" s="18"/>
      <c r="AF127" s="18"/>
      <c r="AG127" s="349">
        <f t="shared" si="11"/>
        <v>1</v>
      </c>
    </row>
    <row r="128" spans="1:33" ht="15.75" x14ac:dyDescent="0.25">
      <c r="A128" s="174">
        <f t="shared" si="12"/>
        <v>125</v>
      </c>
      <c r="B128" s="363" t="s">
        <v>777</v>
      </c>
      <c r="C128" s="363" t="s">
        <v>187</v>
      </c>
      <c r="D128" s="267">
        <v>283</v>
      </c>
      <c r="E128" s="50"/>
      <c r="F128" s="47"/>
      <c r="G128" s="280"/>
      <c r="H128" s="18"/>
      <c r="I128" s="211" t="str">
        <f t="shared" si="8"/>
        <v/>
      </c>
      <c r="J128" s="211" t="str">
        <f t="shared" si="9"/>
        <v/>
      </c>
      <c r="K128" s="159" t="str">
        <f t="shared" si="10"/>
        <v/>
      </c>
      <c r="L128" s="244" t="str">
        <f t="shared" si="7"/>
        <v/>
      </c>
      <c r="M128" s="8" t="str">
        <f t="shared" ca="1" si="13"/>
        <v/>
      </c>
      <c r="R128" s="277" t="str">
        <f>IFERROR(VLOOKUP($D128,'2004-2006'!$A$3:$G$340,4,0),"")</f>
        <v/>
      </c>
      <c r="S128" s="277" t="str">
        <f>IFERROR(VLOOKUP($D128,'2006-2007'!$A$3:$G$249,4,0),"")</f>
        <v/>
      </c>
      <c r="T128" s="277" t="str">
        <f>IFERROR(VLOOKUP($D128,'2007-2008'!$A$3:$G$259,4,0),"")</f>
        <v/>
      </c>
      <c r="U128" s="278" t="str">
        <f>IFERROR(VLOOKUP($D128,'2008-2009'!$A$3:$H$253,4,0),"")</f>
        <v/>
      </c>
      <c r="V128" s="278" t="str">
        <f>IFERROR(VLOOKUP($D128,'2009-2010'!$A$3:$D$254,4,0),"")</f>
        <v/>
      </c>
      <c r="W128" s="278" t="str">
        <f>IFERROR(VLOOKUP($D128,'2010-2011'!$A$3:$D$255,4,0),"")</f>
        <v/>
      </c>
      <c r="X128" s="278" t="str">
        <f>IFERROR(VLOOKUP($D128,'2011-2012'!$A$3:$D$253,4,0),"")</f>
        <v/>
      </c>
      <c r="Y128" s="278" t="str">
        <f>IFERROR(VLOOKUP($D128,'2012-2013'!$A$3:$D$253,4,0),"")</f>
        <v/>
      </c>
      <c r="Z128" s="278">
        <f>IFERROR(VLOOKUP($D128,'2013-2014'!$A$3:$D$267,4,0),"")</f>
        <v>283</v>
      </c>
      <c r="AA128" s="146" t="str">
        <f>IFERROR(VLOOKUP($D130,'2014-2015'!$A$3:$D$254,4,0),"")</f>
        <v/>
      </c>
      <c r="AB128" s="146" t="str">
        <f>IFERROR(VLOOKUP($D130,'2015-2016'!$A$3:$D$254,4,0),"")</f>
        <v/>
      </c>
      <c r="AC128" s="272"/>
      <c r="AD128" s="107"/>
      <c r="AE128" s="18"/>
      <c r="AF128" s="18"/>
      <c r="AG128" s="349">
        <f t="shared" si="11"/>
        <v>1</v>
      </c>
    </row>
    <row r="129" spans="1:33" ht="15.75" x14ac:dyDescent="0.25">
      <c r="A129" s="174">
        <f t="shared" si="12"/>
        <v>126</v>
      </c>
      <c r="B129" s="353" t="s">
        <v>667</v>
      </c>
      <c r="C129" s="353" t="s">
        <v>668</v>
      </c>
      <c r="D129" s="164">
        <v>242</v>
      </c>
      <c r="E129" s="17"/>
      <c r="F129" s="3"/>
      <c r="G129" s="17"/>
      <c r="H129" s="103"/>
      <c r="I129" s="211" t="str">
        <f t="shared" si="8"/>
        <v/>
      </c>
      <c r="J129" s="211" t="str">
        <f t="shared" si="9"/>
        <v/>
      </c>
      <c r="K129" s="159" t="str">
        <f t="shared" si="10"/>
        <v/>
      </c>
      <c r="L129" s="244" t="str">
        <f t="shared" si="7"/>
        <v/>
      </c>
      <c r="M129" s="8" t="str">
        <f t="shared" ca="1" si="13"/>
        <v/>
      </c>
      <c r="R129" s="277" t="str">
        <f>IFERROR(VLOOKUP($D129,'2004-2006'!$A$3:$G$340,4,0),"")</f>
        <v/>
      </c>
      <c r="S129" s="277" t="str">
        <f>IFERROR(VLOOKUP($D129,'2006-2007'!$A$3:$G$249,4,0),"")</f>
        <v/>
      </c>
      <c r="T129" s="277" t="str">
        <f>IFERROR(VLOOKUP($D129,'2007-2008'!$A$3:$G$259,4,0),"")</f>
        <v/>
      </c>
      <c r="U129" s="278" t="str">
        <f>IFERROR(VLOOKUP($D129,'2008-2009'!$A$3:$H$253,4,0),"")</f>
        <v/>
      </c>
      <c r="V129" s="278" t="str">
        <f>IFERROR(VLOOKUP($D129,'2009-2010'!$A$3:$D$254,4,0),"")</f>
        <v/>
      </c>
      <c r="W129" s="278" t="str">
        <f>IFERROR(VLOOKUP($D129,'2010-2011'!$A$3:$D$255,4,0),"")</f>
        <v/>
      </c>
      <c r="X129" s="278">
        <f>IFERROR(VLOOKUP($D129,'2011-2012'!$A$3:$D$253,4,0),"")</f>
        <v>242</v>
      </c>
      <c r="Y129" s="278" t="str">
        <f>IFERROR(VLOOKUP($D129,'2012-2013'!$A$3:$D$253,4,0),"")</f>
        <v/>
      </c>
      <c r="Z129" s="278" t="str">
        <f>IFERROR(VLOOKUP($D129,'2013-2014'!$A$3:$D$267,4,0),"")</f>
        <v/>
      </c>
      <c r="AA129" s="146" t="str">
        <f>IFERROR(VLOOKUP($D131,'2014-2015'!$A$3:$D$254,4,0),"")</f>
        <v/>
      </c>
      <c r="AB129" s="146" t="str">
        <f>IFERROR(VLOOKUP($D131,'2015-2016'!$A$3:$D$254,4,0),"")</f>
        <v/>
      </c>
      <c r="AC129" s="272"/>
      <c r="AD129" s="107"/>
      <c r="AE129" s="18"/>
      <c r="AF129" s="18"/>
      <c r="AG129" s="349">
        <f t="shared" si="11"/>
        <v>1</v>
      </c>
    </row>
    <row r="130" spans="1:33" ht="15.75" x14ac:dyDescent="0.25">
      <c r="A130" s="174">
        <f t="shared" si="12"/>
        <v>127</v>
      </c>
      <c r="B130" s="363" t="s">
        <v>761</v>
      </c>
      <c r="C130" s="363" t="s">
        <v>762</v>
      </c>
      <c r="D130" s="163">
        <v>271</v>
      </c>
      <c r="E130" s="50"/>
      <c r="F130" s="3"/>
      <c r="G130" s="50"/>
      <c r="H130" s="5"/>
      <c r="I130" s="211" t="str">
        <f t="shared" si="8"/>
        <v/>
      </c>
      <c r="J130" s="211" t="str">
        <f t="shared" si="9"/>
        <v/>
      </c>
      <c r="K130" s="159" t="str">
        <f t="shared" si="10"/>
        <v/>
      </c>
      <c r="L130" s="244" t="str">
        <f t="shared" si="7"/>
        <v/>
      </c>
      <c r="M130" s="8" t="str">
        <f t="shared" ca="1" si="13"/>
        <v/>
      </c>
      <c r="R130" s="277" t="str">
        <f>IFERROR(VLOOKUP($D130,'2004-2006'!$A$3:$G$340,4,0),"")</f>
        <v/>
      </c>
      <c r="S130" s="277" t="str">
        <f>IFERROR(VLOOKUP($D130,'2006-2007'!$A$3:$G$249,4,0),"")</f>
        <v/>
      </c>
      <c r="T130" s="277" t="str">
        <f>IFERROR(VLOOKUP($D130,'2007-2008'!$A$3:$G$259,4,0),"")</f>
        <v/>
      </c>
      <c r="U130" s="278" t="str">
        <f>IFERROR(VLOOKUP($D130,'2008-2009'!$A$3:$H$253,4,0),"")</f>
        <v/>
      </c>
      <c r="V130" s="278" t="str">
        <f>IFERROR(VLOOKUP($D130,'2009-2010'!$A$3:$D$254,4,0),"")</f>
        <v/>
      </c>
      <c r="W130" s="278" t="str">
        <f>IFERROR(VLOOKUP($D130,'2010-2011'!$A$3:$D$255,4,0),"")</f>
        <v/>
      </c>
      <c r="X130" s="278" t="str">
        <f>IFERROR(VLOOKUP($D130,'2011-2012'!$A$3:$D$253,4,0),"")</f>
        <v/>
      </c>
      <c r="Y130" s="278" t="str">
        <f>IFERROR(VLOOKUP($D130,'2012-2013'!$A$3:$D$253,4,0),"")</f>
        <v/>
      </c>
      <c r="Z130" s="278">
        <f>IFERROR(VLOOKUP($D130,'2013-2014'!$A$3:$D$267,4,0),"")</f>
        <v>271</v>
      </c>
      <c r="AA130" s="295"/>
      <c r="AB130" s="295"/>
      <c r="AC130" s="107"/>
      <c r="AD130" s="107"/>
      <c r="AE130" s="18"/>
      <c r="AF130" s="18"/>
      <c r="AG130" s="349">
        <f t="shared" si="11"/>
        <v>1</v>
      </c>
    </row>
    <row r="131" spans="1:33" ht="15.75" x14ac:dyDescent="0.25">
      <c r="A131" s="174">
        <f t="shared" si="12"/>
        <v>128</v>
      </c>
      <c r="B131" s="353" t="s">
        <v>679</v>
      </c>
      <c r="C131" s="353" t="s">
        <v>510</v>
      </c>
      <c r="D131" s="165">
        <v>248</v>
      </c>
      <c r="E131" s="117"/>
      <c r="F131" s="13"/>
      <c r="G131" s="117"/>
      <c r="H131" s="98"/>
      <c r="I131" s="211" t="str">
        <f t="shared" si="8"/>
        <v/>
      </c>
      <c r="J131" s="211" t="str">
        <f t="shared" si="9"/>
        <v/>
      </c>
      <c r="K131" s="159" t="str">
        <f t="shared" si="10"/>
        <v/>
      </c>
      <c r="L131" s="244" t="str">
        <f t="shared" si="7"/>
        <v/>
      </c>
      <c r="M131" s="8" t="str">
        <f t="shared" ca="1" si="13"/>
        <v/>
      </c>
      <c r="R131" s="277" t="str">
        <f>IFERROR(VLOOKUP($D131,'2004-2006'!$A$3:$G$340,4,0),"")</f>
        <v/>
      </c>
      <c r="S131" s="277" t="str">
        <f>IFERROR(VLOOKUP($D131,'2006-2007'!$A$3:$G$249,4,0),"")</f>
        <v/>
      </c>
      <c r="T131" s="277" t="str">
        <f>IFERROR(VLOOKUP($D131,'2007-2008'!$A$3:$G$259,4,0),"")</f>
        <v/>
      </c>
      <c r="U131" s="278" t="str">
        <f>IFERROR(VLOOKUP($D131,'2008-2009'!$A$3:$H$253,4,0),"")</f>
        <v/>
      </c>
      <c r="V131" s="278" t="str">
        <f>IFERROR(VLOOKUP($D131,'2009-2010'!$A$3:$D$254,4,0),"")</f>
        <v/>
      </c>
      <c r="W131" s="278" t="str">
        <f>IFERROR(VLOOKUP($D131,'2010-2011'!$A$3:$D$255,4,0),"")</f>
        <v/>
      </c>
      <c r="X131" s="278">
        <f>IFERROR(VLOOKUP($D131,'2011-2012'!$A$3:$D$253,4,0),"")</f>
        <v>248</v>
      </c>
      <c r="Y131" s="278" t="str">
        <f>IFERROR(VLOOKUP($D131,'2012-2013'!$A$3:$D$253,4,0),"")</f>
        <v/>
      </c>
      <c r="Z131" s="278" t="str">
        <f>IFERROR(VLOOKUP($D131,'2013-2014'!$A$3:$D$267,4,0),"")</f>
        <v/>
      </c>
      <c r="AA131" s="146" t="str">
        <f>IFERROR(VLOOKUP($D133,'2014-2015'!$A$3:$D$254,4,0),"")</f>
        <v/>
      </c>
      <c r="AB131" s="146" t="str">
        <f>IFERROR(VLOOKUP($D133,'2015-2016'!$A$3:$D$254,4,0),"")</f>
        <v/>
      </c>
      <c r="AC131" s="272"/>
      <c r="AD131" s="107"/>
      <c r="AE131" s="18"/>
      <c r="AF131" s="18"/>
      <c r="AG131" s="349">
        <f t="shared" si="11"/>
        <v>1</v>
      </c>
    </row>
    <row r="132" spans="1:33" ht="15.75" x14ac:dyDescent="0.25">
      <c r="A132" s="174">
        <f t="shared" si="12"/>
        <v>129</v>
      </c>
      <c r="B132" s="353" t="s">
        <v>620</v>
      </c>
      <c r="C132" s="353" t="s">
        <v>70</v>
      </c>
      <c r="D132" s="163">
        <v>199</v>
      </c>
      <c r="E132" s="17"/>
      <c r="F132" s="3"/>
      <c r="G132" s="17"/>
      <c r="H132" s="98"/>
      <c r="I132" s="211" t="str">
        <f t="shared" si="8"/>
        <v/>
      </c>
      <c r="J132" s="211" t="str">
        <f t="shared" si="9"/>
        <v/>
      </c>
      <c r="K132" s="159" t="str">
        <f t="shared" si="10"/>
        <v/>
      </c>
      <c r="L132" s="244" t="str">
        <f t="shared" ref="L132:L195" si="14">IF(R132=0,"",R132)</f>
        <v/>
      </c>
      <c r="M132" s="8" t="str">
        <f t="shared" ca="1" si="13"/>
        <v/>
      </c>
      <c r="R132" s="277" t="str">
        <f>IFERROR(VLOOKUP($D132,'2004-2006'!$A$3:$G$340,4,0),"")</f>
        <v/>
      </c>
      <c r="S132" s="277" t="str">
        <f>IFERROR(VLOOKUP($D132,'2006-2007'!$A$3:$G$249,4,0),"")</f>
        <v/>
      </c>
      <c r="T132" s="277" t="str">
        <f>IFERROR(VLOOKUP($D132,'2007-2008'!$A$3:$G$259,4,0),"")</f>
        <v/>
      </c>
      <c r="U132" s="278" t="str">
        <f>IFERROR(VLOOKUP($D132,'2008-2009'!$A$3:$H$253,4,0),"")</f>
        <v/>
      </c>
      <c r="V132" s="278" t="str">
        <f>IFERROR(VLOOKUP($D132,'2009-2010'!$A$3:$D$254,4,0),"")</f>
        <v/>
      </c>
      <c r="W132" s="278">
        <f>IFERROR(VLOOKUP($D132,'2010-2011'!$A$3:$D$255,4,0),"")</f>
        <v>199</v>
      </c>
      <c r="X132" s="278" t="str">
        <f>IFERROR(VLOOKUP($D132,'2011-2012'!$A$3:$D$253,4,0),"")</f>
        <v/>
      </c>
      <c r="Y132" s="278" t="str">
        <f>IFERROR(VLOOKUP($D132,'2012-2013'!$A$3:$D$253,4,0),"")</f>
        <v/>
      </c>
      <c r="Z132" s="278" t="str">
        <f>IFERROR(VLOOKUP($D132,'2013-2014'!$A$3:$D$267,4,0),"")</f>
        <v/>
      </c>
      <c r="AA132" s="295"/>
      <c r="AB132" s="295"/>
      <c r="AC132" s="107"/>
      <c r="AD132" s="107"/>
      <c r="AE132" s="18"/>
      <c r="AF132" s="18"/>
      <c r="AG132" s="349">
        <f t="shared" si="11"/>
        <v>1</v>
      </c>
    </row>
    <row r="133" spans="1:33" ht="15.75" x14ac:dyDescent="0.25">
      <c r="A133" s="174">
        <f t="shared" si="12"/>
        <v>130</v>
      </c>
      <c r="B133" s="353" t="s">
        <v>34</v>
      </c>
      <c r="C133" s="353" t="s">
        <v>35</v>
      </c>
      <c r="D133" s="163">
        <v>123</v>
      </c>
      <c r="E133" s="15"/>
      <c r="F133" s="13"/>
      <c r="G133" s="15"/>
      <c r="H133" s="51"/>
      <c r="I133" s="211" t="str">
        <f t="shared" ref="I133:I196" si="15">IF((L133)="","",IF(MONTH(L133)=1,"Janvier",IF(MONTH(L133)=2,"Février",IF(MONTH(L133)=3,"Mars",IF(MONTH(L133)=4,"Avril",IF(MONTH(L133)=5,"Mai",IF(MONTH(L133)=6,"Juin",IF(MONTH(L133)=7,"Juillet",IF(MONTH(L133)=8,"Août",IF(MONTH(L133)=9,"Septembre",IF(MONTH(L133)=10,"Octobre",IF(MONTH(L133)=11,"Novembre","Décembre"))))))))))))</f>
        <v/>
      </c>
      <c r="J133" s="211" t="str">
        <f t="shared" ref="J133:J196" si="16">IF(L133="","",DAY(L133))</f>
        <v/>
      </c>
      <c r="K133" s="159" t="str">
        <f t="shared" ref="K133:K196" si="17">IF(L133="","",YEAR(L133))</f>
        <v/>
      </c>
      <c r="L133" s="244" t="str">
        <f t="shared" si="14"/>
        <v/>
      </c>
      <c r="M133" s="8" t="str">
        <f t="shared" ca="1" si="13"/>
        <v/>
      </c>
      <c r="R133" s="277" t="str">
        <f>IFERROR(VLOOKUP($D133,'2004-2006'!$A$3:$G$340,4,0),"")</f>
        <v/>
      </c>
      <c r="S133" s="277" t="str">
        <f>IFERROR(VLOOKUP($D133,'2006-2007'!$A$3:$G$249,4,0),"")</f>
        <v/>
      </c>
      <c r="T133" s="277">
        <f>IFERROR(VLOOKUP($D133,'2007-2008'!$A$3:$G$259,4,0),"")</f>
        <v>123</v>
      </c>
      <c r="U133" s="278" t="str">
        <f>IFERROR(VLOOKUP($D133,'2008-2009'!$A$3:$H$253,4,0),"")</f>
        <v/>
      </c>
      <c r="V133" s="278" t="str">
        <f>IFERROR(VLOOKUP($D133,'2009-2010'!$A$3:$D$254,4,0),"")</f>
        <v/>
      </c>
      <c r="W133" s="278" t="str">
        <f>IFERROR(VLOOKUP($D133,'2010-2011'!$A$3:$D$255,4,0),"")</f>
        <v/>
      </c>
      <c r="X133" s="278" t="str">
        <f>IFERROR(VLOOKUP($D133,'2011-2012'!$A$3:$D$253,4,0),"")</f>
        <v/>
      </c>
      <c r="Y133" s="278" t="str">
        <f>IFERROR(VLOOKUP($D133,'2012-2013'!$A$3:$D$253,4,0),"")</f>
        <v/>
      </c>
      <c r="Z133" s="278" t="str">
        <f>IFERROR(VLOOKUP($D133,'2013-2014'!$A$3:$D$267,4,0),"")</f>
        <v/>
      </c>
      <c r="AA133" s="146" t="str">
        <f>IFERROR(VLOOKUP($D135,'2014-2015'!$A$3:$D$254,4,0),"")</f>
        <v/>
      </c>
      <c r="AB133" s="146" t="str">
        <f>IFERROR(VLOOKUP($D135,'2015-2016'!$A$3:$D$254,4,0),"")</f>
        <v/>
      </c>
      <c r="AC133" s="272"/>
      <c r="AD133" s="107"/>
      <c r="AE133" s="18"/>
      <c r="AF133" s="18"/>
      <c r="AG133" s="349">
        <f t="shared" ref="AG133:AG196" si="18">COUNT(R133:AF133)</f>
        <v>1</v>
      </c>
    </row>
    <row r="134" spans="1:33" ht="15.75" x14ac:dyDescent="0.25">
      <c r="A134" s="174">
        <f t="shared" ref="A134:A198" si="19">A133+1</f>
        <v>131</v>
      </c>
      <c r="B134" s="353" t="s">
        <v>650</v>
      </c>
      <c r="C134" s="353" t="s">
        <v>651</v>
      </c>
      <c r="D134" s="164">
        <v>227</v>
      </c>
      <c r="E134" s="117"/>
      <c r="F134" s="71"/>
      <c r="G134" s="15"/>
      <c r="H134" s="70"/>
      <c r="I134" s="211" t="str">
        <f t="shared" si="15"/>
        <v/>
      </c>
      <c r="J134" s="211" t="str">
        <f t="shared" si="16"/>
        <v/>
      </c>
      <c r="K134" s="159" t="str">
        <f t="shared" si="17"/>
        <v/>
      </c>
      <c r="L134" s="244" t="str">
        <f t="shared" si="14"/>
        <v/>
      </c>
      <c r="M134" s="8" t="str">
        <f t="shared" ca="1" si="13"/>
        <v/>
      </c>
      <c r="R134" s="277" t="str">
        <f>IFERROR(VLOOKUP($D134,'2004-2006'!$A$3:$G$340,4,0),"")</f>
        <v/>
      </c>
      <c r="S134" s="277" t="str">
        <f>IFERROR(VLOOKUP($D134,'2006-2007'!$A$3:$G$249,4,0),"")</f>
        <v/>
      </c>
      <c r="T134" s="277" t="str">
        <f>IFERROR(VLOOKUP($D134,'2007-2008'!$A$3:$G$259,4,0),"")</f>
        <v/>
      </c>
      <c r="U134" s="278" t="str">
        <f>IFERROR(VLOOKUP($D134,'2008-2009'!$A$3:$H$253,4,0),"")</f>
        <v/>
      </c>
      <c r="V134" s="278" t="str">
        <f>IFERROR(VLOOKUP($D134,'2009-2010'!$A$3:$D$254,4,0),"")</f>
        <v/>
      </c>
      <c r="W134" s="278" t="str">
        <f>IFERROR(VLOOKUP($D134,'2010-2011'!$A$3:$D$255,4,0),"")</f>
        <v/>
      </c>
      <c r="X134" s="278">
        <f>IFERROR(VLOOKUP($D134,'2011-2012'!$A$3:$D$253,4,0),"")</f>
        <v>227</v>
      </c>
      <c r="Y134" s="278" t="str">
        <f>IFERROR(VLOOKUP($D134,'2012-2013'!$A$3:$D$253,4,0),"")</f>
        <v/>
      </c>
      <c r="Z134" s="278" t="str">
        <f>IFERROR(VLOOKUP($D134,'2013-2014'!$A$3:$D$267,4,0),"")</f>
        <v/>
      </c>
      <c r="AA134" s="295"/>
      <c r="AB134" s="295"/>
      <c r="AC134" s="107"/>
      <c r="AD134" s="107"/>
      <c r="AE134" s="18"/>
      <c r="AF134" s="18"/>
      <c r="AG134" s="349">
        <f t="shared" si="18"/>
        <v>1</v>
      </c>
    </row>
    <row r="135" spans="1:33" ht="15.75" x14ac:dyDescent="0.25">
      <c r="A135" s="174">
        <f t="shared" si="19"/>
        <v>132</v>
      </c>
      <c r="B135" s="353" t="s">
        <v>621</v>
      </c>
      <c r="C135" s="353" t="s">
        <v>622</v>
      </c>
      <c r="D135" s="163">
        <v>200</v>
      </c>
      <c r="E135" s="17"/>
      <c r="F135" s="3"/>
      <c r="G135" s="17"/>
      <c r="H135" s="103"/>
      <c r="I135" s="211" t="str">
        <f t="shared" si="15"/>
        <v/>
      </c>
      <c r="J135" s="211" t="str">
        <f t="shared" si="16"/>
        <v/>
      </c>
      <c r="K135" s="159" t="str">
        <f t="shared" si="17"/>
        <v/>
      </c>
      <c r="L135" s="244" t="str">
        <f t="shared" si="14"/>
        <v/>
      </c>
      <c r="M135" s="8" t="str">
        <f t="shared" ca="1" si="13"/>
        <v/>
      </c>
      <c r="R135" s="277" t="str">
        <f>IFERROR(VLOOKUP($D135,'2004-2006'!$A$3:$G$340,4,0),"")</f>
        <v/>
      </c>
      <c r="S135" s="277" t="str">
        <f>IFERROR(VLOOKUP($D135,'2006-2007'!$A$3:$G$249,4,0),"")</f>
        <v/>
      </c>
      <c r="T135" s="277" t="str">
        <f>IFERROR(VLOOKUP($D135,'2007-2008'!$A$3:$G$259,4,0),"")</f>
        <v/>
      </c>
      <c r="U135" s="278" t="str">
        <f>IFERROR(VLOOKUP($D135,'2008-2009'!$A$3:$H$253,4,0),"")</f>
        <v/>
      </c>
      <c r="V135" s="278" t="str">
        <f>IFERROR(VLOOKUP($D135,'2009-2010'!$A$3:$D$254,4,0),"")</f>
        <v/>
      </c>
      <c r="W135" s="278">
        <f>IFERROR(VLOOKUP($D135,'2010-2011'!$A$3:$D$255,4,0),"")</f>
        <v>200</v>
      </c>
      <c r="X135" s="278">
        <f>IFERROR(VLOOKUP($D135,'2011-2012'!$A$3:$D$253,4,0),"")</f>
        <v>200</v>
      </c>
      <c r="Y135" s="278" t="str">
        <f>IFERROR(VLOOKUP($D135,'2012-2013'!$A$3:$D$253,4,0),"")</f>
        <v/>
      </c>
      <c r="Z135" s="278" t="str">
        <f>IFERROR(VLOOKUP($D135,'2013-2014'!$A$3:$D$267,4,0),"")</f>
        <v/>
      </c>
      <c r="AA135" s="146" t="str">
        <f>IFERROR(VLOOKUP($D137,'2014-2015'!$A$3:$D$254,4,0),"")</f>
        <v/>
      </c>
      <c r="AB135" s="146" t="str">
        <f>IFERROR(VLOOKUP($D137,'2015-2016'!$A$3:$D$254,4,0),"")</f>
        <v/>
      </c>
      <c r="AC135" s="272"/>
      <c r="AD135" s="107"/>
      <c r="AE135" s="18"/>
      <c r="AF135" s="18"/>
      <c r="AG135" s="349">
        <f t="shared" si="18"/>
        <v>2</v>
      </c>
    </row>
    <row r="136" spans="1:33" ht="15.75" x14ac:dyDescent="0.25">
      <c r="A136" s="174">
        <f t="shared" si="19"/>
        <v>133</v>
      </c>
      <c r="B136" s="353" t="s">
        <v>336</v>
      </c>
      <c r="C136" s="353" t="s">
        <v>337</v>
      </c>
      <c r="D136" s="163">
        <v>35</v>
      </c>
      <c r="E136" s="14"/>
      <c r="F136" s="13"/>
      <c r="G136" s="14"/>
      <c r="H136" s="147"/>
      <c r="I136" s="211" t="str">
        <f t="shared" si="15"/>
        <v>Février</v>
      </c>
      <c r="J136" s="211">
        <f t="shared" si="16"/>
        <v>4</v>
      </c>
      <c r="K136" s="159">
        <f t="shared" si="17"/>
        <v>1900</v>
      </c>
      <c r="L136" s="244">
        <f t="shared" si="14"/>
        <v>35</v>
      </c>
      <c r="M136" s="8">
        <f t="shared" ca="1" si="13"/>
        <v>114</v>
      </c>
      <c r="R136" s="277">
        <f>IFERROR(VLOOKUP($D136,'2004-2006'!$A$3:$G$340,4,0),"")</f>
        <v>35</v>
      </c>
      <c r="S136" s="277" t="str">
        <f>IFERROR(VLOOKUP($D136,'2006-2007'!$A$3:$G$249,4,0),"")</f>
        <v/>
      </c>
      <c r="T136" s="277" t="str">
        <f>IFERROR(VLOOKUP($D136,'2007-2008'!$A$3:$G$259,4,0),"")</f>
        <v/>
      </c>
      <c r="U136" s="278" t="str">
        <f>IFERROR(VLOOKUP($D136,'2008-2009'!$A$3:$H$253,4,0),"")</f>
        <v/>
      </c>
      <c r="V136" s="278" t="str">
        <f>IFERROR(VLOOKUP($D136,'2009-2010'!$A$3:$D$254,4,0),"")</f>
        <v/>
      </c>
      <c r="W136" s="278" t="str">
        <f>IFERROR(VLOOKUP($D136,'2010-2011'!$A$3:$D$255,4,0),"")</f>
        <v/>
      </c>
      <c r="X136" s="278" t="str">
        <f>IFERROR(VLOOKUP($D136,'2011-2012'!$A$3:$D$253,4,0),"")</f>
        <v/>
      </c>
      <c r="Y136" s="278" t="str">
        <f>IFERROR(VLOOKUP($D136,'2012-2013'!$A$3:$D$253,4,0),"")</f>
        <v/>
      </c>
      <c r="Z136" s="278" t="str">
        <f>IFERROR(VLOOKUP($D136,'2013-2014'!$A$3:$D$267,4,0),"")</f>
        <v/>
      </c>
      <c r="AA136" s="146" t="str">
        <f>IFERROR(VLOOKUP($D138,'2014-2015'!$A$3:$D$254,4,0),"")</f>
        <v/>
      </c>
      <c r="AB136" s="146" t="str">
        <f>IFERROR(VLOOKUP($D138,'2015-2016'!$A$3:$D$254,4,0),"")</f>
        <v/>
      </c>
      <c r="AC136" s="272"/>
      <c r="AD136" s="107"/>
      <c r="AE136" s="18"/>
      <c r="AF136" s="18"/>
      <c r="AG136" s="349">
        <f t="shared" si="18"/>
        <v>1</v>
      </c>
    </row>
    <row r="137" spans="1:33" ht="15.75" x14ac:dyDescent="0.25">
      <c r="A137" s="174">
        <f t="shared" si="19"/>
        <v>134</v>
      </c>
      <c r="B137" s="353" t="s">
        <v>340</v>
      </c>
      <c r="C137" s="353" t="s">
        <v>209</v>
      </c>
      <c r="D137" s="163">
        <v>89</v>
      </c>
      <c r="E137" s="14"/>
      <c r="F137" s="13"/>
      <c r="G137" s="14"/>
      <c r="H137" s="147"/>
      <c r="I137" s="211" t="str">
        <f t="shared" si="15"/>
        <v/>
      </c>
      <c r="J137" s="211" t="str">
        <f t="shared" si="16"/>
        <v/>
      </c>
      <c r="K137" s="159" t="str">
        <f t="shared" si="17"/>
        <v/>
      </c>
      <c r="L137" s="244" t="str">
        <f t="shared" si="14"/>
        <v/>
      </c>
      <c r="M137" s="8" t="str">
        <f t="shared" ca="1" si="13"/>
        <v/>
      </c>
      <c r="R137" s="277" t="str">
        <f>IFERROR(VLOOKUP($D137,'2004-2006'!$A$3:$G$340,4,0),"")</f>
        <v/>
      </c>
      <c r="S137" s="277">
        <f>IFERROR(VLOOKUP($D137,'2006-2007'!$A$3:$G$249,4,0),"")</f>
        <v>89</v>
      </c>
      <c r="T137" s="277" t="str">
        <f>IFERROR(VLOOKUP($D137,'2007-2008'!$A$3:$G$259,4,0),"")</f>
        <v/>
      </c>
      <c r="U137" s="278" t="str">
        <f>IFERROR(VLOOKUP($D137,'2008-2009'!$A$3:$H$253,4,0),"")</f>
        <v/>
      </c>
      <c r="V137" s="278" t="str">
        <f>IFERROR(VLOOKUP($D137,'2009-2010'!$A$3:$D$254,4,0),"")</f>
        <v/>
      </c>
      <c r="W137" s="278" t="str">
        <f>IFERROR(VLOOKUP($D137,'2010-2011'!$A$3:$D$255,4,0),"")</f>
        <v/>
      </c>
      <c r="X137" s="278" t="str">
        <f>IFERROR(VLOOKUP($D137,'2011-2012'!$A$3:$D$253,4,0),"")</f>
        <v/>
      </c>
      <c r="Y137" s="278" t="str">
        <f>IFERROR(VLOOKUP($D137,'2012-2013'!$A$3:$D$253,4,0),"")</f>
        <v/>
      </c>
      <c r="Z137" s="278" t="str">
        <f>IFERROR(VLOOKUP($D137,'2013-2014'!$A$3:$D$267,4,0),"")</f>
        <v/>
      </c>
      <c r="AA137" s="146" t="str">
        <f>IFERROR(VLOOKUP($D139,'2014-2015'!$A$3:$D$254,4,0),"")</f>
        <v/>
      </c>
      <c r="AB137" s="146" t="str">
        <f>IFERROR(VLOOKUP($D139,'2015-2016'!$A$3:$D$254,4,0),"")</f>
        <v/>
      </c>
      <c r="AC137" s="272"/>
      <c r="AD137" s="107"/>
      <c r="AE137" s="18"/>
      <c r="AF137" s="18"/>
      <c r="AG137" s="349">
        <f t="shared" si="18"/>
        <v>1</v>
      </c>
    </row>
    <row r="138" spans="1:33" ht="15.75" x14ac:dyDescent="0.25">
      <c r="A138" s="174">
        <f t="shared" si="19"/>
        <v>135</v>
      </c>
      <c r="B138" s="353" t="s">
        <v>340</v>
      </c>
      <c r="C138" s="353" t="s">
        <v>273</v>
      </c>
      <c r="D138" s="163">
        <v>213</v>
      </c>
      <c r="E138" s="17"/>
      <c r="F138" s="3"/>
      <c r="G138" s="17"/>
      <c r="H138" s="98"/>
      <c r="I138" s="211" t="str">
        <f t="shared" si="15"/>
        <v/>
      </c>
      <c r="J138" s="211" t="str">
        <f t="shared" si="16"/>
        <v/>
      </c>
      <c r="K138" s="159" t="str">
        <f t="shared" si="17"/>
        <v/>
      </c>
      <c r="L138" s="244" t="str">
        <f t="shared" si="14"/>
        <v/>
      </c>
      <c r="M138" s="8" t="str">
        <f t="shared" ref="M138:M201" ca="1" si="20">IF(L138="","",DATEDIF(L138,TODAY(),"y"))</f>
        <v/>
      </c>
      <c r="R138" s="277" t="str">
        <f>IFERROR(VLOOKUP($D138,'2004-2006'!$A$3:$G$340,4,0),"")</f>
        <v/>
      </c>
      <c r="S138" s="277" t="str">
        <f>IFERROR(VLOOKUP($D138,'2006-2007'!$A$3:$G$249,4,0),"")</f>
        <v/>
      </c>
      <c r="T138" s="277" t="str">
        <f>IFERROR(VLOOKUP($D138,'2007-2008'!$A$3:$G$259,4,0),"")</f>
        <v/>
      </c>
      <c r="U138" s="278" t="str">
        <f>IFERROR(VLOOKUP($D138,'2008-2009'!$A$3:$H$253,4,0),"")</f>
        <v/>
      </c>
      <c r="V138" s="278" t="str">
        <f>IFERROR(VLOOKUP($D138,'2009-2010'!$A$3:$D$254,4,0),"")</f>
        <v/>
      </c>
      <c r="W138" s="278">
        <f>IFERROR(VLOOKUP($D138,'2010-2011'!$A$3:$D$255,4,0),"")</f>
        <v>213</v>
      </c>
      <c r="X138" s="278" t="str">
        <f>IFERROR(VLOOKUP($D138,'2011-2012'!$A$3:$D$253,4,0),"")</f>
        <v/>
      </c>
      <c r="Y138" s="278" t="str">
        <f>IFERROR(VLOOKUP($D138,'2012-2013'!$A$3:$D$253,4,0),"")</f>
        <v/>
      </c>
      <c r="Z138" s="278" t="str">
        <f>IFERROR(VLOOKUP($D138,'2013-2014'!$A$3:$D$267,4,0),"")</f>
        <v/>
      </c>
      <c r="AA138" s="146" t="str">
        <f>IFERROR(VLOOKUP($D140,'2014-2015'!$A$3:$D$254,4,0),"")</f>
        <v/>
      </c>
      <c r="AB138" s="146" t="str">
        <f>IFERROR(VLOOKUP($D140,'2015-2016'!$A$3:$D$254,4,0),"")</f>
        <v/>
      </c>
      <c r="AC138" s="272"/>
      <c r="AD138" s="107"/>
      <c r="AE138" s="18"/>
      <c r="AF138" s="18"/>
      <c r="AG138" s="349">
        <f t="shared" si="18"/>
        <v>1</v>
      </c>
    </row>
    <row r="139" spans="1:33" ht="15.75" x14ac:dyDescent="0.25">
      <c r="A139" s="174">
        <f t="shared" si="19"/>
        <v>136</v>
      </c>
      <c r="B139" s="353" t="s">
        <v>623</v>
      </c>
      <c r="C139" s="353" t="s">
        <v>393</v>
      </c>
      <c r="D139" s="163">
        <v>201</v>
      </c>
      <c r="E139" s="17"/>
      <c r="F139" s="3"/>
      <c r="G139" s="17"/>
      <c r="H139" s="103"/>
      <c r="I139" s="211" t="str">
        <f t="shared" si="15"/>
        <v/>
      </c>
      <c r="J139" s="211" t="str">
        <f t="shared" si="16"/>
        <v/>
      </c>
      <c r="K139" s="159" t="str">
        <f t="shared" si="17"/>
        <v/>
      </c>
      <c r="L139" s="244" t="str">
        <f t="shared" si="14"/>
        <v/>
      </c>
      <c r="M139" s="8" t="str">
        <f t="shared" ca="1" si="20"/>
        <v/>
      </c>
      <c r="R139" s="277" t="str">
        <f>IFERROR(VLOOKUP($D139,'2004-2006'!$A$3:$G$340,4,0),"")</f>
        <v/>
      </c>
      <c r="S139" s="277" t="str">
        <f>IFERROR(VLOOKUP($D139,'2006-2007'!$A$3:$G$249,4,0),"")</f>
        <v/>
      </c>
      <c r="T139" s="277" t="str">
        <f>IFERROR(VLOOKUP($D139,'2007-2008'!$A$3:$G$259,4,0),"")</f>
        <v/>
      </c>
      <c r="U139" s="278" t="str">
        <f>IFERROR(VLOOKUP($D139,'2008-2009'!$A$3:$H$253,4,0),"")</f>
        <v/>
      </c>
      <c r="V139" s="278" t="str">
        <f>IFERROR(VLOOKUP($D139,'2009-2010'!$A$3:$D$254,4,0),"")</f>
        <v/>
      </c>
      <c r="W139" s="278">
        <f>IFERROR(VLOOKUP($D139,'2010-2011'!$A$3:$D$255,4,0),"")</f>
        <v>201</v>
      </c>
      <c r="X139" s="278" t="str">
        <f>IFERROR(VLOOKUP($D139,'2011-2012'!$A$3:$D$253,4,0),"")</f>
        <v/>
      </c>
      <c r="Y139" s="278" t="str">
        <f>IFERROR(VLOOKUP($D139,'2012-2013'!$A$3:$D$253,4,0),"")</f>
        <v/>
      </c>
      <c r="Z139" s="278" t="str">
        <f>IFERROR(VLOOKUP($D139,'2013-2014'!$A$3:$D$267,4,0),"")</f>
        <v/>
      </c>
      <c r="AA139" s="146" t="str">
        <f>IFERROR(VLOOKUP($D141,'2014-2015'!$A$3:$D$254,4,0),"")</f>
        <v/>
      </c>
      <c r="AB139" s="146" t="str">
        <f>IFERROR(VLOOKUP($D141,'2015-2016'!$A$3:$D$254,4,0),"")</f>
        <v/>
      </c>
      <c r="AC139" s="272"/>
      <c r="AD139" s="107"/>
      <c r="AE139" s="18"/>
      <c r="AF139" s="18"/>
      <c r="AG139" s="349">
        <f t="shared" si="18"/>
        <v>1</v>
      </c>
    </row>
    <row r="140" spans="1:33" ht="15.75" x14ac:dyDescent="0.25">
      <c r="A140" s="174">
        <f t="shared" si="19"/>
        <v>137</v>
      </c>
      <c r="B140" s="353" t="s">
        <v>694</v>
      </c>
      <c r="C140" s="353" t="s">
        <v>693</v>
      </c>
      <c r="D140" s="163">
        <v>255</v>
      </c>
      <c r="E140" s="52"/>
      <c r="F140" s="71"/>
      <c r="G140" s="52"/>
      <c r="H140" s="169"/>
      <c r="I140" s="211" t="str">
        <f t="shared" si="15"/>
        <v/>
      </c>
      <c r="J140" s="211" t="str">
        <f t="shared" si="16"/>
        <v/>
      </c>
      <c r="K140" s="159" t="str">
        <f t="shared" si="17"/>
        <v/>
      </c>
      <c r="L140" s="244" t="str">
        <f t="shared" si="14"/>
        <v/>
      </c>
      <c r="M140" s="8" t="str">
        <f t="shared" ca="1" si="20"/>
        <v/>
      </c>
      <c r="R140" s="277" t="str">
        <f>IFERROR(VLOOKUP($D140,'2004-2006'!$A$3:$G$340,4,0),"")</f>
        <v/>
      </c>
      <c r="S140" s="277" t="str">
        <f>IFERROR(VLOOKUP($D140,'2006-2007'!$A$3:$G$249,4,0),"")</f>
        <v/>
      </c>
      <c r="T140" s="277" t="str">
        <f>IFERROR(VLOOKUP($D140,'2007-2008'!$A$3:$G$259,4,0),"")</f>
        <v/>
      </c>
      <c r="U140" s="278" t="str">
        <f>IFERROR(VLOOKUP($D140,'2008-2009'!$A$3:$H$253,4,0),"")</f>
        <v/>
      </c>
      <c r="V140" s="278" t="str">
        <f>IFERROR(VLOOKUP($D140,'2009-2010'!$A$3:$D$254,4,0),"")</f>
        <v/>
      </c>
      <c r="W140" s="278" t="str">
        <f>IFERROR(VLOOKUP($D140,'2010-2011'!$A$3:$D$255,4,0),"")</f>
        <v/>
      </c>
      <c r="X140" s="278" t="str">
        <f>IFERROR(VLOOKUP($D140,'2011-2012'!$A$3:$D$253,4,0),"")</f>
        <v/>
      </c>
      <c r="Y140" s="278">
        <f>IFERROR(VLOOKUP($D140,'2012-2013'!$A$3:$D$253,4,0),"")</f>
        <v>255</v>
      </c>
      <c r="Z140" s="278">
        <f>IFERROR(VLOOKUP($D140,'2013-2014'!$A$3:$D$267,4,0),"")</f>
        <v>255</v>
      </c>
      <c r="AA140" s="146" t="str">
        <f>IFERROR(VLOOKUP($D142,'2014-2015'!$A$3:$D$254,4,0),"")</f>
        <v/>
      </c>
      <c r="AB140" s="146" t="str">
        <f>IFERROR(VLOOKUP($D142,'2015-2016'!$A$3:$D$254,4,0),"")</f>
        <v/>
      </c>
      <c r="AC140" s="272"/>
      <c r="AD140" s="107"/>
      <c r="AE140" s="18"/>
      <c r="AF140" s="18"/>
      <c r="AG140" s="349">
        <f t="shared" si="18"/>
        <v>2</v>
      </c>
    </row>
    <row r="141" spans="1:33" ht="15.75" x14ac:dyDescent="0.25">
      <c r="A141" s="174">
        <f t="shared" si="19"/>
        <v>138</v>
      </c>
      <c r="B141" s="359" t="s">
        <v>31</v>
      </c>
      <c r="C141" s="353" t="s">
        <v>32</v>
      </c>
      <c r="D141" s="163">
        <v>122</v>
      </c>
      <c r="E141" s="56"/>
      <c r="F141" s="15"/>
      <c r="G141" s="15"/>
      <c r="H141" s="129"/>
      <c r="I141" s="211" t="str">
        <f t="shared" si="15"/>
        <v/>
      </c>
      <c r="J141" s="211" t="str">
        <f t="shared" si="16"/>
        <v/>
      </c>
      <c r="K141" s="159" t="str">
        <f t="shared" si="17"/>
        <v/>
      </c>
      <c r="L141" s="244" t="str">
        <f t="shared" si="14"/>
        <v/>
      </c>
      <c r="M141" s="8" t="str">
        <f t="shared" ca="1" si="20"/>
        <v/>
      </c>
      <c r="R141" s="277" t="str">
        <f>IFERROR(VLOOKUP($D141,'2004-2006'!$A$3:$G$340,4,0),"")</f>
        <v/>
      </c>
      <c r="S141" s="277" t="str">
        <f>IFERROR(VLOOKUP($D141,'2006-2007'!$A$3:$G$249,4,0),"")</f>
        <v/>
      </c>
      <c r="T141" s="277">
        <f>IFERROR(VLOOKUP($D141,'2007-2008'!$A$3:$G$259,4,0),"")</f>
        <v>122</v>
      </c>
      <c r="U141" s="278">
        <f>IFERROR(VLOOKUP($D141,'2008-2009'!$A$3:$H$253,4,0),"")</f>
        <v>122</v>
      </c>
      <c r="V141" s="278">
        <f>IFERROR(VLOOKUP($D141,'2009-2010'!$A$3:$D$254,4,0),"")</f>
        <v>122</v>
      </c>
      <c r="W141" s="278" t="str">
        <f>IFERROR(VLOOKUP($D141,'2010-2011'!$A$3:$D$255,4,0),"")</f>
        <v/>
      </c>
      <c r="X141" s="278" t="str">
        <f>IFERROR(VLOOKUP($D141,'2011-2012'!$A$3:$D$253,4,0),"")</f>
        <v/>
      </c>
      <c r="Y141" s="278" t="str">
        <f>IFERROR(VLOOKUP($D141,'2012-2013'!$A$3:$D$253,4,0),"")</f>
        <v/>
      </c>
      <c r="Z141" s="278" t="str">
        <f>IFERROR(VLOOKUP($D141,'2013-2014'!$A$3:$D$267,4,0),"")</f>
        <v/>
      </c>
      <c r="AA141" s="146" t="str">
        <f>IFERROR(VLOOKUP($D143,'2014-2015'!$A$3:$D$254,4,0),"")</f>
        <v/>
      </c>
      <c r="AB141" s="146" t="str">
        <f>IFERROR(VLOOKUP($D143,'2015-2016'!$A$3:$D$254,4,0),"")</f>
        <v/>
      </c>
      <c r="AC141" s="272"/>
      <c r="AD141" s="107"/>
      <c r="AE141" s="18"/>
      <c r="AF141" s="18"/>
      <c r="AG141" s="349">
        <f t="shared" si="18"/>
        <v>3</v>
      </c>
    </row>
    <row r="142" spans="1:33" ht="15.75" x14ac:dyDescent="0.25">
      <c r="A142" s="174">
        <f t="shared" si="19"/>
        <v>139</v>
      </c>
      <c r="B142" s="353" t="s">
        <v>341</v>
      </c>
      <c r="C142" s="354" t="s">
        <v>52</v>
      </c>
      <c r="D142" s="163">
        <v>90</v>
      </c>
      <c r="E142" s="14"/>
      <c r="F142" s="13"/>
      <c r="G142" s="14"/>
      <c r="H142" s="51"/>
      <c r="I142" s="211" t="str">
        <f t="shared" si="15"/>
        <v/>
      </c>
      <c r="J142" s="211" t="str">
        <f t="shared" si="16"/>
        <v/>
      </c>
      <c r="K142" s="159" t="str">
        <f t="shared" si="17"/>
        <v/>
      </c>
      <c r="L142" s="244" t="str">
        <f t="shared" si="14"/>
        <v/>
      </c>
      <c r="M142" s="8" t="str">
        <f t="shared" ca="1" si="20"/>
        <v/>
      </c>
      <c r="R142" s="277" t="str">
        <f>IFERROR(VLOOKUP($D142,'2004-2006'!$A$3:$G$340,4,0),"")</f>
        <v/>
      </c>
      <c r="S142" s="277">
        <f>IFERROR(VLOOKUP($D142,'2006-2007'!$A$3:$G$249,4,0),"")</f>
        <v>90</v>
      </c>
      <c r="T142" s="277" t="str">
        <f>IFERROR(VLOOKUP($D142,'2007-2008'!$A$3:$G$259,4,0),"")</f>
        <v/>
      </c>
      <c r="U142" s="278" t="str">
        <f>IFERROR(VLOOKUP($D142,'2008-2009'!$A$3:$H$253,4,0),"")</f>
        <v/>
      </c>
      <c r="V142" s="278" t="str">
        <f>IFERROR(VLOOKUP($D142,'2009-2010'!$A$3:$D$254,4,0),"")</f>
        <v/>
      </c>
      <c r="W142" s="278" t="str">
        <f>IFERROR(VLOOKUP($D142,'2010-2011'!$A$3:$D$255,4,0),"")</f>
        <v/>
      </c>
      <c r="X142" s="278" t="str">
        <f>IFERROR(VLOOKUP($D142,'2011-2012'!$A$3:$D$253,4,0),"")</f>
        <v/>
      </c>
      <c r="Y142" s="278" t="str">
        <f>IFERROR(VLOOKUP($D142,'2012-2013'!$A$3:$D$253,4,0),"")</f>
        <v/>
      </c>
      <c r="Z142" s="278" t="str">
        <f>IFERROR(VLOOKUP($D142,'2013-2014'!$A$3:$D$267,4,0),"")</f>
        <v/>
      </c>
      <c r="AA142" s="146" t="str">
        <f>IFERROR(VLOOKUP($D144,'2014-2015'!$A$3:$D$254,4,0),"")</f>
        <v/>
      </c>
      <c r="AB142" s="146" t="str">
        <f>IFERROR(VLOOKUP($D144,'2015-2016'!$A$3:$D$254,4,0),"")</f>
        <v/>
      </c>
      <c r="AC142" s="272"/>
      <c r="AD142" s="107"/>
      <c r="AE142" s="18"/>
      <c r="AF142" s="18"/>
      <c r="AG142" s="349">
        <f t="shared" si="18"/>
        <v>1</v>
      </c>
    </row>
    <row r="143" spans="1:33" ht="15.75" x14ac:dyDescent="0.25">
      <c r="A143" s="174">
        <f t="shared" si="19"/>
        <v>140</v>
      </c>
      <c r="B143" s="353" t="s">
        <v>341</v>
      </c>
      <c r="C143" s="354" t="s">
        <v>214</v>
      </c>
      <c r="D143" s="163">
        <v>91</v>
      </c>
      <c r="E143" s="14"/>
      <c r="F143" s="13"/>
      <c r="G143" s="14"/>
      <c r="H143" s="147"/>
      <c r="I143" s="211" t="str">
        <f t="shared" si="15"/>
        <v/>
      </c>
      <c r="J143" s="211" t="str">
        <f t="shared" si="16"/>
        <v/>
      </c>
      <c r="K143" s="159" t="str">
        <f t="shared" si="17"/>
        <v/>
      </c>
      <c r="L143" s="244" t="str">
        <f t="shared" si="14"/>
        <v/>
      </c>
      <c r="M143" s="8" t="str">
        <f t="shared" ca="1" si="20"/>
        <v/>
      </c>
      <c r="R143" s="277" t="str">
        <f>IFERROR(VLOOKUP($D143,'2004-2006'!$A$3:$G$340,4,0),"")</f>
        <v/>
      </c>
      <c r="S143" s="277">
        <f>IFERROR(VLOOKUP($D143,'2006-2007'!$A$3:$G$249,4,0),"")</f>
        <v>91</v>
      </c>
      <c r="T143" s="277" t="str">
        <f>IFERROR(VLOOKUP($D143,'2007-2008'!$A$3:$G$259,4,0),"")</f>
        <v/>
      </c>
      <c r="U143" s="278" t="str">
        <f>IFERROR(VLOOKUP($D143,'2008-2009'!$A$3:$H$253,4,0),"")</f>
        <v/>
      </c>
      <c r="V143" s="278" t="str">
        <f>IFERROR(VLOOKUP($D143,'2009-2010'!$A$3:$D$254,4,0),"")</f>
        <v/>
      </c>
      <c r="W143" s="278" t="str">
        <f>IFERROR(VLOOKUP($D143,'2010-2011'!$A$3:$D$255,4,0),"")</f>
        <v/>
      </c>
      <c r="X143" s="278" t="str">
        <f>IFERROR(VLOOKUP($D143,'2011-2012'!$A$3:$D$253,4,0),"")</f>
        <v/>
      </c>
      <c r="Y143" s="278" t="str">
        <f>IFERROR(VLOOKUP($D143,'2012-2013'!$A$3:$D$253,4,0),"")</f>
        <v/>
      </c>
      <c r="Z143" s="278" t="str">
        <f>IFERROR(VLOOKUP($D143,'2013-2014'!$A$3:$D$267,4,0),"")</f>
        <v/>
      </c>
      <c r="AA143" s="146" t="str">
        <f>IFERROR(VLOOKUP($D145,'2014-2015'!$A$3:$D$254,4,0),"")</f>
        <v/>
      </c>
      <c r="AB143" s="146" t="str">
        <f>IFERROR(VLOOKUP($D145,'2015-2016'!$A$3:$D$254,4,0),"")</f>
        <v/>
      </c>
      <c r="AC143" s="272"/>
      <c r="AD143" s="107"/>
      <c r="AE143" s="18"/>
      <c r="AF143" s="18"/>
      <c r="AG143" s="349">
        <f t="shared" si="18"/>
        <v>1</v>
      </c>
    </row>
    <row r="144" spans="1:33" ht="15.75" x14ac:dyDescent="0.25">
      <c r="A144" s="174">
        <f t="shared" si="19"/>
        <v>141</v>
      </c>
      <c r="B144" s="353" t="s">
        <v>341</v>
      </c>
      <c r="C144" s="354" t="s">
        <v>215</v>
      </c>
      <c r="D144" s="163">
        <v>92</v>
      </c>
      <c r="E144" s="14"/>
      <c r="F144" s="13"/>
      <c r="G144" s="14"/>
      <c r="H144" s="147"/>
      <c r="I144" s="211" t="str">
        <f t="shared" si="15"/>
        <v/>
      </c>
      <c r="J144" s="211" t="str">
        <f t="shared" si="16"/>
        <v/>
      </c>
      <c r="K144" s="159" t="str">
        <f t="shared" si="17"/>
        <v/>
      </c>
      <c r="L144" s="244" t="str">
        <f t="shared" si="14"/>
        <v/>
      </c>
      <c r="M144" s="8" t="str">
        <f t="shared" ca="1" si="20"/>
        <v/>
      </c>
      <c r="R144" s="277" t="str">
        <f>IFERROR(VLOOKUP($D144,'2004-2006'!$A$3:$G$340,4,0),"")</f>
        <v/>
      </c>
      <c r="S144" s="277">
        <f>IFERROR(VLOOKUP($D144,'2006-2007'!$A$3:$G$249,4,0),"")</f>
        <v>92</v>
      </c>
      <c r="T144" s="277" t="str">
        <f>IFERROR(VLOOKUP($D144,'2007-2008'!$A$3:$G$259,4,0),"")</f>
        <v/>
      </c>
      <c r="U144" s="278" t="str">
        <f>IFERROR(VLOOKUP($D144,'2008-2009'!$A$3:$H$253,4,0),"")</f>
        <v/>
      </c>
      <c r="V144" s="278" t="str">
        <f>IFERROR(VLOOKUP($D144,'2009-2010'!$A$3:$D$254,4,0),"")</f>
        <v/>
      </c>
      <c r="W144" s="278" t="str">
        <f>IFERROR(VLOOKUP($D144,'2010-2011'!$A$3:$D$255,4,0),"")</f>
        <v/>
      </c>
      <c r="X144" s="278" t="str">
        <f>IFERROR(VLOOKUP($D144,'2011-2012'!$A$3:$D$253,4,0),"")</f>
        <v/>
      </c>
      <c r="Y144" s="278" t="str">
        <f>IFERROR(VLOOKUP($D144,'2012-2013'!$A$3:$D$253,4,0),"")</f>
        <v/>
      </c>
      <c r="Z144" s="278" t="str">
        <f>IFERROR(VLOOKUP($D144,'2013-2014'!$A$3:$D$267,4,0),"")</f>
        <v/>
      </c>
      <c r="AA144" s="146" t="str">
        <f>IFERROR(VLOOKUP(#REF!,'2014-2015'!$A$3:$D$254,4,0),"")</f>
        <v/>
      </c>
      <c r="AB144" s="146" t="str">
        <f>IFERROR(VLOOKUP(#REF!,'2015-2016'!$A$3:$D$254,4,0),"")</f>
        <v/>
      </c>
      <c r="AC144" s="272"/>
      <c r="AD144" s="107"/>
      <c r="AE144" s="18"/>
      <c r="AF144" s="18"/>
      <c r="AG144" s="349">
        <f t="shared" si="18"/>
        <v>1</v>
      </c>
    </row>
    <row r="145" spans="1:33" ht="15.75" x14ac:dyDescent="0.25">
      <c r="A145" s="174">
        <f t="shared" si="19"/>
        <v>142</v>
      </c>
      <c r="B145" s="359" t="s">
        <v>137</v>
      </c>
      <c r="C145" s="354" t="s">
        <v>138</v>
      </c>
      <c r="D145" s="168">
        <v>130</v>
      </c>
      <c r="E145" s="28"/>
      <c r="F145" s="29"/>
      <c r="G145" s="26"/>
      <c r="H145" s="290"/>
      <c r="I145" s="211" t="str">
        <f t="shared" si="15"/>
        <v/>
      </c>
      <c r="J145" s="211" t="str">
        <f t="shared" si="16"/>
        <v/>
      </c>
      <c r="K145" s="159" t="str">
        <f t="shared" si="17"/>
        <v/>
      </c>
      <c r="L145" s="244" t="str">
        <f t="shared" si="14"/>
        <v/>
      </c>
      <c r="M145" s="8" t="str">
        <f t="shared" ca="1" si="20"/>
        <v/>
      </c>
      <c r="R145" s="277" t="str">
        <f>IFERROR(VLOOKUP($D145,'2004-2006'!$A$3:$G$340,4,0),"")</f>
        <v/>
      </c>
      <c r="S145" s="277" t="str">
        <f>IFERROR(VLOOKUP($D145,'2006-2007'!$A$3:$G$249,4,0),"")</f>
        <v/>
      </c>
      <c r="T145" s="277">
        <f>IFERROR(VLOOKUP($D145,'2007-2008'!$A$3:$G$259,4,0),"")</f>
        <v>130</v>
      </c>
      <c r="U145" s="278">
        <f>IFERROR(VLOOKUP($D145,'2008-2009'!$A$3:$H$253,4,0),"")</f>
        <v>130</v>
      </c>
      <c r="V145" s="278">
        <f>IFERROR(VLOOKUP($D145,'2009-2010'!$A$3:$D$254,4,0),"")</f>
        <v>130</v>
      </c>
      <c r="W145" s="278" t="str">
        <f>IFERROR(VLOOKUP($D145,'2010-2011'!$A$3:$D$255,4,0),"")</f>
        <v/>
      </c>
      <c r="X145" s="278" t="str">
        <f>IFERROR(VLOOKUP($D145,'2011-2012'!$A$3:$D$253,4,0),"")</f>
        <v/>
      </c>
      <c r="Y145" s="278" t="str">
        <f>IFERROR(VLOOKUP($D145,'2012-2013'!$A$3:$D$253,4,0),"")</f>
        <v/>
      </c>
      <c r="Z145" s="278" t="str">
        <f>IFERROR(VLOOKUP($D145,'2013-2014'!$A$3:$D$267,4,0),"")</f>
        <v/>
      </c>
      <c r="AA145" s="146" t="str">
        <f>IFERROR(VLOOKUP($D146,'2014-2015'!$A$3:$D$254,4,0),"")</f>
        <v/>
      </c>
      <c r="AB145" s="146" t="str">
        <f>IFERROR(VLOOKUP($D146,'2015-2016'!$A$3:$D$254,4,0),"")</f>
        <v/>
      </c>
      <c r="AC145" s="272"/>
      <c r="AD145" s="107"/>
      <c r="AE145" s="18"/>
      <c r="AF145" s="18"/>
      <c r="AG145" s="349">
        <f t="shared" si="18"/>
        <v>3</v>
      </c>
    </row>
    <row r="146" spans="1:33" ht="15.75" x14ac:dyDescent="0.25">
      <c r="A146" s="174">
        <f t="shared" si="19"/>
        <v>143</v>
      </c>
      <c r="B146" s="353" t="s">
        <v>137</v>
      </c>
      <c r="C146" s="354" t="s">
        <v>518</v>
      </c>
      <c r="D146" s="164">
        <v>164</v>
      </c>
      <c r="E146" s="14"/>
      <c r="F146" s="71"/>
      <c r="G146" s="15"/>
      <c r="H146" s="286"/>
      <c r="I146" s="211" t="str">
        <f t="shared" si="15"/>
        <v/>
      </c>
      <c r="J146" s="211" t="str">
        <f t="shared" si="16"/>
        <v/>
      </c>
      <c r="K146" s="159" t="str">
        <f t="shared" si="17"/>
        <v/>
      </c>
      <c r="L146" s="244" t="str">
        <f t="shared" si="14"/>
        <v/>
      </c>
      <c r="M146" s="8" t="str">
        <f t="shared" ca="1" si="20"/>
        <v/>
      </c>
      <c r="R146" s="277" t="str">
        <f>IFERROR(VLOOKUP($D146,'2004-2006'!$A$3:$G$340,4,0),"")</f>
        <v/>
      </c>
      <c r="S146" s="277" t="str">
        <f>IFERROR(VLOOKUP($D146,'2006-2007'!$A$3:$G$249,4,0),"")</f>
        <v/>
      </c>
      <c r="T146" s="277" t="str">
        <f>IFERROR(VLOOKUP($D146,'2007-2008'!$A$3:$G$259,4,0),"")</f>
        <v/>
      </c>
      <c r="U146" s="278">
        <f>IFERROR(VLOOKUP($D146,'2008-2009'!$A$3:$H$253,4,0),"")</f>
        <v>164</v>
      </c>
      <c r="V146" s="278" t="str">
        <f>IFERROR(VLOOKUP($D146,'2009-2010'!$A$3:$D$254,4,0),"")</f>
        <v/>
      </c>
      <c r="W146" s="278" t="str">
        <f>IFERROR(VLOOKUP($D146,'2010-2011'!$A$3:$D$255,4,0),"")</f>
        <v/>
      </c>
      <c r="X146" s="278" t="str">
        <f>IFERROR(VLOOKUP($D146,'2011-2012'!$A$3:$D$253,4,0),"")</f>
        <v/>
      </c>
      <c r="Y146" s="278" t="str">
        <f>IFERROR(VLOOKUP($D146,'2012-2013'!$A$3:$D$253,4,0),"")</f>
        <v/>
      </c>
      <c r="Z146" s="278" t="str">
        <f>IFERROR(VLOOKUP($D146,'2013-2014'!$A$3:$D$267,4,0),"")</f>
        <v/>
      </c>
      <c r="AA146" s="146" t="str">
        <f>IFERROR(VLOOKUP($D148,'2014-2015'!$A$3:$D$254,4,0),"")</f>
        <v/>
      </c>
      <c r="AB146" s="146" t="str">
        <f>IFERROR(VLOOKUP($D148,'2015-2016'!$A$3:$D$254,4,0),"")</f>
        <v/>
      </c>
      <c r="AC146" s="272"/>
      <c r="AD146" s="107"/>
      <c r="AE146" s="18"/>
      <c r="AF146" s="18"/>
      <c r="AG146" s="349">
        <f t="shared" si="18"/>
        <v>1</v>
      </c>
    </row>
    <row r="147" spans="1:33" ht="15.75" x14ac:dyDescent="0.25">
      <c r="A147" s="174">
        <f t="shared" si="19"/>
        <v>144</v>
      </c>
      <c r="B147" s="353" t="s">
        <v>21</v>
      </c>
      <c r="C147" s="354" t="s">
        <v>22</v>
      </c>
      <c r="D147" s="163">
        <v>120</v>
      </c>
      <c r="E147" s="14"/>
      <c r="F147" s="13"/>
      <c r="G147" s="14"/>
      <c r="H147" s="51"/>
      <c r="I147" s="211" t="str">
        <f t="shared" si="15"/>
        <v/>
      </c>
      <c r="J147" s="211" t="str">
        <f t="shared" si="16"/>
        <v/>
      </c>
      <c r="K147" s="159" t="str">
        <f t="shared" si="17"/>
        <v/>
      </c>
      <c r="L147" s="244" t="str">
        <f t="shared" si="14"/>
        <v/>
      </c>
      <c r="M147" s="8" t="str">
        <f t="shared" ca="1" si="20"/>
        <v/>
      </c>
      <c r="R147" s="277" t="str">
        <f>IFERROR(VLOOKUP($D147,'2004-2006'!$A$3:$G$340,4,0),"")</f>
        <v/>
      </c>
      <c r="S147" s="277" t="str">
        <f>IFERROR(VLOOKUP($D147,'2006-2007'!$A$3:$G$249,4,0),"")</f>
        <v/>
      </c>
      <c r="T147" s="277">
        <f>IFERROR(VLOOKUP($D147,'2007-2008'!$A$3:$G$259,4,0),"")</f>
        <v>120</v>
      </c>
      <c r="U147" s="278">
        <f>IFERROR(VLOOKUP($D147,'2008-2009'!$A$3:$H$253,4,0),"")</f>
        <v>120</v>
      </c>
      <c r="V147" s="278">
        <f>IFERROR(VLOOKUP($D147,'2009-2010'!$A$3:$D$254,4,0),"")</f>
        <v>120</v>
      </c>
      <c r="W147" s="278">
        <f>IFERROR(VLOOKUP($D147,'2010-2011'!$A$3:$D$255,4,0),"")</f>
        <v>120</v>
      </c>
      <c r="X147" s="278">
        <f>IFERROR(VLOOKUP($D147,'2011-2012'!$A$3:$D$253,4,0),"")</f>
        <v>120</v>
      </c>
      <c r="Y147" s="278">
        <f>IFERROR(VLOOKUP($D147,'2012-2013'!$A$3:$D$253,4,0),"")</f>
        <v>120</v>
      </c>
      <c r="Z147" s="278">
        <f>IFERROR(VLOOKUP($D147,'2013-2014'!$A$3:$D$267,4,0),"")</f>
        <v>120</v>
      </c>
      <c r="AA147" s="146" t="str">
        <f>IFERROR(VLOOKUP($D149,'2014-2015'!$A$3:$D$254,4,0),"")</f>
        <v/>
      </c>
      <c r="AB147" s="146" t="str">
        <f>IFERROR(VLOOKUP($D149,'2015-2016'!$A$3:$D$254,4,0),"")</f>
        <v/>
      </c>
      <c r="AC147" s="272"/>
      <c r="AD147" s="107"/>
      <c r="AE147" s="18"/>
      <c r="AF147" s="18"/>
      <c r="AG147" s="349">
        <f t="shared" si="18"/>
        <v>7</v>
      </c>
    </row>
    <row r="148" spans="1:33" ht="15.75" x14ac:dyDescent="0.25">
      <c r="A148" s="174">
        <f t="shared" si="19"/>
        <v>145</v>
      </c>
      <c r="B148" s="353" t="s">
        <v>407</v>
      </c>
      <c r="C148" s="354" t="s">
        <v>122</v>
      </c>
      <c r="D148" s="163">
        <v>151</v>
      </c>
      <c r="E148" s="14"/>
      <c r="F148" s="71"/>
      <c r="G148" s="14"/>
      <c r="H148" s="286"/>
      <c r="I148" s="211" t="str">
        <f t="shared" si="15"/>
        <v/>
      </c>
      <c r="J148" s="211" t="str">
        <f t="shared" si="16"/>
        <v/>
      </c>
      <c r="K148" s="159" t="str">
        <f t="shared" si="17"/>
        <v/>
      </c>
      <c r="L148" s="244" t="str">
        <f t="shared" si="14"/>
        <v/>
      </c>
      <c r="M148" s="8" t="str">
        <f t="shared" ca="1" si="20"/>
        <v/>
      </c>
      <c r="R148" s="277" t="str">
        <f>IFERROR(VLOOKUP($D148,'2004-2006'!$A$3:$G$340,4,0),"")</f>
        <v/>
      </c>
      <c r="S148" s="277" t="str">
        <f>IFERROR(VLOOKUP($D148,'2006-2007'!$A$3:$G$249,4,0),"")</f>
        <v/>
      </c>
      <c r="T148" s="277" t="str">
        <f>IFERROR(VLOOKUP($D148,'2007-2008'!$A$3:$G$259,4,0),"")</f>
        <v/>
      </c>
      <c r="U148" s="278">
        <f>IFERROR(VLOOKUP($D148,'2008-2009'!$A$3:$H$253,4,0),"")</f>
        <v>151</v>
      </c>
      <c r="V148" s="278" t="str">
        <f>IFERROR(VLOOKUP($D148,'2009-2010'!$A$3:$D$254,4,0),"")</f>
        <v/>
      </c>
      <c r="W148" s="278" t="str">
        <f>IFERROR(VLOOKUP($D148,'2010-2011'!$A$3:$D$255,4,0),"")</f>
        <v/>
      </c>
      <c r="X148" s="278" t="str">
        <f>IFERROR(VLOOKUP($D148,'2011-2012'!$A$3:$D$253,4,0),"")</f>
        <v/>
      </c>
      <c r="Y148" s="278" t="str">
        <f>IFERROR(VLOOKUP($D148,'2012-2013'!$A$3:$D$253,4,0),"")</f>
        <v/>
      </c>
      <c r="Z148" s="278" t="str">
        <f>IFERROR(VLOOKUP($D148,'2013-2014'!$A$3:$D$267,4,0),"")</f>
        <v/>
      </c>
      <c r="AA148" s="146" t="str">
        <f>IFERROR(VLOOKUP($D150,'2014-2015'!$A$3:$D$254,4,0),"")</f>
        <v/>
      </c>
      <c r="AB148" s="146" t="str">
        <f>IFERROR(VLOOKUP($D150,'2015-2016'!$A$3:$D$254,4,0),"")</f>
        <v/>
      </c>
      <c r="AC148" s="272"/>
      <c r="AD148" s="107"/>
      <c r="AE148" s="18"/>
      <c r="AF148" s="18"/>
      <c r="AG148" s="349">
        <f t="shared" si="18"/>
        <v>1</v>
      </c>
    </row>
    <row r="149" spans="1:33" ht="15.75" x14ac:dyDescent="0.25">
      <c r="A149" s="174">
        <f t="shared" si="19"/>
        <v>146</v>
      </c>
      <c r="B149" s="353" t="s">
        <v>342</v>
      </c>
      <c r="C149" s="354" t="s">
        <v>343</v>
      </c>
      <c r="D149" s="163">
        <v>6</v>
      </c>
      <c r="E149" s="14"/>
      <c r="F149" s="13"/>
      <c r="G149" s="14"/>
      <c r="H149" s="147"/>
      <c r="I149" s="211" t="str">
        <f t="shared" si="15"/>
        <v>Janvier</v>
      </c>
      <c r="J149" s="211">
        <f t="shared" si="16"/>
        <v>6</v>
      </c>
      <c r="K149" s="159">
        <f t="shared" si="17"/>
        <v>1900</v>
      </c>
      <c r="L149" s="244">
        <f t="shared" si="14"/>
        <v>6</v>
      </c>
      <c r="M149" s="8">
        <f t="shared" ca="1" si="20"/>
        <v>114</v>
      </c>
      <c r="R149" s="277">
        <f>IFERROR(VLOOKUP($D149,'2004-2006'!$A$3:$G$340,4,0),"")</f>
        <v>6</v>
      </c>
      <c r="S149" s="277" t="str">
        <f>IFERROR(VLOOKUP($D149,'2006-2007'!$A$3:$G$249,4,0),"")</f>
        <v/>
      </c>
      <c r="T149" s="277" t="str">
        <f>IFERROR(VLOOKUP($D149,'2007-2008'!$A$3:$G$259,4,0),"")</f>
        <v/>
      </c>
      <c r="U149" s="278" t="str">
        <f>IFERROR(VLOOKUP($D149,'2008-2009'!$A$3:$H$253,4,0),"")</f>
        <v/>
      </c>
      <c r="V149" s="278" t="str">
        <f>IFERROR(VLOOKUP($D149,'2009-2010'!$A$3:$D$254,4,0),"")</f>
        <v/>
      </c>
      <c r="W149" s="278" t="str">
        <f>IFERROR(VLOOKUP($D149,'2010-2011'!$A$3:$D$255,4,0),"")</f>
        <v/>
      </c>
      <c r="X149" s="278" t="str">
        <f>IFERROR(VLOOKUP($D149,'2011-2012'!$A$3:$D$253,4,0),"")</f>
        <v/>
      </c>
      <c r="Y149" s="278" t="str">
        <f>IFERROR(VLOOKUP($D149,'2012-2013'!$A$3:$D$253,4,0),"")</f>
        <v/>
      </c>
      <c r="Z149" s="278" t="str">
        <f>IFERROR(VLOOKUP($D149,'2013-2014'!$A$3:$D$267,4,0),"")</f>
        <v/>
      </c>
      <c r="AA149" s="146" t="str">
        <f>IFERROR(VLOOKUP($D151,'2014-2015'!$A$3:$D$254,4,0),"")</f>
        <v/>
      </c>
      <c r="AB149" s="146" t="str">
        <f>IFERROR(VLOOKUP($D151,'2015-2016'!$A$3:$D$254,4,0),"")</f>
        <v/>
      </c>
      <c r="AC149" s="272"/>
      <c r="AD149" s="107"/>
      <c r="AE149" s="18"/>
      <c r="AF149" s="18"/>
      <c r="AG149" s="349">
        <f t="shared" si="18"/>
        <v>1</v>
      </c>
    </row>
    <row r="150" spans="1:33" ht="15.75" x14ac:dyDescent="0.25">
      <c r="A150" s="174">
        <f t="shared" si="19"/>
        <v>147</v>
      </c>
      <c r="B150" s="353" t="s">
        <v>38</v>
      </c>
      <c r="C150" s="354" t="s">
        <v>39</v>
      </c>
      <c r="D150" s="163">
        <v>36</v>
      </c>
      <c r="E150" s="14"/>
      <c r="F150" s="13"/>
      <c r="G150" s="14"/>
      <c r="H150" s="5"/>
      <c r="I150" s="211" t="str">
        <f t="shared" si="15"/>
        <v>Février</v>
      </c>
      <c r="J150" s="211">
        <f t="shared" si="16"/>
        <v>5</v>
      </c>
      <c r="K150" s="159">
        <f t="shared" si="17"/>
        <v>1900</v>
      </c>
      <c r="L150" s="244">
        <f t="shared" si="14"/>
        <v>36</v>
      </c>
      <c r="M150" s="8">
        <f t="shared" ca="1" si="20"/>
        <v>114</v>
      </c>
      <c r="R150" s="277">
        <f>IFERROR(VLOOKUP($D150,'2004-2006'!$A$3:$G$340,4,0),"")</f>
        <v>36</v>
      </c>
      <c r="S150" s="277">
        <f>IFERROR(VLOOKUP($D150,'2006-2007'!$A$3:$G$249,4,0),"")</f>
        <v>36</v>
      </c>
      <c r="T150" s="277">
        <f>IFERROR(VLOOKUP($D150,'2007-2008'!$A$3:$G$259,4,0),"")</f>
        <v>36</v>
      </c>
      <c r="U150" s="278">
        <f>IFERROR(VLOOKUP($D150,'2008-2009'!$A$3:$H$253,4,0),"")</f>
        <v>36</v>
      </c>
      <c r="V150" s="278">
        <f>IFERROR(VLOOKUP($D150,'2009-2010'!$A$3:$D$254,4,0),"")</f>
        <v>36</v>
      </c>
      <c r="W150" s="278">
        <f>IFERROR(VLOOKUP($D150,'2010-2011'!$A$3:$D$255,4,0),"")</f>
        <v>36</v>
      </c>
      <c r="X150" s="278">
        <f>IFERROR(VLOOKUP($D150,'2011-2012'!$A$3:$D$253,4,0),"")</f>
        <v>36</v>
      </c>
      <c r="Y150" s="278">
        <f>IFERROR(VLOOKUP($D150,'2012-2013'!$A$3:$D$253,4,0),"")</f>
        <v>36</v>
      </c>
      <c r="Z150" s="278">
        <f>IFERROR(VLOOKUP($D150,'2013-2014'!$A$3:$D$267,4,0),"")</f>
        <v>36</v>
      </c>
      <c r="AA150" s="146" t="str">
        <f>IFERROR(VLOOKUP($D152,'2014-2015'!$A$3:$D$254,4,0),"")</f>
        <v/>
      </c>
      <c r="AB150" s="146" t="str">
        <f>IFERROR(VLOOKUP($D152,'2015-2016'!$A$3:$D$254,4,0),"")</f>
        <v/>
      </c>
      <c r="AC150" s="272"/>
      <c r="AD150" s="107"/>
      <c r="AE150" s="18"/>
      <c r="AF150" s="18"/>
      <c r="AG150" s="349">
        <f t="shared" si="18"/>
        <v>9</v>
      </c>
    </row>
    <row r="151" spans="1:33" ht="15.75" x14ac:dyDescent="0.25">
      <c r="A151" s="174">
        <f t="shared" si="19"/>
        <v>148</v>
      </c>
      <c r="B151" s="353" t="s">
        <v>687</v>
      </c>
      <c r="C151" s="354" t="s">
        <v>688</v>
      </c>
      <c r="D151" s="163">
        <v>253</v>
      </c>
      <c r="E151" s="52"/>
      <c r="F151" s="71"/>
      <c r="G151" s="52"/>
      <c r="H151" s="169"/>
      <c r="I151" s="211" t="str">
        <f t="shared" si="15"/>
        <v/>
      </c>
      <c r="J151" s="211" t="str">
        <f t="shared" si="16"/>
        <v/>
      </c>
      <c r="K151" s="159" t="str">
        <f t="shared" si="17"/>
        <v/>
      </c>
      <c r="L151" s="244" t="str">
        <f t="shared" si="14"/>
        <v/>
      </c>
      <c r="M151" s="8" t="str">
        <f t="shared" ca="1" si="20"/>
        <v/>
      </c>
      <c r="R151" s="277" t="str">
        <f>IFERROR(VLOOKUP($D151,'2004-2006'!$A$3:$G$340,4,0),"")</f>
        <v/>
      </c>
      <c r="S151" s="277" t="str">
        <f>IFERROR(VLOOKUP($D151,'2006-2007'!$A$3:$G$249,4,0),"")</f>
        <v/>
      </c>
      <c r="T151" s="277" t="str">
        <f>IFERROR(VLOOKUP($D151,'2007-2008'!$A$3:$G$259,4,0),"")</f>
        <v/>
      </c>
      <c r="U151" s="278" t="str">
        <f>IFERROR(VLOOKUP($D151,'2008-2009'!$A$3:$H$253,4,0),"")</f>
        <v/>
      </c>
      <c r="V151" s="278" t="str">
        <f>IFERROR(VLOOKUP($D151,'2009-2010'!$A$3:$D$254,4,0),"")</f>
        <v/>
      </c>
      <c r="W151" s="278" t="str">
        <f>IFERROR(VLOOKUP($D151,'2010-2011'!$A$3:$D$255,4,0),"")</f>
        <v/>
      </c>
      <c r="X151" s="278">
        <f>IFERROR(VLOOKUP($D151,'2011-2012'!$A$3:$D$253,4,0),"")</f>
        <v>253</v>
      </c>
      <c r="Y151" s="278">
        <f>IFERROR(VLOOKUP($D151,'2012-2013'!$A$3:$D$253,4,0),"")</f>
        <v>253</v>
      </c>
      <c r="Z151" s="278" t="str">
        <f>IFERROR(VLOOKUP($D151,'2013-2014'!$A$3:$D$267,4,0),"")</f>
        <v/>
      </c>
      <c r="AA151" s="146" t="str">
        <f>IFERROR(VLOOKUP($D153,'2014-2015'!$A$3:$D$254,4,0),"")</f>
        <v/>
      </c>
      <c r="AB151" s="146" t="str">
        <f>IFERROR(VLOOKUP($D153,'2015-2016'!$A$3:$D$254,4,0),"")</f>
        <v/>
      </c>
      <c r="AC151" s="272"/>
      <c r="AD151" s="107"/>
      <c r="AE151" s="18"/>
      <c r="AF151" s="18"/>
      <c r="AG151" s="349">
        <f t="shared" si="18"/>
        <v>2</v>
      </c>
    </row>
    <row r="152" spans="1:33" ht="15.75" x14ac:dyDescent="0.25">
      <c r="A152" s="174">
        <f t="shared" si="19"/>
        <v>149</v>
      </c>
      <c r="B152" s="353" t="s">
        <v>147</v>
      </c>
      <c r="C152" s="354" t="s">
        <v>148</v>
      </c>
      <c r="D152" s="163">
        <v>134</v>
      </c>
      <c r="E152" s="14"/>
      <c r="F152" s="13"/>
      <c r="G152" s="14"/>
      <c r="H152" s="51"/>
      <c r="I152" s="211" t="str">
        <f t="shared" si="15"/>
        <v/>
      </c>
      <c r="J152" s="211" t="str">
        <f t="shared" si="16"/>
        <v/>
      </c>
      <c r="K152" s="159" t="str">
        <f t="shared" si="17"/>
        <v/>
      </c>
      <c r="L152" s="244" t="str">
        <f t="shared" si="14"/>
        <v/>
      </c>
      <c r="M152" s="8" t="str">
        <f t="shared" ca="1" si="20"/>
        <v/>
      </c>
      <c r="R152" s="277" t="str">
        <f>IFERROR(VLOOKUP($D152,'2004-2006'!$A$3:$G$340,4,0),"")</f>
        <v/>
      </c>
      <c r="S152" s="277" t="str">
        <f>IFERROR(VLOOKUP($D152,'2006-2007'!$A$3:$G$249,4,0),"")</f>
        <v/>
      </c>
      <c r="T152" s="277">
        <f>IFERROR(VLOOKUP($D152,'2007-2008'!$A$3:$G$259,4,0),"")</f>
        <v>134</v>
      </c>
      <c r="U152" s="278" t="str">
        <f>IFERROR(VLOOKUP($D152,'2008-2009'!$A$3:$H$253,4,0),"")</f>
        <v/>
      </c>
      <c r="V152" s="278" t="str">
        <f>IFERROR(VLOOKUP($D152,'2009-2010'!$A$3:$D$254,4,0),"")</f>
        <v/>
      </c>
      <c r="W152" s="278" t="str">
        <f>IFERROR(VLOOKUP($D152,'2010-2011'!$A$3:$D$255,4,0),"")</f>
        <v/>
      </c>
      <c r="X152" s="278" t="str">
        <f>IFERROR(VLOOKUP($D152,'2011-2012'!$A$3:$D$253,4,0),"")</f>
        <v/>
      </c>
      <c r="Y152" s="278" t="str">
        <f>IFERROR(VLOOKUP($D152,'2012-2013'!$A$3:$D$253,4,0),"")</f>
        <v/>
      </c>
      <c r="Z152" s="278" t="str">
        <f>IFERROR(VLOOKUP($D152,'2013-2014'!$A$3:$D$267,4,0),"")</f>
        <v/>
      </c>
      <c r="AA152" s="146" t="str">
        <f>IFERROR(VLOOKUP($D154,'2014-2015'!$A$3:$D$254,4,0),"")</f>
        <v/>
      </c>
      <c r="AB152" s="146" t="str">
        <f>IFERROR(VLOOKUP($D154,'2015-2016'!$A$3:$D$254,4,0),"")</f>
        <v/>
      </c>
      <c r="AC152" s="272"/>
      <c r="AD152" s="107"/>
      <c r="AE152" s="18"/>
      <c r="AF152" s="18"/>
      <c r="AG152" s="349">
        <f t="shared" si="18"/>
        <v>1</v>
      </c>
    </row>
    <row r="153" spans="1:33" ht="15.75" x14ac:dyDescent="0.25">
      <c r="A153" s="174">
        <f t="shared" si="19"/>
        <v>150</v>
      </c>
      <c r="B153" s="353" t="s">
        <v>344</v>
      </c>
      <c r="C153" s="354" t="s">
        <v>102</v>
      </c>
      <c r="D153" s="163">
        <v>93</v>
      </c>
      <c r="E153" s="14"/>
      <c r="F153" s="13"/>
      <c r="G153" s="14"/>
      <c r="H153" s="51"/>
      <c r="I153" s="211" t="str">
        <f t="shared" si="15"/>
        <v/>
      </c>
      <c r="J153" s="211" t="str">
        <f t="shared" si="16"/>
        <v/>
      </c>
      <c r="K153" s="159" t="str">
        <f t="shared" si="17"/>
        <v/>
      </c>
      <c r="L153" s="244" t="str">
        <f t="shared" si="14"/>
        <v/>
      </c>
      <c r="M153" s="8" t="str">
        <f t="shared" ca="1" si="20"/>
        <v/>
      </c>
      <c r="R153" s="277" t="str">
        <f>IFERROR(VLOOKUP($D153,'2004-2006'!$A$3:$G$340,4,0),"")</f>
        <v/>
      </c>
      <c r="S153" s="277">
        <f>IFERROR(VLOOKUP($D153,'2006-2007'!$A$3:$G$249,4,0),"")</f>
        <v>93</v>
      </c>
      <c r="T153" s="277" t="str">
        <f>IFERROR(VLOOKUP($D153,'2007-2008'!$A$3:$G$259,4,0),"")</f>
        <v/>
      </c>
      <c r="U153" s="278" t="str">
        <f>IFERROR(VLOOKUP($D153,'2008-2009'!$A$3:$H$253,4,0),"")</f>
        <v/>
      </c>
      <c r="V153" s="278" t="str">
        <f>IFERROR(VLOOKUP($D153,'2009-2010'!$A$3:$D$254,4,0),"")</f>
        <v/>
      </c>
      <c r="W153" s="278" t="str">
        <f>IFERROR(VLOOKUP($D153,'2010-2011'!$A$3:$D$255,4,0),"")</f>
        <v/>
      </c>
      <c r="X153" s="278" t="str">
        <f>IFERROR(VLOOKUP($D153,'2011-2012'!$A$3:$D$253,4,0),"")</f>
        <v/>
      </c>
      <c r="Y153" s="278" t="str">
        <f>IFERROR(VLOOKUP($D153,'2012-2013'!$A$3:$D$253,4,0),"")</f>
        <v/>
      </c>
      <c r="Z153" s="278" t="str">
        <f>IFERROR(VLOOKUP($D153,'2013-2014'!$A$3:$D$267,4,0),"")</f>
        <v/>
      </c>
      <c r="AA153" s="146" t="str">
        <f>IFERROR(VLOOKUP($D155,'2014-2015'!$A$3:$D$254,4,0),"")</f>
        <v/>
      </c>
      <c r="AB153" s="146" t="str">
        <f>IFERROR(VLOOKUP($D155,'2015-2016'!$A$3:$D$254,4,0),"")</f>
        <v/>
      </c>
      <c r="AC153" s="272"/>
      <c r="AD153" s="107"/>
      <c r="AE153" s="18"/>
      <c r="AF153" s="18"/>
      <c r="AG153" s="349">
        <f t="shared" si="18"/>
        <v>1</v>
      </c>
    </row>
    <row r="154" spans="1:33" ht="15.75" x14ac:dyDescent="0.25">
      <c r="A154" s="174">
        <f t="shared" si="19"/>
        <v>151</v>
      </c>
      <c r="B154" s="353" t="s">
        <v>344</v>
      </c>
      <c r="C154" s="354" t="s">
        <v>28</v>
      </c>
      <c r="D154" s="163">
        <v>94</v>
      </c>
      <c r="E154" s="14"/>
      <c r="F154" s="13"/>
      <c r="G154" s="14"/>
      <c r="H154" s="147"/>
      <c r="I154" s="211" t="str">
        <f t="shared" si="15"/>
        <v/>
      </c>
      <c r="J154" s="211" t="str">
        <f t="shared" si="16"/>
        <v/>
      </c>
      <c r="K154" s="159" t="str">
        <f t="shared" si="17"/>
        <v/>
      </c>
      <c r="L154" s="244" t="str">
        <f t="shared" si="14"/>
        <v/>
      </c>
      <c r="M154" s="8" t="str">
        <f t="shared" ca="1" si="20"/>
        <v/>
      </c>
      <c r="R154" s="277" t="str">
        <f>IFERROR(VLOOKUP($D154,'2004-2006'!$A$3:$G$340,4,0),"")</f>
        <v/>
      </c>
      <c r="S154" s="277">
        <f>IFERROR(VLOOKUP($D154,'2006-2007'!$A$3:$G$249,4,0),"")</f>
        <v>94</v>
      </c>
      <c r="T154" s="277" t="str">
        <f>IFERROR(VLOOKUP($D154,'2007-2008'!$A$3:$G$259,4,0),"")</f>
        <v/>
      </c>
      <c r="U154" s="278" t="str">
        <f>IFERROR(VLOOKUP($D154,'2008-2009'!$A$3:$H$253,4,0),"")</f>
        <v/>
      </c>
      <c r="V154" s="278" t="str">
        <f>IFERROR(VLOOKUP($D154,'2009-2010'!$A$3:$D$254,4,0),"")</f>
        <v/>
      </c>
      <c r="W154" s="278" t="str">
        <f>IFERROR(VLOOKUP($D154,'2010-2011'!$A$3:$D$255,4,0),"")</f>
        <v/>
      </c>
      <c r="X154" s="278" t="str">
        <f>IFERROR(VLOOKUP($D154,'2011-2012'!$A$3:$D$253,4,0),"")</f>
        <v/>
      </c>
      <c r="Y154" s="278" t="str">
        <f>IFERROR(VLOOKUP($D154,'2012-2013'!$A$3:$D$253,4,0),"")</f>
        <v/>
      </c>
      <c r="Z154" s="278" t="str">
        <f>IFERROR(VLOOKUP($D154,'2013-2014'!$A$3:$D$267,4,0),"")</f>
        <v/>
      </c>
      <c r="AA154" s="146" t="str">
        <f>IFERROR(VLOOKUP($D156,'2014-2015'!$A$3:$D$254,4,0),"")</f>
        <v/>
      </c>
      <c r="AB154" s="146" t="str">
        <f>IFERROR(VLOOKUP($D156,'2015-2016'!$A$3:$D$254,4,0),"")</f>
        <v/>
      </c>
      <c r="AC154" s="272"/>
      <c r="AD154" s="107"/>
      <c r="AE154" s="18"/>
      <c r="AF154" s="18"/>
      <c r="AG154" s="349">
        <f t="shared" si="18"/>
        <v>1</v>
      </c>
    </row>
    <row r="155" spans="1:33" ht="15.75" x14ac:dyDescent="0.25">
      <c r="A155" s="174">
        <f t="shared" si="19"/>
        <v>152</v>
      </c>
      <c r="B155" s="363" t="s">
        <v>773</v>
      </c>
      <c r="C155" s="363" t="s">
        <v>629</v>
      </c>
      <c r="D155" s="164">
        <v>280</v>
      </c>
      <c r="E155" s="50"/>
      <c r="F155" s="331"/>
      <c r="G155" s="49"/>
      <c r="I155" s="211" t="str">
        <f t="shared" si="15"/>
        <v/>
      </c>
      <c r="J155" s="211" t="str">
        <f t="shared" si="16"/>
        <v/>
      </c>
      <c r="K155" s="159" t="str">
        <f t="shared" si="17"/>
        <v/>
      </c>
      <c r="L155" s="244" t="str">
        <f t="shared" si="14"/>
        <v/>
      </c>
      <c r="M155" s="8" t="str">
        <f t="shared" ca="1" si="20"/>
        <v/>
      </c>
      <c r="R155" s="277" t="str">
        <f>IFERROR(VLOOKUP($D155,'2004-2006'!$A$3:$G$340,4,0),"")</f>
        <v/>
      </c>
      <c r="S155" s="277" t="str">
        <f>IFERROR(VLOOKUP($D155,'2006-2007'!$A$3:$G$249,4,0),"")</f>
        <v/>
      </c>
      <c r="T155" s="277" t="str">
        <f>IFERROR(VLOOKUP($D155,'2007-2008'!$A$3:$G$259,4,0),"")</f>
        <v/>
      </c>
      <c r="U155" s="278" t="str">
        <f>IFERROR(VLOOKUP($D155,'2008-2009'!$A$3:$H$253,4,0),"")</f>
        <v/>
      </c>
      <c r="V155" s="278" t="str">
        <f>IFERROR(VLOOKUP($D155,'2009-2010'!$A$3:$D$254,4,0),"")</f>
        <v/>
      </c>
      <c r="W155" s="278" t="str">
        <f>IFERROR(VLOOKUP($D155,'2010-2011'!$A$3:$D$255,4,0),"")</f>
        <v/>
      </c>
      <c r="X155" s="278" t="str">
        <f>IFERROR(VLOOKUP($D155,'2011-2012'!$A$3:$D$253,4,0),"")</f>
        <v/>
      </c>
      <c r="Y155" s="278" t="str">
        <f>IFERROR(VLOOKUP($D155,'2012-2013'!$A$3:$D$253,4,0),"")</f>
        <v/>
      </c>
      <c r="Z155" s="278">
        <f>IFERROR(VLOOKUP($D155,'2013-2014'!$A$3:$D$267,4,0),"")</f>
        <v>280</v>
      </c>
      <c r="AA155" s="146" t="str">
        <f>IFERROR(VLOOKUP($D157,'2014-2015'!$A$3:$D$254,4,0),"")</f>
        <v/>
      </c>
      <c r="AB155" s="146" t="str">
        <f>IFERROR(VLOOKUP($D157,'2015-2016'!$A$3:$D$254,4,0),"")</f>
        <v/>
      </c>
      <c r="AC155" s="272"/>
      <c r="AD155" s="107"/>
      <c r="AE155" s="18"/>
      <c r="AF155" s="18"/>
      <c r="AG155" s="349">
        <f t="shared" si="18"/>
        <v>1</v>
      </c>
    </row>
    <row r="156" spans="1:33" ht="15.75" x14ac:dyDescent="0.25">
      <c r="A156" s="174">
        <f t="shared" si="19"/>
        <v>153</v>
      </c>
      <c r="B156" s="353" t="s">
        <v>101</v>
      </c>
      <c r="C156" s="354" t="s">
        <v>102</v>
      </c>
      <c r="D156" s="163">
        <v>37</v>
      </c>
      <c r="E156" s="14"/>
      <c r="F156" s="13"/>
      <c r="G156" s="14"/>
      <c r="H156" s="51"/>
      <c r="I156" s="211" t="str">
        <f t="shared" si="15"/>
        <v>Février</v>
      </c>
      <c r="J156" s="211">
        <f t="shared" si="16"/>
        <v>6</v>
      </c>
      <c r="K156" s="159">
        <f t="shared" si="17"/>
        <v>1900</v>
      </c>
      <c r="L156" s="244">
        <f t="shared" si="14"/>
        <v>37</v>
      </c>
      <c r="M156" s="8">
        <f t="shared" ca="1" si="20"/>
        <v>114</v>
      </c>
      <c r="R156" s="277">
        <f>IFERROR(VLOOKUP($D156,'2004-2006'!$A$3:$G$340,4,0),"")</f>
        <v>37</v>
      </c>
      <c r="S156" s="277">
        <f>IFERROR(VLOOKUP($D156,'2006-2007'!$A$3:$G$249,4,0),"")</f>
        <v>37</v>
      </c>
      <c r="T156" s="277">
        <f>IFERROR(VLOOKUP($D156,'2007-2008'!$A$3:$G$259,4,0),"")</f>
        <v>37</v>
      </c>
      <c r="U156" s="278">
        <f>IFERROR(VLOOKUP($D156,'2008-2009'!$A$3:$H$253,4,0),"")</f>
        <v>37</v>
      </c>
      <c r="V156" s="278">
        <f>IFERROR(VLOOKUP($D156,'2009-2010'!$A$3:$D$254,4,0),"")</f>
        <v>37</v>
      </c>
      <c r="W156" s="278">
        <f>IFERROR(VLOOKUP($D156,'2010-2011'!$A$3:$D$255,4,0),"")</f>
        <v>37</v>
      </c>
      <c r="X156" s="278">
        <f>IFERROR(VLOOKUP($D156,'2011-2012'!$A$3:$D$253,4,0),"")</f>
        <v>37</v>
      </c>
      <c r="Y156" s="278">
        <f>IFERROR(VLOOKUP($D156,'2012-2013'!$A$3:$D$253,4,0),"")</f>
        <v>37</v>
      </c>
      <c r="Z156" s="278">
        <f>IFERROR(VLOOKUP($D156,'2013-2014'!$A$3:$D$267,4,0),"")</f>
        <v>37</v>
      </c>
      <c r="AA156" s="146" t="str">
        <f>IFERROR(VLOOKUP($D158,'2014-2015'!$A$3:$D$254,4,0),"")</f>
        <v/>
      </c>
      <c r="AB156" s="146" t="str">
        <f>IFERROR(VLOOKUP($D158,'2015-2016'!$A$3:$D$254,4,0),"")</f>
        <v/>
      </c>
      <c r="AC156" s="272"/>
      <c r="AD156" s="107"/>
      <c r="AE156" s="18"/>
      <c r="AF156" s="18"/>
      <c r="AG156" s="349">
        <f t="shared" si="18"/>
        <v>9</v>
      </c>
    </row>
    <row r="157" spans="1:33" ht="15.75" x14ac:dyDescent="0.25">
      <c r="A157" s="174">
        <f t="shared" si="19"/>
        <v>154</v>
      </c>
      <c r="B157" s="353" t="s">
        <v>645</v>
      </c>
      <c r="C157" s="354" t="s">
        <v>535</v>
      </c>
      <c r="D157" s="163">
        <v>215</v>
      </c>
      <c r="E157" s="17"/>
      <c r="F157" s="3"/>
      <c r="G157" s="17"/>
      <c r="H157" s="103"/>
      <c r="I157" s="211" t="str">
        <f t="shared" si="15"/>
        <v/>
      </c>
      <c r="J157" s="211" t="str">
        <f t="shared" si="16"/>
        <v/>
      </c>
      <c r="K157" s="159" t="str">
        <f t="shared" si="17"/>
        <v/>
      </c>
      <c r="L157" s="244" t="str">
        <f t="shared" si="14"/>
        <v/>
      </c>
      <c r="M157" s="8" t="str">
        <f t="shared" ca="1" si="20"/>
        <v/>
      </c>
      <c r="R157" s="277" t="str">
        <f>IFERROR(VLOOKUP($D157,'2004-2006'!$A$3:$G$340,4,0),"")</f>
        <v/>
      </c>
      <c r="S157" s="277" t="str">
        <f>IFERROR(VLOOKUP($D157,'2006-2007'!$A$3:$G$249,4,0),"")</f>
        <v/>
      </c>
      <c r="T157" s="277" t="str">
        <f>IFERROR(VLOOKUP($D157,'2007-2008'!$A$3:$G$259,4,0),"")</f>
        <v/>
      </c>
      <c r="U157" s="278" t="str">
        <f>IFERROR(VLOOKUP($D157,'2008-2009'!$A$3:$H$253,4,0),"")</f>
        <v/>
      </c>
      <c r="V157" s="278" t="str">
        <f>IFERROR(VLOOKUP($D157,'2009-2010'!$A$3:$D$254,4,0),"")</f>
        <v/>
      </c>
      <c r="W157" s="278">
        <f>IFERROR(VLOOKUP($D157,'2010-2011'!$A$3:$D$255,4,0),"")</f>
        <v>215</v>
      </c>
      <c r="X157" s="278" t="str">
        <f>IFERROR(VLOOKUP($D157,'2011-2012'!$A$3:$D$253,4,0),"")</f>
        <v/>
      </c>
      <c r="Y157" s="278" t="str">
        <f>IFERROR(VLOOKUP($D157,'2012-2013'!$A$3:$D$253,4,0),"")</f>
        <v/>
      </c>
      <c r="Z157" s="278" t="str">
        <f>IFERROR(VLOOKUP($D157,'2013-2014'!$A$3:$D$267,4,0),"")</f>
        <v/>
      </c>
      <c r="AA157" s="146" t="str">
        <f>IFERROR(VLOOKUP($D159,'2014-2015'!$A$3:$D$254,4,0),"")</f>
        <v/>
      </c>
      <c r="AB157" s="146" t="str">
        <f>IFERROR(VLOOKUP($D159,'2015-2016'!$A$3:$D$254,4,0),"")</f>
        <v/>
      </c>
      <c r="AC157" s="272"/>
      <c r="AD157" s="107"/>
      <c r="AE157" s="18"/>
      <c r="AF157" s="18"/>
      <c r="AG157" s="349">
        <f t="shared" si="18"/>
        <v>1</v>
      </c>
    </row>
    <row r="158" spans="1:33" ht="15.75" x14ac:dyDescent="0.25">
      <c r="A158" s="174">
        <f t="shared" si="19"/>
        <v>155</v>
      </c>
      <c r="B158" s="363" t="s">
        <v>764</v>
      </c>
      <c r="C158" s="363" t="s">
        <v>535</v>
      </c>
      <c r="D158" s="163">
        <v>273</v>
      </c>
      <c r="E158" s="50"/>
      <c r="F158" s="3"/>
      <c r="G158" s="50"/>
      <c r="H158" s="46"/>
      <c r="I158" s="211" t="str">
        <f t="shared" si="15"/>
        <v/>
      </c>
      <c r="J158" s="211" t="str">
        <f t="shared" si="16"/>
        <v/>
      </c>
      <c r="K158" s="159" t="str">
        <f t="shared" si="17"/>
        <v/>
      </c>
      <c r="L158" s="244" t="str">
        <f t="shared" si="14"/>
        <v/>
      </c>
      <c r="M158" s="8" t="str">
        <f t="shared" ca="1" si="20"/>
        <v/>
      </c>
      <c r="R158" s="277" t="str">
        <f>IFERROR(VLOOKUP($D158,'2004-2006'!$A$3:$G$340,4,0),"")</f>
        <v/>
      </c>
      <c r="S158" s="277" t="str">
        <f>IFERROR(VLOOKUP($D158,'2006-2007'!$A$3:$G$249,4,0),"")</f>
        <v/>
      </c>
      <c r="T158" s="277" t="str">
        <f>IFERROR(VLOOKUP($D158,'2007-2008'!$A$3:$G$259,4,0),"")</f>
        <v/>
      </c>
      <c r="U158" s="278" t="str">
        <f>IFERROR(VLOOKUP($D158,'2008-2009'!$A$3:$H$253,4,0),"")</f>
        <v/>
      </c>
      <c r="V158" s="278" t="str">
        <f>IFERROR(VLOOKUP($D158,'2009-2010'!$A$3:$D$254,4,0),"")</f>
        <v/>
      </c>
      <c r="W158" s="278" t="str">
        <f>IFERROR(VLOOKUP($D158,'2010-2011'!$A$3:$D$255,4,0),"")</f>
        <v/>
      </c>
      <c r="X158" s="278" t="str">
        <f>IFERROR(VLOOKUP($D158,'2011-2012'!$A$3:$D$253,4,0),"")</f>
        <v/>
      </c>
      <c r="Y158" s="278" t="str">
        <f>IFERROR(VLOOKUP($D158,'2012-2013'!$A$3:$D$253,4,0),"")</f>
        <v/>
      </c>
      <c r="Z158" s="278">
        <f>IFERROR(VLOOKUP($D158,'2013-2014'!$A$3:$D$267,4,0),"")</f>
        <v>273</v>
      </c>
      <c r="AA158" s="146" t="str">
        <f>IFERROR(VLOOKUP($D160,'2014-2015'!$A$3:$D$254,4,0),"")</f>
        <v/>
      </c>
      <c r="AB158" s="146" t="str">
        <f>IFERROR(VLOOKUP($D160,'2015-2016'!$A$3:$D$254,4,0),"")</f>
        <v/>
      </c>
      <c r="AC158" s="272"/>
      <c r="AD158" s="107"/>
      <c r="AE158" s="18"/>
      <c r="AF158" s="18"/>
      <c r="AG158" s="349">
        <f t="shared" si="18"/>
        <v>1</v>
      </c>
    </row>
    <row r="159" spans="1:33" ht="15.75" x14ac:dyDescent="0.25">
      <c r="A159" s="174">
        <f t="shared" si="19"/>
        <v>156</v>
      </c>
      <c r="B159" s="353" t="s">
        <v>409</v>
      </c>
      <c r="C159" s="354" t="s">
        <v>297</v>
      </c>
      <c r="D159" s="163">
        <v>145</v>
      </c>
      <c r="E159" s="14"/>
      <c r="F159" s="71"/>
      <c r="G159" s="14"/>
      <c r="H159" s="147"/>
      <c r="I159" s="211" t="str">
        <f t="shared" si="15"/>
        <v/>
      </c>
      <c r="J159" s="211" t="str">
        <f t="shared" si="16"/>
        <v/>
      </c>
      <c r="K159" s="159" t="str">
        <f t="shared" si="17"/>
        <v/>
      </c>
      <c r="L159" s="244" t="str">
        <f t="shared" si="14"/>
        <v/>
      </c>
      <c r="M159" s="8" t="str">
        <f t="shared" ca="1" si="20"/>
        <v/>
      </c>
      <c r="R159" s="277" t="str">
        <f>IFERROR(VLOOKUP($D159,'2004-2006'!$A$3:$G$340,4,0),"")</f>
        <v/>
      </c>
      <c r="S159" s="277" t="str">
        <f>IFERROR(VLOOKUP($D159,'2006-2007'!$A$3:$G$249,4,0),"")</f>
        <v/>
      </c>
      <c r="T159" s="277" t="str">
        <f>IFERROR(VLOOKUP($D159,'2007-2008'!$A$3:$G$259,4,0),"")</f>
        <v/>
      </c>
      <c r="U159" s="278">
        <f>IFERROR(VLOOKUP($D159,'2008-2009'!$A$3:$H$253,4,0),"")</f>
        <v>145</v>
      </c>
      <c r="V159" s="278">
        <f>IFERROR(VLOOKUP($D159,'2009-2010'!$A$3:$D$254,4,0),"")</f>
        <v>145</v>
      </c>
      <c r="W159" s="278" t="str">
        <f>IFERROR(VLOOKUP($D159,'2010-2011'!$A$3:$D$255,4,0),"")</f>
        <v/>
      </c>
      <c r="X159" s="278" t="str">
        <f>IFERROR(VLOOKUP($D159,'2011-2012'!$A$3:$D$253,4,0),"")</f>
        <v/>
      </c>
      <c r="Y159" s="278" t="str">
        <f>IFERROR(VLOOKUP($D159,'2012-2013'!$A$3:$D$253,4,0),"")</f>
        <v/>
      </c>
      <c r="Z159" s="278" t="str">
        <f>IFERROR(VLOOKUP($D159,'2013-2014'!$A$3:$D$267,4,0),"")</f>
        <v/>
      </c>
      <c r="AA159" s="295"/>
      <c r="AB159" s="295"/>
      <c r="AC159" s="107"/>
      <c r="AD159" s="107"/>
      <c r="AE159" s="18"/>
      <c r="AF159" s="18"/>
      <c r="AG159" s="349">
        <f t="shared" si="18"/>
        <v>2</v>
      </c>
    </row>
    <row r="160" spans="1:33" ht="15.75" x14ac:dyDescent="0.25">
      <c r="A160" s="174">
        <f t="shared" si="19"/>
        <v>157</v>
      </c>
      <c r="B160" s="353" t="s">
        <v>624</v>
      </c>
      <c r="C160" s="354" t="s">
        <v>314</v>
      </c>
      <c r="D160" s="163">
        <v>202</v>
      </c>
      <c r="E160" s="17"/>
      <c r="F160" s="3"/>
      <c r="G160" s="17"/>
      <c r="H160" s="5"/>
      <c r="I160" s="211" t="str">
        <f t="shared" si="15"/>
        <v/>
      </c>
      <c r="J160" s="211" t="str">
        <f t="shared" si="16"/>
        <v/>
      </c>
      <c r="K160" s="159" t="str">
        <f t="shared" si="17"/>
        <v/>
      </c>
      <c r="L160" s="244" t="str">
        <f t="shared" si="14"/>
        <v/>
      </c>
      <c r="M160" s="8" t="str">
        <f t="shared" ca="1" si="20"/>
        <v/>
      </c>
      <c r="R160" s="277" t="str">
        <f>IFERROR(VLOOKUP($D160,'2004-2006'!$A$3:$G$340,4,0),"")</f>
        <v/>
      </c>
      <c r="S160" s="277" t="str">
        <f>IFERROR(VLOOKUP($D160,'2006-2007'!$A$3:$G$249,4,0),"")</f>
        <v/>
      </c>
      <c r="T160" s="277" t="str">
        <f>IFERROR(VLOOKUP($D160,'2007-2008'!$A$3:$G$259,4,0),"")</f>
        <v/>
      </c>
      <c r="U160" s="278" t="str">
        <f>IFERROR(VLOOKUP($D160,'2008-2009'!$A$3:$H$253,4,0),"")</f>
        <v/>
      </c>
      <c r="V160" s="278" t="str">
        <f>IFERROR(VLOOKUP($D160,'2009-2010'!$A$3:$D$254,4,0),"")</f>
        <v/>
      </c>
      <c r="W160" s="278">
        <f>IFERROR(VLOOKUP($D160,'2010-2011'!$A$3:$D$255,4,0),"")</f>
        <v>202</v>
      </c>
      <c r="X160" s="278" t="str">
        <f>IFERROR(VLOOKUP($D160,'2011-2012'!$A$3:$D$253,4,0),"")</f>
        <v/>
      </c>
      <c r="Y160" s="278" t="str">
        <f>IFERROR(VLOOKUP($D160,'2012-2013'!$A$3:$D$253,4,0),"")</f>
        <v/>
      </c>
      <c r="Z160" s="278" t="str">
        <f>IFERROR(VLOOKUP($D160,'2013-2014'!$A$3:$D$267,4,0),"")</f>
        <v/>
      </c>
      <c r="AA160" s="146" t="str">
        <f>IFERROR(VLOOKUP($D162,'2014-2015'!$A$3:$D$254,4,0),"")</f>
        <v/>
      </c>
      <c r="AB160" s="146" t="str">
        <f>IFERROR(VLOOKUP($D162,'2015-2016'!$A$3:$D$254,4,0),"")</f>
        <v/>
      </c>
      <c r="AC160" s="272"/>
      <c r="AD160" s="107"/>
      <c r="AE160" s="18"/>
      <c r="AF160" s="18"/>
      <c r="AG160" s="349">
        <f t="shared" si="18"/>
        <v>1</v>
      </c>
    </row>
    <row r="161" spans="1:33" ht="15.75" x14ac:dyDescent="0.25">
      <c r="A161" s="174">
        <f t="shared" si="19"/>
        <v>158</v>
      </c>
      <c r="B161" s="353" t="s">
        <v>607</v>
      </c>
      <c r="C161" s="354" t="s">
        <v>608</v>
      </c>
      <c r="D161" s="163">
        <v>190</v>
      </c>
      <c r="E161" s="17"/>
      <c r="F161" s="3"/>
      <c r="G161" s="17"/>
      <c r="H161" s="98"/>
      <c r="I161" s="211" t="str">
        <f t="shared" si="15"/>
        <v/>
      </c>
      <c r="J161" s="211" t="str">
        <f t="shared" si="16"/>
        <v/>
      </c>
      <c r="K161" s="159" t="str">
        <f t="shared" si="17"/>
        <v/>
      </c>
      <c r="L161" s="244" t="str">
        <f t="shared" si="14"/>
        <v/>
      </c>
      <c r="M161" s="8" t="str">
        <f t="shared" ca="1" si="20"/>
        <v/>
      </c>
      <c r="R161" s="277" t="str">
        <f>IFERROR(VLOOKUP($D161,'2004-2006'!$A$3:$G$340,4,0),"")</f>
        <v/>
      </c>
      <c r="S161" s="277" t="str">
        <f>IFERROR(VLOOKUP($D161,'2006-2007'!$A$3:$G$249,4,0),"")</f>
        <v/>
      </c>
      <c r="T161" s="277" t="str">
        <f>IFERROR(VLOOKUP($D161,'2007-2008'!$A$3:$G$259,4,0),"")</f>
        <v/>
      </c>
      <c r="U161" s="278" t="str">
        <f>IFERROR(VLOOKUP($D161,'2008-2009'!$A$3:$H$253,4,0),"")</f>
        <v/>
      </c>
      <c r="V161" s="278" t="str">
        <f>IFERROR(VLOOKUP($D161,'2009-2010'!$A$3:$D$254,4,0),"")</f>
        <v/>
      </c>
      <c r="W161" s="278">
        <f>IFERROR(VLOOKUP($D161,'2010-2011'!$A$3:$D$255,4,0),"")</f>
        <v>190</v>
      </c>
      <c r="X161" s="278" t="str">
        <f>IFERROR(VLOOKUP($D161,'2011-2012'!$A$3:$D$253,4,0),"")</f>
        <v/>
      </c>
      <c r="Y161" s="278" t="str">
        <f>IFERROR(VLOOKUP($D161,'2012-2013'!$A$3:$D$253,4,0),"")</f>
        <v/>
      </c>
      <c r="Z161" s="278" t="str">
        <f>IFERROR(VLOOKUP($D161,'2013-2014'!$A$3:$D$267,4,0),"")</f>
        <v/>
      </c>
      <c r="AA161" s="146" t="str">
        <f>IFERROR(VLOOKUP($D163,'2014-2015'!$A$3:$D$254,4,0),"")</f>
        <v/>
      </c>
      <c r="AB161" s="146" t="str">
        <f>IFERROR(VLOOKUP($D163,'2015-2016'!$A$3:$D$254,4,0),"")</f>
        <v/>
      </c>
      <c r="AC161" s="272"/>
      <c r="AD161" s="107"/>
      <c r="AE161" s="18"/>
      <c r="AF161" s="18"/>
      <c r="AG161" s="349">
        <f t="shared" si="18"/>
        <v>1</v>
      </c>
    </row>
    <row r="162" spans="1:33" ht="15.75" x14ac:dyDescent="0.25">
      <c r="A162" s="174">
        <f t="shared" si="19"/>
        <v>159</v>
      </c>
      <c r="B162" s="353" t="s">
        <v>607</v>
      </c>
      <c r="C162" s="354" t="s">
        <v>609</v>
      </c>
      <c r="D162" s="163">
        <v>191</v>
      </c>
      <c r="E162" s="17"/>
      <c r="F162" s="3"/>
      <c r="G162" s="17"/>
      <c r="H162" s="98"/>
      <c r="I162" s="211" t="str">
        <f t="shared" si="15"/>
        <v/>
      </c>
      <c r="J162" s="211" t="str">
        <f t="shared" si="16"/>
        <v/>
      </c>
      <c r="K162" s="159" t="str">
        <f t="shared" si="17"/>
        <v/>
      </c>
      <c r="L162" s="244" t="str">
        <f t="shared" si="14"/>
        <v/>
      </c>
      <c r="M162" s="8" t="str">
        <f t="shared" ca="1" si="20"/>
        <v/>
      </c>
      <c r="R162" s="277" t="str">
        <f>IFERROR(VLOOKUP($D162,'2004-2006'!$A$3:$G$340,4,0),"")</f>
        <v/>
      </c>
      <c r="S162" s="277" t="str">
        <f>IFERROR(VLOOKUP($D162,'2006-2007'!$A$3:$G$249,4,0),"")</f>
        <v/>
      </c>
      <c r="T162" s="277" t="str">
        <f>IFERROR(VLOOKUP($D162,'2007-2008'!$A$3:$G$259,4,0),"")</f>
        <v/>
      </c>
      <c r="U162" s="278" t="str">
        <f>IFERROR(VLOOKUP($D162,'2008-2009'!$A$3:$H$253,4,0),"")</f>
        <v/>
      </c>
      <c r="V162" s="278" t="str">
        <f>IFERROR(VLOOKUP($D162,'2009-2010'!$A$3:$D$254,4,0),"")</f>
        <v/>
      </c>
      <c r="W162" s="278">
        <f>IFERROR(VLOOKUP($D162,'2010-2011'!$A$3:$D$255,4,0),"")</f>
        <v>191</v>
      </c>
      <c r="X162" s="278">
        <f>IFERROR(VLOOKUP($D162,'2011-2012'!$A$3:$D$253,4,0),"")</f>
        <v>191</v>
      </c>
      <c r="Y162" s="278">
        <f>IFERROR(VLOOKUP($D162,'2012-2013'!$A$3:$D$253,4,0),"")</f>
        <v>191</v>
      </c>
      <c r="Z162" s="278">
        <f>IFERROR(VLOOKUP($D162,'2013-2014'!$A$3:$D$267,4,0),"")</f>
        <v>191</v>
      </c>
      <c r="AA162" s="295"/>
      <c r="AB162" s="295"/>
      <c r="AC162" s="107"/>
      <c r="AD162" s="107"/>
      <c r="AE162" s="18"/>
      <c r="AF162" s="18"/>
      <c r="AG162" s="349">
        <f t="shared" si="18"/>
        <v>4</v>
      </c>
    </row>
    <row r="163" spans="1:33" ht="15.75" x14ac:dyDescent="0.25">
      <c r="A163" s="174">
        <f t="shared" si="19"/>
        <v>160</v>
      </c>
      <c r="B163" s="353" t="s">
        <v>607</v>
      </c>
      <c r="C163" s="354" t="s">
        <v>199</v>
      </c>
      <c r="D163" s="163">
        <v>285</v>
      </c>
      <c r="E163" s="17"/>
      <c r="F163" s="3"/>
      <c r="G163" s="17"/>
      <c r="H163" s="98"/>
      <c r="I163" s="211" t="str">
        <f t="shared" si="15"/>
        <v>Février</v>
      </c>
      <c r="J163" s="211">
        <f t="shared" si="16"/>
        <v>8</v>
      </c>
      <c r="K163" s="159">
        <f t="shared" si="17"/>
        <v>1958</v>
      </c>
      <c r="L163" s="244">
        <v>21224</v>
      </c>
      <c r="M163" s="8">
        <f t="shared" ca="1" si="20"/>
        <v>56</v>
      </c>
      <c r="R163" s="277" t="str">
        <f>IFERROR(VLOOKUP($D163,'2004-2006'!$A$3:$G$340,4,0),"")</f>
        <v/>
      </c>
      <c r="S163" s="277" t="str">
        <f>IFERROR(VLOOKUP($D163,'2006-2007'!$A$3:$G$249,4,0),"")</f>
        <v/>
      </c>
      <c r="T163" s="277" t="str">
        <f>IFERROR(VLOOKUP($D163,'2007-2008'!$A$3:$G$259,4,0),"")</f>
        <v/>
      </c>
      <c r="U163" s="278" t="str">
        <f>IFERROR(VLOOKUP($D163,'2008-2009'!$A$3:$H$253,4,0),"")</f>
        <v/>
      </c>
      <c r="V163" s="278" t="str">
        <f>IFERROR(VLOOKUP($D163,'2009-2010'!$A$3:$D$254,4,0),"")</f>
        <v/>
      </c>
      <c r="W163" s="278" t="str">
        <f>IFERROR(VLOOKUP($D163,'2010-2011'!$A$3:$D$255,4,0),"")</f>
        <v/>
      </c>
      <c r="X163" s="278" t="str">
        <f>IFERROR(VLOOKUP($D163,'2011-2012'!$A$3:$D$253,4,0),"")</f>
        <v/>
      </c>
      <c r="Y163" s="278" t="str">
        <f>IFERROR(VLOOKUP($D163,'2012-2013'!$A$3:$D$253,4,0),"")</f>
        <v/>
      </c>
      <c r="Z163" s="278">
        <f>IFERROR(VLOOKUP($D163,'2013-2014'!$A$3:$D$267,4,0),"")</f>
        <v>285</v>
      </c>
      <c r="AA163" s="146" t="str">
        <f>IFERROR(VLOOKUP($D165,'2014-2015'!$A$3:$D$254,4,0),"")</f>
        <v/>
      </c>
      <c r="AB163" s="146" t="str">
        <f>IFERROR(VLOOKUP($D165,'2015-2016'!$A$3:$D$254,4,0),"")</f>
        <v/>
      </c>
      <c r="AC163" s="272"/>
      <c r="AD163" s="107"/>
      <c r="AE163" s="18"/>
      <c r="AF163" s="18"/>
      <c r="AG163" s="349">
        <f t="shared" si="18"/>
        <v>1</v>
      </c>
    </row>
    <row r="164" spans="1:33" ht="15.75" x14ac:dyDescent="0.25">
      <c r="A164" s="174">
        <f t="shared" si="19"/>
        <v>161</v>
      </c>
      <c r="B164" s="353" t="s">
        <v>345</v>
      </c>
      <c r="C164" s="354" t="s">
        <v>35</v>
      </c>
      <c r="D164" s="163">
        <v>38</v>
      </c>
      <c r="E164" s="14"/>
      <c r="F164" s="13"/>
      <c r="G164" s="14"/>
      <c r="H164" s="147"/>
      <c r="I164" s="211" t="str">
        <f t="shared" si="15"/>
        <v>Février</v>
      </c>
      <c r="J164" s="211">
        <f t="shared" si="16"/>
        <v>7</v>
      </c>
      <c r="K164" s="159">
        <f t="shared" si="17"/>
        <v>1900</v>
      </c>
      <c r="L164" s="244">
        <f t="shared" si="14"/>
        <v>38</v>
      </c>
      <c r="M164" s="8">
        <f t="shared" ca="1" si="20"/>
        <v>114</v>
      </c>
      <c r="R164" s="277">
        <f>IFERROR(VLOOKUP($D164,'2004-2006'!$A$3:$G$340,4,0),"")</f>
        <v>38</v>
      </c>
      <c r="S164" s="277" t="str">
        <f>IFERROR(VLOOKUP($D164,'2006-2007'!$A$3:$G$249,4,0),"")</f>
        <v/>
      </c>
      <c r="T164" s="277" t="str">
        <f>IFERROR(VLOOKUP($D164,'2007-2008'!$A$3:$G$259,4,0),"")</f>
        <v/>
      </c>
      <c r="U164" s="278" t="str">
        <f>IFERROR(VLOOKUP($D164,'2008-2009'!$A$3:$H$253,4,0),"")</f>
        <v/>
      </c>
      <c r="V164" s="278" t="str">
        <f>IFERROR(VLOOKUP($D164,'2009-2010'!$A$3:$D$254,4,0),"")</f>
        <v/>
      </c>
      <c r="W164" s="278" t="str">
        <f>IFERROR(VLOOKUP($D164,'2010-2011'!$A$3:$D$255,4,0),"")</f>
        <v/>
      </c>
      <c r="X164" s="278" t="str">
        <f>IFERROR(VLOOKUP($D164,'2011-2012'!$A$3:$D$253,4,0),"")</f>
        <v/>
      </c>
      <c r="Y164" s="278" t="str">
        <f>IFERROR(VLOOKUP($D164,'2012-2013'!$A$3:$D$253,4,0),"")</f>
        <v/>
      </c>
      <c r="Z164" s="278" t="str">
        <f>IFERROR(VLOOKUP($D164,'2013-2014'!$A$3:$D$267,4,0),"")</f>
        <v/>
      </c>
      <c r="AA164" s="146" t="str">
        <f>IFERROR(VLOOKUP($D166,'2014-2015'!$A$3:$D$254,4,0),"")</f>
        <v/>
      </c>
      <c r="AB164" s="146" t="str">
        <f>IFERROR(VLOOKUP($D166,'2015-2016'!$A$3:$D$254,4,0),"")</f>
        <v/>
      </c>
      <c r="AC164" s="272"/>
      <c r="AD164" s="107"/>
      <c r="AE164" s="18"/>
      <c r="AF164" s="18"/>
      <c r="AG164" s="349">
        <f t="shared" si="18"/>
        <v>1</v>
      </c>
    </row>
    <row r="165" spans="1:33" ht="15.75" x14ac:dyDescent="0.25">
      <c r="A165" s="174">
        <f t="shared" si="19"/>
        <v>162</v>
      </c>
      <c r="B165" s="353" t="s">
        <v>345</v>
      </c>
      <c r="C165" s="354" t="s">
        <v>276</v>
      </c>
      <c r="D165" s="163">
        <v>39</v>
      </c>
      <c r="E165" s="14"/>
      <c r="F165" s="13"/>
      <c r="G165" s="14"/>
      <c r="H165" s="147"/>
      <c r="I165" s="211" t="str">
        <f t="shared" si="15"/>
        <v>Février</v>
      </c>
      <c r="J165" s="211">
        <f t="shared" si="16"/>
        <v>8</v>
      </c>
      <c r="K165" s="159">
        <f t="shared" si="17"/>
        <v>1900</v>
      </c>
      <c r="L165" s="244">
        <f t="shared" si="14"/>
        <v>39</v>
      </c>
      <c r="M165" s="8">
        <f t="shared" ca="1" si="20"/>
        <v>114</v>
      </c>
      <c r="R165" s="277">
        <f>IFERROR(VLOOKUP($D165,'2004-2006'!$A$3:$G$340,4,0),"")</f>
        <v>39</v>
      </c>
      <c r="S165" s="277" t="str">
        <f>IFERROR(VLOOKUP($D165,'2006-2007'!$A$3:$G$249,4,0),"")</f>
        <v/>
      </c>
      <c r="T165" s="277" t="str">
        <f>IFERROR(VLOOKUP($D165,'2007-2008'!$A$3:$G$259,4,0),"")</f>
        <v/>
      </c>
      <c r="U165" s="278" t="str">
        <f>IFERROR(VLOOKUP($D165,'2008-2009'!$A$3:$H$253,4,0),"")</f>
        <v/>
      </c>
      <c r="V165" s="278" t="str">
        <f>IFERROR(VLOOKUP($D165,'2009-2010'!$A$3:$D$254,4,0),"")</f>
        <v/>
      </c>
      <c r="W165" s="278" t="str">
        <f>IFERROR(VLOOKUP($D165,'2010-2011'!$A$3:$D$255,4,0),"")</f>
        <v/>
      </c>
      <c r="X165" s="278" t="str">
        <f>IFERROR(VLOOKUP($D165,'2011-2012'!$A$3:$D$253,4,0),"")</f>
        <v/>
      </c>
      <c r="Y165" s="278" t="str">
        <f>IFERROR(VLOOKUP($D165,'2012-2013'!$A$3:$D$253,4,0),"")</f>
        <v/>
      </c>
      <c r="Z165" s="278" t="str">
        <f>IFERROR(VLOOKUP($D165,'2013-2014'!$A$3:$D$267,4,0),"")</f>
        <v/>
      </c>
      <c r="AA165" s="146" t="str">
        <f>IFERROR(VLOOKUP($D168,'2014-2015'!$A$3:$D$254,4,0),"")</f>
        <v/>
      </c>
      <c r="AB165" s="146" t="str">
        <f>IFERROR(VLOOKUP($D168,'2015-2016'!$A$3:$D$254,4,0),"")</f>
        <v/>
      </c>
      <c r="AC165" s="272"/>
      <c r="AD165" s="107"/>
      <c r="AE165" s="18"/>
      <c r="AF165" s="18"/>
      <c r="AG165" s="349">
        <f t="shared" si="18"/>
        <v>1</v>
      </c>
    </row>
    <row r="166" spans="1:33" ht="15.75" x14ac:dyDescent="0.25">
      <c r="A166" s="174">
        <f t="shared" si="19"/>
        <v>163</v>
      </c>
      <c r="B166" s="353" t="s">
        <v>58</v>
      </c>
      <c r="C166" s="354" t="s">
        <v>59</v>
      </c>
      <c r="D166" s="163">
        <v>40</v>
      </c>
      <c r="E166" s="14"/>
      <c r="F166" s="13"/>
      <c r="G166" s="14"/>
      <c r="H166" s="51"/>
      <c r="I166" s="211" t="str">
        <f t="shared" si="15"/>
        <v/>
      </c>
      <c r="J166" s="211" t="str">
        <f t="shared" si="16"/>
        <v/>
      </c>
      <c r="K166" s="159" t="str">
        <f t="shared" si="17"/>
        <v/>
      </c>
      <c r="L166" s="244" t="str">
        <f t="shared" si="14"/>
        <v/>
      </c>
      <c r="M166" s="8" t="str">
        <f t="shared" ca="1" si="20"/>
        <v/>
      </c>
      <c r="R166" s="277" t="str">
        <f>IFERROR(VLOOKUP($D166,'2004-2006'!$A$3:$G$340,4,0),"")</f>
        <v/>
      </c>
      <c r="S166" s="277">
        <f>IFERROR(VLOOKUP($D166,'2006-2007'!$A$3:$G$249,4,0),"")</f>
        <v>40</v>
      </c>
      <c r="T166" s="277">
        <f>IFERROR(VLOOKUP($D166,'2007-2008'!$A$3:$G$259,4,0),"")</f>
        <v>40</v>
      </c>
      <c r="U166" s="278">
        <f>IFERROR(VLOOKUP($D166,'2008-2009'!$A$3:$H$253,4,0),"")</f>
        <v>40</v>
      </c>
      <c r="V166" s="278">
        <f>IFERROR(VLOOKUP($D166,'2009-2010'!$A$3:$D$254,4,0),"")</f>
        <v>40</v>
      </c>
      <c r="W166" s="278" t="str">
        <f>IFERROR(VLOOKUP($D166,'2010-2011'!$A$3:$D$255,4,0),"")</f>
        <v/>
      </c>
      <c r="X166" s="278">
        <f>IFERROR(VLOOKUP($D166,'2011-2012'!$A$3:$D$253,4,0),"")</f>
        <v>40</v>
      </c>
      <c r="Y166" s="278" t="str">
        <f>IFERROR(VLOOKUP($D166,'2012-2013'!$A$3:$D$253,4,0),"")</f>
        <v/>
      </c>
      <c r="Z166" s="278" t="str">
        <f>IFERROR(VLOOKUP($D166,'2013-2014'!$A$3:$D$267,4,0),"")</f>
        <v/>
      </c>
      <c r="AA166" s="146" t="str">
        <f>IFERROR(VLOOKUP($D169,'2014-2015'!$A$3:$D$254,4,0),"")</f>
        <v/>
      </c>
      <c r="AB166" s="146" t="str">
        <f>IFERROR(VLOOKUP($D169,'2015-2016'!$A$3:$D$254,4,0),"")</f>
        <v/>
      </c>
      <c r="AC166" s="272"/>
      <c r="AD166" s="107"/>
      <c r="AE166" s="18"/>
      <c r="AF166" s="18"/>
      <c r="AG166" s="349">
        <f t="shared" si="18"/>
        <v>5</v>
      </c>
    </row>
    <row r="167" spans="1:33" ht="15.75" x14ac:dyDescent="0.25">
      <c r="A167" s="174">
        <f t="shared" si="19"/>
        <v>164</v>
      </c>
      <c r="B167" s="353" t="s">
        <v>513</v>
      </c>
      <c r="C167" s="353" t="s">
        <v>98</v>
      </c>
      <c r="D167" s="164">
        <v>161</v>
      </c>
      <c r="E167" s="14"/>
      <c r="F167" s="71"/>
      <c r="G167" s="15"/>
      <c r="H167" s="98"/>
      <c r="I167" s="211" t="str">
        <f t="shared" si="15"/>
        <v/>
      </c>
      <c r="J167" s="211" t="str">
        <f t="shared" si="16"/>
        <v/>
      </c>
      <c r="K167" s="159" t="str">
        <f t="shared" si="17"/>
        <v/>
      </c>
      <c r="L167" s="244" t="str">
        <f t="shared" si="14"/>
        <v/>
      </c>
      <c r="M167" s="8" t="str">
        <f t="shared" ca="1" si="20"/>
        <v/>
      </c>
      <c r="R167" s="277" t="str">
        <f>IFERROR(VLOOKUP($D167,'2004-2006'!$A$3:$G$340,4,0),"")</f>
        <v/>
      </c>
      <c r="S167" s="277" t="str">
        <f>IFERROR(VLOOKUP($D167,'2006-2007'!$A$3:$G$249,4,0),"")</f>
        <v/>
      </c>
      <c r="T167" s="277" t="str">
        <f>IFERROR(VLOOKUP($D167,'2007-2008'!$A$3:$G$259,4,0),"")</f>
        <v/>
      </c>
      <c r="U167" s="278">
        <f>IFERROR(VLOOKUP($D167,'2008-2009'!$A$3:$H$253,4,0),"")</f>
        <v>161</v>
      </c>
      <c r="V167" s="278">
        <f>IFERROR(VLOOKUP($D167,'2009-2010'!$A$3:$D$254,4,0),"")</f>
        <v>161</v>
      </c>
      <c r="W167" s="278" t="str">
        <f>IFERROR(VLOOKUP($D167,'2010-2011'!$A$3:$D$255,4,0),"")</f>
        <v/>
      </c>
      <c r="X167" s="278">
        <f>IFERROR(VLOOKUP($D167,'2011-2012'!$A$3:$D$253,4,0),"")</f>
        <v>161</v>
      </c>
      <c r="Y167" s="278">
        <f>IFERROR(VLOOKUP($D167,'2012-2013'!$A$3:$D$253,4,0),"")</f>
        <v>161</v>
      </c>
      <c r="Z167" s="278">
        <f>IFERROR(VLOOKUP($D167,'2013-2014'!$A$3:$D$267,4,0),"")</f>
        <v>161</v>
      </c>
      <c r="AA167" s="146"/>
      <c r="AB167" s="146"/>
      <c r="AC167" s="272"/>
      <c r="AD167" s="107"/>
      <c r="AE167" s="18"/>
      <c r="AF167" s="18"/>
      <c r="AG167" s="349">
        <f t="shared" si="18"/>
        <v>5</v>
      </c>
    </row>
    <row r="168" spans="1:33" ht="15.75" x14ac:dyDescent="0.25">
      <c r="A168" s="174">
        <f t="shared" si="19"/>
        <v>165</v>
      </c>
      <c r="B168" s="353" t="s">
        <v>513</v>
      </c>
      <c r="C168" s="353" t="s">
        <v>55</v>
      </c>
      <c r="D168" s="164">
        <v>239</v>
      </c>
      <c r="E168" s="14"/>
      <c r="F168" s="71"/>
      <c r="G168" s="15"/>
      <c r="H168" s="98"/>
      <c r="I168" s="211" t="str">
        <f t="shared" si="15"/>
        <v/>
      </c>
      <c r="J168" s="211" t="str">
        <f t="shared" si="16"/>
        <v/>
      </c>
      <c r="K168" s="159" t="str">
        <f t="shared" si="17"/>
        <v/>
      </c>
      <c r="L168" s="244" t="str">
        <f t="shared" si="14"/>
        <v/>
      </c>
      <c r="M168" s="8" t="str">
        <f t="shared" ca="1" si="20"/>
        <v/>
      </c>
      <c r="R168" s="277" t="str">
        <f>IFERROR(VLOOKUP($D168,'2004-2006'!$A$3:$G$340,4,0),"")</f>
        <v/>
      </c>
      <c r="S168" s="277" t="str">
        <f>IFERROR(VLOOKUP($D168,'2006-2007'!$A$3:$G$249,4,0),"")</f>
        <v/>
      </c>
      <c r="T168" s="277" t="str">
        <f>IFERROR(VLOOKUP($D168,'2007-2008'!$A$3:$G$259,4,0),"")</f>
        <v/>
      </c>
      <c r="U168" s="278" t="str">
        <f>IFERROR(VLOOKUP($D168,'2008-2009'!$A$3:$H$253,4,0),"")</f>
        <v/>
      </c>
      <c r="V168" s="278" t="str">
        <f>IFERROR(VLOOKUP($D168,'2009-2010'!$A$3:$D$254,4,0),"")</f>
        <v/>
      </c>
      <c r="W168" s="278" t="str">
        <f>IFERROR(VLOOKUP($D168,'2010-2011'!$A$3:$D$255,4,0),"")</f>
        <v/>
      </c>
      <c r="X168" s="278">
        <f>IFERROR(VLOOKUP($D168,'2011-2012'!$A$3:$D$253,4,0),"")</f>
        <v>239</v>
      </c>
      <c r="Y168" s="278" t="str">
        <f>IFERROR(VLOOKUP($D168,'2012-2013'!$A$3:$D$253,4,0),"")</f>
        <v/>
      </c>
      <c r="Z168" s="278" t="str">
        <f>IFERROR(VLOOKUP($D168,'2013-2014'!$A$3:$D$267,4,0),"")</f>
        <v/>
      </c>
      <c r="AA168" s="146" t="str">
        <f>IFERROR(VLOOKUP($D170,'2014-2015'!$A$3:$D$254,4,0),"")</f>
        <v/>
      </c>
      <c r="AB168" s="146" t="str">
        <f>IFERROR(VLOOKUP($D170,'2015-2016'!$A$3:$D$254,4,0),"")</f>
        <v/>
      </c>
      <c r="AC168" s="272"/>
      <c r="AD168" s="107"/>
      <c r="AE168" s="18"/>
      <c r="AF168" s="18"/>
      <c r="AG168" s="349">
        <f t="shared" si="18"/>
        <v>1</v>
      </c>
    </row>
    <row r="169" spans="1:33" ht="15.75" x14ac:dyDescent="0.25">
      <c r="A169" s="174">
        <f t="shared" si="19"/>
        <v>166</v>
      </c>
      <c r="B169" s="353" t="s">
        <v>348</v>
      </c>
      <c r="C169" s="353" t="s">
        <v>199</v>
      </c>
      <c r="D169" s="163">
        <v>95</v>
      </c>
      <c r="E169" s="14"/>
      <c r="F169" s="13"/>
      <c r="G169" s="14"/>
      <c r="H169" s="51"/>
      <c r="I169" s="211" t="str">
        <f t="shared" si="15"/>
        <v/>
      </c>
      <c r="J169" s="211" t="str">
        <f t="shared" si="16"/>
        <v/>
      </c>
      <c r="K169" s="159" t="str">
        <f t="shared" si="17"/>
        <v/>
      </c>
      <c r="L169" s="244" t="str">
        <f t="shared" si="14"/>
        <v/>
      </c>
      <c r="M169" s="8" t="str">
        <f t="shared" ca="1" si="20"/>
        <v/>
      </c>
      <c r="R169" s="277" t="str">
        <f>IFERROR(VLOOKUP($D169,'2004-2006'!$A$3:$G$340,4,0),"")</f>
        <v/>
      </c>
      <c r="S169" s="277">
        <f>IFERROR(VLOOKUP($D169,'2006-2007'!$A$3:$G$249,4,0),"")</f>
        <v>95</v>
      </c>
      <c r="T169" s="277" t="str">
        <f>IFERROR(VLOOKUP($D169,'2007-2008'!$A$3:$G$259,4,0),"")</f>
        <v/>
      </c>
      <c r="U169" s="278">
        <f>IFERROR(VLOOKUP($D169,'2008-2009'!$A$3:$H$253,4,0),"")</f>
        <v>95</v>
      </c>
      <c r="V169" s="278">
        <f>IFERROR(VLOOKUP($D169,'2009-2010'!$A$3:$D$254,4,0),"")</f>
        <v>95</v>
      </c>
      <c r="W169" s="278" t="str">
        <f>IFERROR(VLOOKUP($D169,'2010-2011'!$A$3:$D$255,4,0),"")</f>
        <v/>
      </c>
      <c r="X169" s="278" t="str">
        <f>IFERROR(VLOOKUP($D169,'2011-2012'!$A$3:$D$253,4,0),"")</f>
        <v/>
      </c>
      <c r="Y169" s="278" t="str">
        <f>IFERROR(VLOOKUP($D169,'2012-2013'!$A$3:$D$253,4,0),"")</f>
        <v/>
      </c>
      <c r="Z169" s="278" t="str">
        <f>IFERROR(VLOOKUP($D169,'2013-2014'!$A$3:$D$267,4,0),"")</f>
        <v/>
      </c>
      <c r="AA169" s="146" t="str">
        <f>IFERROR(VLOOKUP($D171,'2014-2015'!$A$3:$D$254,4,0),"")</f>
        <v/>
      </c>
      <c r="AB169" s="146" t="str">
        <f>IFERROR(VLOOKUP($D171,'2015-2016'!$A$3:$D$254,4,0),"")</f>
        <v/>
      </c>
      <c r="AC169" s="272"/>
      <c r="AD169" s="107"/>
      <c r="AE169" s="18"/>
      <c r="AF169" s="18"/>
      <c r="AG169" s="349">
        <f t="shared" si="18"/>
        <v>3</v>
      </c>
    </row>
    <row r="170" spans="1:33" ht="15.75" x14ac:dyDescent="0.25">
      <c r="A170" s="174">
        <f t="shared" si="19"/>
        <v>167</v>
      </c>
      <c r="B170" s="353" t="s">
        <v>349</v>
      </c>
      <c r="C170" s="353" t="s">
        <v>65</v>
      </c>
      <c r="D170" s="163">
        <v>96</v>
      </c>
      <c r="E170" s="14"/>
      <c r="F170" s="13"/>
      <c r="G170" s="14"/>
      <c r="H170" s="147"/>
      <c r="I170" s="211" t="str">
        <f t="shared" si="15"/>
        <v/>
      </c>
      <c r="J170" s="211" t="str">
        <f t="shared" si="16"/>
        <v/>
      </c>
      <c r="K170" s="159" t="str">
        <f t="shared" si="17"/>
        <v/>
      </c>
      <c r="L170" s="244" t="str">
        <f t="shared" si="14"/>
        <v/>
      </c>
      <c r="M170" s="8" t="str">
        <f t="shared" ca="1" si="20"/>
        <v/>
      </c>
      <c r="R170" s="277" t="str">
        <f>IFERROR(VLOOKUP($D170,'2004-2006'!$A$3:$G$340,4,0),"")</f>
        <v/>
      </c>
      <c r="S170" s="277">
        <f>IFERROR(VLOOKUP($D170,'2006-2007'!$A$3:$G$249,4,0),"")</f>
        <v>96</v>
      </c>
      <c r="T170" s="277" t="str">
        <f>IFERROR(VLOOKUP($D170,'2007-2008'!$A$3:$G$259,4,0),"")</f>
        <v/>
      </c>
      <c r="U170" s="278" t="str">
        <f>IFERROR(VLOOKUP($D170,'2008-2009'!$A$3:$H$253,4,0),"")</f>
        <v/>
      </c>
      <c r="V170" s="278" t="str">
        <f>IFERROR(VLOOKUP($D170,'2009-2010'!$A$3:$D$254,4,0),"")</f>
        <v/>
      </c>
      <c r="W170" s="278" t="str">
        <f>IFERROR(VLOOKUP($D170,'2010-2011'!$A$3:$D$255,4,0),"")</f>
        <v/>
      </c>
      <c r="X170" s="278" t="str">
        <f>IFERROR(VLOOKUP($D170,'2011-2012'!$A$3:$D$253,4,0),"")</f>
        <v/>
      </c>
      <c r="Y170" s="278" t="str">
        <f>IFERROR(VLOOKUP($D170,'2012-2013'!$A$3:$D$253,4,0),"")</f>
        <v/>
      </c>
      <c r="Z170" s="278" t="str">
        <f>IFERROR(VLOOKUP($D170,'2013-2014'!$A$3:$D$267,4,0),"")</f>
        <v/>
      </c>
      <c r="AA170" s="146" t="str">
        <f>IFERROR(VLOOKUP($D172,'2014-2015'!$A$3:$D$254,4,0),"")</f>
        <v/>
      </c>
      <c r="AB170" s="146" t="str">
        <f>IFERROR(VLOOKUP($D172,'2015-2016'!$A$3:$D$254,4,0),"")</f>
        <v/>
      </c>
      <c r="AC170" s="272"/>
      <c r="AD170" s="107"/>
      <c r="AE170" s="18"/>
      <c r="AF170" s="18"/>
      <c r="AG170" s="349">
        <f t="shared" si="18"/>
        <v>1</v>
      </c>
    </row>
    <row r="171" spans="1:33" ht="15.75" x14ac:dyDescent="0.25">
      <c r="A171" s="174">
        <f t="shared" si="19"/>
        <v>168</v>
      </c>
      <c r="B171" s="353" t="s">
        <v>626</v>
      </c>
      <c r="C171" s="353" t="s">
        <v>627</v>
      </c>
      <c r="D171" s="163">
        <v>203</v>
      </c>
      <c r="E171" s="17"/>
      <c r="F171" s="3"/>
      <c r="G171" s="17"/>
      <c r="H171" s="103"/>
      <c r="I171" s="211" t="str">
        <f t="shared" si="15"/>
        <v/>
      </c>
      <c r="J171" s="211" t="str">
        <f t="shared" si="16"/>
        <v/>
      </c>
      <c r="K171" s="159" t="str">
        <f t="shared" si="17"/>
        <v/>
      </c>
      <c r="L171" s="244" t="str">
        <f t="shared" si="14"/>
        <v/>
      </c>
      <c r="M171" s="8" t="str">
        <f t="shared" ca="1" si="20"/>
        <v/>
      </c>
      <c r="R171" s="277" t="str">
        <f>IFERROR(VLOOKUP($D171,'2004-2006'!$A$3:$G$340,4,0),"")</f>
        <v/>
      </c>
      <c r="S171" s="277" t="str">
        <f>IFERROR(VLOOKUP($D171,'2006-2007'!$A$3:$G$249,4,0),"")</f>
        <v/>
      </c>
      <c r="T171" s="277" t="str">
        <f>IFERROR(VLOOKUP($D171,'2007-2008'!$A$3:$G$259,4,0),"")</f>
        <v/>
      </c>
      <c r="U171" s="278" t="str">
        <f>IFERROR(VLOOKUP($D171,'2008-2009'!$A$3:$H$253,4,0),"")</f>
        <v/>
      </c>
      <c r="V171" s="278" t="str">
        <f>IFERROR(VLOOKUP($D171,'2009-2010'!$A$3:$D$254,4,0),"")</f>
        <v/>
      </c>
      <c r="W171" s="278" t="str">
        <f>IFERROR(VLOOKUP($D171,'2010-2011'!$A$3:$D$255,4,0),"")</f>
        <v/>
      </c>
      <c r="X171" s="278" t="str">
        <f>IFERROR(VLOOKUP($D171,'2011-2012'!$A$3:$D$253,4,0),"")</f>
        <v/>
      </c>
      <c r="Y171" s="278" t="str">
        <f>IFERROR(VLOOKUP($D171,'2012-2013'!$A$3:$D$253,4,0),"")</f>
        <v/>
      </c>
      <c r="Z171" s="278" t="str">
        <f>IFERROR(VLOOKUP($D171,'2013-2014'!$A$3:$D$267,4,0),"")</f>
        <v/>
      </c>
      <c r="AA171" s="146" t="str">
        <f>IFERROR(VLOOKUP($D173,'2014-2015'!$A$3:$D$254,4,0),"")</f>
        <v/>
      </c>
      <c r="AB171" s="146" t="str">
        <f>IFERROR(VLOOKUP($D173,'2015-2016'!$A$3:$D$254,4,0),"")</f>
        <v/>
      </c>
      <c r="AC171" s="272"/>
      <c r="AD171" s="107"/>
      <c r="AE171" s="18"/>
      <c r="AF171" s="18"/>
      <c r="AG171" s="349">
        <f t="shared" si="18"/>
        <v>0</v>
      </c>
    </row>
    <row r="172" spans="1:33" ht="15.75" x14ac:dyDescent="0.25">
      <c r="A172" s="174">
        <f t="shared" si="19"/>
        <v>169</v>
      </c>
      <c r="B172" s="353" t="s">
        <v>511</v>
      </c>
      <c r="C172" s="353" t="s">
        <v>19</v>
      </c>
      <c r="D172" s="164">
        <v>158</v>
      </c>
      <c r="E172" s="14"/>
      <c r="F172" s="71"/>
      <c r="G172" s="15"/>
      <c r="H172" s="129"/>
      <c r="I172" s="211" t="str">
        <f t="shared" si="15"/>
        <v/>
      </c>
      <c r="J172" s="211" t="str">
        <f t="shared" si="16"/>
        <v/>
      </c>
      <c r="K172" s="159" t="str">
        <f t="shared" si="17"/>
        <v/>
      </c>
      <c r="L172" s="244" t="str">
        <f t="shared" si="14"/>
        <v/>
      </c>
      <c r="M172" s="8" t="str">
        <f t="shared" ca="1" si="20"/>
        <v/>
      </c>
      <c r="R172" s="277" t="str">
        <f>IFERROR(VLOOKUP($D172,'2004-2006'!$A$3:$G$340,4,0),"")</f>
        <v/>
      </c>
      <c r="S172" s="277" t="str">
        <f>IFERROR(VLOOKUP($D172,'2006-2007'!$A$3:$G$249,4,0),"")</f>
        <v/>
      </c>
      <c r="T172" s="277" t="str">
        <f>IFERROR(VLOOKUP($D172,'2007-2008'!$A$3:$G$259,4,0),"")</f>
        <v/>
      </c>
      <c r="U172" s="278">
        <f>IFERROR(VLOOKUP($D172,'2008-2009'!$A$3:$H$253,4,0),"")</f>
        <v>158</v>
      </c>
      <c r="V172" s="278">
        <f>IFERROR(VLOOKUP($D172,'2009-2010'!$A$3:$D$254,4,0),"")</f>
        <v>158</v>
      </c>
      <c r="W172" s="278">
        <f>IFERROR(VLOOKUP($D172,'2010-2011'!$A$3:$D$255,4,0),"")</f>
        <v>158</v>
      </c>
      <c r="X172" s="278">
        <f>IFERROR(VLOOKUP($D172,'2011-2012'!$A$3:$D$253,4,0),"")</f>
        <v>158</v>
      </c>
      <c r="Y172" s="278">
        <f>IFERROR(VLOOKUP($D172,'2012-2013'!$A$3:$D$253,4,0),"")</f>
        <v>158</v>
      </c>
      <c r="Z172" s="278">
        <f>IFERROR(VLOOKUP($D172,'2013-2014'!$A$3:$D$267,4,0),"")</f>
        <v>158</v>
      </c>
      <c r="AA172" s="146" t="str">
        <f>IFERROR(VLOOKUP($D174,'2014-2015'!$A$3:$D$254,4,0),"")</f>
        <v/>
      </c>
      <c r="AB172" s="146" t="str">
        <f>IFERROR(VLOOKUP($D174,'2015-2016'!$A$3:$D$254,4,0),"")</f>
        <v/>
      </c>
      <c r="AC172" s="272"/>
      <c r="AD172" s="107"/>
      <c r="AE172" s="18"/>
      <c r="AF172" s="18"/>
      <c r="AG172" s="349">
        <f t="shared" si="18"/>
        <v>6</v>
      </c>
    </row>
    <row r="173" spans="1:33" ht="15.75" x14ac:dyDescent="0.25">
      <c r="A173" s="174">
        <f t="shared" si="19"/>
        <v>170</v>
      </c>
      <c r="B173" s="353" t="s">
        <v>350</v>
      </c>
      <c r="C173" s="353" t="s">
        <v>227</v>
      </c>
      <c r="D173" s="163">
        <v>97</v>
      </c>
      <c r="E173" s="14"/>
      <c r="F173" s="13"/>
      <c r="G173" s="14"/>
      <c r="H173" s="147"/>
      <c r="I173" s="211" t="str">
        <f t="shared" si="15"/>
        <v/>
      </c>
      <c r="J173" s="211" t="str">
        <f t="shared" si="16"/>
        <v/>
      </c>
      <c r="K173" s="159" t="str">
        <f t="shared" si="17"/>
        <v/>
      </c>
      <c r="L173" s="244" t="str">
        <f t="shared" si="14"/>
        <v/>
      </c>
      <c r="M173" s="8" t="str">
        <f t="shared" ca="1" si="20"/>
        <v/>
      </c>
      <c r="R173" s="277" t="str">
        <f>IFERROR(VLOOKUP($D173,'2004-2006'!$A$3:$G$340,4,0),"")</f>
        <v/>
      </c>
      <c r="S173" s="277">
        <f>IFERROR(VLOOKUP($D173,'2006-2007'!$A$3:$G$249,4,0),"")</f>
        <v>97</v>
      </c>
      <c r="T173" s="277" t="str">
        <f>IFERROR(VLOOKUP($D173,'2007-2008'!$A$3:$G$259,4,0),"")</f>
        <v/>
      </c>
      <c r="U173" s="278" t="str">
        <f>IFERROR(VLOOKUP($D173,'2008-2009'!$A$3:$H$253,4,0),"")</f>
        <v/>
      </c>
      <c r="V173" s="278" t="str">
        <f>IFERROR(VLOOKUP($D173,'2009-2010'!$A$3:$D$254,4,0),"")</f>
        <v/>
      </c>
      <c r="W173" s="278" t="str">
        <f>IFERROR(VLOOKUP($D173,'2010-2011'!$A$3:$D$255,4,0),"")</f>
        <v/>
      </c>
      <c r="X173" s="278" t="str">
        <f>IFERROR(VLOOKUP($D173,'2011-2012'!$A$3:$D$253,4,0),"")</f>
        <v/>
      </c>
      <c r="Y173" s="278" t="str">
        <f>IFERROR(VLOOKUP($D173,'2012-2013'!$A$3:$D$253,4,0),"")</f>
        <v/>
      </c>
      <c r="Z173" s="278" t="str">
        <f>IFERROR(VLOOKUP($D173,'2013-2014'!$A$3:$D$267,4,0),"")</f>
        <v/>
      </c>
      <c r="AA173" s="146" t="str">
        <f>IFERROR(VLOOKUP($D175,'2014-2015'!$A$3:$D$254,4,0),"")</f>
        <v/>
      </c>
      <c r="AB173" s="146" t="str">
        <f>IFERROR(VLOOKUP($D175,'2015-2016'!$A$3:$D$254,4,0),"")</f>
        <v/>
      </c>
      <c r="AC173" s="272"/>
      <c r="AD173" s="107"/>
      <c r="AE173" s="18"/>
      <c r="AF173" s="18"/>
      <c r="AG173" s="349">
        <f t="shared" si="18"/>
        <v>1</v>
      </c>
    </row>
    <row r="174" spans="1:33" ht="15.75" x14ac:dyDescent="0.25">
      <c r="A174" s="174">
        <f t="shared" si="19"/>
        <v>171</v>
      </c>
      <c r="B174" s="363" t="s">
        <v>770</v>
      </c>
      <c r="C174" s="363" t="s">
        <v>771</v>
      </c>
      <c r="D174" s="164">
        <v>278</v>
      </c>
      <c r="E174" s="50"/>
      <c r="F174" s="47"/>
      <c r="G174" s="50"/>
      <c r="H174" s="98"/>
      <c r="I174" s="211" t="str">
        <f t="shared" si="15"/>
        <v/>
      </c>
      <c r="J174" s="211" t="str">
        <f t="shared" si="16"/>
        <v/>
      </c>
      <c r="K174" s="159" t="str">
        <f t="shared" si="17"/>
        <v/>
      </c>
      <c r="L174" s="244" t="str">
        <f t="shared" si="14"/>
        <v/>
      </c>
      <c r="M174" s="8" t="str">
        <f t="shared" ca="1" si="20"/>
        <v/>
      </c>
      <c r="R174" s="277" t="str">
        <f>IFERROR(VLOOKUP($D174,'2004-2006'!$A$3:$G$340,4,0),"")</f>
        <v/>
      </c>
      <c r="S174" s="277" t="str">
        <f>IFERROR(VLOOKUP($D174,'2006-2007'!$A$3:$G$249,4,0),"")</f>
        <v/>
      </c>
      <c r="T174" s="277" t="str">
        <f>IFERROR(VLOOKUP($D174,'2007-2008'!$A$3:$G$259,4,0),"")</f>
        <v/>
      </c>
      <c r="U174" s="278" t="str">
        <f>IFERROR(VLOOKUP($D174,'2008-2009'!$A$3:$H$253,4,0),"")</f>
        <v/>
      </c>
      <c r="V174" s="278" t="str">
        <f>IFERROR(VLOOKUP($D174,'2009-2010'!$A$3:$D$254,4,0),"")</f>
        <v/>
      </c>
      <c r="W174" s="278" t="str">
        <f>IFERROR(VLOOKUP($D174,'2010-2011'!$A$3:$D$255,4,0),"")</f>
        <v/>
      </c>
      <c r="X174" s="278" t="str">
        <f>IFERROR(VLOOKUP($D174,'2011-2012'!$A$3:$D$253,4,0),"")</f>
        <v/>
      </c>
      <c r="Y174" s="278" t="str">
        <f>IFERROR(VLOOKUP($D174,'2012-2013'!$A$3:$D$253,4,0),"")</f>
        <v/>
      </c>
      <c r="Z174" s="278">
        <f>IFERROR(VLOOKUP($D174,'2013-2014'!$A$3:$D$267,4,0),"")</f>
        <v>278</v>
      </c>
      <c r="AA174" s="146" t="str">
        <f>IFERROR(VLOOKUP($D176,'2014-2015'!$A$3:$D$254,4,0),"")</f>
        <v/>
      </c>
      <c r="AB174" s="146" t="str">
        <f>IFERROR(VLOOKUP($D176,'2015-2016'!$A$3:$D$254,4,0),"")</f>
        <v/>
      </c>
      <c r="AC174" s="272"/>
      <c r="AD174" s="107"/>
      <c r="AE174" s="18"/>
      <c r="AF174" s="18"/>
      <c r="AG174" s="349">
        <f t="shared" si="18"/>
        <v>1</v>
      </c>
    </row>
    <row r="175" spans="1:33" ht="15.75" x14ac:dyDescent="0.25">
      <c r="A175" s="174">
        <f t="shared" si="19"/>
        <v>172</v>
      </c>
      <c r="B175" s="363" t="s">
        <v>753</v>
      </c>
      <c r="C175" s="368" t="s">
        <v>754</v>
      </c>
      <c r="D175" s="163">
        <v>266</v>
      </c>
      <c r="E175" s="17"/>
      <c r="F175" s="3"/>
      <c r="G175" s="17"/>
      <c r="H175" s="98"/>
      <c r="I175" s="211" t="str">
        <f t="shared" si="15"/>
        <v/>
      </c>
      <c r="J175" s="211" t="str">
        <f t="shared" si="16"/>
        <v/>
      </c>
      <c r="K175" s="159" t="str">
        <f t="shared" si="17"/>
        <v/>
      </c>
      <c r="L175" s="244" t="str">
        <f t="shared" si="14"/>
        <v/>
      </c>
      <c r="M175" s="8" t="str">
        <f t="shared" ca="1" si="20"/>
        <v/>
      </c>
      <c r="R175" s="277" t="str">
        <f>IFERROR(VLOOKUP($D175,'2004-2006'!$A$3:$G$340,4,0),"")</f>
        <v/>
      </c>
      <c r="S175" s="277" t="str">
        <f>IFERROR(VLOOKUP($D175,'2006-2007'!$A$3:$G$249,4,0),"")</f>
        <v/>
      </c>
      <c r="T175" s="277" t="str">
        <f>IFERROR(VLOOKUP($D175,'2007-2008'!$A$3:$G$259,4,0),"")</f>
        <v/>
      </c>
      <c r="U175" s="278" t="str">
        <f>IFERROR(VLOOKUP($D175,'2008-2009'!$A$3:$H$253,4,0),"")</f>
        <v/>
      </c>
      <c r="V175" s="278" t="str">
        <f>IFERROR(VLOOKUP($D175,'2009-2010'!$A$3:$D$254,4,0),"")</f>
        <v/>
      </c>
      <c r="W175" s="278" t="str">
        <f>IFERROR(VLOOKUP($D175,'2010-2011'!$A$3:$D$255,4,0),"")</f>
        <v/>
      </c>
      <c r="X175" s="278" t="str">
        <f>IFERROR(VLOOKUP($D175,'2011-2012'!$A$3:$D$253,4,0),"")</f>
        <v/>
      </c>
      <c r="Y175" s="278" t="str">
        <f>IFERROR(VLOOKUP($D175,'2012-2013'!$A$3:$D$253,4,0),"")</f>
        <v/>
      </c>
      <c r="Z175" s="278">
        <f>IFERROR(VLOOKUP($D175,'2013-2014'!$A$3:$D$267,4,0),"")</f>
        <v>266</v>
      </c>
      <c r="AA175" s="146" t="str">
        <f>IFERROR(VLOOKUP($D177,'2014-2015'!$A$3:$D$254,4,0),"")</f>
        <v/>
      </c>
      <c r="AB175" s="146" t="str">
        <f>IFERROR(VLOOKUP($D177,'2015-2016'!$A$3:$D$254,4,0),"")</f>
        <v/>
      </c>
      <c r="AC175" s="272"/>
      <c r="AD175" s="107"/>
      <c r="AE175" s="18"/>
      <c r="AF175" s="18"/>
      <c r="AG175" s="349">
        <f t="shared" si="18"/>
        <v>1</v>
      </c>
    </row>
    <row r="176" spans="1:33" ht="15.75" x14ac:dyDescent="0.25">
      <c r="A176" s="174">
        <f t="shared" si="19"/>
        <v>173</v>
      </c>
      <c r="B176" s="353" t="s">
        <v>351</v>
      </c>
      <c r="C176" s="353" t="s">
        <v>122</v>
      </c>
      <c r="D176" s="163">
        <v>41</v>
      </c>
      <c r="E176" s="14"/>
      <c r="F176" s="13"/>
      <c r="G176" s="14"/>
      <c r="H176" s="147"/>
      <c r="I176" s="211" t="str">
        <f t="shared" si="15"/>
        <v>Février</v>
      </c>
      <c r="J176" s="211">
        <f t="shared" si="16"/>
        <v>10</v>
      </c>
      <c r="K176" s="159">
        <f t="shared" si="17"/>
        <v>1900</v>
      </c>
      <c r="L176" s="244">
        <f t="shared" si="14"/>
        <v>41</v>
      </c>
      <c r="M176" s="8">
        <f t="shared" ca="1" si="20"/>
        <v>114</v>
      </c>
      <c r="R176" s="277">
        <f>IFERROR(VLOOKUP($D176,'2004-2006'!$A$3:$G$340,4,0),"")</f>
        <v>41</v>
      </c>
      <c r="S176" s="277" t="str">
        <f>IFERROR(VLOOKUP($D176,'2006-2007'!$A$3:$G$249,4,0),"")</f>
        <v/>
      </c>
      <c r="T176" s="277" t="str">
        <f>IFERROR(VLOOKUP($D176,'2007-2008'!$A$3:$G$259,4,0),"")</f>
        <v/>
      </c>
      <c r="U176" s="278" t="str">
        <f>IFERROR(VLOOKUP($D176,'2008-2009'!$A$3:$H$253,4,0),"")</f>
        <v/>
      </c>
      <c r="V176" s="278" t="str">
        <f>IFERROR(VLOOKUP($D176,'2009-2010'!$A$3:$D$254,4,0),"")</f>
        <v/>
      </c>
      <c r="W176" s="278" t="str">
        <f>IFERROR(VLOOKUP($D176,'2010-2011'!$A$3:$D$255,4,0),"")</f>
        <v/>
      </c>
      <c r="X176" s="278" t="str">
        <f>IFERROR(VLOOKUP($D176,'2011-2012'!$A$3:$D$253,4,0),"")</f>
        <v/>
      </c>
      <c r="Y176" s="278" t="str">
        <f>IFERROR(VLOOKUP($D176,'2012-2013'!$A$3:$D$253,4,0),"")</f>
        <v/>
      </c>
      <c r="Z176" s="278" t="str">
        <f>IFERROR(VLOOKUP($D176,'2013-2014'!$A$3:$D$267,4,0),"")</f>
        <v/>
      </c>
      <c r="AA176" s="146" t="str">
        <f>IFERROR(VLOOKUP($D178,'2014-2015'!$A$3:$D$254,4,0),"")</f>
        <v/>
      </c>
      <c r="AB176" s="146" t="str">
        <f>IFERROR(VLOOKUP($D178,'2015-2016'!$A$3:$D$254,4,0),"")</f>
        <v/>
      </c>
      <c r="AC176" s="272"/>
      <c r="AD176" s="107"/>
      <c r="AE176" s="18"/>
      <c r="AF176" s="18"/>
      <c r="AG176" s="349">
        <f t="shared" si="18"/>
        <v>1</v>
      </c>
    </row>
    <row r="177" spans="1:33" ht="15.75" x14ac:dyDescent="0.25">
      <c r="A177" s="174">
        <f t="shared" si="19"/>
        <v>174</v>
      </c>
      <c r="B177" s="371" t="s">
        <v>352</v>
      </c>
      <c r="C177" s="372" t="s">
        <v>55</v>
      </c>
      <c r="D177" s="163">
        <v>98</v>
      </c>
      <c r="E177" s="14"/>
      <c r="F177" s="13"/>
      <c r="G177" s="14"/>
      <c r="H177" s="147"/>
      <c r="I177" s="211" t="str">
        <f t="shared" si="15"/>
        <v/>
      </c>
      <c r="J177" s="211" t="str">
        <f t="shared" si="16"/>
        <v/>
      </c>
      <c r="K177" s="159" t="str">
        <f t="shared" si="17"/>
        <v/>
      </c>
      <c r="L177" s="244" t="str">
        <f t="shared" si="14"/>
        <v/>
      </c>
      <c r="M177" s="8" t="str">
        <f t="shared" ca="1" si="20"/>
        <v/>
      </c>
      <c r="O177" s="66"/>
      <c r="R177" s="277" t="str">
        <f>IFERROR(VLOOKUP($D177,'2004-2006'!$A$3:$G$340,4,0),"")</f>
        <v/>
      </c>
      <c r="S177" s="277">
        <f>IFERROR(VLOOKUP($D177,'2006-2007'!$A$3:$G$249,4,0),"")</f>
        <v>98</v>
      </c>
      <c r="T177" s="277" t="str">
        <f>IFERROR(VLOOKUP($D177,'2007-2008'!$A$3:$G$259,4,0),"")</f>
        <v/>
      </c>
      <c r="U177" s="278" t="str">
        <f>IFERROR(VLOOKUP($D177,'2008-2009'!$A$3:$H$253,4,0),"")</f>
        <v/>
      </c>
      <c r="V177" s="278" t="str">
        <f>IFERROR(VLOOKUP($D177,'2009-2010'!$A$3:$D$254,4,0),"")</f>
        <v/>
      </c>
      <c r="W177" s="278" t="str">
        <f>IFERROR(VLOOKUP($D177,'2010-2011'!$A$3:$D$255,4,0),"")</f>
        <v/>
      </c>
      <c r="X177" s="278" t="str">
        <f>IFERROR(VLOOKUP($D177,'2011-2012'!$A$3:$D$253,4,0),"")</f>
        <v/>
      </c>
      <c r="Y177" s="278" t="str">
        <f>IFERROR(VLOOKUP($D177,'2012-2013'!$A$3:$D$253,4,0),"")</f>
        <v/>
      </c>
      <c r="Z177" s="278" t="str">
        <f>IFERROR(VLOOKUP($D177,'2013-2014'!$A$3:$D$267,4,0),"")</f>
        <v/>
      </c>
      <c r="AA177" s="146" t="str">
        <f>IFERROR(VLOOKUP($D179,'2014-2015'!$A$3:$D$254,4,0),"")</f>
        <v/>
      </c>
      <c r="AB177" s="146" t="str">
        <f>IFERROR(VLOOKUP($D179,'2015-2016'!$A$3:$D$254,4,0),"")</f>
        <v/>
      </c>
      <c r="AC177" s="272"/>
      <c r="AD177" s="107"/>
      <c r="AE177" s="18"/>
      <c r="AF177" s="18"/>
      <c r="AG177" s="349">
        <f t="shared" si="18"/>
        <v>1</v>
      </c>
    </row>
    <row r="178" spans="1:33" s="66" customFormat="1" ht="15.75" x14ac:dyDescent="0.25">
      <c r="A178" s="174">
        <f t="shared" si="19"/>
        <v>175</v>
      </c>
      <c r="B178" s="353" t="s">
        <v>353</v>
      </c>
      <c r="C178" s="353" t="s">
        <v>78</v>
      </c>
      <c r="D178" s="163">
        <v>42</v>
      </c>
      <c r="E178" s="14"/>
      <c r="F178" s="13"/>
      <c r="G178" s="14"/>
      <c r="H178" s="147"/>
      <c r="I178" s="211" t="str">
        <f t="shared" si="15"/>
        <v>Février</v>
      </c>
      <c r="J178" s="211">
        <f t="shared" si="16"/>
        <v>11</v>
      </c>
      <c r="K178" s="159">
        <f t="shared" si="17"/>
        <v>1900</v>
      </c>
      <c r="L178" s="244">
        <f t="shared" si="14"/>
        <v>42</v>
      </c>
      <c r="M178" s="8">
        <f t="shared" ca="1" si="20"/>
        <v>114</v>
      </c>
      <c r="P178" s="1"/>
      <c r="Q178" s="1"/>
      <c r="R178" s="277">
        <f>IFERROR(VLOOKUP($D178,'2004-2006'!$A$3:$G$340,4,0),"")</f>
        <v>42</v>
      </c>
      <c r="S178" s="277">
        <f>IFERROR(VLOOKUP($D178,'2006-2007'!$A$3:$G$249,4,0),"")</f>
        <v>42</v>
      </c>
      <c r="T178" s="277" t="str">
        <f>IFERROR(VLOOKUP($D178,'2007-2008'!$A$3:$G$259,4,0),"")</f>
        <v/>
      </c>
      <c r="U178" s="278" t="str">
        <f>IFERROR(VLOOKUP($D178,'2008-2009'!$A$3:$H$253,4,0),"")</f>
        <v/>
      </c>
      <c r="V178" s="278" t="str">
        <f>IFERROR(VLOOKUP($D178,'2009-2010'!$A$3:$D$254,4,0),"")</f>
        <v/>
      </c>
      <c r="W178" s="278" t="str">
        <f>IFERROR(VLOOKUP($D178,'2010-2011'!$A$3:$D$255,4,0),"")</f>
        <v/>
      </c>
      <c r="X178" s="278" t="str">
        <f>IFERROR(VLOOKUP($D178,'2011-2012'!$A$3:$D$253,4,0),"")</f>
        <v/>
      </c>
      <c r="Y178" s="278" t="str">
        <f>IFERROR(VLOOKUP($D178,'2012-2013'!$A$3:$D$253,4,0),"")</f>
        <v/>
      </c>
      <c r="Z178" s="278" t="str">
        <f>IFERROR(VLOOKUP($D178,'2013-2014'!$A$3:$D$267,4,0),"")</f>
        <v/>
      </c>
      <c r="AA178" s="295"/>
      <c r="AB178" s="295"/>
      <c r="AC178" s="107"/>
      <c r="AD178" s="107"/>
      <c r="AE178" s="18"/>
      <c r="AF178" s="18"/>
      <c r="AG178" s="349">
        <f t="shared" si="18"/>
        <v>2</v>
      </c>
    </row>
    <row r="179" spans="1:33" s="66" customFormat="1" ht="15.75" x14ac:dyDescent="0.25">
      <c r="A179" s="174">
        <f t="shared" si="19"/>
        <v>176</v>
      </c>
      <c r="B179" s="353" t="s">
        <v>564</v>
      </c>
      <c r="C179" s="353" t="s">
        <v>19</v>
      </c>
      <c r="D179" s="164">
        <v>176</v>
      </c>
      <c r="E179" s="17"/>
      <c r="F179" s="3"/>
      <c r="G179" s="17"/>
      <c r="H179" s="103"/>
      <c r="I179" s="211" t="str">
        <f t="shared" si="15"/>
        <v/>
      </c>
      <c r="J179" s="211" t="str">
        <f t="shared" si="16"/>
        <v/>
      </c>
      <c r="K179" s="159" t="str">
        <f t="shared" si="17"/>
        <v/>
      </c>
      <c r="L179" s="244" t="str">
        <f t="shared" si="14"/>
        <v/>
      </c>
      <c r="M179" s="8" t="str">
        <f t="shared" ca="1" si="20"/>
        <v/>
      </c>
      <c r="P179" s="1"/>
      <c r="Q179" s="1"/>
      <c r="R179" s="277" t="str">
        <f>IFERROR(VLOOKUP($D179,'2004-2006'!$A$3:$G$340,4,0),"")</f>
        <v/>
      </c>
      <c r="S179" s="277" t="str">
        <f>IFERROR(VLOOKUP($D179,'2006-2007'!$A$3:$G$249,4,0),"")</f>
        <v/>
      </c>
      <c r="T179" s="277" t="str">
        <f>IFERROR(VLOOKUP($D179,'2007-2008'!$A$3:$G$259,4,0),"")</f>
        <v/>
      </c>
      <c r="U179" s="278" t="str">
        <f>IFERROR(VLOOKUP($D179,'2008-2009'!$A$3:$H$253,4,0),"")</f>
        <v/>
      </c>
      <c r="V179" s="278">
        <f>IFERROR(VLOOKUP($D179,'2009-2010'!$A$3:$D$254,4,0),"")</f>
        <v>176</v>
      </c>
      <c r="W179" s="278" t="str">
        <f>IFERROR(VLOOKUP($D179,'2010-2011'!$A$3:$D$255,4,0),"")</f>
        <v/>
      </c>
      <c r="X179" s="278" t="str">
        <f>IFERROR(VLOOKUP($D179,'2011-2012'!$A$3:$D$253,4,0),"")</f>
        <v/>
      </c>
      <c r="Y179" s="278" t="str">
        <f>IFERROR(VLOOKUP($D179,'2012-2013'!$A$3:$D$253,4,0),"")</f>
        <v/>
      </c>
      <c r="Z179" s="278" t="str">
        <f>IFERROR(VLOOKUP($D179,'2013-2014'!$A$3:$D$267,4,0),"")</f>
        <v/>
      </c>
      <c r="AA179" s="295"/>
      <c r="AB179" s="295"/>
      <c r="AC179" s="107"/>
      <c r="AD179" s="107"/>
      <c r="AE179" s="18"/>
      <c r="AF179" s="18"/>
      <c r="AG179" s="349">
        <f t="shared" si="18"/>
        <v>1</v>
      </c>
    </row>
    <row r="180" spans="1:33" s="66" customFormat="1" ht="15.75" x14ac:dyDescent="0.25">
      <c r="A180" s="174">
        <f t="shared" si="19"/>
        <v>177</v>
      </c>
      <c r="B180" s="353" t="s">
        <v>628</v>
      </c>
      <c r="C180" s="353" t="s">
        <v>629</v>
      </c>
      <c r="D180" s="163">
        <v>204</v>
      </c>
      <c r="E180" s="17"/>
      <c r="F180" s="3"/>
      <c r="G180" s="17"/>
      <c r="H180" s="102"/>
      <c r="I180" s="211" t="str">
        <f t="shared" si="15"/>
        <v/>
      </c>
      <c r="J180" s="211" t="str">
        <f t="shared" si="16"/>
        <v/>
      </c>
      <c r="K180" s="159" t="str">
        <f t="shared" si="17"/>
        <v/>
      </c>
      <c r="L180" s="244" t="str">
        <f t="shared" si="14"/>
        <v/>
      </c>
      <c r="M180" s="8" t="str">
        <f t="shared" ca="1" si="20"/>
        <v/>
      </c>
      <c r="P180" s="1"/>
      <c r="Q180" s="1"/>
      <c r="R180" s="277" t="str">
        <f>IFERROR(VLOOKUP($D180,'2004-2006'!$A$3:$G$340,4,0),"")</f>
        <v/>
      </c>
      <c r="S180" s="277" t="str">
        <f>IFERROR(VLOOKUP($D180,'2006-2007'!$A$3:$G$249,4,0),"")</f>
        <v/>
      </c>
      <c r="T180" s="277" t="str">
        <f>IFERROR(VLOOKUP($D180,'2007-2008'!$A$3:$G$259,4,0),"")</f>
        <v/>
      </c>
      <c r="U180" s="278" t="str">
        <f>IFERROR(VLOOKUP($D180,'2008-2009'!$A$3:$H$253,4,0),"")</f>
        <v/>
      </c>
      <c r="V180" s="278" t="str">
        <f>IFERROR(VLOOKUP($D180,'2009-2010'!$A$3:$D$254,4,0),"")</f>
        <v/>
      </c>
      <c r="W180" s="278">
        <f>IFERROR(VLOOKUP($D180,'2010-2011'!$A$3:$D$255,4,0),"")</f>
        <v>204</v>
      </c>
      <c r="X180" s="278">
        <f>IFERROR(VLOOKUP($D180,'2011-2012'!$A$3:$D$253,4,0),"")</f>
        <v>204</v>
      </c>
      <c r="Y180" s="278">
        <f>IFERROR(VLOOKUP($D180,'2012-2013'!$A$3:$D$253,4,0),"")</f>
        <v>204</v>
      </c>
      <c r="Z180" s="278" t="str">
        <f>IFERROR(VLOOKUP($D180,'2013-2014'!$A$3:$D$267,4,0),"")</f>
        <v/>
      </c>
      <c r="AA180" s="146" t="str">
        <f>IFERROR(VLOOKUP($D182,'2014-2015'!$A$3:$D$254,4,0),"")</f>
        <v/>
      </c>
      <c r="AB180" s="146" t="str">
        <f>IFERROR(VLOOKUP($D182,'2015-2016'!$A$3:$D$254,4,0),"")</f>
        <v/>
      </c>
      <c r="AC180" s="272"/>
      <c r="AD180" s="107"/>
      <c r="AE180" s="18"/>
      <c r="AF180" s="18"/>
      <c r="AG180" s="349">
        <f t="shared" si="18"/>
        <v>3</v>
      </c>
    </row>
    <row r="181" spans="1:33" ht="15.75" x14ac:dyDescent="0.25">
      <c r="A181" s="174">
        <f t="shared" si="19"/>
        <v>178</v>
      </c>
      <c r="B181" s="363" t="s">
        <v>755</v>
      </c>
      <c r="C181" s="363" t="s">
        <v>756</v>
      </c>
      <c r="D181" s="164">
        <v>267</v>
      </c>
      <c r="E181" s="46"/>
      <c r="F181" s="47"/>
      <c r="G181" s="46"/>
      <c r="H181" s="98"/>
      <c r="I181" s="211" t="str">
        <f t="shared" si="15"/>
        <v/>
      </c>
      <c r="J181" s="211" t="str">
        <f t="shared" si="16"/>
        <v/>
      </c>
      <c r="K181" s="159" t="str">
        <f t="shared" si="17"/>
        <v/>
      </c>
      <c r="L181" s="244" t="str">
        <f t="shared" si="14"/>
        <v/>
      </c>
      <c r="M181" s="8" t="str">
        <f t="shared" ca="1" si="20"/>
        <v/>
      </c>
      <c r="R181" s="277" t="str">
        <f>IFERROR(VLOOKUP($D181,'2004-2006'!$A$3:$G$340,4,0),"")</f>
        <v/>
      </c>
      <c r="S181" s="277" t="str">
        <f>IFERROR(VLOOKUP($D181,'2006-2007'!$A$3:$G$249,4,0),"")</f>
        <v/>
      </c>
      <c r="T181" s="277" t="str">
        <f>IFERROR(VLOOKUP($D181,'2007-2008'!$A$3:$G$259,4,0),"")</f>
        <v/>
      </c>
      <c r="U181" s="278" t="str">
        <f>IFERROR(VLOOKUP($D181,'2008-2009'!$A$3:$H$253,4,0),"")</f>
        <v/>
      </c>
      <c r="V181" s="278" t="str">
        <f>IFERROR(VLOOKUP($D181,'2009-2010'!$A$3:$D$254,4,0),"")</f>
        <v/>
      </c>
      <c r="W181" s="278" t="str">
        <f>IFERROR(VLOOKUP($D181,'2010-2011'!$A$3:$D$255,4,0),"")</f>
        <v/>
      </c>
      <c r="X181" s="278" t="str">
        <f>IFERROR(VLOOKUP($D181,'2011-2012'!$A$3:$D$253,4,0),"")</f>
        <v/>
      </c>
      <c r="Y181" s="278" t="str">
        <f>IFERROR(VLOOKUP($D181,'2012-2013'!$A$3:$D$253,4,0),"")</f>
        <v/>
      </c>
      <c r="Z181" s="278">
        <f>IFERROR(VLOOKUP($D181,'2013-2014'!$A$3:$D$267,4,0),"")</f>
        <v>267</v>
      </c>
      <c r="AA181" s="146" t="str">
        <f>IFERROR(VLOOKUP($D183,'2014-2015'!$A$3:$D$254,4,0),"")</f>
        <v/>
      </c>
      <c r="AB181" s="146" t="str">
        <f>IFERROR(VLOOKUP($D183,'2015-2016'!$A$3:$D$254,4,0),"")</f>
        <v/>
      </c>
      <c r="AC181" s="272"/>
      <c r="AD181" s="107"/>
      <c r="AE181" s="18"/>
      <c r="AF181" s="18"/>
      <c r="AG181" s="349">
        <f t="shared" si="18"/>
        <v>1</v>
      </c>
    </row>
    <row r="182" spans="1:33" s="66" customFormat="1" ht="15.75" x14ac:dyDescent="0.25">
      <c r="A182" s="174">
        <f t="shared" si="19"/>
        <v>179</v>
      </c>
      <c r="B182" s="353" t="s">
        <v>125</v>
      </c>
      <c r="C182" s="353" t="s">
        <v>106</v>
      </c>
      <c r="D182" s="163">
        <v>125</v>
      </c>
      <c r="E182" s="14"/>
      <c r="F182" s="13"/>
      <c r="G182" s="14"/>
      <c r="H182" s="5"/>
      <c r="I182" s="211" t="str">
        <f t="shared" si="15"/>
        <v/>
      </c>
      <c r="J182" s="211" t="str">
        <f t="shared" si="16"/>
        <v/>
      </c>
      <c r="K182" s="159" t="str">
        <f t="shared" si="17"/>
        <v/>
      </c>
      <c r="L182" s="244" t="str">
        <f t="shared" si="14"/>
        <v/>
      </c>
      <c r="M182" s="8" t="str">
        <f t="shared" ca="1" si="20"/>
        <v/>
      </c>
      <c r="O182" s="1"/>
      <c r="P182" s="1"/>
      <c r="Q182" s="1"/>
      <c r="R182" s="277" t="str">
        <f>IFERROR(VLOOKUP($D182,'2004-2006'!$A$3:$G$340,4,0),"")</f>
        <v/>
      </c>
      <c r="S182" s="277" t="str">
        <f>IFERROR(VLOOKUP($D182,'2006-2007'!$A$3:$G$249,4,0),"")</f>
        <v/>
      </c>
      <c r="T182" s="277">
        <f>IFERROR(VLOOKUP($D182,'2007-2008'!$A$3:$G$259,4,0),"")</f>
        <v>125</v>
      </c>
      <c r="U182" s="278">
        <f>IFERROR(VLOOKUP($D182,'2008-2009'!$A$3:$H$253,4,0),"")</f>
        <v>125</v>
      </c>
      <c r="V182" s="278">
        <f>IFERROR(VLOOKUP($D182,'2009-2010'!$A$3:$D$254,4,0),"")</f>
        <v>125</v>
      </c>
      <c r="W182" s="278">
        <f>IFERROR(VLOOKUP($D182,'2010-2011'!$A$3:$D$255,4,0),"")</f>
        <v>125</v>
      </c>
      <c r="X182" s="278" t="str">
        <f>IFERROR(VLOOKUP($D182,'2011-2012'!$A$3:$D$253,4,0),"")</f>
        <v/>
      </c>
      <c r="Y182" s="278">
        <f>IFERROR(VLOOKUP($D182,'2012-2013'!$A$3:$D$253,4,0),"")</f>
        <v>125</v>
      </c>
      <c r="Z182" s="278">
        <f>IFERROR(VLOOKUP($D182,'2013-2014'!$A$3:$D$267,4,0),"")</f>
        <v>125</v>
      </c>
      <c r="AA182" s="146" t="str">
        <f>IFERROR(VLOOKUP($D184,'2014-2015'!$A$3:$D$254,4,0),"")</f>
        <v/>
      </c>
      <c r="AB182" s="146" t="str">
        <f>IFERROR(VLOOKUP($D184,'2015-2016'!$A$3:$D$254,4,0),"")</f>
        <v/>
      </c>
      <c r="AC182" s="272"/>
      <c r="AD182" s="107"/>
      <c r="AE182" s="18"/>
      <c r="AF182" s="18"/>
      <c r="AG182" s="349">
        <f t="shared" si="18"/>
        <v>6</v>
      </c>
    </row>
    <row r="183" spans="1:33" ht="15.75" x14ac:dyDescent="0.25">
      <c r="A183" s="174">
        <f t="shared" si="19"/>
        <v>180</v>
      </c>
      <c r="B183" s="353" t="s">
        <v>630</v>
      </c>
      <c r="C183" s="353" t="s">
        <v>133</v>
      </c>
      <c r="D183" s="163">
        <v>205</v>
      </c>
      <c r="E183" s="17"/>
      <c r="F183" s="3"/>
      <c r="G183" s="17"/>
      <c r="H183" s="5"/>
      <c r="I183" s="211" t="str">
        <f t="shared" si="15"/>
        <v/>
      </c>
      <c r="J183" s="211" t="str">
        <f t="shared" si="16"/>
        <v/>
      </c>
      <c r="K183" s="159" t="str">
        <f t="shared" si="17"/>
        <v/>
      </c>
      <c r="L183" s="244" t="str">
        <f t="shared" si="14"/>
        <v/>
      </c>
      <c r="M183" s="8" t="str">
        <f t="shared" ca="1" si="20"/>
        <v/>
      </c>
      <c r="R183" s="277" t="str">
        <f>IFERROR(VLOOKUP($D183,'2004-2006'!$A$3:$G$340,4,0),"")</f>
        <v/>
      </c>
      <c r="S183" s="277" t="str">
        <f>IFERROR(VLOOKUP($D183,'2006-2007'!$A$3:$G$249,4,0),"")</f>
        <v/>
      </c>
      <c r="T183" s="277" t="str">
        <f>IFERROR(VLOOKUP($D183,'2007-2008'!$A$3:$G$259,4,0),"")</f>
        <v/>
      </c>
      <c r="U183" s="278" t="str">
        <f>IFERROR(VLOOKUP($D183,'2008-2009'!$A$3:$H$253,4,0),"")</f>
        <v/>
      </c>
      <c r="V183" s="278" t="str">
        <f>IFERROR(VLOOKUP($D183,'2009-2010'!$A$3:$D$254,4,0),"")</f>
        <v/>
      </c>
      <c r="W183" s="278">
        <f>IFERROR(VLOOKUP($D183,'2010-2011'!$A$3:$D$255,4,0),"")</f>
        <v>205</v>
      </c>
      <c r="X183" s="278">
        <f>IFERROR(VLOOKUP($D183,'2011-2012'!$A$3:$D$253,4,0),"")</f>
        <v>205</v>
      </c>
      <c r="Y183" s="278">
        <f>IFERROR(VLOOKUP($D183,'2012-2013'!$A$3:$D$253,4,0),"")</f>
        <v>205</v>
      </c>
      <c r="Z183" s="278">
        <f>IFERROR(VLOOKUP($D183,'2013-2014'!$A$3:$D$267,4,0),"")</f>
        <v>205</v>
      </c>
      <c r="AA183" s="146" t="str">
        <f>IFERROR(VLOOKUP($D185,'2014-2015'!$A$3:$D$254,4,0),"")</f>
        <v/>
      </c>
      <c r="AB183" s="146" t="str">
        <f>IFERROR(VLOOKUP($D185,'2015-2016'!$A$3:$D$254,4,0),"")</f>
        <v/>
      </c>
      <c r="AC183" s="272"/>
      <c r="AD183" s="107"/>
      <c r="AE183" s="18"/>
      <c r="AF183" s="18"/>
      <c r="AG183" s="349">
        <f t="shared" si="18"/>
        <v>4</v>
      </c>
    </row>
    <row r="184" spans="1:33" ht="15.75" x14ac:dyDescent="0.25">
      <c r="A184" s="174">
        <f t="shared" si="19"/>
        <v>181</v>
      </c>
      <c r="B184" s="353" t="s">
        <v>354</v>
      </c>
      <c r="C184" s="353" t="s">
        <v>232</v>
      </c>
      <c r="D184" s="163">
        <v>99</v>
      </c>
      <c r="E184" s="14"/>
      <c r="F184" s="13"/>
      <c r="G184" s="14"/>
      <c r="H184" s="147"/>
      <c r="I184" s="211" t="str">
        <f t="shared" si="15"/>
        <v/>
      </c>
      <c r="J184" s="211" t="str">
        <f t="shared" si="16"/>
        <v/>
      </c>
      <c r="K184" s="159" t="str">
        <f t="shared" si="17"/>
        <v/>
      </c>
      <c r="L184" s="244" t="str">
        <f t="shared" si="14"/>
        <v/>
      </c>
      <c r="M184" s="8" t="str">
        <f t="shared" ca="1" si="20"/>
        <v/>
      </c>
      <c r="R184" s="277" t="str">
        <f>IFERROR(VLOOKUP($D184,'2004-2006'!$A$3:$G$340,4,0),"")</f>
        <v/>
      </c>
      <c r="S184" s="277">
        <f>IFERROR(VLOOKUP($D184,'2006-2007'!$A$3:$G$249,4,0),"")</f>
        <v>99</v>
      </c>
      <c r="T184" s="277" t="str">
        <f>IFERROR(VLOOKUP($D184,'2007-2008'!$A$3:$G$259,4,0),"")</f>
        <v/>
      </c>
      <c r="U184" s="278" t="str">
        <f>IFERROR(VLOOKUP($D184,'2008-2009'!$A$3:$H$253,4,0),"")</f>
        <v/>
      </c>
      <c r="V184" s="278" t="str">
        <f>IFERROR(VLOOKUP($D184,'2009-2010'!$A$3:$D$254,4,0),"")</f>
        <v/>
      </c>
      <c r="W184" s="278" t="str">
        <f>IFERROR(VLOOKUP($D184,'2010-2011'!$A$3:$D$255,4,0),"")</f>
        <v/>
      </c>
      <c r="X184" s="278" t="str">
        <f>IFERROR(VLOOKUP($D184,'2011-2012'!$A$3:$D$253,4,0),"")</f>
        <v/>
      </c>
      <c r="Y184" s="278" t="str">
        <f>IFERROR(VLOOKUP($D184,'2012-2013'!$A$3:$D$253,4,0),"")</f>
        <v/>
      </c>
      <c r="Z184" s="278" t="str">
        <f>IFERROR(VLOOKUP($D184,'2013-2014'!$A$3:$D$267,4,0),"")</f>
        <v/>
      </c>
      <c r="AA184" s="146" t="str">
        <f>IFERROR(VLOOKUP($D186,'2014-2015'!$A$3:$D$254,4,0),"")</f>
        <v/>
      </c>
      <c r="AB184" s="146" t="str">
        <f>IFERROR(VLOOKUP($D186,'2015-2016'!$A$3:$D$254,4,0),"")</f>
        <v/>
      </c>
      <c r="AC184" s="272"/>
      <c r="AD184" s="107"/>
      <c r="AE184" s="18"/>
      <c r="AF184" s="18"/>
      <c r="AG184" s="349">
        <f t="shared" si="18"/>
        <v>1</v>
      </c>
    </row>
    <row r="185" spans="1:33" ht="15.75" x14ac:dyDescent="0.25">
      <c r="A185" s="174">
        <f t="shared" si="19"/>
        <v>182</v>
      </c>
      <c r="B185" s="353" t="s">
        <v>354</v>
      </c>
      <c r="C185" s="353" t="s">
        <v>234</v>
      </c>
      <c r="D185" s="163">
        <v>100</v>
      </c>
      <c r="E185" s="14"/>
      <c r="F185" s="13"/>
      <c r="G185" s="14"/>
      <c r="H185" s="147"/>
      <c r="I185" s="211" t="str">
        <f t="shared" si="15"/>
        <v/>
      </c>
      <c r="J185" s="211" t="str">
        <f t="shared" si="16"/>
        <v/>
      </c>
      <c r="K185" s="159" t="str">
        <f t="shared" si="17"/>
        <v/>
      </c>
      <c r="L185" s="244" t="str">
        <f t="shared" si="14"/>
        <v/>
      </c>
      <c r="M185" s="8" t="str">
        <f t="shared" ca="1" si="20"/>
        <v/>
      </c>
      <c r="R185" s="277" t="str">
        <f>IFERROR(VLOOKUP($D185,'2004-2006'!$A$3:$G$340,4,0),"")</f>
        <v/>
      </c>
      <c r="S185" s="277">
        <f>IFERROR(VLOOKUP($D185,'2006-2007'!$A$3:$G$249,4,0),"")</f>
        <v>100</v>
      </c>
      <c r="T185" s="277" t="str">
        <f>IFERROR(VLOOKUP($D185,'2007-2008'!$A$3:$G$259,4,0),"")</f>
        <v/>
      </c>
      <c r="U185" s="278" t="str">
        <f>IFERROR(VLOOKUP($D185,'2008-2009'!$A$3:$H$253,4,0),"")</f>
        <v/>
      </c>
      <c r="V185" s="278" t="str">
        <f>IFERROR(VLOOKUP($D185,'2009-2010'!$A$3:$D$254,4,0),"")</f>
        <v/>
      </c>
      <c r="W185" s="278" t="str">
        <f>IFERROR(VLOOKUP($D185,'2010-2011'!$A$3:$D$255,4,0),"")</f>
        <v/>
      </c>
      <c r="X185" s="278" t="str">
        <f>IFERROR(VLOOKUP($D185,'2011-2012'!$A$3:$D$253,4,0),"")</f>
        <v/>
      </c>
      <c r="Y185" s="278" t="str">
        <f>IFERROR(VLOOKUP($D185,'2012-2013'!$A$3:$D$253,4,0),"")</f>
        <v/>
      </c>
      <c r="Z185" s="278" t="str">
        <f>IFERROR(VLOOKUP($D185,'2013-2014'!$A$3:$D$267,4,0),"")</f>
        <v/>
      </c>
      <c r="AA185" s="295"/>
      <c r="AB185" s="295"/>
      <c r="AC185" s="107"/>
      <c r="AD185" s="107"/>
      <c r="AE185" s="18"/>
      <c r="AF185" s="18"/>
      <c r="AG185" s="349">
        <f t="shared" si="18"/>
        <v>1</v>
      </c>
    </row>
    <row r="186" spans="1:33" ht="15.75" x14ac:dyDescent="0.25">
      <c r="A186" s="174">
        <f t="shared" si="19"/>
        <v>183</v>
      </c>
      <c r="B186" s="353" t="s">
        <v>354</v>
      </c>
      <c r="C186" s="353" t="s">
        <v>235</v>
      </c>
      <c r="D186" s="163">
        <v>101</v>
      </c>
      <c r="E186" s="14"/>
      <c r="F186" s="13"/>
      <c r="G186" s="14"/>
      <c r="H186" s="147"/>
      <c r="I186" s="211" t="str">
        <f t="shared" si="15"/>
        <v/>
      </c>
      <c r="J186" s="211" t="str">
        <f t="shared" si="16"/>
        <v/>
      </c>
      <c r="K186" s="159" t="str">
        <f t="shared" si="17"/>
        <v/>
      </c>
      <c r="L186" s="244" t="str">
        <f t="shared" si="14"/>
        <v/>
      </c>
      <c r="M186" s="8" t="str">
        <f t="shared" ca="1" si="20"/>
        <v/>
      </c>
      <c r="R186" s="277" t="str">
        <f>IFERROR(VLOOKUP($D186,'2004-2006'!$A$3:$G$340,4,0),"")</f>
        <v/>
      </c>
      <c r="S186" s="277">
        <f>IFERROR(VLOOKUP($D186,'2006-2007'!$A$3:$G$249,4,0),"")</f>
        <v>101</v>
      </c>
      <c r="T186" s="277" t="str">
        <f>IFERROR(VLOOKUP($D186,'2007-2008'!$A$3:$G$259,4,0),"")</f>
        <v/>
      </c>
      <c r="U186" s="278" t="str">
        <f>IFERROR(VLOOKUP($D186,'2008-2009'!$A$3:$H$253,4,0),"")</f>
        <v/>
      </c>
      <c r="V186" s="278" t="str">
        <f>IFERROR(VLOOKUP($D186,'2009-2010'!$A$3:$D$254,4,0),"")</f>
        <v/>
      </c>
      <c r="W186" s="278" t="str">
        <f>IFERROR(VLOOKUP($D186,'2010-2011'!$A$3:$D$255,4,0),"")</f>
        <v/>
      </c>
      <c r="X186" s="278" t="str">
        <f>IFERROR(VLOOKUP($D186,'2011-2012'!$A$3:$D$253,4,0),"")</f>
        <v/>
      </c>
      <c r="Y186" s="278" t="str">
        <f>IFERROR(VLOOKUP($D186,'2012-2013'!$A$3:$D$253,4,0),"")</f>
        <v/>
      </c>
      <c r="Z186" s="278" t="str">
        <f>IFERROR(VLOOKUP($D186,'2013-2014'!$A$3:$D$267,4,0),"")</f>
        <v/>
      </c>
      <c r="AA186" s="146" t="str">
        <f>IFERROR(VLOOKUP($D188,'2014-2015'!$A$3:$D$254,4,0),"")</f>
        <v/>
      </c>
      <c r="AB186" s="146" t="str">
        <f>IFERROR(VLOOKUP($D188,'2015-2016'!$A$3:$D$254,4,0),"")</f>
        <v/>
      </c>
      <c r="AC186" s="272"/>
      <c r="AD186" s="107"/>
      <c r="AE186" s="18"/>
      <c r="AF186" s="18"/>
      <c r="AG186" s="349">
        <f t="shared" si="18"/>
        <v>1</v>
      </c>
    </row>
    <row r="187" spans="1:33" ht="15.75" x14ac:dyDescent="0.25">
      <c r="A187" s="174">
        <f t="shared" si="19"/>
        <v>184</v>
      </c>
      <c r="B187" s="353" t="s">
        <v>355</v>
      </c>
      <c r="C187" s="353" t="s">
        <v>238</v>
      </c>
      <c r="D187" s="163">
        <v>102</v>
      </c>
      <c r="E187" s="14"/>
      <c r="F187" s="13"/>
      <c r="G187" s="14"/>
      <c r="H187" s="147"/>
      <c r="I187" s="211" t="str">
        <f t="shared" si="15"/>
        <v/>
      </c>
      <c r="J187" s="211" t="str">
        <f t="shared" si="16"/>
        <v/>
      </c>
      <c r="K187" s="159" t="str">
        <f t="shared" si="17"/>
        <v/>
      </c>
      <c r="L187" s="244" t="str">
        <f t="shared" si="14"/>
        <v/>
      </c>
      <c r="M187" s="8" t="str">
        <f t="shared" ca="1" si="20"/>
        <v/>
      </c>
      <c r="R187" s="277" t="str">
        <f>IFERROR(VLOOKUP($D187,'2004-2006'!$A$3:$G$340,4,0),"")</f>
        <v/>
      </c>
      <c r="S187" s="277">
        <f>IFERROR(VLOOKUP($D187,'2006-2007'!$A$3:$G$249,4,0),"")</f>
        <v>102</v>
      </c>
      <c r="T187" s="277" t="str">
        <f>IFERROR(VLOOKUP($D187,'2007-2008'!$A$3:$G$259,4,0),"")</f>
        <v/>
      </c>
      <c r="U187" s="278" t="str">
        <f>IFERROR(VLOOKUP($D187,'2008-2009'!$A$3:$H$253,4,0),"")</f>
        <v/>
      </c>
      <c r="V187" s="278" t="str">
        <f>IFERROR(VLOOKUP($D187,'2009-2010'!$A$3:$D$254,4,0),"")</f>
        <v/>
      </c>
      <c r="W187" s="278" t="str">
        <f>IFERROR(VLOOKUP($D187,'2010-2011'!$A$3:$D$255,4,0),"")</f>
        <v/>
      </c>
      <c r="X187" s="278" t="str">
        <f>IFERROR(VLOOKUP($D187,'2011-2012'!$A$3:$D$253,4,0),"")</f>
        <v/>
      </c>
      <c r="Y187" s="278" t="str">
        <f>IFERROR(VLOOKUP($D187,'2012-2013'!$A$3:$D$253,4,0),"")</f>
        <v/>
      </c>
      <c r="Z187" s="278" t="str">
        <f>IFERROR(VLOOKUP($D187,'2013-2014'!$A$3:$D$267,4,0),"")</f>
        <v/>
      </c>
      <c r="AA187" s="146" t="str">
        <f>IFERROR(VLOOKUP($D189,'2014-2015'!$A$3:$D$254,4,0),"")</f>
        <v/>
      </c>
      <c r="AB187" s="146" t="str">
        <f>IFERROR(VLOOKUP($D189,'2015-2016'!$A$3:$D$254,4,0),"")</f>
        <v/>
      </c>
      <c r="AC187" s="272"/>
      <c r="AD187" s="107"/>
      <c r="AE187" s="18"/>
      <c r="AF187" s="18"/>
      <c r="AG187" s="349">
        <f t="shared" si="18"/>
        <v>1</v>
      </c>
    </row>
    <row r="188" spans="1:33" ht="15.75" x14ac:dyDescent="0.25">
      <c r="A188" s="174">
        <f t="shared" si="19"/>
        <v>185</v>
      </c>
      <c r="B188" s="353" t="s">
        <v>698</v>
      </c>
      <c r="C188" s="353" t="s">
        <v>28</v>
      </c>
      <c r="D188" s="163">
        <v>260</v>
      </c>
      <c r="E188" s="52"/>
      <c r="F188" s="3"/>
      <c r="G188" s="52"/>
      <c r="H188" s="169"/>
      <c r="I188" s="211" t="str">
        <f t="shared" si="15"/>
        <v/>
      </c>
      <c r="J188" s="211" t="str">
        <f t="shared" si="16"/>
        <v/>
      </c>
      <c r="K188" s="159" t="str">
        <f t="shared" si="17"/>
        <v/>
      </c>
      <c r="L188" s="244" t="str">
        <f t="shared" si="14"/>
        <v/>
      </c>
      <c r="M188" s="8" t="str">
        <f t="shared" ca="1" si="20"/>
        <v/>
      </c>
      <c r="O188"/>
      <c r="R188" s="277" t="str">
        <f>IFERROR(VLOOKUP($D188,'2004-2006'!$A$3:$G$340,4,0),"")</f>
        <v/>
      </c>
      <c r="S188" s="277" t="str">
        <f>IFERROR(VLOOKUP($D188,'2006-2007'!$A$3:$G$249,4,0),"")</f>
        <v/>
      </c>
      <c r="T188" s="277" t="str">
        <f>IFERROR(VLOOKUP($D188,'2007-2008'!$A$3:$G$259,4,0),"")</f>
        <v/>
      </c>
      <c r="U188" s="278" t="str">
        <f>IFERROR(VLOOKUP($D188,'2008-2009'!$A$3:$H$253,4,0),"")</f>
        <v/>
      </c>
      <c r="V188" s="278" t="str">
        <f>IFERROR(VLOOKUP($D188,'2009-2010'!$A$3:$D$254,4,0),"")</f>
        <v/>
      </c>
      <c r="W188" s="278" t="str">
        <f>IFERROR(VLOOKUP($D188,'2010-2011'!$A$3:$D$255,4,0),"")</f>
        <v/>
      </c>
      <c r="X188" s="278" t="str">
        <f>IFERROR(VLOOKUP($D188,'2011-2012'!$A$3:$D$253,4,0),"")</f>
        <v/>
      </c>
      <c r="Y188" s="278">
        <f>IFERROR(VLOOKUP($D188,'2012-2013'!$A$3:$D$253,4,0),"")</f>
        <v>260</v>
      </c>
      <c r="Z188" s="278" t="str">
        <f>IFERROR(VLOOKUP($D188,'2013-2014'!$A$3:$D$267,4,0),"")</f>
        <v/>
      </c>
      <c r="AA188" s="146" t="str">
        <f>IFERROR(VLOOKUP($D190,'2014-2015'!$A$3:$D$254,4,0),"")</f>
        <v/>
      </c>
      <c r="AB188" s="146" t="str">
        <f>IFERROR(VLOOKUP($D190,'2015-2016'!$A$3:$D$254,4,0),"")</f>
        <v/>
      </c>
      <c r="AC188" s="272"/>
      <c r="AD188" s="107"/>
      <c r="AE188" s="18"/>
      <c r="AF188" s="18"/>
      <c r="AG188" s="349">
        <f t="shared" si="18"/>
        <v>1</v>
      </c>
    </row>
    <row r="189" spans="1:33" customFormat="1" ht="15.75" x14ac:dyDescent="0.25">
      <c r="A189" s="174">
        <f t="shared" si="19"/>
        <v>186</v>
      </c>
      <c r="B189" s="353" t="s">
        <v>698</v>
      </c>
      <c r="C189" s="353" t="s">
        <v>638</v>
      </c>
      <c r="D189" s="163">
        <v>261</v>
      </c>
      <c r="E189" s="52"/>
      <c r="F189" s="3"/>
      <c r="G189" s="52"/>
      <c r="H189" s="169"/>
      <c r="I189" s="211" t="str">
        <f t="shared" si="15"/>
        <v/>
      </c>
      <c r="J189" s="211" t="str">
        <f t="shared" si="16"/>
        <v/>
      </c>
      <c r="K189" s="159" t="str">
        <f t="shared" si="17"/>
        <v/>
      </c>
      <c r="L189" s="244" t="str">
        <f t="shared" si="14"/>
        <v/>
      </c>
      <c r="M189" s="8" t="str">
        <f t="shared" ca="1" si="20"/>
        <v/>
      </c>
      <c r="P189" s="1"/>
      <c r="Q189" s="1"/>
      <c r="R189" s="277" t="str">
        <f>IFERROR(VLOOKUP($D189,'2004-2006'!$A$3:$G$340,4,0),"")</f>
        <v/>
      </c>
      <c r="S189" s="277" t="str">
        <f>IFERROR(VLOOKUP($D189,'2006-2007'!$A$3:$G$249,4,0),"")</f>
        <v/>
      </c>
      <c r="T189" s="277" t="str">
        <f>IFERROR(VLOOKUP($D189,'2007-2008'!$A$3:$G$259,4,0),"")</f>
        <v/>
      </c>
      <c r="U189" s="278" t="str">
        <f>IFERROR(VLOOKUP($D189,'2008-2009'!$A$3:$H$253,4,0),"")</f>
        <v/>
      </c>
      <c r="V189" s="278" t="str">
        <f>IFERROR(VLOOKUP($D189,'2009-2010'!$A$3:$D$254,4,0),"")</f>
        <v/>
      </c>
      <c r="W189" s="278" t="str">
        <f>IFERROR(VLOOKUP($D189,'2010-2011'!$A$3:$D$255,4,0),"")</f>
        <v/>
      </c>
      <c r="X189" s="278" t="str">
        <f>IFERROR(VLOOKUP($D189,'2011-2012'!$A$3:$D$253,4,0),"")</f>
        <v/>
      </c>
      <c r="Y189" s="278">
        <f>IFERROR(VLOOKUP($D189,'2012-2013'!$A$3:$D$253,4,0),"")</f>
        <v>261</v>
      </c>
      <c r="Z189" s="278" t="str">
        <f>IFERROR(VLOOKUP($D189,'2013-2014'!$A$3:$D$267,4,0),"")</f>
        <v/>
      </c>
      <c r="AA189" s="146" t="str">
        <f>IFERROR(VLOOKUP($D191,'2014-2015'!$A$3:$D$254,4,0),"")</f>
        <v/>
      </c>
      <c r="AB189" s="146" t="str">
        <f>IFERROR(VLOOKUP($D191,'2015-2016'!$A$3:$D$254,4,0),"")</f>
        <v/>
      </c>
      <c r="AC189" s="272"/>
      <c r="AD189" s="107"/>
      <c r="AE189" s="18"/>
      <c r="AF189" s="18"/>
      <c r="AG189" s="349">
        <f t="shared" si="18"/>
        <v>1</v>
      </c>
    </row>
    <row r="190" spans="1:33" customFormat="1" ht="15.75" x14ac:dyDescent="0.25">
      <c r="A190" s="174">
        <f t="shared" si="19"/>
        <v>187</v>
      </c>
      <c r="B190" s="353" t="s">
        <v>356</v>
      </c>
      <c r="C190" s="353" t="s">
        <v>28</v>
      </c>
      <c r="D190" s="163">
        <v>103</v>
      </c>
      <c r="E190" s="14"/>
      <c r="F190" s="13"/>
      <c r="G190" s="14"/>
      <c r="H190" s="290"/>
      <c r="I190" s="211" t="str">
        <f t="shared" si="15"/>
        <v/>
      </c>
      <c r="J190" s="211" t="str">
        <f t="shared" si="16"/>
        <v/>
      </c>
      <c r="K190" s="159" t="str">
        <f t="shared" si="17"/>
        <v/>
      </c>
      <c r="L190" s="244" t="str">
        <f t="shared" si="14"/>
        <v/>
      </c>
      <c r="M190" s="8" t="str">
        <f t="shared" ca="1" si="20"/>
        <v/>
      </c>
      <c r="P190" s="1"/>
      <c r="Q190" s="1"/>
      <c r="R190" s="277" t="str">
        <f>IFERROR(VLOOKUP($D190,'2004-2006'!$A$3:$G$340,4,0),"")</f>
        <v/>
      </c>
      <c r="S190" s="277">
        <f>IFERROR(VLOOKUP($D190,'2006-2007'!$A$3:$G$249,4,0),"")</f>
        <v>103</v>
      </c>
      <c r="T190" s="277" t="str">
        <f>IFERROR(VLOOKUP($D190,'2007-2008'!$A$3:$G$259,4,0),"")</f>
        <v/>
      </c>
      <c r="U190" s="278">
        <f>IFERROR(VLOOKUP($D190,'2008-2009'!$A$3:$H$253,4,0),"")</f>
        <v>103</v>
      </c>
      <c r="V190" s="278" t="str">
        <f>IFERROR(VLOOKUP($D190,'2009-2010'!$A$3:$D$254,4,0),"")</f>
        <v/>
      </c>
      <c r="W190" s="278" t="str">
        <f>IFERROR(VLOOKUP($D190,'2010-2011'!$A$3:$D$255,4,0),"")</f>
        <v/>
      </c>
      <c r="X190" s="278" t="str">
        <f>IFERROR(VLOOKUP($D190,'2011-2012'!$A$3:$D$253,4,0),"")</f>
        <v/>
      </c>
      <c r="Y190" s="278" t="str">
        <f>IFERROR(VLOOKUP($D190,'2012-2013'!$A$3:$D$253,4,0),"")</f>
        <v/>
      </c>
      <c r="Z190" s="278" t="str">
        <f>IFERROR(VLOOKUP($D190,'2013-2014'!$A$3:$D$267,4,0),"")</f>
        <v/>
      </c>
      <c r="AA190" s="146" t="str">
        <f>IFERROR(VLOOKUP($D192,'2014-2015'!$A$3:$D$254,4,0),"")</f>
        <v/>
      </c>
      <c r="AB190" s="146" t="str">
        <f>IFERROR(VLOOKUP($D192,'2015-2016'!$A$3:$D$254,4,0),"")</f>
        <v/>
      </c>
      <c r="AC190" s="272"/>
      <c r="AD190" s="107"/>
      <c r="AE190" s="18"/>
      <c r="AF190" s="18"/>
      <c r="AG190" s="349">
        <f t="shared" si="18"/>
        <v>2</v>
      </c>
    </row>
    <row r="191" spans="1:33" customFormat="1" ht="15.75" x14ac:dyDescent="0.25">
      <c r="A191" s="174">
        <f t="shared" si="19"/>
        <v>188</v>
      </c>
      <c r="B191" s="353" t="s">
        <v>537</v>
      </c>
      <c r="C191" s="353" t="s">
        <v>35</v>
      </c>
      <c r="D191" s="165">
        <v>169</v>
      </c>
      <c r="E191" s="14"/>
      <c r="F191" s="13"/>
      <c r="G191" s="14"/>
      <c r="H191" s="5"/>
      <c r="I191" s="211" t="str">
        <f t="shared" si="15"/>
        <v/>
      </c>
      <c r="J191" s="211" t="str">
        <f t="shared" si="16"/>
        <v/>
      </c>
      <c r="K191" s="159" t="str">
        <f t="shared" si="17"/>
        <v/>
      </c>
      <c r="L191" s="244" t="str">
        <f t="shared" si="14"/>
        <v/>
      </c>
      <c r="M191" s="8" t="str">
        <f t="shared" ca="1" si="20"/>
        <v/>
      </c>
      <c r="P191" s="1"/>
      <c r="Q191" s="1"/>
      <c r="R191" s="277" t="str">
        <f>IFERROR(VLOOKUP($D191,'2004-2006'!$A$3:$G$340,4,0),"")</f>
        <v/>
      </c>
      <c r="S191" s="277" t="str">
        <f>IFERROR(VLOOKUP($D191,'2006-2007'!$A$3:$G$249,4,0),"")</f>
        <v/>
      </c>
      <c r="T191" s="277" t="str">
        <f>IFERROR(VLOOKUP($D191,'2007-2008'!$A$3:$G$259,4,0),"")</f>
        <v/>
      </c>
      <c r="U191" s="278" t="str">
        <f>IFERROR(VLOOKUP($D191,'2008-2009'!$A$3:$H$253,4,0),"")</f>
        <v/>
      </c>
      <c r="V191" s="278">
        <f>IFERROR(VLOOKUP($D191,'2009-2010'!$A$3:$D$254,4,0),"")</f>
        <v>169</v>
      </c>
      <c r="W191" s="278">
        <f>IFERROR(VLOOKUP($D191,'2010-2011'!$A$3:$D$255,4,0),"")</f>
        <v>169</v>
      </c>
      <c r="X191" s="278">
        <f>IFERROR(VLOOKUP($D191,'2011-2012'!$A$3:$D$253,4,0),"")</f>
        <v>169</v>
      </c>
      <c r="Y191" s="278">
        <f>IFERROR(VLOOKUP($D191,'2012-2013'!$A$3:$D$253,4,0),"")</f>
        <v>169</v>
      </c>
      <c r="Z191" s="278" t="str">
        <f>IFERROR(VLOOKUP($D191,'2013-2014'!$A$3:$D$267,4,0),"")</f>
        <v/>
      </c>
      <c r="AA191" s="146" t="str">
        <f>IFERROR(VLOOKUP($D193,'2014-2015'!$A$3:$D$254,4,0),"")</f>
        <v/>
      </c>
      <c r="AB191" s="146" t="str">
        <f>IFERROR(VLOOKUP($D193,'2015-2016'!$A$3:$D$254,4,0),"")</f>
        <v/>
      </c>
      <c r="AC191" s="272"/>
      <c r="AD191" s="107"/>
      <c r="AE191" s="18"/>
      <c r="AF191" s="18"/>
      <c r="AG191" s="349">
        <f t="shared" si="18"/>
        <v>4</v>
      </c>
    </row>
    <row r="192" spans="1:33" customFormat="1" ht="15.75" x14ac:dyDescent="0.25">
      <c r="A192" s="174">
        <f t="shared" si="19"/>
        <v>189</v>
      </c>
      <c r="B192" s="353" t="s">
        <v>558</v>
      </c>
      <c r="C192" s="353" t="s">
        <v>283</v>
      </c>
      <c r="D192" s="164">
        <v>174</v>
      </c>
      <c r="E192" s="14"/>
      <c r="F192" s="13"/>
      <c r="G192" s="14"/>
      <c r="H192" s="51"/>
      <c r="I192" s="211" t="str">
        <f t="shared" si="15"/>
        <v/>
      </c>
      <c r="J192" s="211" t="str">
        <f t="shared" si="16"/>
        <v/>
      </c>
      <c r="K192" s="159" t="str">
        <f t="shared" si="17"/>
        <v/>
      </c>
      <c r="L192" s="244" t="str">
        <f t="shared" si="14"/>
        <v/>
      </c>
      <c r="M192" s="8" t="str">
        <f t="shared" ca="1" si="20"/>
        <v/>
      </c>
      <c r="P192" s="1"/>
      <c r="Q192" s="1"/>
      <c r="R192" s="277" t="str">
        <f>IFERROR(VLOOKUP($D192,'2004-2006'!$A$3:$G$340,4,0),"")</f>
        <v/>
      </c>
      <c r="S192" s="277" t="str">
        <f>IFERROR(VLOOKUP($D192,'2006-2007'!$A$3:$G$249,4,0),"")</f>
        <v/>
      </c>
      <c r="T192" s="277" t="str">
        <f>IFERROR(VLOOKUP($D192,'2007-2008'!$A$3:$G$259,4,0),"")</f>
        <v/>
      </c>
      <c r="U192" s="278" t="str">
        <f>IFERROR(VLOOKUP($D192,'2008-2009'!$A$3:$H$253,4,0),"")</f>
        <v/>
      </c>
      <c r="V192" s="278">
        <f>IFERROR(VLOOKUP($D192,'2009-2010'!$A$3:$D$254,4,0),"")</f>
        <v>174</v>
      </c>
      <c r="W192" s="278" t="str">
        <f>IFERROR(VLOOKUP($D192,'2010-2011'!$A$3:$D$255,4,0),"")</f>
        <v/>
      </c>
      <c r="X192" s="278" t="str">
        <f>IFERROR(VLOOKUP($D192,'2011-2012'!$A$3:$D$253,4,0),"")</f>
        <v/>
      </c>
      <c r="Y192" s="278" t="str">
        <f>IFERROR(VLOOKUP($D192,'2012-2013'!$A$3:$D$253,4,0),"")</f>
        <v/>
      </c>
      <c r="Z192" s="278" t="str">
        <f>IFERROR(VLOOKUP($D192,'2013-2014'!$A$3:$D$267,4,0),"")</f>
        <v/>
      </c>
      <c r="AA192" s="146" t="str">
        <f>IFERROR(VLOOKUP($D194,'2014-2015'!$A$3:$D$254,4,0),"")</f>
        <v/>
      </c>
      <c r="AB192" s="146" t="str">
        <f>IFERROR(VLOOKUP($D194,'2015-2016'!$A$3:$D$254,4,0),"")</f>
        <v/>
      </c>
      <c r="AC192" s="272"/>
      <c r="AD192" s="107"/>
      <c r="AE192" s="18"/>
      <c r="AF192" s="18"/>
      <c r="AG192" s="349">
        <f t="shared" si="18"/>
        <v>1</v>
      </c>
    </row>
    <row r="193" spans="1:33" customFormat="1" ht="15.75" x14ac:dyDescent="0.25">
      <c r="A193" s="174">
        <f t="shared" si="19"/>
        <v>190</v>
      </c>
      <c r="B193" s="353" t="s">
        <v>589</v>
      </c>
      <c r="C193" s="353" t="s">
        <v>590</v>
      </c>
      <c r="D193" s="163">
        <v>187</v>
      </c>
      <c r="E193" s="17"/>
      <c r="F193" s="3"/>
      <c r="G193" s="17"/>
      <c r="H193" s="98"/>
      <c r="I193" s="211" t="str">
        <f t="shared" si="15"/>
        <v/>
      </c>
      <c r="J193" s="211" t="str">
        <f t="shared" si="16"/>
        <v/>
      </c>
      <c r="K193" s="159" t="str">
        <f t="shared" si="17"/>
        <v/>
      </c>
      <c r="L193" s="244" t="str">
        <f t="shared" si="14"/>
        <v/>
      </c>
      <c r="M193" s="8" t="str">
        <f t="shared" ca="1" si="20"/>
        <v/>
      </c>
      <c r="P193" s="1"/>
      <c r="Q193" s="1"/>
      <c r="R193" s="277" t="str">
        <f>IFERROR(VLOOKUP($D193,'2004-2006'!$A$3:$G$340,4,0),"")</f>
        <v/>
      </c>
      <c r="S193" s="277" t="str">
        <f>IFERROR(VLOOKUP($D193,'2006-2007'!$A$3:$G$249,4,0),"")</f>
        <v/>
      </c>
      <c r="T193" s="277" t="str">
        <f>IFERROR(VLOOKUP($D193,'2007-2008'!$A$3:$G$259,4,0),"")</f>
        <v/>
      </c>
      <c r="U193" s="278" t="str">
        <f>IFERROR(VLOOKUP($D193,'2008-2009'!$A$3:$H$253,4,0),"")</f>
        <v/>
      </c>
      <c r="V193" s="278">
        <f>IFERROR(VLOOKUP($D193,'2009-2010'!$A$3:$D$254,4,0),"")</f>
        <v>187</v>
      </c>
      <c r="W193" s="278">
        <f>IFERROR(VLOOKUP($D193,'2010-2011'!$A$3:$D$255,4,0),"")</f>
        <v>187</v>
      </c>
      <c r="X193" s="278">
        <f>IFERROR(VLOOKUP($D193,'2011-2012'!$A$3:$D$253,4,0),"")</f>
        <v>187</v>
      </c>
      <c r="Y193" s="278">
        <f>IFERROR(VLOOKUP($D193,'2012-2013'!$A$3:$D$253,4,0),"")</f>
        <v>187</v>
      </c>
      <c r="Z193" s="278">
        <f>IFERROR(VLOOKUP($D193,'2013-2014'!$A$3:$D$267,4,0),"")</f>
        <v>187</v>
      </c>
      <c r="AA193" s="146" t="str">
        <f>IFERROR(VLOOKUP($D195,'2014-2015'!$A$3:$D$254,4,0),"")</f>
        <v/>
      </c>
      <c r="AB193" s="146" t="str">
        <f>IFERROR(VLOOKUP($D195,'2015-2016'!$A$3:$D$254,4,0),"")</f>
        <v/>
      </c>
      <c r="AC193" s="272"/>
      <c r="AD193" s="84"/>
      <c r="AE193" s="2"/>
      <c r="AF193" s="2"/>
      <c r="AG193" s="349">
        <f t="shared" si="18"/>
        <v>5</v>
      </c>
    </row>
    <row r="194" spans="1:33" customFormat="1" ht="15.75" x14ac:dyDescent="0.25">
      <c r="A194" s="174">
        <f t="shared" si="19"/>
        <v>191</v>
      </c>
      <c r="B194" s="353" t="s">
        <v>589</v>
      </c>
      <c r="C194" s="353" t="s">
        <v>102</v>
      </c>
      <c r="D194" s="163">
        <v>209</v>
      </c>
      <c r="E194" s="14"/>
      <c r="F194" s="13"/>
      <c r="G194" s="52"/>
      <c r="H194" s="98"/>
      <c r="I194" s="211" t="str">
        <f t="shared" si="15"/>
        <v/>
      </c>
      <c r="J194" s="211" t="str">
        <f t="shared" si="16"/>
        <v/>
      </c>
      <c r="K194" s="159" t="str">
        <f t="shared" si="17"/>
        <v/>
      </c>
      <c r="L194" s="244" t="str">
        <f t="shared" si="14"/>
        <v/>
      </c>
      <c r="M194" s="8" t="str">
        <f t="shared" ca="1" si="20"/>
        <v/>
      </c>
      <c r="P194" s="1"/>
      <c r="Q194" s="1"/>
      <c r="R194" s="277" t="str">
        <f>IFERROR(VLOOKUP($D194,'2004-2006'!$A$3:$G$340,4,0),"")</f>
        <v/>
      </c>
      <c r="S194" s="277" t="str">
        <f>IFERROR(VLOOKUP($D194,'2006-2007'!$A$3:$G$249,4,0),"")</f>
        <v/>
      </c>
      <c r="T194" s="277" t="str">
        <f>IFERROR(VLOOKUP($D194,'2007-2008'!$A$3:$G$259,4,0),"")</f>
        <v/>
      </c>
      <c r="U194" s="278" t="str">
        <f>IFERROR(VLOOKUP($D194,'2008-2009'!$A$3:$H$253,4,0),"")</f>
        <v/>
      </c>
      <c r="V194" s="278" t="str">
        <f>IFERROR(VLOOKUP($D194,'2009-2010'!$A$3:$D$254,4,0),"")</f>
        <v/>
      </c>
      <c r="W194" s="278">
        <f>IFERROR(VLOOKUP($D194,'2010-2011'!$A$3:$D$255,4,0),"")</f>
        <v>209</v>
      </c>
      <c r="X194" s="278">
        <f>IFERROR(VLOOKUP($D194,'2011-2012'!$A$3:$D$253,4,0),"")</f>
        <v>209</v>
      </c>
      <c r="Y194" s="278">
        <f>IFERROR(VLOOKUP($D194,'2012-2013'!$A$3:$D$253,4,0),"")</f>
        <v>209</v>
      </c>
      <c r="Z194" s="278">
        <f>IFERROR(VLOOKUP($D194,'2013-2014'!$A$3:$D$267,4,0),"")</f>
        <v>209</v>
      </c>
      <c r="AA194" s="146" t="str">
        <f>IFERROR(VLOOKUP($D196,'2014-2015'!$A$3:$D$254,4,0),"")</f>
        <v/>
      </c>
      <c r="AB194" s="146" t="str">
        <f>IFERROR(VLOOKUP($D196,'2015-2016'!$A$3:$D$254,4,0),"")</f>
        <v/>
      </c>
      <c r="AC194" s="272"/>
      <c r="AD194" s="84"/>
      <c r="AE194" s="2"/>
      <c r="AF194" s="2"/>
      <c r="AG194" s="349">
        <f t="shared" si="18"/>
        <v>4</v>
      </c>
    </row>
    <row r="195" spans="1:33" customFormat="1" ht="15.75" x14ac:dyDescent="0.25">
      <c r="A195" s="174">
        <f t="shared" si="19"/>
        <v>192</v>
      </c>
      <c r="B195" s="353" t="s">
        <v>404</v>
      </c>
      <c r="C195" s="353" t="s">
        <v>405</v>
      </c>
      <c r="D195" s="164">
        <v>162</v>
      </c>
      <c r="E195" s="14"/>
      <c r="F195" s="71"/>
      <c r="G195" s="15"/>
      <c r="H195" s="286"/>
      <c r="I195" s="211" t="str">
        <f t="shared" si="15"/>
        <v/>
      </c>
      <c r="J195" s="211" t="str">
        <f t="shared" si="16"/>
        <v/>
      </c>
      <c r="K195" s="159" t="str">
        <f t="shared" si="17"/>
        <v/>
      </c>
      <c r="L195" s="244" t="str">
        <f t="shared" si="14"/>
        <v/>
      </c>
      <c r="M195" s="8" t="str">
        <f t="shared" ca="1" si="20"/>
        <v/>
      </c>
      <c r="P195" s="1"/>
      <c r="Q195" s="1"/>
      <c r="R195" s="277" t="str">
        <f>IFERROR(VLOOKUP($D195,'2004-2006'!$A$3:$G$340,4,0),"")</f>
        <v/>
      </c>
      <c r="S195" s="277" t="str">
        <f>IFERROR(VLOOKUP($D195,'2006-2007'!$A$3:$G$249,4,0),"")</f>
        <v/>
      </c>
      <c r="T195" s="277" t="str">
        <f>IFERROR(VLOOKUP($D195,'2007-2008'!$A$3:$G$259,4,0),"")</f>
        <v/>
      </c>
      <c r="U195" s="278">
        <f>IFERROR(VLOOKUP($D195,'2008-2009'!$A$3:$H$253,4,0),"")</f>
        <v>162</v>
      </c>
      <c r="V195" s="278" t="str">
        <f>IFERROR(VLOOKUP($D195,'2009-2010'!$A$3:$D$254,4,0),"")</f>
        <v/>
      </c>
      <c r="W195" s="278" t="str">
        <f>IFERROR(VLOOKUP($D195,'2010-2011'!$A$3:$D$255,4,0),"")</f>
        <v/>
      </c>
      <c r="X195" s="278" t="str">
        <f>IFERROR(VLOOKUP($D195,'2011-2012'!$A$3:$D$253,4,0),"")</f>
        <v/>
      </c>
      <c r="Y195" s="278" t="str">
        <f>IFERROR(VLOOKUP($D195,'2012-2013'!$A$3:$D$253,4,0),"")</f>
        <v/>
      </c>
      <c r="Z195" s="278" t="str">
        <f>IFERROR(VLOOKUP($D195,'2013-2014'!$A$3:$D$267,4,0),"")</f>
        <v/>
      </c>
      <c r="AA195" s="146" t="str">
        <f>IFERROR(VLOOKUP($D197,'2014-2015'!$A$3:$D$254,4,0),"")</f>
        <v/>
      </c>
      <c r="AB195" s="146" t="str">
        <f>IFERROR(VLOOKUP($D197,'2015-2016'!$A$3:$D$254,4,0),"")</f>
        <v/>
      </c>
      <c r="AC195" s="272"/>
      <c r="AD195" s="84"/>
      <c r="AE195" s="2"/>
      <c r="AF195" s="2"/>
      <c r="AG195" s="349">
        <f t="shared" si="18"/>
        <v>1</v>
      </c>
    </row>
    <row r="196" spans="1:33" customFormat="1" ht="15.75" x14ac:dyDescent="0.25">
      <c r="A196" s="174">
        <f t="shared" si="19"/>
        <v>193</v>
      </c>
      <c r="B196" s="353" t="s">
        <v>636</v>
      </c>
      <c r="C196" s="353" t="s">
        <v>363</v>
      </c>
      <c r="D196" s="163">
        <v>212</v>
      </c>
      <c r="E196" s="17"/>
      <c r="F196" s="3"/>
      <c r="G196" s="17"/>
      <c r="H196" s="103"/>
      <c r="I196" s="211" t="str">
        <f t="shared" si="15"/>
        <v/>
      </c>
      <c r="J196" s="211" t="str">
        <f t="shared" si="16"/>
        <v/>
      </c>
      <c r="K196" s="159" t="str">
        <f t="shared" si="17"/>
        <v/>
      </c>
      <c r="L196" s="244" t="str">
        <f t="shared" ref="L196:L259" si="21">IF(R196=0,"",R196)</f>
        <v/>
      </c>
      <c r="M196" s="8" t="str">
        <f t="shared" ca="1" si="20"/>
        <v/>
      </c>
      <c r="P196" s="1"/>
      <c r="Q196" s="1"/>
      <c r="R196" s="277" t="str">
        <f>IFERROR(VLOOKUP($D196,'2004-2006'!$A$3:$G$340,4,0),"")</f>
        <v/>
      </c>
      <c r="S196" s="277" t="str">
        <f>IFERROR(VLOOKUP($D196,'2006-2007'!$A$3:$G$249,4,0),"")</f>
        <v/>
      </c>
      <c r="T196" s="277" t="str">
        <f>IFERROR(VLOOKUP($D196,'2007-2008'!$A$3:$G$259,4,0),"")</f>
        <v/>
      </c>
      <c r="U196" s="278" t="str">
        <f>IFERROR(VLOOKUP($D196,'2008-2009'!$A$3:$H$253,4,0),"")</f>
        <v/>
      </c>
      <c r="V196" s="278" t="str">
        <f>IFERROR(VLOOKUP($D196,'2009-2010'!$A$3:$D$254,4,0),"")</f>
        <v/>
      </c>
      <c r="W196" s="278">
        <f>IFERROR(VLOOKUP($D196,'2010-2011'!$A$3:$D$255,4,0),"")</f>
        <v>212</v>
      </c>
      <c r="X196" s="278">
        <f>IFERROR(VLOOKUP($D196,'2011-2012'!$A$3:$D$253,4,0),"")</f>
        <v>212</v>
      </c>
      <c r="Y196" s="278" t="str">
        <f>IFERROR(VLOOKUP($D196,'2012-2013'!$A$3:$D$253,4,0),"")</f>
        <v/>
      </c>
      <c r="Z196" s="278" t="str">
        <f>IFERROR(VLOOKUP($D196,'2013-2014'!$A$3:$D$267,4,0),"")</f>
        <v/>
      </c>
      <c r="AA196" s="146" t="str">
        <f>IFERROR(VLOOKUP($D198,'2014-2015'!$A$3:$D$254,4,0),"")</f>
        <v/>
      </c>
      <c r="AB196" s="146" t="str">
        <f>IFERROR(VLOOKUP($D198,'2015-2016'!$A$3:$D$254,4,0),"")</f>
        <v/>
      </c>
      <c r="AC196" s="272"/>
      <c r="AD196" s="84"/>
      <c r="AE196" s="2"/>
      <c r="AF196" s="2"/>
      <c r="AG196" s="349">
        <f t="shared" si="18"/>
        <v>2</v>
      </c>
    </row>
    <row r="197" spans="1:33" customFormat="1" ht="15.75" x14ac:dyDescent="0.25">
      <c r="A197" s="174">
        <f t="shared" si="19"/>
        <v>194</v>
      </c>
      <c r="B197" s="353" t="s">
        <v>357</v>
      </c>
      <c r="C197" s="353" t="s">
        <v>235</v>
      </c>
      <c r="D197" s="163">
        <v>70</v>
      </c>
      <c r="E197" s="14"/>
      <c r="F197" s="13"/>
      <c r="G197" s="14"/>
      <c r="H197" s="147"/>
      <c r="I197" s="211" t="str">
        <f t="shared" ref="I197:I260" si="22">IF((L197)="","",IF(MONTH(L197)=1,"Janvier",IF(MONTH(L197)=2,"Février",IF(MONTH(L197)=3,"Mars",IF(MONTH(L197)=4,"Avril",IF(MONTH(L197)=5,"Mai",IF(MONTH(L197)=6,"Juin",IF(MONTH(L197)=7,"Juillet",IF(MONTH(L197)=8,"Août",IF(MONTH(L197)=9,"Septembre",IF(MONTH(L197)=10,"Octobre",IF(MONTH(L197)=11,"Novembre","Décembre"))))))))))))</f>
        <v/>
      </c>
      <c r="J197" s="211" t="str">
        <f t="shared" ref="J197:J260" si="23">IF(L197="","",DAY(L197))</f>
        <v/>
      </c>
      <c r="K197" s="159" t="str">
        <f t="shared" ref="K197:K260" si="24">IF(L197="","",YEAR(L197))</f>
        <v/>
      </c>
      <c r="L197" s="244" t="str">
        <f t="shared" si="21"/>
        <v/>
      </c>
      <c r="M197" s="8" t="str">
        <f t="shared" ca="1" si="20"/>
        <v/>
      </c>
      <c r="P197" s="1"/>
      <c r="Q197" s="1"/>
      <c r="R197" s="277" t="str">
        <f>IFERROR(VLOOKUP($D197,'2004-2006'!$A$3:$G$340,4,0),"")</f>
        <v/>
      </c>
      <c r="S197" s="277">
        <f>IFERROR(VLOOKUP($D197,'2006-2007'!$A$3:$G$249,4,0),"")</f>
        <v>70</v>
      </c>
      <c r="T197" s="277" t="str">
        <f>IFERROR(VLOOKUP($D197,'2007-2008'!$A$3:$G$259,4,0),"")</f>
        <v/>
      </c>
      <c r="U197" s="278" t="str">
        <f>IFERROR(VLOOKUP($D197,'2008-2009'!$A$3:$H$253,4,0),"")</f>
        <v/>
      </c>
      <c r="V197" s="278" t="str">
        <f>IFERROR(VLOOKUP($D197,'2009-2010'!$A$3:$D$254,4,0),"")</f>
        <v/>
      </c>
      <c r="W197" s="278" t="str">
        <f>IFERROR(VLOOKUP($D197,'2010-2011'!$A$3:$D$255,4,0),"")</f>
        <v/>
      </c>
      <c r="X197" s="278" t="str">
        <f>IFERROR(VLOOKUP($D197,'2011-2012'!$A$3:$D$253,4,0),"")</f>
        <v/>
      </c>
      <c r="Y197" s="278" t="str">
        <f>IFERROR(VLOOKUP($D197,'2012-2013'!$A$3:$D$253,4,0),"")</f>
        <v/>
      </c>
      <c r="Z197" s="278" t="str">
        <f>IFERROR(VLOOKUP($D197,'2013-2014'!$A$3:$D$267,4,0),"")</f>
        <v/>
      </c>
      <c r="AA197" s="146" t="str">
        <f>IFERROR(VLOOKUP($D199,'2014-2015'!$A$3:$D$254,4,0),"")</f>
        <v/>
      </c>
      <c r="AB197" s="146" t="str">
        <f>IFERROR(VLOOKUP($D199,'2015-2016'!$A$3:$D$254,4,0),"")</f>
        <v/>
      </c>
      <c r="AC197" s="272"/>
      <c r="AD197" s="84"/>
      <c r="AE197" s="2"/>
      <c r="AF197" s="2"/>
      <c r="AG197" s="349">
        <f t="shared" ref="AG197:AG260" si="25">COUNT(R197:AF197)</f>
        <v>1</v>
      </c>
    </row>
    <row r="198" spans="1:33" customFormat="1" ht="15.75" x14ac:dyDescent="0.25">
      <c r="A198" s="174">
        <f t="shared" si="19"/>
        <v>195</v>
      </c>
      <c r="B198" s="353" t="s">
        <v>580</v>
      </c>
      <c r="C198" s="353" t="s">
        <v>55</v>
      </c>
      <c r="D198" s="164">
        <v>182</v>
      </c>
      <c r="E198" s="17"/>
      <c r="F198" s="3"/>
      <c r="G198" s="17"/>
      <c r="H198" s="103"/>
      <c r="I198" s="211" t="str">
        <f t="shared" si="22"/>
        <v/>
      </c>
      <c r="J198" s="211" t="str">
        <f t="shared" si="23"/>
        <v/>
      </c>
      <c r="K198" s="159" t="str">
        <f t="shared" si="24"/>
        <v/>
      </c>
      <c r="L198" s="244" t="str">
        <f t="shared" si="21"/>
        <v/>
      </c>
      <c r="M198" s="8" t="str">
        <f t="shared" ca="1" si="20"/>
        <v/>
      </c>
      <c r="P198" s="1"/>
      <c r="Q198" s="1"/>
      <c r="R198" s="277" t="str">
        <f>IFERROR(VLOOKUP($D198,'2004-2006'!$A$3:$G$340,4,0),"")</f>
        <v/>
      </c>
      <c r="S198" s="277" t="str">
        <f>IFERROR(VLOOKUP($D198,'2006-2007'!$A$3:$G$249,4,0),"")</f>
        <v/>
      </c>
      <c r="T198" s="277" t="str">
        <f>IFERROR(VLOOKUP($D198,'2007-2008'!$A$3:$G$259,4,0),"")</f>
        <v/>
      </c>
      <c r="U198" s="278" t="str">
        <f>IFERROR(VLOOKUP($D198,'2008-2009'!$A$3:$H$253,4,0),"")</f>
        <v/>
      </c>
      <c r="V198" s="278">
        <f>IFERROR(VLOOKUP($D198,'2009-2010'!$A$3:$D$254,4,0),"")</f>
        <v>182</v>
      </c>
      <c r="W198" s="278" t="str">
        <f>IFERROR(VLOOKUP($D198,'2010-2011'!$A$3:$D$255,4,0),"")</f>
        <v/>
      </c>
      <c r="X198" s="278" t="str">
        <f>IFERROR(VLOOKUP($D198,'2011-2012'!$A$3:$D$253,4,0),"")</f>
        <v/>
      </c>
      <c r="Y198" s="278" t="str">
        <f>IFERROR(VLOOKUP($D198,'2012-2013'!$A$3:$D$253,4,0),"")</f>
        <v/>
      </c>
      <c r="Z198" s="278" t="str">
        <f>IFERROR(VLOOKUP($D198,'2013-2014'!$A$3:$D$267,4,0),"")</f>
        <v/>
      </c>
      <c r="AA198" s="146" t="str">
        <f>IFERROR(VLOOKUP($D200,'2014-2015'!$A$3:$D$254,4,0),"")</f>
        <v/>
      </c>
      <c r="AB198" s="146" t="str">
        <f>IFERROR(VLOOKUP($D200,'2015-2016'!$A$3:$D$254,4,0),"")</f>
        <v/>
      </c>
      <c r="AC198" s="272"/>
      <c r="AD198" s="84"/>
      <c r="AE198" s="2"/>
      <c r="AF198" s="2"/>
      <c r="AG198" s="349">
        <f t="shared" si="25"/>
        <v>1</v>
      </c>
    </row>
    <row r="199" spans="1:33" customFormat="1" ht="15.75" x14ac:dyDescent="0.25">
      <c r="A199" s="174">
        <f t="shared" ref="A199:A262" si="26">A198+1</f>
        <v>196</v>
      </c>
      <c r="B199" s="353" t="s">
        <v>358</v>
      </c>
      <c r="C199" s="353" t="s">
        <v>35</v>
      </c>
      <c r="D199" s="163">
        <v>43</v>
      </c>
      <c r="E199" s="14"/>
      <c r="F199" s="13"/>
      <c r="G199" s="14"/>
      <c r="H199" s="147"/>
      <c r="I199" s="211" t="str">
        <f t="shared" si="22"/>
        <v>Février</v>
      </c>
      <c r="J199" s="211">
        <f t="shared" si="23"/>
        <v>12</v>
      </c>
      <c r="K199" s="159">
        <f t="shared" si="24"/>
        <v>1900</v>
      </c>
      <c r="L199" s="244">
        <f t="shared" si="21"/>
        <v>43</v>
      </c>
      <c r="M199" s="8">
        <f t="shared" ca="1" si="20"/>
        <v>114</v>
      </c>
      <c r="P199" s="1"/>
      <c r="Q199" s="1"/>
      <c r="R199" s="277">
        <f>IFERROR(VLOOKUP($D199,'2004-2006'!$A$3:$G$340,4,0),"")</f>
        <v>43</v>
      </c>
      <c r="S199" s="277" t="str">
        <f>IFERROR(VLOOKUP($D199,'2006-2007'!$A$3:$G$249,4,0),"")</f>
        <v/>
      </c>
      <c r="T199" s="277" t="str">
        <f>IFERROR(VLOOKUP($D199,'2007-2008'!$A$3:$G$259,4,0),"")</f>
        <v/>
      </c>
      <c r="U199" s="278" t="str">
        <f>IFERROR(VLOOKUP($D199,'2008-2009'!$A$3:$H$253,4,0),"")</f>
        <v/>
      </c>
      <c r="V199" s="278" t="str">
        <f>IFERROR(VLOOKUP($D199,'2009-2010'!$A$3:$D$254,4,0),"")</f>
        <v/>
      </c>
      <c r="W199" s="278" t="str">
        <f>IFERROR(VLOOKUP($D199,'2010-2011'!$A$3:$D$255,4,0),"")</f>
        <v/>
      </c>
      <c r="X199" s="278" t="str">
        <f>IFERROR(VLOOKUP($D199,'2011-2012'!$A$3:$D$253,4,0),"")</f>
        <v/>
      </c>
      <c r="Y199" s="278" t="str">
        <f>IFERROR(VLOOKUP($D199,'2012-2013'!$A$3:$D$253,4,0),"")</f>
        <v/>
      </c>
      <c r="Z199" s="278" t="str">
        <f>IFERROR(VLOOKUP($D199,'2013-2014'!$A$3:$D$267,4,0),"")</f>
        <v/>
      </c>
      <c r="AA199" s="146" t="str">
        <f>IFERROR(VLOOKUP($D201,'2014-2015'!$A$3:$D$254,4,0),"")</f>
        <v/>
      </c>
      <c r="AB199" s="146" t="str">
        <f>IFERROR(VLOOKUP($D201,'2015-2016'!$A$3:$D$254,4,0),"")</f>
        <v/>
      </c>
      <c r="AC199" s="272"/>
      <c r="AD199" s="84"/>
      <c r="AE199" s="2"/>
      <c r="AF199" s="2"/>
      <c r="AG199" s="349">
        <f t="shared" si="25"/>
        <v>1</v>
      </c>
    </row>
    <row r="200" spans="1:33" customFormat="1" ht="15.75" x14ac:dyDescent="0.25">
      <c r="A200" s="174">
        <f t="shared" si="26"/>
        <v>197</v>
      </c>
      <c r="B200" s="353" t="s">
        <v>27</v>
      </c>
      <c r="C200" s="353" t="s">
        <v>28</v>
      </c>
      <c r="D200" s="163">
        <v>121</v>
      </c>
      <c r="E200" s="14"/>
      <c r="F200" s="13"/>
      <c r="G200" s="14"/>
      <c r="H200" s="51"/>
      <c r="I200" s="211" t="str">
        <f t="shared" si="22"/>
        <v/>
      </c>
      <c r="J200" s="211" t="str">
        <f t="shared" si="23"/>
        <v/>
      </c>
      <c r="K200" s="159" t="str">
        <f t="shared" si="24"/>
        <v/>
      </c>
      <c r="L200" s="244" t="str">
        <f t="shared" si="21"/>
        <v/>
      </c>
      <c r="M200" s="8" t="str">
        <f t="shared" ca="1" si="20"/>
        <v/>
      </c>
      <c r="P200" s="1"/>
      <c r="Q200" s="1"/>
      <c r="R200" s="277" t="str">
        <f>IFERROR(VLOOKUP($D200,'2004-2006'!$A$3:$G$340,4,0),"")</f>
        <v/>
      </c>
      <c r="S200" s="277" t="str">
        <f>IFERROR(VLOOKUP($D200,'2006-2007'!$A$3:$G$249,4,0),"")</f>
        <v/>
      </c>
      <c r="T200" s="277">
        <f>IFERROR(VLOOKUP($D200,'2007-2008'!$A$3:$G$259,4,0),"")</f>
        <v>121</v>
      </c>
      <c r="U200" s="278">
        <f>IFERROR(VLOOKUP($D200,'2008-2009'!$A$3:$H$253,4,0),"")</f>
        <v>121</v>
      </c>
      <c r="V200" s="278">
        <f>IFERROR(VLOOKUP($D200,'2009-2010'!$A$3:$D$254,4,0),"")</f>
        <v>121</v>
      </c>
      <c r="W200" s="278">
        <f>IFERROR(VLOOKUP($D200,'2010-2011'!$A$3:$D$255,4,0),"")</f>
        <v>121</v>
      </c>
      <c r="X200" s="278" t="str">
        <f>IFERROR(VLOOKUP($D200,'2011-2012'!$A$3:$D$253,4,0),"")</f>
        <v/>
      </c>
      <c r="Y200" s="278" t="str">
        <f>IFERROR(VLOOKUP($D200,'2012-2013'!$A$3:$D$253,4,0),"")</f>
        <v/>
      </c>
      <c r="Z200" s="278" t="str">
        <f>IFERROR(VLOOKUP($D200,'2013-2014'!$A$3:$D$267,4,0),"")</f>
        <v/>
      </c>
      <c r="AA200" s="146" t="str">
        <f>IFERROR(VLOOKUP($D202,'2014-2015'!$A$3:$D$254,4,0),"")</f>
        <v/>
      </c>
      <c r="AB200" s="146" t="str">
        <f>IFERROR(VLOOKUP($D202,'2015-2016'!$A$3:$D$254,4,0),"")</f>
        <v/>
      </c>
      <c r="AC200" s="272"/>
      <c r="AD200" s="84"/>
      <c r="AE200" s="2"/>
      <c r="AF200" s="2"/>
      <c r="AG200" s="349">
        <f t="shared" si="25"/>
        <v>4</v>
      </c>
    </row>
    <row r="201" spans="1:33" customFormat="1" ht="15.75" x14ac:dyDescent="0.25">
      <c r="A201" s="174">
        <f t="shared" si="26"/>
        <v>198</v>
      </c>
      <c r="B201" s="353" t="s">
        <v>81</v>
      </c>
      <c r="C201" s="353" t="s">
        <v>82</v>
      </c>
      <c r="D201" s="163">
        <v>44</v>
      </c>
      <c r="E201" s="14"/>
      <c r="F201" s="13"/>
      <c r="G201" s="14"/>
      <c r="H201" s="51"/>
      <c r="I201" s="211" t="str">
        <f t="shared" si="22"/>
        <v>Février</v>
      </c>
      <c r="J201" s="211">
        <f t="shared" si="23"/>
        <v>13</v>
      </c>
      <c r="K201" s="159">
        <f t="shared" si="24"/>
        <v>1900</v>
      </c>
      <c r="L201" s="244">
        <f t="shared" si="21"/>
        <v>44</v>
      </c>
      <c r="M201" s="8">
        <f t="shared" ca="1" si="20"/>
        <v>114</v>
      </c>
      <c r="O201" s="1"/>
      <c r="P201" s="1"/>
      <c r="Q201" s="1"/>
      <c r="R201" s="277">
        <f>IFERROR(VLOOKUP($D201,'2004-2006'!$A$3:$G$340,4,0),"")</f>
        <v>44</v>
      </c>
      <c r="S201" s="277">
        <f>IFERROR(VLOOKUP($D201,'2006-2007'!$A$3:$G$249,4,0),"")</f>
        <v>44</v>
      </c>
      <c r="T201" s="277">
        <f>IFERROR(VLOOKUP($D201,'2007-2008'!$A$3:$G$259,4,0),"")</f>
        <v>44</v>
      </c>
      <c r="U201" s="278">
        <f>IFERROR(VLOOKUP($D201,'2008-2009'!$A$3:$H$253,4,0),"")</f>
        <v>44</v>
      </c>
      <c r="V201" s="278">
        <f>IFERROR(VLOOKUP($D201,'2009-2010'!$A$3:$D$254,4,0),"")</f>
        <v>44</v>
      </c>
      <c r="W201" s="278">
        <f>IFERROR(VLOOKUP($D201,'2010-2011'!$A$3:$D$255,4,0),"")</f>
        <v>44</v>
      </c>
      <c r="X201" s="278">
        <f>IFERROR(VLOOKUP($D201,'2011-2012'!$A$3:$D$253,4,0),"")</f>
        <v>44</v>
      </c>
      <c r="Y201" s="278">
        <f>IFERROR(VLOOKUP($D201,'2012-2013'!$A$3:$D$253,4,0),"")</f>
        <v>44</v>
      </c>
      <c r="Z201" s="278">
        <f>IFERROR(VLOOKUP($D201,'2013-2014'!$A$3:$D$267,4,0),"")</f>
        <v>44</v>
      </c>
      <c r="AA201" s="295"/>
      <c r="AB201" s="295"/>
      <c r="AC201" s="107"/>
      <c r="AD201" s="107"/>
      <c r="AE201" s="18"/>
      <c r="AF201" s="18"/>
      <c r="AG201" s="349">
        <f t="shared" si="25"/>
        <v>9</v>
      </c>
    </row>
    <row r="202" spans="1:33" ht="15.75" x14ac:dyDescent="0.25">
      <c r="A202" s="174">
        <f t="shared" si="26"/>
        <v>199</v>
      </c>
      <c r="B202" s="353" t="s">
        <v>359</v>
      </c>
      <c r="C202" s="353" t="s">
        <v>360</v>
      </c>
      <c r="D202" s="163">
        <v>45</v>
      </c>
      <c r="E202" s="14"/>
      <c r="F202" s="13"/>
      <c r="G202" s="14"/>
      <c r="H202" s="51"/>
      <c r="I202" s="211" t="str">
        <f t="shared" si="22"/>
        <v>Février</v>
      </c>
      <c r="J202" s="211">
        <f t="shared" si="23"/>
        <v>14</v>
      </c>
      <c r="K202" s="159">
        <f t="shared" si="24"/>
        <v>1900</v>
      </c>
      <c r="L202" s="244">
        <f t="shared" si="21"/>
        <v>45</v>
      </c>
      <c r="M202" s="8">
        <f t="shared" ref="M202:M265" ca="1" si="27">IF(L202="","",DATEDIF(L202,TODAY(),"y"))</f>
        <v>114</v>
      </c>
      <c r="R202" s="277">
        <f>IFERROR(VLOOKUP($D202,'2004-2006'!$A$3:$G$340,4,0),"")</f>
        <v>45</v>
      </c>
      <c r="S202" s="277" t="str">
        <f>IFERROR(VLOOKUP($D202,'2006-2007'!$A$3:$G$249,4,0),"")</f>
        <v/>
      </c>
      <c r="T202" s="277" t="str">
        <f>IFERROR(VLOOKUP($D202,'2007-2008'!$A$3:$G$259,4,0),"")</f>
        <v/>
      </c>
      <c r="U202" s="278" t="str">
        <f>IFERROR(VLOOKUP($D202,'2008-2009'!$A$3:$H$253,4,0),"")</f>
        <v/>
      </c>
      <c r="V202" s="278" t="str">
        <f>IFERROR(VLOOKUP($D202,'2009-2010'!$A$3:$D$254,4,0),"")</f>
        <v/>
      </c>
      <c r="W202" s="278" t="str">
        <f>IFERROR(VLOOKUP($D202,'2010-2011'!$A$3:$D$255,4,0),"")</f>
        <v/>
      </c>
      <c r="X202" s="278" t="str">
        <f>IFERROR(VLOOKUP($D202,'2011-2012'!$A$3:$D$253,4,0),"")</f>
        <v/>
      </c>
      <c r="Y202" s="278" t="str">
        <f>IFERROR(VLOOKUP($D202,'2012-2013'!$A$3:$D$253,4,0),"")</f>
        <v/>
      </c>
      <c r="Z202" s="278" t="str">
        <f>IFERROR(VLOOKUP($D202,'2013-2014'!$A$3:$D$267,4,0),"")</f>
        <v/>
      </c>
      <c r="AA202" s="146" t="str">
        <f>IFERROR(VLOOKUP($D204,'2014-2015'!$A$3:$D$254,4,0),"")</f>
        <v/>
      </c>
      <c r="AB202" s="146" t="str">
        <f>IFERROR(VLOOKUP($D204,'2015-2016'!$A$3:$D$254,4,0),"")</f>
        <v/>
      </c>
      <c r="AC202" s="272"/>
      <c r="AD202" s="84"/>
      <c r="AE202" s="2"/>
      <c r="AF202" s="2"/>
      <c r="AG202" s="349">
        <f t="shared" si="25"/>
        <v>1</v>
      </c>
    </row>
    <row r="203" spans="1:33" ht="15.75" x14ac:dyDescent="0.25">
      <c r="A203" s="174">
        <f t="shared" si="26"/>
        <v>200</v>
      </c>
      <c r="B203" s="353" t="s">
        <v>361</v>
      </c>
      <c r="C203" s="353" t="s">
        <v>245</v>
      </c>
      <c r="D203" s="163">
        <v>104</v>
      </c>
      <c r="E203" s="14"/>
      <c r="F203" s="13"/>
      <c r="G203" s="14"/>
      <c r="H203" s="147"/>
      <c r="I203" s="211" t="str">
        <f t="shared" si="22"/>
        <v/>
      </c>
      <c r="J203" s="211" t="str">
        <f t="shared" si="23"/>
        <v/>
      </c>
      <c r="K203" s="159" t="str">
        <f t="shared" si="24"/>
        <v/>
      </c>
      <c r="L203" s="244" t="str">
        <f t="shared" si="21"/>
        <v/>
      </c>
      <c r="M203" s="8" t="str">
        <f t="shared" ca="1" si="27"/>
        <v/>
      </c>
      <c r="R203" s="277" t="str">
        <f>IFERROR(VLOOKUP($D203,'2004-2006'!$A$3:$G$340,4,0),"")</f>
        <v/>
      </c>
      <c r="S203" s="277">
        <f>IFERROR(VLOOKUP($D203,'2006-2007'!$A$3:$G$249,4,0),"")</f>
        <v>104</v>
      </c>
      <c r="T203" s="277" t="str">
        <f>IFERROR(VLOOKUP($D203,'2007-2008'!$A$3:$G$259,4,0),"")</f>
        <v/>
      </c>
      <c r="U203" s="278" t="str">
        <f>IFERROR(VLOOKUP($D203,'2008-2009'!$A$3:$H$253,4,0),"")</f>
        <v/>
      </c>
      <c r="V203" s="278" t="str">
        <f>IFERROR(VLOOKUP($D203,'2009-2010'!$A$3:$D$254,4,0),"")</f>
        <v/>
      </c>
      <c r="W203" s="278" t="str">
        <f>IFERROR(VLOOKUP($D203,'2010-2011'!$A$3:$D$255,4,0),"")</f>
        <v/>
      </c>
      <c r="X203" s="278" t="str">
        <f>IFERROR(VLOOKUP($D203,'2011-2012'!$A$3:$D$253,4,0),"")</f>
        <v/>
      </c>
      <c r="Y203" s="278" t="str">
        <f>IFERROR(VLOOKUP($D203,'2012-2013'!$A$3:$D$253,4,0),"")</f>
        <v/>
      </c>
      <c r="Z203" s="278" t="str">
        <f>IFERROR(VLOOKUP($D203,'2013-2014'!$A$3:$D$267,4,0),"")</f>
        <v/>
      </c>
      <c r="AA203" s="146" t="str">
        <f>IFERROR(VLOOKUP($D205,'2014-2015'!$A$3:$D$254,4,0),"")</f>
        <v/>
      </c>
      <c r="AB203" s="146" t="str">
        <f>IFERROR(VLOOKUP($D205,'2015-2016'!$A$3:$D$254,4,0),"")</f>
        <v/>
      </c>
      <c r="AC203" s="272"/>
      <c r="AD203" s="84"/>
      <c r="AE203" s="2"/>
      <c r="AF203" s="2"/>
      <c r="AG203" s="349">
        <f t="shared" si="25"/>
        <v>1</v>
      </c>
    </row>
    <row r="204" spans="1:33" ht="15.75" x14ac:dyDescent="0.25">
      <c r="A204" s="174">
        <f t="shared" si="26"/>
        <v>201</v>
      </c>
      <c r="B204" s="353" t="s">
        <v>362</v>
      </c>
      <c r="C204" s="353" t="s">
        <v>363</v>
      </c>
      <c r="D204" s="163">
        <v>46</v>
      </c>
      <c r="E204" s="14"/>
      <c r="F204" s="13"/>
      <c r="G204" s="14"/>
      <c r="H204" s="147"/>
      <c r="I204" s="211" t="str">
        <f t="shared" si="22"/>
        <v>Février</v>
      </c>
      <c r="J204" s="211">
        <f t="shared" si="23"/>
        <v>15</v>
      </c>
      <c r="K204" s="159">
        <f t="shared" si="24"/>
        <v>1900</v>
      </c>
      <c r="L204" s="244">
        <f t="shared" si="21"/>
        <v>46</v>
      </c>
      <c r="M204" s="8">
        <f t="shared" ca="1" si="27"/>
        <v>114</v>
      </c>
      <c r="R204" s="277">
        <f>IFERROR(VLOOKUP($D204,'2004-2006'!$A$3:$G$340,4,0),"")</f>
        <v>46</v>
      </c>
      <c r="S204" s="277">
        <f>IFERROR(VLOOKUP($D204,'2006-2007'!$A$3:$G$249,4,0),"")</f>
        <v>46</v>
      </c>
      <c r="T204" s="277" t="str">
        <f>IFERROR(VLOOKUP($D204,'2007-2008'!$A$3:$G$259,4,0),"")</f>
        <v/>
      </c>
      <c r="U204" s="278" t="str">
        <f>IFERROR(VLOOKUP($D204,'2008-2009'!$A$3:$H$253,4,0),"")</f>
        <v/>
      </c>
      <c r="V204" s="278" t="str">
        <f>IFERROR(VLOOKUP($D204,'2009-2010'!$A$3:$D$254,4,0),"")</f>
        <v/>
      </c>
      <c r="W204" s="278" t="str">
        <f>IFERROR(VLOOKUP($D204,'2010-2011'!$A$3:$D$255,4,0),"")</f>
        <v/>
      </c>
      <c r="X204" s="278" t="str">
        <f>IFERROR(VLOOKUP($D204,'2011-2012'!$A$3:$D$253,4,0),"")</f>
        <v/>
      </c>
      <c r="Y204" s="278" t="str">
        <f>IFERROR(VLOOKUP($D204,'2012-2013'!$A$3:$D$253,4,0),"")</f>
        <v/>
      </c>
      <c r="Z204" s="278" t="str">
        <f>IFERROR(VLOOKUP($D204,'2013-2014'!$A$3:$D$267,4,0),"")</f>
        <v/>
      </c>
      <c r="AA204" s="146" t="str">
        <f>IFERROR(VLOOKUP($D206,'2014-2015'!$A$3:$D$254,4,0),"")</f>
        <v/>
      </c>
      <c r="AB204" s="146" t="str">
        <f>IFERROR(VLOOKUP($D206,'2015-2016'!$A$3:$D$254,4,0),"")</f>
        <v/>
      </c>
      <c r="AC204" s="272"/>
      <c r="AD204" s="84"/>
      <c r="AE204" s="2"/>
      <c r="AF204" s="2"/>
      <c r="AG204" s="349">
        <f t="shared" si="25"/>
        <v>2</v>
      </c>
    </row>
    <row r="205" spans="1:33" ht="15.75" x14ac:dyDescent="0.25">
      <c r="A205" s="174">
        <f t="shared" si="26"/>
        <v>202</v>
      </c>
      <c r="B205" s="353" t="s">
        <v>643</v>
      </c>
      <c r="C205" s="353" t="s">
        <v>370</v>
      </c>
      <c r="D205" s="163">
        <v>218</v>
      </c>
      <c r="E205" s="17"/>
      <c r="F205" s="3"/>
      <c r="G205" s="17"/>
      <c r="H205" s="103"/>
      <c r="I205" s="211" t="str">
        <f t="shared" si="22"/>
        <v/>
      </c>
      <c r="J205" s="211" t="str">
        <f t="shared" si="23"/>
        <v/>
      </c>
      <c r="K205" s="159" t="str">
        <f t="shared" si="24"/>
        <v/>
      </c>
      <c r="L205" s="244" t="str">
        <f t="shared" si="21"/>
        <v/>
      </c>
      <c r="M205" s="8" t="str">
        <f t="shared" ca="1" si="27"/>
        <v/>
      </c>
      <c r="R205" s="277" t="str">
        <f>IFERROR(VLOOKUP($D205,'2004-2006'!$A$3:$G$340,4,0),"")</f>
        <v/>
      </c>
      <c r="S205" s="277" t="str">
        <f>IFERROR(VLOOKUP($D205,'2006-2007'!$A$3:$G$249,4,0),"")</f>
        <v/>
      </c>
      <c r="T205" s="277" t="str">
        <f>IFERROR(VLOOKUP($D205,'2007-2008'!$A$3:$G$259,4,0),"")</f>
        <v/>
      </c>
      <c r="U205" s="278" t="str">
        <f>IFERROR(VLOOKUP($D205,'2008-2009'!$A$3:$H$253,4,0),"")</f>
        <v/>
      </c>
      <c r="V205" s="278" t="str">
        <f>IFERROR(VLOOKUP($D205,'2009-2010'!$A$3:$D$254,4,0),"")</f>
        <v/>
      </c>
      <c r="W205" s="278">
        <f>IFERROR(VLOOKUP($D205,'2010-2011'!$A$3:$D$255,4,0),"")</f>
        <v>218</v>
      </c>
      <c r="X205" s="278">
        <f>IFERROR(VLOOKUP($D205,'2011-2012'!$A$3:$D$253,4,0),"")</f>
        <v>218</v>
      </c>
      <c r="Y205" s="278">
        <f>IFERROR(VLOOKUP($D205,'2012-2013'!$A$3:$D$253,4,0),"")</f>
        <v>218</v>
      </c>
      <c r="Z205" s="278">
        <f>IFERROR(VLOOKUP($D205,'2013-2014'!$A$3:$D$267,4,0),"")</f>
        <v>218</v>
      </c>
      <c r="AA205" s="146" t="str">
        <f>IFERROR(VLOOKUP($D207,'2014-2015'!$A$3:$D$254,4,0),"")</f>
        <v/>
      </c>
      <c r="AB205" s="146" t="str">
        <f>IFERROR(VLOOKUP($D207,'2015-2016'!$A$3:$D$254,4,0),"")</f>
        <v/>
      </c>
      <c r="AC205" s="272"/>
      <c r="AD205" s="84"/>
      <c r="AE205" s="2"/>
      <c r="AF205" s="2"/>
      <c r="AG205" s="349">
        <f t="shared" si="25"/>
        <v>4</v>
      </c>
    </row>
    <row r="206" spans="1:33" ht="15.75" x14ac:dyDescent="0.25">
      <c r="A206" s="174">
        <f t="shared" si="26"/>
        <v>203</v>
      </c>
      <c r="B206" s="353" t="s">
        <v>635</v>
      </c>
      <c r="C206" s="353" t="s">
        <v>629</v>
      </c>
      <c r="D206" s="163">
        <v>211</v>
      </c>
      <c r="E206" s="17"/>
      <c r="F206" s="3"/>
      <c r="G206" s="17"/>
      <c r="H206" s="98"/>
      <c r="I206" s="211" t="str">
        <f t="shared" si="22"/>
        <v/>
      </c>
      <c r="J206" s="211" t="str">
        <f t="shared" si="23"/>
        <v/>
      </c>
      <c r="K206" s="159" t="str">
        <f t="shared" si="24"/>
        <v/>
      </c>
      <c r="L206" s="244" t="str">
        <f t="shared" si="21"/>
        <v/>
      </c>
      <c r="M206" s="8" t="str">
        <f t="shared" ca="1" si="27"/>
        <v/>
      </c>
      <c r="R206" s="277" t="str">
        <f>IFERROR(VLOOKUP($D206,'2004-2006'!$A$3:$G$340,4,0),"")</f>
        <v/>
      </c>
      <c r="S206" s="277" t="str">
        <f>IFERROR(VLOOKUP($D206,'2006-2007'!$A$3:$G$249,4,0),"")</f>
        <v/>
      </c>
      <c r="T206" s="277" t="str">
        <f>IFERROR(VLOOKUP($D206,'2007-2008'!$A$3:$G$259,4,0),"")</f>
        <v/>
      </c>
      <c r="U206" s="278" t="str">
        <f>IFERROR(VLOOKUP($D206,'2008-2009'!$A$3:$H$253,4,0),"")</f>
        <v/>
      </c>
      <c r="V206" s="278" t="str">
        <f>IFERROR(VLOOKUP($D206,'2009-2010'!$A$3:$D$254,4,0),"")</f>
        <v/>
      </c>
      <c r="W206" s="278">
        <f>IFERROR(VLOOKUP($D206,'2010-2011'!$A$3:$D$255,4,0),"")</f>
        <v>211</v>
      </c>
      <c r="X206" s="278">
        <f>IFERROR(VLOOKUP($D206,'2011-2012'!$A$3:$D$253,4,0),"")</f>
        <v>211</v>
      </c>
      <c r="Y206" s="278" t="str">
        <f>IFERROR(VLOOKUP($D206,'2012-2013'!$A$3:$D$253,4,0),"")</f>
        <v/>
      </c>
      <c r="Z206" s="278" t="str">
        <f>IFERROR(VLOOKUP($D206,'2013-2014'!$A$3:$D$267,4,0),"")</f>
        <v/>
      </c>
      <c r="AA206" s="146" t="str">
        <f>IFERROR(VLOOKUP($D208,'2014-2015'!$A$3:$D$254,4,0),"")</f>
        <v/>
      </c>
      <c r="AB206" s="146" t="str">
        <f>IFERROR(VLOOKUP($D208,'2015-2016'!$A$3:$D$254,4,0),"")</f>
        <v/>
      </c>
      <c r="AC206" s="272"/>
      <c r="AD206" s="84"/>
      <c r="AE206" s="2"/>
      <c r="AF206" s="2"/>
      <c r="AG206" s="349">
        <f t="shared" si="25"/>
        <v>2</v>
      </c>
    </row>
    <row r="207" spans="1:33" ht="15.75" x14ac:dyDescent="0.25">
      <c r="A207" s="174">
        <f t="shared" si="26"/>
        <v>204</v>
      </c>
      <c r="B207" s="353" t="s">
        <v>416</v>
      </c>
      <c r="C207" s="353" t="s">
        <v>122</v>
      </c>
      <c r="D207" s="163">
        <v>142</v>
      </c>
      <c r="E207" s="14"/>
      <c r="F207" s="71"/>
      <c r="G207" s="14"/>
      <c r="H207" s="147"/>
      <c r="I207" s="211" t="str">
        <f t="shared" si="22"/>
        <v/>
      </c>
      <c r="J207" s="211" t="str">
        <f t="shared" si="23"/>
        <v/>
      </c>
      <c r="K207" s="159" t="str">
        <f t="shared" si="24"/>
        <v/>
      </c>
      <c r="L207" s="244" t="str">
        <f t="shared" si="21"/>
        <v/>
      </c>
      <c r="M207" s="8" t="str">
        <f t="shared" ca="1" si="27"/>
        <v/>
      </c>
      <c r="R207" s="277" t="str">
        <f>IFERROR(VLOOKUP($D207,'2004-2006'!$A$3:$G$340,4,0),"")</f>
        <v/>
      </c>
      <c r="S207" s="277" t="str">
        <f>IFERROR(VLOOKUP($D207,'2006-2007'!$A$3:$G$249,4,0),"")</f>
        <v/>
      </c>
      <c r="T207" s="277" t="str">
        <f>IFERROR(VLOOKUP($D207,'2007-2008'!$A$3:$G$259,4,0),"")</f>
        <v/>
      </c>
      <c r="U207" s="278">
        <f>IFERROR(VLOOKUP($D207,'2008-2009'!$A$3:$H$253,4,0),"")</f>
        <v>142</v>
      </c>
      <c r="V207" s="278">
        <f>IFERROR(VLOOKUP($D207,'2009-2010'!$A$3:$D$254,4,0),"")</f>
        <v>142</v>
      </c>
      <c r="W207" s="278" t="str">
        <f>IFERROR(VLOOKUP($D207,'2010-2011'!$A$3:$D$255,4,0),"")</f>
        <v/>
      </c>
      <c r="X207" s="278" t="str">
        <f>IFERROR(VLOOKUP($D207,'2011-2012'!$A$3:$D$253,4,0),"")</f>
        <v/>
      </c>
      <c r="Y207" s="278" t="str">
        <f>IFERROR(VLOOKUP($D207,'2012-2013'!$A$3:$D$253,4,0),"")</f>
        <v/>
      </c>
      <c r="Z207" s="278">
        <f>IFERROR(VLOOKUP($D207,'2013-2014'!$A$3:$D$267,4,0),"")</f>
        <v>142</v>
      </c>
      <c r="AA207" s="146" t="str">
        <f>IFERROR(VLOOKUP($D209,'2014-2015'!$A$3:$D$254,4,0),"")</f>
        <v/>
      </c>
      <c r="AB207" s="146" t="str">
        <f>IFERROR(VLOOKUP($D209,'2015-2016'!$A$3:$D$254,4,0),"")</f>
        <v/>
      </c>
      <c r="AC207" s="272"/>
      <c r="AD207" s="107"/>
      <c r="AE207" s="18"/>
      <c r="AF207" s="18"/>
      <c r="AG207" s="349">
        <f t="shared" si="25"/>
        <v>3</v>
      </c>
    </row>
    <row r="208" spans="1:33" ht="15.75" x14ac:dyDescent="0.25">
      <c r="A208" s="174">
        <f t="shared" si="26"/>
        <v>205</v>
      </c>
      <c r="B208" s="353" t="s">
        <v>416</v>
      </c>
      <c r="C208" s="353" t="s">
        <v>327</v>
      </c>
      <c r="D208" s="163">
        <v>206</v>
      </c>
      <c r="E208" s="17"/>
      <c r="F208" s="3"/>
      <c r="G208" s="17"/>
      <c r="H208" s="103"/>
      <c r="I208" s="211" t="str">
        <f t="shared" si="22"/>
        <v/>
      </c>
      <c r="J208" s="211" t="str">
        <f t="shared" si="23"/>
        <v/>
      </c>
      <c r="K208" s="159" t="str">
        <f t="shared" si="24"/>
        <v/>
      </c>
      <c r="L208" s="244" t="str">
        <f t="shared" si="21"/>
        <v/>
      </c>
      <c r="M208" s="8" t="str">
        <f t="shared" ca="1" si="27"/>
        <v/>
      </c>
      <c r="R208" s="277" t="str">
        <f>IFERROR(VLOOKUP($D208,'2004-2006'!$A$3:$G$340,4,0),"")</f>
        <v/>
      </c>
      <c r="S208" s="277" t="str">
        <f>IFERROR(VLOOKUP($D208,'2006-2007'!$A$3:$G$249,4,0),"")</f>
        <v/>
      </c>
      <c r="T208" s="277" t="str">
        <f>IFERROR(VLOOKUP($D208,'2007-2008'!$A$3:$G$259,4,0),"")</f>
        <v/>
      </c>
      <c r="U208" s="278" t="str">
        <f>IFERROR(VLOOKUP($D208,'2008-2009'!$A$3:$H$253,4,0),"")</f>
        <v/>
      </c>
      <c r="V208" s="278" t="str">
        <f>IFERROR(VLOOKUP($D208,'2009-2010'!$A$3:$D$254,4,0),"")</f>
        <v/>
      </c>
      <c r="W208" s="278">
        <f>IFERROR(VLOOKUP($D208,'2010-2011'!$A$3:$D$255,4,0),"")</f>
        <v>206</v>
      </c>
      <c r="X208" s="278" t="str">
        <f>IFERROR(VLOOKUP($D208,'2011-2012'!$A$3:$D$253,4,0),"")</f>
        <v/>
      </c>
      <c r="Y208" s="278" t="str">
        <f>IFERROR(VLOOKUP($D208,'2012-2013'!$A$3:$D$253,4,0),"")</f>
        <v/>
      </c>
      <c r="Z208" s="278" t="str">
        <f>IFERROR(VLOOKUP($D208,'2013-2014'!$A$3:$D$267,4,0),"")</f>
        <v/>
      </c>
      <c r="AA208" s="146" t="str">
        <f>IFERROR(VLOOKUP($D210,'2014-2015'!$A$3:$D$254,4,0),"")</f>
        <v/>
      </c>
      <c r="AB208" s="146" t="str">
        <f>IFERROR(VLOOKUP($D210,'2015-2016'!$A$3:$D$254,4,0),"")</f>
        <v/>
      </c>
      <c r="AC208" s="272"/>
      <c r="AD208" s="107"/>
      <c r="AE208" s="18"/>
      <c r="AF208" s="18"/>
      <c r="AG208" s="349">
        <f t="shared" si="25"/>
        <v>1</v>
      </c>
    </row>
    <row r="209" spans="1:33" ht="15.75" x14ac:dyDescent="0.25">
      <c r="A209" s="174">
        <f t="shared" si="26"/>
        <v>206</v>
      </c>
      <c r="B209" s="353" t="s">
        <v>657</v>
      </c>
      <c r="C209" s="353" t="s">
        <v>658</v>
      </c>
      <c r="D209" s="164">
        <v>230</v>
      </c>
      <c r="E209" s="52"/>
      <c r="F209" s="3"/>
      <c r="G209" s="52"/>
      <c r="H209" s="169"/>
      <c r="I209" s="211" t="str">
        <f t="shared" si="22"/>
        <v/>
      </c>
      <c r="J209" s="211" t="str">
        <f t="shared" si="23"/>
        <v/>
      </c>
      <c r="K209" s="159" t="str">
        <f t="shared" si="24"/>
        <v/>
      </c>
      <c r="L209" s="244" t="str">
        <f t="shared" si="21"/>
        <v/>
      </c>
      <c r="M209" s="8" t="str">
        <f t="shared" ca="1" si="27"/>
        <v/>
      </c>
      <c r="R209" s="277" t="str">
        <f>IFERROR(VLOOKUP($D209,'2004-2006'!$A$3:$G$340,4,0),"")</f>
        <v/>
      </c>
      <c r="S209" s="277" t="str">
        <f>IFERROR(VLOOKUP($D209,'2006-2007'!$A$3:$G$249,4,0),"")</f>
        <v/>
      </c>
      <c r="T209" s="277" t="str">
        <f>IFERROR(VLOOKUP($D209,'2007-2008'!$A$3:$G$259,4,0),"")</f>
        <v/>
      </c>
      <c r="U209" s="278" t="str">
        <f>IFERROR(VLOOKUP($D209,'2008-2009'!$A$3:$H$253,4,0),"")</f>
        <v/>
      </c>
      <c r="V209" s="278" t="str">
        <f>IFERROR(VLOOKUP($D209,'2009-2010'!$A$3:$D$254,4,0),"")</f>
        <v/>
      </c>
      <c r="W209" s="278" t="str">
        <f>IFERROR(VLOOKUP($D209,'2010-2011'!$A$3:$D$255,4,0),"")</f>
        <v/>
      </c>
      <c r="X209" s="278">
        <f>IFERROR(VLOOKUP($D209,'2011-2012'!$A$3:$D$253,4,0),"")</f>
        <v>230</v>
      </c>
      <c r="Y209" s="278" t="str">
        <f>IFERROR(VLOOKUP($D209,'2012-2013'!$A$3:$D$253,4,0),"")</f>
        <v/>
      </c>
      <c r="Z209" s="278" t="str">
        <f>IFERROR(VLOOKUP($D209,'2013-2014'!$A$3:$D$267,4,0),"")</f>
        <v/>
      </c>
      <c r="AA209" s="146" t="str">
        <f>IFERROR(VLOOKUP($D211,'2014-2015'!$A$3:$D$254,4,0),"")</f>
        <v/>
      </c>
      <c r="AB209" s="146" t="str">
        <f>IFERROR(VLOOKUP($D211,'2015-2016'!$A$3:$D$254,4,0),"")</f>
        <v/>
      </c>
      <c r="AC209" s="272"/>
      <c r="AD209" s="107"/>
      <c r="AE209" s="18"/>
      <c r="AF209" s="18"/>
      <c r="AG209" s="349">
        <f t="shared" si="25"/>
        <v>1</v>
      </c>
    </row>
    <row r="210" spans="1:33" ht="15.75" x14ac:dyDescent="0.25">
      <c r="A210" s="174">
        <f t="shared" si="26"/>
        <v>207</v>
      </c>
      <c r="B210" s="353" t="s">
        <v>364</v>
      </c>
      <c r="C210" s="353" t="s">
        <v>98</v>
      </c>
      <c r="D210" s="163">
        <v>105</v>
      </c>
      <c r="E210" s="14"/>
      <c r="F210" s="13"/>
      <c r="G210" s="14"/>
      <c r="H210" s="51"/>
      <c r="I210" s="211" t="str">
        <f t="shared" si="22"/>
        <v/>
      </c>
      <c r="J210" s="211" t="str">
        <f t="shared" si="23"/>
        <v/>
      </c>
      <c r="K210" s="159" t="str">
        <f t="shared" si="24"/>
        <v/>
      </c>
      <c r="L210" s="244" t="str">
        <f t="shared" si="21"/>
        <v/>
      </c>
      <c r="M210" s="8" t="str">
        <f t="shared" ca="1" si="27"/>
        <v/>
      </c>
      <c r="R210" s="277" t="str">
        <f>IFERROR(VLOOKUP($D210,'2004-2006'!$A$3:$G$340,4,0),"")</f>
        <v/>
      </c>
      <c r="S210" s="277">
        <f>IFERROR(VLOOKUP($D210,'2006-2007'!$A$3:$G$249,4,0),"")</f>
        <v>105</v>
      </c>
      <c r="T210" s="277" t="str">
        <f>IFERROR(VLOOKUP($D210,'2007-2008'!$A$3:$G$259,4,0),"")</f>
        <v/>
      </c>
      <c r="U210" s="278" t="str">
        <f>IFERROR(VLOOKUP($D210,'2008-2009'!$A$3:$H$253,4,0),"")</f>
        <v/>
      </c>
      <c r="V210" s="278" t="str">
        <f>IFERROR(VLOOKUP($D210,'2009-2010'!$A$3:$D$254,4,0),"")</f>
        <v/>
      </c>
      <c r="W210" s="278" t="str">
        <f>IFERROR(VLOOKUP($D210,'2010-2011'!$A$3:$D$255,4,0),"")</f>
        <v/>
      </c>
      <c r="X210" s="278" t="str">
        <f>IFERROR(VLOOKUP($D210,'2011-2012'!$A$3:$D$253,4,0),"")</f>
        <v/>
      </c>
      <c r="Y210" s="278" t="str">
        <f>IFERROR(VLOOKUP($D210,'2012-2013'!$A$3:$D$253,4,0),"")</f>
        <v/>
      </c>
      <c r="Z210" s="278" t="str">
        <f>IFERROR(VLOOKUP($D210,'2013-2014'!$A$3:$D$267,4,0),"")</f>
        <v/>
      </c>
      <c r="AA210" s="146" t="str">
        <f>IFERROR(VLOOKUP($D212,'2014-2015'!$A$3:$D$254,4,0),"")</f>
        <v/>
      </c>
      <c r="AB210" s="146" t="str">
        <f>IFERROR(VLOOKUP($D212,'2015-2016'!$A$3:$D$254,4,0),"")</f>
        <v/>
      </c>
      <c r="AC210" s="272"/>
      <c r="AD210" s="107"/>
      <c r="AE210" s="18"/>
      <c r="AF210" s="18"/>
      <c r="AG210" s="349">
        <f t="shared" si="25"/>
        <v>1</v>
      </c>
    </row>
    <row r="211" spans="1:33" ht="15.75" x14ac:dyDescent="0.25">
      <c r="A211" s="174">
        <f t="shared" si="26"/>
        <v>208</v>
      </c>
      <c r="B211" s="353" t="s">
        <v>779</v>
      </c>
      <c r="C211" s="353" t="s">
        <v>245</v>
      </c>
      <c r="D211" s="164">
        <v>284</v>
      </c>
      <c r="E211" s="46"/>
      <c r="F211" s="71"/>
      <c r="G211" s="46"/>
      <c r="H211" s="5"/>
      <c r="I211" s="211" t="str">
        <f t="shared" si="22"/>
        <v/>
      </c>
      <c r="J211" s="211" t="str">
        <f t="shared" si="23"/>
        <v/>
      </c>
      <c r="K211" s="159" t="str">
        <f t="shared" si="24"/>
        <v/>
      </c>
      <c r="L211" s="244" t="str">
        <f t="shared" si="21"/>
        <v/>
      </c>
      <c r="M211" s="8" t="str">
        <f t="shared" ca="1" si="27"/>
        <v/>
      </c>
      <c r="R211" s="277" t="str">
        <f>IFERROR(VLOOKUP($D211,'2004-2006'!$A$3:$G$340,4,0),"")</f>
        <v/>
      </c>
      <c r="S211" s="277" t="str">
        <f>IFERROR(VLOOKUP($D211,'2006-2007'!$A$3:$G$249,4,0),"")</f>
        <v/>
      </c>
      <c r="T211" s="277" t="str">
        <f>IFERROR(VLOOKUP($D211,'2007-2008'!$A$3:$G$259,4,0),"")</f>
        <v/>
      </c>
      <c r="U211" s="278" t="str">
        <f>IFERROR(VLOOKUP($D211,'2008-2009'!$A$3:$H$253,4,0),"")</f>
        <v/>
      </c>
      <c r="V211" s="278" t="str">
        <f>IFERROR(VLOOKUP($D211,'2009-2010'!$A$3:$D$254,4,0),"")</f>
        <v/>
      </c>
      <c r="W211" s="278" t="str">
        <f>IFERROR(VLOOKUP($D211,'2010-2011'!$A$3:$D$255,4,0),"")</f>
        <v/>
      </c>
      <c r="X211" s="278" t="str">
        <f>IFERROR(VLOOKUP($D211,'2011-2012'!$A$3:$D$253,4,0),"")</f>
        <v/>
      </c>
      <c r="Y211" s="278" t="str">
        <f>IFERROR(VLOOKUP($D211,'2012-2013'!$A$3:$D$253,4,0),"")</f>
        <v/>
      </c>
      <c r="Z211" s="278">
        <f>IFERROR(VLOOKUP($D211,'2013-2014'!$A$3:$D$267,4,0),"")</f>
        <v>284</v>
      </c>
      <c r="AA211" s="146" t="str">
        <f>IFERROR(VLOOKUP($D213,'2014-2015'!$A$3:$D$254,4,0),"")</f>
        <v/>
      </c>
      <c r="AB211" s="146" t="str">
        <f>IFERROR(VLOOKUP($D213,'2015-2016'!$A$3:$D$254,4,0),"")</f>
        <v/>
      </c>
      <c r="AC211" s="346"/>
      <c r="AD211" s="66"/>
      <c r="AE211" s="18"/>
      <c r="AF211" s="18"/>
      <c r="AG211" s="349">
        <f t="shared" si="25"/>
        <v>1</v>
      </c>
    </row>
    <row r="212" spans="1:33" ht="15.75" x14ac:dyDescent="0.25">
      <c r="A212" s="174">
        <f t="shared" si="26"/>
        <v>209</v>
      </c>
      <c r="B212" s="353" t="s">
        <v>534</v>
      </c>
      <c r="C212" s="353" t="s">
        <v>535</v>
      </c>
      <c r="D212" s="165">
        <v>168</v>
      </c>
      <c r="E212" s="52"/>
      <c r="F212" s="13"/>
      <c r="G212" s="52"/>
      <c r="H212" s="169"/>
      <c r="I212" s="211" t="str">
        <f t="shared" si="22"/>
        <v/>
      </c>
      <c r="J212" s="211" t="str">
        <f t="shared" si="23"/>
        <v/>
      </c>
      <c r="K212" s="159" t="str">
        <f t="shared" si="24"/>
        <v/>
      </c>
      <c r="L212" s="244" t="str">
        <f t="shared" si="21"/>
        <v/>
      </c>
      <c r="M212" s="8" t="str">
        <f t="shared" ca="1" si="27"/>
        <v/>
      </c>
      <c r="R212" s="277" t="str">
        <f>IFERROR(VLOOKUP($D212,'2004-2006'!$A$3:$G$340,4,0),"")</f>
        <v/>
      </c>
      <c r="S212" s="277" t="str">
        <f>IFERROR(VLOOKUP($D212,'2006-2007'!$A$3:$G$249,4,0),"")</f>
        <v/>
      </c>
      <c r="T212" s="277" t="str">
        <f>IFERROR(VLOOKUP($D212,'2007-2008'!$A$3:$G$259,4,0),"")</f>
        <v/>
      </c>
      <c r="U212" s="278" t="str">
        <f>IFERROR(VLOOKUP($D212,'2008-2009'!$A$3:$H$253,4,0),"")</f>
        <v/>
      </c>
      <c r="V212" s="278">
        <f>IFERROR(VLOOKUP($D212,'2009-2010'!$A$3:$D$254,4,0),"")</f>
        <v>168</v>
      </c>
      <c r="W212" s="278" t="str">
        <f>IFERROR(VLOOKUP($D212,'2010-2011'!$A$3:$D$255,4,0),"")</f>
        <v/>
      </c>
      <c r="X212" s="278" t="str">
        <f>IFERROR(VLOOKUP($D212,'2011-2012'!$A$3:$D$253,4,0),"")</f>
        <v/>
      </c>
      <c r="Y212" s="278" t="str">
        <f>IFERROR(VLOOKUP($D212,'2012-2013'!$A$3:$D$253,4,0),"")</f>
        <v/>
      </c>
      <c r="Z212" s="278" t="str">
        <f>IFERROR(VLOOKUP($D212,'2013-2014'!$A$3:$D$267,4,0),"")</f>
        <v/>
      </c>
      <c r="AA212" s="146" t="str">
        <f>IFERROR(VLOOKUP($D214,'2014-2015'!$A$3:$D$254,4,0),"")</f>
        <v/>
      </c>
      <c r="AB212" s="146" t="str">
        <f>IFERROR(VLOOKUP($D214,'2015-2016'!$A$3:$D$254,4,0),"")</f>
        <v/>
      </c>
      <c r="AC212" s="346"/>
      <c r="AD212" s="66"/>
      <c r="AE212" s="18"/>
      <c r="AF212" s="18"/>
      <c r="AG212" s="349">
        <f t="shared" si="25"/>
        <v>1</v>
      </c>
    </row>
    <row r="213" spans="1:33" ht="15.75" x14ac:dyDescent="0.25">
      <c r="A213" s="174">
        <f t="shared" si="26"/>
        <v>210</v>
      </c>
      <c r="B213" s="353" t="s">
        <v>365</v>
      </c>
      <c r="C213" s="353" t="s">
        <v>252</v>
      </c>
      <c r="D213" s="163">
        <v>106</v>
      </c>
      <c r="E213" s="14"/>
      <c r="F213" s="13"/>
      <c r="G213" s="14"/>
      <c r="H213" s="51"/>
      <c r="I213" s="211" t="str">
        <f t="shared" si="22"/>
        <v/>
      </c>
      <c r="J213" s="211" t="str">
        <f t="shared" si="23"/>
        <v/>
      </c>
      <c r="K213" s="159" t="str">
        <f t="shared" si="24"/>
        <v/>
      </c>
      <c r="L213" s="244" t="str">
        <f t="shared" si="21"/>
        <v/>
      </c>
      <c r="M213" s="8" t="str">
        <f t="shared" ca="1" si="27"/>
        <v/>
      </c>
      <c r="R213" s="277" t="str">
        <f>IFERROR(VLOOKUP($D213,'2004-2006'!$A$3:$G$340,4,0),"")</f>
        <v/>
      </c>
      <c r="S213" s="277">
        <f>IFERROR(VLOOKUP($D213,'2006-2007'!$A$3:$G$249,4,0),"")</f>
        <v>106</v>
      </c>
      <c r="T213" s="277" t="str">
        <f>IFERROR(VLOOKUP($D213,'2007-2008'!$A$3:$G$259,4,0),"")</f>
        <v/>
      </c>
      <c r="U213" s="278" t="str">
        <f>IFERROR(VLOOKUP($D213,'2008-2009'!$A$3:$H$253,4,0),"")</f>
        <v/>
      </c>
      <c r="V213" s="278" t="str">
        <f>IFERROR(VLOOKUP($D213,'2009-2010'!$A$3:$D$254,4,0),"")</f>
        <v/>
      </c>
      <c r="W213" s="278" t="str">
        <f>IFERROR(VLOOKUP($D213,'2010-2011'!$A$3:$D$255,4,0),"")</f>
        <v/>
      </c>
      <c r="X213" s="278" t="str">
        <f>IFERROR(VLOOKUP($D213,'2011-2012'!$A$3:$D$253,4,0),"")</f>
        <v/>
      </c>
      <c r="Y213" s="278" t="str">
        <f>IFERROR(VLOOKUP($D213,'2012-2013'!$A$3:$D$253,4,0),"")</f>
        <v/>
      </c>
      <c r="Z213" s="278" t="str">
        <f>IFERROR(VLOOKUP($D213,'2013-2014'!$A$3:$D$267,4,0),"")</f>
        <v/>
      </c>
      <c r="AA213" s="146" t="str">
        <f>IFERROR(VLOOKUP($D215,'2014-2015'!$A$3:$D$254,4,0),"")</f>
        <v/>
      </c>
      <c r="AB213" s="146" t="str">
        <f>IFERROR(VLOOKUP($D215,'2015-2016'!$A$3:$D$254,4,0),"")</f>
        <v/>
      </c>
      <c r="AC213" s="272"/>
      <c r="AD213" s="107"/>
      <c r="AE213" s="18"/>
      <c r="AF213" s="18"/>
      <c r="AG213" s="349">
        <f t="shared" si="25"/>
        <v>1</v>
      </c>
    </row>
    <row r="214" spans="1:33" ht="15.75" x14ac:dyDescent="0.25">
      <c r="A214" s="174">
        <f t="shared" si="26"/>
        <v>211</v>
      </c>
      <c r="B214" s="353" t="s">
        <v>414</v>
      </c>
      <c r="C214" s="353" t="s">
        <v>415</v>
      </c>
      <c r="D214" s="163">
        <v>140</v>
      </c>
      <c r="E214" s="14"/>
      <c r="F214" s="71"/>
      <c r="G214" s="14"/>
      <c r="H214" s="147"/>
      <c r="I214" s="211" t="str">
        <f t="shared" si="22"/>
        <v/>
      </c>
      <c r="J214" s="211" t="str">
        <f t="shared" si="23"/>
        <v/>
      </c>
      <c r="K214" s="159" t="str">
        <f t="shared" si="24"/>
        <v/>
      </c>
      <c r="L214" s="244" t="str">
        <f t="shared" si="21"/>
        <v/>
      </c>
      <c r="M214" s="8" t="str">
        <f t="shared" ca="1" si="27"/>
        <v/>
      </c>
      <c r="R214" s="277" t="str">
        <f>IFERROR(VLOOKUP($D214,'2004-2006'!$A$3:$G$340,4,0),"")</f>
        <v/>
      </c>
      <c r="S214" s="277" t="str">
        <f>IFERROR(VLOOKUP($D214,'2006-2007'!$A$3:$G$249,4,0),"")</f>
        <v/>
      </c>
      <c r="T214" s="277" t="str">
        <f>IFERROR(VLOOKUP($D214,'2007-2008'!$A$3:$G$259,4,0),"")</f>
        <v/>
      </c>
      <c r="U214" s="278">
        <f>IFERROR(VLOOKUP($D214,'2008-2009'!$A$3:$H$253,4,0),"")</f>
        <v>140</v>
      </c>
      <c r="V214" s="278" t="str">
        <f>IFERROR(VLOOKUP($D214,'2009-2010'!$A$3:$D$254,4,0),"")</f>
        <v/>
      </c>
      <c r="W214" s="278" t="str">
        <f>IFERROR(VLOOKUP($D214,'2010-2011'!$A$3:$D$255,4,0),"")</f>
        <v/>
      </c>
      <c r="X214" s="278" t="str">
        <f>IFERROR(VLOOKUP($D214,'2011-2012'!$A$3:$D$253,4,0),"")</f>
        <v/>
      </c>
      <c r="Y214" s="278" t="str">
        <f>IFERROR(VLOOKUP($D214,'2012-2013'!$A$3:$D$253,4,0),"")</f>
        <v/>
      </c>
      <c r="Z214" s="278" t="str">
        <f>IFERROR(VLOOKUP($D214,'2013-2014'!$A$3:$D$267,4,0),"")</f>
        <v/>
      </c>
      <c r="AA214" s="146" t="str">
        <f>IFERROR(VLOOKUP($D217,'2014-2015'!$A$3:$D$254,4,0),"")</f>
        <v/>
      </c>
      <c r="AB214" s="146" t="str">
        <f>IFERROR(VLOOKUP($D217,'2015-2016'!$A$3:$D$254,4,0),"")</f>
        <v/>
      </c>
      <c r="AC214" s="272"/>
      <c r="AD214" s="107"/>
      <c r="AE214" s="18"/>
      <c r="AF214" s="18"/>
      <c r="AG214" s="349">
        <f t="shared" si="25"/>
        <v>1</v>
      </c>
    </row>
    <row r="215" spans="1:33" ht="15.75" x14ac:dyDescent="0.25">
      <c r="A215" s="174">
        <f t="shared" si="26"/>
        <v>212</v>
      </c>
      <c r="B215" s="353" t="s">
        <v>69</v>
      </c>
      <c r="C215" s="353" t="s">
        <v>70</v>
      </c>
      <c r="D215" s="163">
        <v>107</v>
      </c>
      <c r="E215" s="14"/>
      <c r="F215" s="13"/>
      <c r="G215" s="14"/>
      <c r="H215" s="51"/>
      <c r="I215" s="211" t="str">
        <f t="shared" si="22"/>
        <v/>
      </c>
      <c r="J215" s="211" t="str">
        <f t="shared" si="23"/>
        <v/>
      </c>
      <c r="K215" s="159" t="str">
        <f t="shared" si="24"/>
        <v/>
      </c>
      <c r="L215" s="244" t="str">
        <f t="shared" si="21"/>
        <v/>
      </c>
      <c r="M215" s="8" t="str">
        <f t="shared" ca="1" si="27"/>
        <v/>
      </c>
      <c r="R215" s="277" t="str">
        <f>IFERROR(VLOOKUP($D215,'2004-2006'!$A$3:$G$340,4,0),"")</f>
        <v/>
      </c>
      <c r="S215" s="277" t="str">
        <f>IFERROR(VLOOKUP($D215,'2006-2007'!$A$3:$G$249,4,0),"")</f>
        <v/>
      </c>
      <c r="T215" s="277">
        <f>IFERROR(VLOOKUP($D215,'2007-2008'!$A$3:$G$259,4,0),"")</f>
        <v>107</v>
      </c>
      <c r="U215" s="278">
        <f>IFERROR(VLOOKUP($D215,'2008-2009'!$A$3:$H$253,4,0),"")</f>
        <v>107</v>
      </c>
      <c r="V215" s="278">
        <f>IFERROR(VLOOKUP($D215,'2009-2010'!$A$3:$D$254,4,0),"")</f>
        <v>107</v>
      </c>
      <c r="W215" s="278">
        <f>IFERROR(VLOOKUP($D215,'2010-2011'!$A$3:$D$255,4,0),"")</f>
        <v>107</v>
      </c>
      <c r="X215" s="278" t="str">
        <f>IFERROR(VLOOKUP($D215,'2011-2012'!$A$3:$D$253,4,0),"")</f>
        <v/>
      </c>
      <c r="Y215" s="278">
        <f>IFERROR(VLOOKUP($D215,'2012-2013'!$A$3:$D$253,4,0),"")</f>
        <v>107</v>
      </c>
      <c r="Z215" s="278">
        <f>IFERROR(VLOOKUP($D215,'2013-2014'!$A$3:$D$267,4,0),"")</f>
        <v>107</v>
      </c>
      <c r="AA215" s="146" t="str">
        <f>IFERROR(VLOOKUP($D218,'2014-2015'!$A$3:$D$254,4,0),"")</f>
        <v/>
      </c>
      <c r="AB215" s="146" t="str">
        <f>IFERROR(VLOOKUP($D218,'2015-2016'!$A$3:$D$254,4,0),"")</f>
        <v/>
      </c>
      <c r="AC215" s="272"/>
      <c r="AD215" s="107"/>
      <c r="AE215" s="18"/>
      <c r="AF215" s="18"/>
      <c r="AG215" s="349">
        <f t="shared" si="25"/>
        <v>6</v>
      </c>
    </row>
    <row r="216" spans="1:33" ht="15.75" x14ac:dyDescent="0.25">
      <c r="A216" s="174">
        <f t="shared" si="26"/>
        <v>213</v>
      </c>
      <c r="B216" s="353" t="s">
        <v>366</v>
      </c>
      <c r="C216" s="353" t="s">
        <v>367</v>
      </c>
      <c r="D216" s="163">
        <v>47</v>
      </c>
      <c r="E216" s="14"/>
      <c r="F216" s="13"/>
      <c r="G216" s="14"/>
      <c r="H216" s="147"/>
      <c r="I216" s="211" t="str">
        <f t="shared" si="22"/>
        <v>Février</v>
      </c>
      <c r="J216" s="211">
        <f t="shared" si="23"/>
        <v>16</v>
      </c>
      <c r="K216" s="159">
        <f t="shared" si="24"/>
        <v>1900</v>
      </c>
      <c r="L216" s="244">
        <f t="shared" si="21"/>
        <v>47</v>
      </c>
      <c r="M216" s="8">
        <f t="shared" ca="1" si="27"/>
        <v>114</v>
      </c>
      <c r="R216" s="277">
        <f>IFERROR(VLOOKUP($D216,'2004-2006'!$A$3:$G$340,4,0),"")</f>
        <v>47</v>
      </c>
      <c r="S216" s="277" t="str">
        <f>IFERROR(VLOOKUP($D216,'2006-2007'!$A$3:$G$249,4,0),"")</f>
        <v/>
      </c>
      <c r="T216" s="277" t="str">
        <f>IFERROR(VLOOKUP($D216,'2007-2008'!$A$3:$G$259,4,0),"")</f>
        <v/>
      </c>
      <c r="U216" s="278" t="str">
        <f>IFERROR(VLOOKUP($D216,'2008-2009'!$A$3:$H$253,4,0),"")</f>
        <v/>
      </c>
      <c r="V216" s="278" t="str">
        <f>IFERROR(VLOOKUP($D216,'2009-2010'!$A$3:$D$254,4,0),"")</f>
        <v/>
      </c>
      <c r="W216" s="278" t="str">
        <f>IFERROR(VLOOKUP($D216,'2010-2011'!$A$3:$D$255,4,0),"")</f>
        <v/>
      </c>
      <c r="X216" s="278" t="str">
        <f>IFERROR(VLOOKUP($D216,'2011-2012'!$A$3:$D$253,4,0),"")</f>
        <v/>
      </c>
      <c r="Y216" s="278" t="str">
        <f>IFERROR(VLOOKUP($D216,'2012-2013'!$A$3:$D$253,4,0),"")</f>
        <v/>
      </c>
      <c r="Z216" s="278" t="str">
        <f>IFERROR(VLOOKUP($D216,'2013-2014'!$A$3:$D$267,4,0),"")</f>
        <v/>
      </c>
      <c r="AA216" s="146"/>
      <c r="AB216" s="146"/>
      <c r="AC216" s="272"/>
      <c r="AD216" s="107"/>
      <c r="AE216" s="18"/>
      <c r="AF216" s="18"/>
      <c r="AG216" s="349">
        <f t="shared" si="25"/>
        <v>1</v>
      </c>
    </row>
    <row r="217" spans="1:33" ht="15.75" x14ac:dyDescent="0.25">
      <c r="A217" s="174">
        <f t="shared" si="26"/>
        <v>214</v>
      </c>
      <c r="B217" s="353" t="s">
        <v>108</v>
      </c>
      <c r="C217" s="353" t="s">
        <v>259</v>
      </c>
      <c r="D217" s="163">
        <v>48</v>
      </c>
      <c r="E217" s="14"/>
      <c r="F217" s="13"/>
      <c r="G217" s="14"/>
      <c r="H217" s="51"/>
      <c r="I217" s="211" t="str">
        <f t="shared" si="22"/>
        <v>Février</v>
      </c>
      <c r="J217" s="211">
        <f t="shared" si="23"/>
        <v>17</v>
      </c>
      <c r="K217" s="159">
        <f t="shared" si="24"/>
        <v>1900</v>
      </c>
      <c r="L217" s="244">
        <f t="shared" si="21"/>
        <v>48</v>
      </c>
      <c r="M217" s="8">
        <f t="shared" ca="1" si="27"/>
        <v>114</v>
      </c>
      <c r="R217" s="277">
        <f>IFERROR(VLOOKUP($D217,'2004-2006'!$A$3:$G$340,4,0),"")</f>
        <v>48</v>
      </c>
      <c r="S217" s="277" t="str">
        <f>IFERROR(VLOOKUP($D217,'2006-2007'!$A$3:$G$249,4,0),"")</f>
        <v/>
      </c>
      <c r="T217" s="277">
        <f>IFERROR(VLOOKUP($D217,'2007-2008'!$A$3:$G$259,4,0),"")</f>
        <v>48</v>
      </c>
      <c r="U217" s="278">
        <f>IFERROR(VLOOKUP($D217,'2008-2009'!$A$3:$H$253,4,0),"")</f>
        <v>48</v>
      </c>
      <c r="V217" s="278" t="str">
        <f>IFERROR(VLOOKUP($D217,'2009-2010'!$A$3:$D$254,4,0),"")</f>
        <v/>
      </c>
      <c r="W217" s="278" t="str">
        <f>IFERROR(VLOOKUP($D217,'2010-2011'!$A$3:$D$255,4,0),"")</f>
        <v/>
      </c>
      <c r="X217" s="278" t="str">
        <f>IFERROR(VLOOKUP($D217,'2011-2012'!$A$3:$D$253,4,0),"")</f>
        <v/>
      </c>
      <c r="Y217" s="278">
        <f>IFERROR(VLOOKUP($D217,'2012-2013'!$A$3:$D$253,4,0),"")</f>
        <v>48</v>
      </c>
      <c r="Z217" s="278">
        <f>IFERROR(VLOOKUP($D217,'2013-2014'!$A$3:$D$267,4,0),"")</f>
        <v>48</v>
      </c>
      <c r="AA217" s="146" t="str">
        <f>IFERROR(VLOOKUP($D219,'2014-2015'!$A$3:$D$254,4,0),"")</f>
        <v/>
      </c>
      <c r="AB217" s="146" t="str">
        <f>IFERROR(VLOOKUP($D219,'2015-2016'!$A$3:$D$254,4,0),"")</f>
        <v/>
      </c>
      <c r="AC217" s="272"/>
      <c r="AD217" s="107"/>
      <c r="AE217" s="18"/>
      <c r="AF217" s="18"/>
      <c r="AG217" s="349">
        <f t="shared" si="25"/>
        <v>5</v>
      </c>
    </row>
    <row r="218" spans="1:33" ht="15.75" x14ac:dyDescent="0.25">
      <c r="A218" s="174">
        <f t="shared" si="26"/>
        <v>215</v>
      </c>
      <c r="B218" s="353" t="s">
        <v>368</v>
      </c>
      <c r="C218" s="353" t="s">
        <v>255</v>
      </c>
      <c r="D218" s="163">
        <v>49</v>
      </c>
      <c r="E218" s="14"/>
      <c r="F218" s="13"/>
      <c r="G218" s="14"/>
      <c r="H218" s="51"/>
      <c r="I218" s="211" t="str">
        <f t="shared" si="22"/>
        <v>Février</v>
      </c>
      <c r="J218" s="211">
        <f t="shared" si="23"/>
        <v>18</v>
      </c>
      <c r="K218" s="159">
        <f t="shared" si="24"/>
        <v>1900</v>
      </c>
      <c r="L218" s="244">
        <f t="shared" si="21"/>
        <v>49</v>
      </c>
      <c r="M218" s="8">
        <f t="shared" ca="1" si="27"/>
        <v>114</v>
      </c>
      <c r="R218" s="277">
        <f>IFERROR(VLOOKUP($D218,'2004-2006'!$A$3:$G$340,4,0),"")</f>
        <v>49</v>
      </c>
      <c r="S218" s="277" t="str">
        <f>IFERROR(VLOOKUP($D218,'2006-2007'!$A$3:$G$249,4,0),"")</f>
        <v/>
      </c>
      <c r="T218" s="277" t="str">
        <f>IFERROR(VLOOKUP($D218,'2007-2008'!$A$3:$G$259,4,0),"")</f>
        <v/>
      </c>
      <c r="U218" s="278" t="str">
        <f>IFERROR(VLOOKUP($D218,'2008-2009'!$A$3:$H$253,4,0),"")</f>
        <v/>
      </c>
      <c r="V218" s="278" t="str">
        <f>IFERROR(VLOOKUP($D218,'2009-2010'!$A$3:$D$254,4,0),"")</f>
        <v/>
      </c>
      <c r="W218" s="278" t="str">
        <f>IFERROR(VLOOKUP($D218,'2010-2011'!$A$3:$D$255,4,0),"")</f>
        <v/>
      </c>
      <c r="X218" s="278" t="str">
        <f>IFERROR(VLOOKUP($D218,'2011-2012'!$A$3:$D$253,4,0),"")</f>
        <v/>
      </c>
      <c r="Y218" s="278" t="str">
        <f>IFERROR(VLOOKUP($D218,'2012-2013'!$A$3:$D$253,4,0),"")</f>
        <v/>
      </c>
      <c r="Z218" s="278" t="str">
        <f>IFERROR(VLOOKUP($D218,'2013-2014'!$A$3:$D$267,4,0),"")</f>
        <v/>
      </c>
      <c r="AA218" s="146" t="str">
        <f>IFERROR(VLOOKUP($D220,'2014-2015'!$A$3:$D$254,4,0),"")</f>
        <v/>
      </c>
      <c r="AB218" s="146" t="str">
        <f>IFERROR(VLOOKUP($D220,'2015-2016'!$A$3:$D$254,4,0),"")</f>
        <v/>
      </c>
      <c r="AC218" s="272"/>
      <c r="AD218" s="107"/>
      <c r="AE218" s="18"/>
      <c r="AF218" s="18"/>
      <c r="AG218" s="349">
        <f t="shared" si="25"/>
        <v>1</v>
      </c>
    </row>
    <row r="219" spans="1:33" ht="15.75" x14ac:dyDescent="0.25">
      <c r="A219" s="174">
        <f t="shared" si="26"/>
        <v>216</v>
      </c>
      <c r="B219" s="353" t="s">
        <v>368</v>
      </c>
      <c r="C219" s="353" t="s">
        <v>145</v>
      </c>
      <c r="D219" s="163">
        <v>50</v>
      </c>
      <c r="E219" s="14"/>
      <c r="F219" s="13"/>
      <c r="G219" s="14"/>
      <c r="H219" s="147"/>
      <c r="I219" s="211" t="str">
        <f t="shared" si="22"/>
        <v>Février</v>
      </c>
      <c r="J219" s="211">
        <f t="shared" si="23"/>
        <v>19</v>
      </c>
      <c r="K219" s="159">
        <f t="shared" si="24"/>
        <v>1900</v>
      </c>
      <c r="L219" s="244">
        <f t="shared" si="21"/>
        <v>50</v>
      </c>
      <c r="M219" s="8">
        <f t="shared" ca="1" si="27"/>
        <v>114</v>
      </c>
      <c r="R219" s="277">
        <f>IFERROR(VLOOKUP($D219,'2004-2006'!$A$3:$G$340,4,0),"")</f>
        <v>50</v>
      </c>
      <c r="S219" s="277" t="str">
        <f>IFERROR(VLOOKUP($D219,'2006-2007'!$A$3:$G$249,4,0),"")</f>
        <v/>
      </c>
      <c r="T219" s="277" t="str">
        <f>IFERROR(VLOOKUP($D219,'2007-2008'!$A$3:$G$259,4,0),"")</f>
        <v/>
      </c>
      <c r="U219" s="278" t="str">
        <f>IFERROR(VLOOKUP($D219,'2008-2009'!$A$3:$H$253,4,0),"")</f>
        <v/>
      </c>
      <c r="V219" s="278" t="str">
        <f>IFERROR(VLOOKUP($D219,'2009-2010'!$A$3:$D$254,4,0),"")</f>
        <v/>
      </c>
      <c r="W219" s="278" t="str">
        <f>IFERROR(VLOOKUP($D219,'2010-2011'!$A$3:$D$255,4,0),"")</f>
        <v/>
      </c>
      <c r="X219" s="278" t="str">
        <f>IFERROR(VLOOKUP($D219,'2011-2012'!$A$3:$D$253,4,0),"")</f>
        <v/>
      </c>
      <c r="Y219" s="278" t="str">
        <f>IFERROR(VLOOKUP($D219,'2012-2013'!$A$3:$D$253,4,0),"")</f>
        <v/>
      </c>
      <c r="Z219" s="278" t="str">
        <f>IFERROR(VLOOKUP($D219,'2013-2014'!$A$3:$D$267,4,0),"")</f>
        <v/>
      </c>
      <c r="AA219" s="146" t="str">
        <f>IFERROR(VLOOKUP($D221,'2014-2015'!$A$3:$D$254,4,0),"")</f>
        <v/>
      </c>
      <c r="AB219" s="146" t="str">
        <f>IFERROR(VLOOKUP($D221,'2015-2016'!$A$3:$D$254,4,0),"")</f>
        <v/>
      </c>
      <c r="AC219" s="272"/>
      <c r="AD219" s="107"/>
      <c r="AE219" s="18"/>
      <c r="AF219" s="18"/>
      <c r="AG219" s="349">
        <f t="shared" si="25"/>
        <v>1</v>
      </c>
    </row>
    <row r="220" spans="1:33" ht="15.75" x14ac:dyDescent="0.25">
      <c r="A220" s="174">
        <f t="shared" si="26"/>
        <v>217</v>
      </c>
      <c r="B220" s="353" t="s">
        <v>369</v>
      </c>
      <c r="C220" s="353" t="s">
        <v>370</v>
      </c>
      <c r="D220" s="163">
        <v>116</v>
      </c>
      <c r="E220" s="14"/>
      <c r="F220" s="13"/>
      <c r="G220" s="14"/>
      <c r="H220" s="147"/>
      <c r="I220" s="211" t="str">
        <f t="shared" si="22"/>
        <v/>
      </c>
      <c r="J220" s="211" t="str">
        <f t="shared" si="23"/>
        <v/>
      </c>
      <c r="K220" s="159" t="str">
        <f t="shared" si="24"/>
        <v/>
      </c>
      <c r="L220" s="244" t="str">
        <f t="shared" si="21"/>
        <v/>
      </c>
      <c r="M220" s="8" t="str">
        <f t="shared" ca="1" si="27"/>
        <v/>
      </c>
      <c r="R220" s="277" t="str">
        <f>IFERROR(VLOOKUP($D220,'2004-2006'!$A$3:$G$340,4,0),"")</f>
        <v/>
      </c>
      <c r="S220" s="277" t="str">
        <f>IFERROR(VLOOKUP($D220,'2006-2007'!$A$3:$G$249,4,0),"")</f>
        <v/>
      </c>
      <c r="T220" s="277" t="str">
        <f>IFERROR(VLOOKUP($D220,'2007-2008'!$A$3:$G$259,4,0),"")</f>
        <v/>
      </c>
      <c r="U220" s="278" t="str">
        <f>IFERROR(VLOOKUP($D220,'2008-2009'!$A$3:$H$253,4,0),"")</f>
        <v/>
      </c>
      <c r="V220" s="278" t="str">
        <f>IFERROR(VLOOKUP($D220,'2009-2010'!$A$3:$D$254,4,0),"")</f>
        <v/>
      </c>
      <c r="W220" s="278" t="str">
        <f>IFERROR(VLOOKUP($D220,'2010-2011'!$A$3:$D$255,4,0),"")</f>
        <v/>
      </c>
      <c r="X220" s="278" t="str">
        <f>IFERROR(VLOOKUP($D220,'2011-2012'!$A$3:$D$253,4,0),"")</f>
        <v/>
      </c>
      <c r="Y220" s="278" t="str">
        <f>IFERROR(VLOOKUP($D220,'2012-2013'!$A$3:$D$253,4,0),"")</f>
        <v/>
      </c>
      <c r="Z220" s="278" t="str">
        <f>IFERROR(VLOOKUP($D220,'2013-2014'!$A$3:$D$267,4,0),"")</f>
        <v/>
      </c>
      <c r="AA220" s="146" t="str">
        <f>IFERROR(VLOOKUP($D222,'2014-2015'!$A$3:$D$254,4,0),"")</f>
        <v/>
      </c>
      <c r="AB220" s="146" t="str">
        <f>IFERROR(VLOOKUP($D222,'2015-2016'!$A$3:$D$254,4,0),"")</f>
        <v/>
      </c>
      <c r="AC220" s="272"/>
      <c r="AD220" s="107"/>
      <c r="AE220" s="18"/>
      <c r="AF220" s="18"/>
      <c r="AG220" s="349">
        <f t="shared" si="25"/>
        <v>0</v>
      </c>
    </row>
    <row r="221" spans="1:33" ht="15.75" x14ac:dyDescent="0.25">
      <c r="A221" s="174">
        <f t="shared" si="26"/>
        <v>218</v>
      </c>
      <c r="B221" s="353" t="s">
        <v>371</v>
      </c>
      <c r="C221" s="353" t="s">
        <v>135</v>
      </c>
      <c r="D221" s="163">
        <v>108</v>
      </c>
      <c r="E221" s="14"/>
      <c r="F221" s="13"/>
      <c r="G221" s="14"/>
      <c r="H221" s="147"/>
      <c r="I221" s="211" t="str">
        <f t="shared" si="22"/>
        <v/>
      </c>
      <c r="J221" s="211" t="str">
        <f t="shared" si="23"/>
        <v/>
      </c>
      <c r="K221" s="159" t="str">
        <f t="shared" si="24"/>
        <v/>
      </c>
      <c r="L221" s="244" t="str">
        <f t="shared" si="21"/>
        <v/>
      </c>
      <c r="M221" s="8" t="str">
        <f t="shared" ca="1" si="27"/>
        <v/>
      </c>
      <c r="R221" s="277" t="str">
        <f>IFERROR(VLOOKUP($D221,'2004-2006'!$A$3:$G$340,4,0),"")</f>
        <v/>
      </c>
      <c r="S221" s="277">
        <f>IFERROR(VLOOKUP($D221,'2006-2007'!$A$3:$G$249,4,0),"")</f>
        <v>108</v>
      </c>
      <c r="T221" s="277" t="str">
        <f>IFERROR(VLOOKUP($D221,'2007-2008'!$A$3:$G$259,4,0),"")</f>
        <v/>
      </c>
      <c r="U221" s="278" t="str">
        <f>IFERROR(VLOOKUP($D221,'2008-2009'!$A$3:$H$253,4,0),"")</f>
        <v/>
      </c>
      <c r="V221" s="278" t="str">
        <f>IFERROR(VLOOKUP($D221,'2009-2010'!$A$3:$D$254,4,0),"")</f>
        <v/>
      </c>
      <c r="W221" s="278" t="str">
        <f>IFERROR(VLOOKUP($D221,'2010-2011'!$A$3:$D$255,4,0),"")</f>
        <v/>
      </c>
      <c r="X221" s="278" t="str">
        <f>IFERROR(VLOOKUP($D221,'2011-2012'!$A$3:$D$253,4,0),"")</f>
        <v/>
      </c>
      <c r="Y221" s="278" t="str">
        <f>IFERROR(VLOOKUP($D221,'2012-2013'!$A$3:$D$253,4,0),"")</f>
        <v/>
      </c>
      <c r="Z221" s="278" t="str">
        <f>IFERROR(VLOOKUP($D221,'2013-2014'!$A$3:$D$267,4,0),"")</f>
        <v/>
      </c>
      <c r="AA221" s="146" t="str">
        <f>IFERROR(VLOOKUP($D223,'2014-2015'!$A$3:$D$254,4,0),"")</f>
        <v/>
      </c>
      <c r="AB221" s="146" t="str">
        <f>IFERROR(VLOOKUP($D223,'2015-2016'!$A$3:$D$254,4,0),"")</f>
        <v/>
      </c>
      <c r="AC221" s="272"/>
      <c r="AD221" s="107"/>
      <c r="AE221" s="18"/>
      <c r="AF221" s="18"/>
      <c r="AG221" s="349">
        <f t="shared" si="25"/>
        <v>1</v>
      </c>
    </row>
    <row r="222" spans="1:33" ht="15.75" x14ac:dyDescent="0.25">
      <c r="A222" s="174">
        <f t="shared" si="26"/>
        <v>219</v>
      </c>
      <c r="B222" s="353" t="s">
        <v>371</v>
      </c>
      <c r="C222" s="353" t="s">
        <v>372</v>
      </c>
      <c r="D222" s="163">
        <v>109</v>
      </c>
      <c r="E222" s="14"/>
      <c r="F222" s="13"/>
      <c r="G222" s="14"/>
      <c r="H222" s="147"/>
      <c r="I222" s="211" t="str">
        <f t="shared" si="22"/>
        <v/>
      </c>
      <c r="J222" s="211" t="str">
        <f t="shared" si="23"/>
        <v/>
      </c>
      <c r="K222" s="159" t="str">
        <f t="shared" si="24"/>
        <v/>
      </c>
      <c r="L222" s="244" t="str">
        <f t="shared" si="21"/>
        <v/>
      </c>
      <c r="M222" s="8" t="str">
        <f t="shared" ca="1" si="27"/>
        <v/>
      </c>
      <c r="R222" s="277" t="str">
        <f>IFERROR(VLOOKUP($D222,'2004-2006'!$A$3:$G$340,4,0),"")</f>
        <v/>
      </c>
      <c r="S222" s="277">
        <f>IFERROR(VLOOKUP($D222,'2006-2007'!$A$3:$G$249,4,0),"")</f>
        <v>109</v>
      </c>
      <c r="T222" s="277" t="str">
        <f>IFERROR(VLOOKUP($D222,'2007-2008'!$A$3:$G$259,4,0),"")</f>
        <v/>
      </c>
      <c r="U222" s="278" t="str">
        <f>IFERROR(VLOOKUP($D222,'2008-2009'!$A$3:$H$253,4,0),"")</f>
        <v/>
      </c>
      <c r="V222" s="278" t="str">
        <f>IFERROR(VLOOKUP($D222,'2009-2010'!$A$3:$D$254,4,0),"")</f>
        <v/>
      </c>
      <c r="W222" s="278" t="str">
        <f>IFERROR(VLOOKUP($D222,'2010-2011'!$A$3:$D$255,4,0),"")</f>
        <v/>
      </c>
      <c r="X222" s="278" t="str">
        <f>IFERROR(VLOOKUP($D222,'2011-2012'!$A$3:$D$253,4,0),"")</f>
        <v/>
      </c>
      <c r="Y222" s="278" t="str">
        <f>IFERROR(VLOOKUP($D222,'2012-2013'!$A$3:$D$253,4,0),"")</f>
        <v/>
      </c>
      <c r="Z222" s="278" t="str">
        <f>IFERROR(VLOOKUP($D222,'2013-2014'!$A$3:$D$267,4,0),"")</f>
        <v/>
      </c>
      <c r="AA222" s="146" t="str">
        <f>IFERROR(VLOOKUP($D224,'2014-2015'!$A$3:$D$254,4,0),"")</f>
        <v/>
      </c>
      <c r="AB222" s="146" t="str">
        <f>IFERROR(VLOOKUP($D224,'2015-2016'!$A$3:$D$254,4,0),"")</f>
        <v/>
      </c>
      <c r="AC222" s="272"/>
      <c r="AD222" s="107"/>
      <c r="AE222" s="18"/>
      <c r="AF222" s="18"/>
      <c r="AG222" s="349">
        <f t="shared" si="25"/>
        <v>1</v>
      </c>
    </row>
    <row r="223" spans="1:33" ht="15.75" x14ac:dyDescent="0.25">
      <c r="A223" s="174">
        <f t="shared" si="26"/>
        <v>220</v>
      </c>
      <c r="B223" s="353" t="s">
        <v>371</v>
      </c>
      <c r="C223" s="353" t="s">
        <v>148</v>
      </c>
      <c r="D223" s="163">
        <v>110</v>
      </c>
      <c r="E223" s="14"/>
      <c r="F223" s="13"/>
      <c r="G223" s="14"/>
      <c r="H223" s="147"/>
      <c r="I223" s="211" t="str">
        <f t="shared" si="22"/>
        <v/>
      </c>
      <c r="J223" s="211" t="str">
        <f t="shared" si="23"/>
        <v/>
      </c>
      <c r="K223" s="159" t="str">
        <f t="shared" si="24"/>
        <v/>
      </c>
      <c r="L223" s="244" t="str">
        <f t="shared" si="21"/>
        <v/>
      </c>
      <c r="M223" s="8" t="str">
        <f t="shared" ca="1" si="27"/>
        <v/>
      </c>
      <c r="O223"/>
      <c r="R223" s="277" t="str">
        <f>IFERROR(VLOOKUP($D223,'2004-2006'!$A$3:$G$340,4,0),"")</f>
        <v/>
      </c>
      <c r="S223" s="277">
        <f>IFERROR(VLOOKUP($D223,'2006-2007'!$A$3:$G$249,4,0),"")</f>
        <v>110</v>
      </c>
      <c r="T223" s="277" t="str">
        <f>IFERROR(VLOOKUP($D223,'2007-2008'!$A$3:$G$259,4,0),"")</f>
        <v/>
      </c>
      <c r="U223" s="278" t="str">
        <f>IFERROR(VLOOKUP($D223,'2008-2009'!$A$3:$H$253,4,0),"")</f>
        <v/>
      </c>
      <c r="V223" s="278" t="str">
        <f>IFERROR(VLOOKUP($D223,'2009-2010'!$A$3:$D$254,4,0),"")</f>
        <v/>
      </c>
      <c r="W223" s="278" t="str">
        <f>IFERROR(VLOOKUP($D223,'2010-2011'!$A$3:$D$255,4,0),"")</f>
        <v/>
      </c>
      <c r="X223" s="278" t="str">
        <f>IFERROR(VLOOKUP($D223,'2011-2012'!$A$3:$D$253,4,0),"")</f>
        <v/>
      </c>
      <c r="Y223" s="278" t="str">
        <f>IFERROR(VLOOKUP($D223,'2012-2013'!$A$3:$D$253,4,0),"")</f>
        <v/>
      </c>
      <c r="Z223" s="278" t="str">
        <f>IFERROR(VLOOKUP($D223,'2013-2014'!$A$3:$D$267,4,0),"")</f>
        <v/>
      </c>
      <c r="AA223" s="146" t="str">
        <f>IFERROR(VLOOKUP($D225,'2014-2015'!$A$3:$D$254,4,0),"")</f>
        <v/>
      </c>
      <c r="AB223" s="146" t="str">
        <f>IFERROR(VLOOKUP($D225,'2015-2016'!$A$3:$D$254,4,0),"")</f>
        <v/>
      </c>
      <c r="AC223" s="272"/>
      <c r="AD223" s="107"/>
      <c r="AE223" s="18"/>
      <c r="AF223" s="18"/>
      <c r="AG223" s="349">
        <f t="shared" si="25"/>
        <v>1</v>
      </c>
    </row>
    <row r="224" spans="1:33" customFormat="1" ht="15.75" x14ac:dyDescent="0.25">
      <c r="A224" s="174">
        <f t="shared" si="26"/>
        <v>221</v>
      </c>
      <c r="B224" s="353" t="s">
        <v>666</v>
      </c>
      <c r="C224" s="353" t="s">
        <v>245</v>
      </c>
      <c r="D224" s="163">
        <v>241</v>
      </c>
      <c r="E224" s="17"/>
      <c r="F224" s="3"/>
      <c r="G224" s="17"/>
      <c r="H224" s="103"/>
      <c r="I224" s="211" t="str">
        <f t="shared" si="22"/>
        <v/>
      </c>
      <c r="J224" s="211" t="str">
        <f t="shared" si="23"/>
        <v/>
      </c>
      <c r="K224" s="159" t="str">
        <f t="shared" si="24"/>
        <v/>
      </c>
      <c r="L224" s="244" t="str">
        <f t="shared" si="21"/>
        <v/>
      </c>
      <c r="M224" s="8" t="str">
        <f t="shared" ca="1" si="27"/>
        <v/>
      </c>
      <c r="P224" s="1"/>
      <c r="Q224" s="1"/>
      <c r="R224" s="277" t="str">
        <f>IFERROR(VLOOKUP($D224,'2004-2006'!$A$3:$G$340,4,0),"")</f>
        <v/>
      </c>
      <c r="S224" s="277" t="str">
        <f>IFERROR(VLOOKUP($D224,'2006-2007'!$A$3:$G$249,4,0),"")</f>
        <v/>
      </c>
      <c r="T224" s="277" t="str">
        <f>IFERROR(VLOOKUP($D224,'2007-2008'!$A$3:$G$259,4,0),"")</f>
        <v/>
      </c>
      <c r="U224" s="278" t="str">
        <f>IFERROR(VLOOKUP($D224,'2008-2009'!$A$3:$H$253,4,0),"")</f>
        <v/>
      </c>
      <c r="V224" s="278" t="str">
        <f>IFERROR(VLOOKUP($D224,'2009-2010'!$A$3:$D$254,4,0),"")</f>
        <v/>
      </c>
      <c r="W224" s="278" t="str">
        <f>IFERROR(VLOOKUP($D224,'2010-2011'!$A$3:$D$255,4,0),"")</f>
        <v/>
      </c>
      <c r="X224" s="278">
        <f>IFERROR(VLOOKUP($D224,'2011-2012'!$A$3:$D$253,4,0),"")</f>
        <v>241</v>
      </c>
      <c r="Y224" s="278" t="str">
        <f>IFERROR(VLOOKUP($D224,'2012-2013'!$A$3:$D$253,4,0),"")</f>
        <v/>
      </c>
      <c r="Z224" s="278" t="str">
        <f>IFERROR(VLOOKUP($D224,'2013-2014'!$A$3:$D$267,4,0),"")</f>
        <v/>
      </c>
      <c r="AA224" s="146" t="str">
        <f>IFERROR(VLOOKUP($D226,'2014-2015'!$A$3:$D$254,4,0),"")</f>
        <v/>
      </c>
      <c r="AB224" s="146" t="str">
        <f>IFERROR(VLOOKUP($D226,'2015-2016'!$A$3:$D$254,4,0),"")</f>
        <v/>
      </c>
      <c r="AC224" s="272"/>
      <c r="AD224" s="107"/>
      <c r="AE224" s="18"/>
      <c r="AF224" s="18"/>
      <c r="AG224" s="349">
        <f t="shared" si="25"/>
        <v>1</v>
      </c>
    </row>
    <row r="225" spans="1:33" customFormat="1" ht="15.75" x14ac:dyDescent="0.25">
      <c r="A225" s="174">
        <f t="shared" si="26"/>
        <v>222</v>
      </c>
      <c r="B225" s="353" t="s">
        <v>683</v>
      </c>
      <c r="C225" s="353" t="s">
        <v>98</v>
      </c>
      <c r="D225" s="163">
        <v>251</v>
      </c>
      <c r="E225" s="17"/>
      <c r="F225" s="3"/>
      <c r="G225" s="22"/>
      <c r="H225" s="152"/>
      <c r="I225" s="211" t="str">
        <f t="shared" si="22"/>
        <v/>
      </c>
      <c r="J225" s="211" t="str">
        <f t="shared" si="23"/>
        <v/>
      </c>
      <c r="K225" s="159" t="str">
        <f t="shared" si="24"/>
        <v/>
      </c>
      <c r="L225" s="244" t="str">
        <f t="shared" si="21"/>
        <v/>
      </c>
      <c r="M225" s="8" t="str">
        <f t="shared" ca="1" si="27"/>
        <v/>
      </c>
      <c r="P225" s="1"/>
      <c r="Q225" s="1"/>
      <c r="R225" s="277" t="str">
        <f>IFERROR(VLOOKUP($D225,'2004-2006'!$A$3:$G$340,4,0),"")</f>
        <v/>
      </c>
      <c r="S225" s="277" t="str">
        <f>IFERROR(VLOOKUP($D225,'2006-2007'!$A$3:$G$249,4,0),"")</f>
        <v/>
      </c>
      <c r="T225" s="277" t="str">
        <f>IFERROR(VLOOKUP($D225,'2007-2008'!$A$3:$G$259,4,0),"")</f>
        <v/>
      </c>
      <c r="U225" s="278" t="str">
        <f>IFERROR(VLOOKUP($D225,'2008-2009'!$A$3:$H$253,4,0),"")</f>
        <v/>
      </c>
      <c r="V225" s="278" t="str">
        <f>IFERROR(VLOOKUP($D225,'2009-2010'!$A$3:$D$254,4,0),"")</f>
        <v/>
      </c>
      <c r="W225" s="278" t="str">
        <f>IFERROR(VLOOKUP($D225,'2010-2011'!$A$3:$D$255,4,0),"")</f>
        <v/>
      </c>
      <c r="X225" s="278">
        <f>IFERROR(VLOOKUP($D225,'2011-2012'!$A$3:$D$253,4,0),"")</f>
        <v>251</v>
      </c>
      <c r="Y225" s="278">
        <f>IFERROR(VLOOKUP($D225,'2012-2013'!$A$3:$D$253,4,0),"")</f>
        <v>251</v>
      </c>
      <c r="Z225" s="278">
        <f>IFERROR(VLOOKUP($D225,'2013-2014'!$A$3:$D$267,4,0),"")</f>
        <v>251</v>
      </c>
      <c r="AA225" s="146" t="str">
        <f>IFERROR(VLOOKUP($D227,'2014-2015'!$A$3:$D$254,4,0),"")</f>
        <v/>
      </c>
      <c r="AB225" s="146" t="str">
        <f>IFERROR(VLOOKUP($D227,'2015-2016'!$A$3:$D$254,4,0),"")</f>
        <v/>
      </c>
      <c r="AC225" s="272"/>
      <c r="AD225" s="107"/>
      <c r="AE225" s="18"/>
      <c r="AF225" s="18"/>
      <c r="AG225" s="349">
        <f t="shared" si="25"/>
        <v>3</v>
      </c>
    </row>
    <row r="226" spans="1:33" customFormat="1" ht="15.75" x14ac:dyDescent="0.25">
      <c r="A226" s="174">
        <f t="shared" si="26"/>
        <v>223</v>
      </c>
      <c r="B226" s="353" t="s">
        <v>531</v>
      </c>
      <c r="C226" s="353" t="s">
        <v>532</v>
      </c>
      <c r="D226" s="165">
        <v>167</v>
      </c>
      <c r="E226" s="52"/>
      <c r="F226" s="13"/>
      <c r="G226" s="52"/>
      <c r="H226" s="169"/>
      <c r="I226" s="211" t="str">
        <f t="shared" si="22"/>
        <v/>
      </c>
      <c r="J226" s="211" t="str">
        <f t="shared" si="23"/>
        <v/>
      </c>
      <c r="K226" s="159" t="str">
        <f t="shared" si="24"/>
        <v/>
      </c>
      <c r="L226" s="244" t="str">
        <f t="shared" si="21"/>
        <v/>
      </c>
      <c r="M226" s="8" t="str">
        <f t="shared" ca="1" si="27"/>
        <v/>
      </c>
      <c r="P226" s="1"/>
      <c r="Q226" s="1"/>
      <c r="R226" s="277" t="str">
        <f>IFERROR(VLOOKUP($D226,'2004-2006'!$A$3:$G$340,4,0),"")</f>
        <v/>
      </c>
      <c r="S226" s="277" t="str">
        <f>IFERROR(VLOOKUP($D226,'2006-2007'!$A$3:$G$249,4,0),"")</f>
        <v/>
      </c>
      <c r="T226" s="277" t="str">
        <f>IFERROR(VLOOKUP($D226,'2007-2008'!$A$3:$G$259,4,0),"")</f>
        <v/>
      </c>
      <c r="U226" s="278" t="str">
        <f>IFERROR(VLOOKUP($D226,'2008-2009'!$A$3:$H$253,4,0),"")</f>
        <v/>
      </c>
      <c r="V226" s="278">
        <f>IFERROR(VLOOKUP($D226,'2009-2010'!$A$3:$D$254,4,0),"")</f>
        <v>167</v>
      </c>
      <c r="W226" s="278" t="str">
        <f>IFERROR(VLOOKUP($D226,'2010-2011'!$A$3:$D$255,4,0),"")</f>
        <v/>
      </c>
      <c r="X226" s="278" t="str">
        <f>IFERROR(VLOOKUP($D226,'2011-2012'!$A$3:$D$253,4,0),"")</f>
        <v/>
      </c>
      <c r="Y226" s="278" t="str">
        <f>IFERROR(VLOOKUP($D226,'2012-2013'!$A$3:$D$253,4,0),"")</f>
        <v/>
      </c>
      <c r="Z226" s="278" t="str">
        <f>IFERROR(VLOOKUP($D226,'2013-2014'!$A$3:$D$267,4,0),"")</f>
        <v/>
      </c>
      <c r="AA226" s="146" t="str">
        <f>IFERROR(VLOOKUP($D228,'2014-2015'!$A$3:$D$254,4,0),"")</f>
        <v/>
      </c>
      <c r="AB226" s="146" t="str">
        <f>IFERROR(VLOOKUP($D228,'2015-2016'!$A$3:$D$254,4,0),"")</f>
        <v/>
      </c>
      <c r="AC226" s="272"/>
      <c r="AD226" s="107"/>
      <c r="AE226" s="18"/>
      <c r="AF226" s="18"/>
      <c r="AG226" s="349">
        <f t="shared" si="25"/>
        <v>1</v>
      </c>
    </row>
    <row r="227" spans="1:33" customFormat="1" ht="15.75" x14ac:dyDescent="0.25">
      <c r="A227" s="174">
        <f t="shared" si="26"/>
        <v>224</v>
      </c>
      <c r="B227" s="353" t="s">
        <v>700</v>
      </c>
      <c r="C227" s="353" t="s">
        <v>65</v>
      </c>
      <c r="D227" s="164">
        <v>263</v>
      </c>
      <c r="E227" s="117"/>
      <c r="F227" s="3"/>
      <c r="G227" s="117"/>
      <c r="H227" s="127"/>
      <c r="I227" s="211" t="str">
        <f t="shared" si="22"/>
        <v/>
      </c>
      <c r="J227" s="211" t="str">
        <f t="shared" si="23"/>
        <v/>
      </c>
      <c r="K227" s="159" t="str">
        <f t="shared" si="24"/>
        <v/>
      </c>
      <c r="L227" s="244" t="str">
        <f t="shared" si="21"/>
        <v/>
      </c>
      <c r="M227" s="8" t="str">
        <f t="shared" ca="1" si="27"/>
        <v/>
      </c>
      <c r="P227" s="1"/>
      <c r="Q227" s="1"/>
      <c r="R227" s="277" t="str">
        <f>IFERROR(VLOOKUP($D227,'2004-2006'!$A$3:$G$340,4,0),"")</f>
        <v/>
      </c>
      <c r="S227" s="277" t="str">
        <f>IFERROR(VLOOKUP($D227,'2006-2007'!$A$3:$G$249,4,0),"")</f>
        <v/>
      </c>
      <c r="T227" s="277" t="str">
        <f>IFERROR(VLOOKUP($D227,'2007-2008'!$A$3:$G$259,4,0),"")</f>
        <v/>
      </c>
      <c r="U227" s="278" t="str">
        <f>IFERROR(VLOOKUP($D227,'2008-2009'!$A$3:$H$253,4,0),"")</f>
        <v/>
      </c>
      <c r="V227" s="278" t="str">
        <f>IFERROR(VLOOKUP($D227,'2009-2010'!$A$3:$D$254,4,0),"")</f>
        <v/>
      </c>
      <c r="W227" s="278" t="str">
        <f>IFERROR(VLOOKUP($D227,'2010-2011'!$A$3:$D$255,4,0),"")</f>
        <v/>
      </c>
      <c r="X227" s="278" t="str">
        <f>IFERROR(VLOOKUP($D227,'2011-2012'!$A$3:$D$253,4,0),"")</f>
        <v/>
      </c>
      <c r="Y227" s="278">
        <f>IFERROR(VLOOKUP($D227,'2012-2013'!$A$3:$D$253,4,0),"")</f>
        <v>263</v>
      </c>
      <c r="Z227" s="278" t="str">
        <f>IFERROR(VLOOKUP($D227,'2013-2014'!$A$3:$D$267,4,0),"")</f>
        <v/>
      </c>
      <c r="AA227" s="146" t="str">
        <f>IFERROR(VLOOKUP($D229,'2014-2015'!$A$3:$D$254,4,0),"")</f>
        <v/>
      </c>
      <c r="AB227" s="146" t="str">
        <f>IFERROR(VLOOKUP($D229,'2015-2016'!$A$3:$D$254,4,0),"")</f>
        <v/>
      </c>
      <c r="AC227" s="272"/>
      <c r="AD227" s="107"/>
      <c r="AE227" s="18"/>
      <c r="AF227" s="18"/>
      <c r="AG227" s="349">
        <f t="shared" si="25"/>
        <v>1</v>
      </c>
    </row>
    <row r="228" spans="1:33" customFormat="1" ht="15.75" x14ac:dyDescent="0.25">
      <c r="A228" s="174">
        <f t="shared" si="26"/>
        <v>225</v>
      </c>
      <c r="B228" s="353" t="s">
        <v>373</v>
      </c>
      <c r="C228" s="353" t="s">
        <v>374</v>
      </c>
      <c r="D228" s="163">
        <v>51</v>
      </c>
      <c r="E228" s="14"/>
      <c r="F228" s="13"/>
      <c r="G228" s="14"/>
      <c r="H228" s="51"/>
      <c r="I228" s="211" t="str">
        <f t="shared" si="22"/>
        <v>Février</v>
      </c>
      <c r="J228" s="211">
        <f t="shared" si="23"/>
        <v>20</v>
      </c>
      <c r="K228" s="159">
        <f t="shared" si="24"/>
        <v>1900</v>
      </c>
      <c r="L228" s="244">
        <f t="shared" si="21"/>
        <v>51</v>
      </c>
      <c r="M228" s="8">
        <f t="shared" ca="1" si="27"/>
        <v>114</v>
      </c>
      <c r="P228" s="1"/>
      <c r="Q228" s="1"/>
      <c r="R228" s="277">
        <f>IFERROR(VLOOKUP($D228,'2004-2006'!$A$3:$G$340,4,0),"")</f>
        <v>51</v>
      </c>
      <c r="S228" s="277" t="str">
        <f>IFERROR(VLOOKUP($D228,'2006-2007'!$A$3:$G$249,4,0),"")</f>
        <v/>
      </c>
      <c r="T228" s="277" t="str">
        <f>IFERROR(VLOOKUP($D228,'2007-2008'!$A$3:$G$259,4,0),"")</f>
        <v/>
      </c>
      <c r="U228" s="278" t="str">
        <f>IFERROR(VLOOKUP($D228,'2008-2009'!$A$3:$H$253,4,0),"")</f>
        <v/>
      </c>
      <c r="V228" s="278" t="str">
        <f>IFERROR(VLOOKUP($D228,'2009-2010'!$A$3:$D$254,4,0),"")</f>
        <v/>
      </c>
      <c r="W228" s="278" t="str">
        <f>IFERROR(VLOOKUP($D228,'2010-2011'!$A$3:$D$255,4,0),"")</f>
        <v/>
      </c>
      <c r="X228" s="278" t="str">
        <f>IFERROR(VLOOKUP($D228,'2011-2012'!$A$3:$D$253,4,0),"")</f>
        <v/>
      </c>
      <c r="Y228" s="278" t="str">
        <f>IFERROR(VLOOKUP($D228,'2012-2013'!$A$3:$D$253,4,0),"")</f>
        <v/>
      </c>
      <c r="Z228" s="278" t="str">
        <f>IFERROR(VLOOKUP($D228,'2013-2014'!$A$3:$D$267,4,0),"")</f>
        <v/>
      </c>
      <c r="AA228" s="146" t="str">
        <f>IFERROR(VLOOKUP($D230,'2014-2015'!$A$3:$D$254,4,0),"")</f>
        <v/>
      </c>
      <c r="AB228" s="146" t="str">
        <f>IFERROR(VLOOKUP($D230,'2015-2016'!$A$3:$D$254,4,0),"")</f>
        <v/>
      </c>
      <c r="AC228" s="272"/>
      <c r="AD228" s="107"/>
      <c r="AE228" s="18"/>
      <c r="AF228" s="18"/>
      <c r="AG228" s="349">
        <f t="shared" si="25"/>
        <v>1</v>
      </c>
    </row>
    <row r="229" spans="1:33" customFormat="1" ht="15.75" x14ac:dyDescent="0.25">
      <c r="A229" s="174">
        <f t="shared" si="26"/>
        <v>226</v>
      </c>
      <c r="B229" s="353" t="s">
        <v>373</v>
      </c>
      <c r="C229" s="353" t="s">
        <v>343</v>
      </c>
      <c r="D229" s="163">
        <v>52</v>
      </c>
      <c r="E229" s="14"/>
      <c r="F229" s="13"/>
      <c r="G229" s="14"/>
      <c r="H229" s="51"/>
      <c r="I229" s="211" t="str">
        <f t="shared" si="22"/>
        <v>Février</v>
      </c>
      <c r="J229" s="211">
        <f t="shared" si="23"/>
        <v>21</v>
      </c>
      <c r="K229" s="159">
        <f t="shared" si="24"/>
        <v>1900</v>
      </c>
      <c r="L229" s="244">
        <f t="shared" si="21"/>
        <v>52</v>
      </c>
      <c r="M229" s="8">
        <f t="shared" ca="1" si="27"/>
        <v>114</v>
      </c>
      <c r="P229" s="1"/>
      <c r="Q229" s="1"/>
      <c r="R229" s="277">
        <f>IFERROR(VLOOKUP($D229,'2004-2006'!$A$3:$G$340,4,0),"")</f>
        <v>52</v>
      </c>
      <c r="S229" s="277" t="str">
        <f>IFERROR(VLOOKUP($D229,'2006-2007'!$A$3:$G$249,4,0),"")</f>
        <v/>
      </c>
      <c r="T229" s="277" t="str">
        <f>IFERROR(VLOOKUP($D229,'2007-2008'!$A$3:$G$259,4,0),"")</f>
        <v/>
      </c>
      <c r="U229" s="278" t="str">
        <f>IFERROR(VLOOKUP($D229,'2008-2009'!$A$3:$H$253,4,0),"")</f>
        <v/>
      </c>
      <c r="V229" s="278" t="str">
        <f>IFERROR(VLOOKUP($D229,'2009-2010'!$A$3:$D$254,4,0),"")</f>
        <v/>
      </c>
      <c r="W229" s="278" t="str">
        <f>IFERROR(VLOOKUP($D229,'2010-2011'!$A$3:$D$255,4,0),"")</f>
        <v/>
      </c>
      <c r="X229" s="278" t="str">
        <f>IFERROR(VLOOKUP($D229,'2011-2012'!$A$3:$D$253,4,0),"")</f>
        <v/>
      </c>
      <c r="Y229" s="278" t="str">
        <f>IFERROR(VLOOKUP($D229,'2012-2013'!$A$3:$D$253,4,0),"")</f>
        <v/>
      </c>
      <c r="Z229" s="278" t="str">
        <f>IFERROR(VLOOKUP($D229,'2013-2014'!$A$3:$D$267,4,0),"")</f>
        <v/>
      </c>
      <c r="AA229" s="146" t="str">
        <f>IFERROR(VLOOKUP($D231,'2014-2015'!$A$3:$D$254,4,0),"")</f>
        <v/>
      </c>
      <c r="AB229" s="146" t="str">
        <f>IFERROR(VLOOKUP($D231,'2015-2016'!$A$3:$D$254,4,0),"")</f>
        <v/>
      </c>
      <c r="AC229" s="272"/>
      <c r="AD229" s="84"/>
      <c r="AE229" s="2"/>
      <c r="AF229" s="2"/>
      <c r="AG229" s="349">
        <f t="shared" si="25"/>
        <v>1</v>
      </c>
    </row>
    <row r="230" spans="1:33" customFormat="1" ht="15.75" x14ac:dyDescent="0.25">
      <c r="A230" s="174">
        <f t="shared" si="26"/>
        <v>227</v>
      </c>
      <c r="B230" s="353" t="s">
        <v>373</v>
      </c>
      <c r="C230" s="353" t="s">
        <v>375</v>
      </c>
      <c r="D230" s="163">
        <v>53</v>
      </c>
      <c r="E230" s="14"/>
      <c r="F230" s="13"/>
      <c r="G230" s="14"/>
      <c r="H230" s="51"/>
      <c r="I230" s="211" t="str">
        <f t="shared" si="22"/>
        <v>Février</v>
      </c>
      <c r="J230" s="211">
        <f t="shared" si="23"/>
        <v>22</v>
      </c>
      <c r="K230" s="159">
        <f t="shared" si="24"/>
        <v>1900</v>
      </c>
      <c r="L230" s="244">
        <f t="shared" si="21"/>
        <v>53</v>
      </c>
      <c r="M230" s="8">
        <f t="shared" ca="1" si="27"/>
        <v>114</v>
      </c>
      <c r="P230" s="1"/>
      <c r="Q230" s="1"/>
      <c r="R230" s="277">
        <f>IFERROR(VLOOKUP($D230,'2004-2006'!$A$3:$G$340,4,0),"")</f>
        <v>53</v>
      </c>
      <c r="S230" s="277" t="str">
        <f>IFERROR(VLOOKUP($D230,'2006-2007'!$A$3:$G$249,4,0),"")</f>
        <v/>
      </c>
      <c r="T230" s="277" t="str">
        <f>IFERROR(VLOOKUP($D230,'2007-2008'!$A$3:$G$259,4,0),"")</f>
        <v/>
      </c>
      <c r="U230" s="278" t="str">
        <f>IFERROR(VLOOKUP($D230,'2008-2009'!$A$3:$H$253,4,0),"")</f>
        <v/>
      </c>
      <c r="V230" s="278" t="str">
        <f>IFERROR(VLOOKUP($D230,'2009-2010'!$A$3:$D$254,4,0),"")</f>
        <v/>
      </c>
      <c r="W230" s="278" t="str">
        <f>IFERROR(VLOOKUP($D230,'2010-2011'!$A$3:$D$255,4,0),"")</f>
        <v/>
      </c>
      <c r="X230" s="278" t="str">
        <f>IFERROR(VLOOKUP($D230,'2011-2012'!$A$3:$D$253,4,0),"")</f>
        <v/>
      </c>
      <c r="Y230" s="278" t="str">
        <f>IFERROR(VLOOKUP($D230,'2012-2013'!$A$3:$D$253,4,0),"")</f>
        <v/>
      </c>
      <c r="Z230" s="278" t="str">
        <f>IFERROR(VLOOKUP($D230,'2013-2014'!$A$3:$D$267,4,0),"")</f>
        <v/>
      </c>
      <c r="AA230" s="146" t="str">
        <f>IFERROR(VLOOKUP($D232,'2014-2015'!$A$3:$D$254,4,0),"")</f>
        <v/>
      </c>
      <c r="AB230" s="146" t="str">
        <f>IFERROR(VLOOKUP($D232,'2015-2016'!$A$3:$D$254,4,0),"")</f>
        <v/>
      </c>
      <c r="AC230" s="272"/>
      <c r="AD230" s="84"/>
      <c r="AE230" s="2"/>
      <c r="AF230" s="2"/>
      <c r="AG230" s="349">
        <f t="shared" si="25"/>
        <v>1</v>
      </c>
    </row>
    <row r="231" spans="1:33" customFormat="1" ht="15.75" x14ac:dyDescent="0.25">
      <c r="A231" s="174">
        <f t="shared" si="26"/>
        <v>228</v>
      </c>
      <c r="B231" s="353" t="s">
        <v>12</v>
      </c>
      <c r="C231" s="353" t="s">
        <v>11</v>
      </c>
      <c r="D231" s="163">
        <v>54</v>
      </c>
      <c r="E231" s="14"/>
      <c r="F231" s="13"/>
      <c r="G231" s="14"/>
      <c r="H231" s="51"/>
      <c r="I231" s="211" t="str">
        <f t="shared" si="22"/>
        <v>Février</v>
      </c>
      <c r="J231" s="211">
        <f t="shared" si="23"/>
        <v>23</v>
      </c>
      <c r="K231" s="159">
        <f t="shared" si="24"/>
        <v>1900</v>
      </c>
      <c r="L231" s="244">
        <f t="shared" si="21"/>
        <v>54</v>
      </c>
      <c r="M231" s="8">
        <f t="shared" ca="1" si="27"/>
        <v>114</v>
      </c>
      <c r="P231" s="1"/>
      <c r="Q231" s="1"/>
      <c r="R231" s="277">
        <f>IFERROR(VLOOKUP($D231,'2004-2006'!$A$3:$G$340,4,0),"")</f>
        <v>54</v>
      </c>
      <c r="S231" s="277">
        <f>IFERROR(VLOOKUP($D231,'2006-2007'!$A$3:$G$249,4,0),"")</f>
        <v>54</v>
      </c>
      <c r="T231" s="277">
        <f>IFERROR(VLOOKUP($D231,'2007-2008'!$A$3:$G$259,4,0),"")</f>
        <v>54</v>
      </c>
      <c r="U231" s="278">
        <f>IFERROR(VLOOKUP($D231,'2008-2009'!$A$3:$H$253,4,0),"")</f>
        <v>54</v>
      </c>
      <c r="V231" s="278" t="str">
        <f>IFERROR(VLOOKUP($D231,'2009-2010'!$A$3:$D$254,4,0),"")</f>
        <v/>
      </c>
      <c r="W231" s="278" t="str">
        <f>IFERROR(VLOOKUP($D231,'2010-2011'!$A$3:$D$255,4,0),"")</f>
        <v/>
      </c>
      <c r="X231" s="278" t="str">
        <f>IFERROR(VLOOKUP($D231,'2011-2012'!$A$3:$D$253,4,0),"")</f>
        <v/>
      </c>
      <c r="Y231" s="278" t="str">
        <f>IFERROR(VLOOKUP($D231,'2012-2013'!$A$3:$D$253,4,0),"")</f>
        <v/>
      </c>
      <c r="Z231" s="278" t="str">
        <f>IFERROR(VLOOKUP($D231,'2013-2014'!$A$3:$D$267,4,0),"")</f>
        <v/>
      </c>
      <c r="AA231" s="146" t="str">
        <f>IFERROR(VLOOKUP($D233,'2014-2015'!$A$3:$D$254,4,0),"")</f>
        <v/>
      </c>
      <c r="AB231" s="146" t="str">
        <f>IFERROR(VLOOKUP($D233,'2015-2016'!$A$3:$D$254,4,0),"")</f>
        <v/>
      </c>
      <c r="AC231" s="272"/>
      <c r="AD231" s="84"/>
      <c r="AE231" s="2"/>
      <c r="AF231" s="2"/>
      <c r="AG231" s="349">
        <f t="shared" si="25"/>
        <v>4</v>
      </c>
    </row>
    <row r="232" spans="1:33" ht="15.75" x14ac:dyDescent="0.25">
      <c r="A232" s="174">
        <f t="shared" si="26"/>
        <v>229</v>
      </c>
      <c r="B232" s="363" t="s">
        <v>759</v>
      </c>
      <c r="C232" s="363" t="s">
        <v>619</v>
      </c>
      <c r="D232" s="163">
        <v>269</v>
      </c>
      <c r="E232" s="50"/>
      <c r="F232" s="3"/>
      <c r="G232" s="50"/>
      <c r="H232" s="98"/>
      <c r="I232" s="211" t="str">
        <f t="shared" si="22"/>
        <v/>
      </c>
      <c r="J232" s="211" t="str">
        <f t="shared" si="23"/>
        <v/>
      </c>
      <c r="K232" s="159" t="str">
        <f t="shared" si="24"/>
        <v/>
      </c>
      <c r="L232" s="244" t="str">
        <f t="shared" si="21"/>
        <v/>
      </c>
      <c r="M232" s="8" t="str">
        <f t="shared" ca="1" si="27"/>
        <v/>
      </c>
      <c r="R232" s="277" t="str">
        <f>IFERROR(VLOOKUP($D232,'2004-2006'!$A$3:$G$340,4,0),"")</f>
        <v/>
      </c>
      <c r="S232" s="277" t="str">
        <f>IFERROR(VLOOKUP($D232,'2006-2007'!$A$3:$G$249,4,0),"")</f>
        <v/>
      </c>
      <c r="T232" s="277" t="str">
        <f>IFERROR(VLOOKUP($D232,'2007-2008'!$A$3:$G$259,4,0),"")</f>
        <v/>
      </c>
      <c r="U232" s="278" t="str">
        <f>IFERROR(VLOOKUP($D232,'2008-2009'!$A$3:$H$253,4,0),"")</f>
        <v/>
      </c>
      <c r="V232" s="278" t="str">
        <f>IFERROR(VLOOKUP($D232,'2009-2010'!$A$3:$D$254,4,0),"")</f>
        <v/>
      </c>
      <c r="W232" s="278" t="str">
        <f>IFERROR(VLOOKUP($D232,'2010-2011'!$A$3:$D$255,4,0),"")</f>
        <v/>
      </c>
      <c r="X232" s="278" t="str">
        <f>IFERROR(VLOOKUP($D232,'2011-2012'!$A$3:$D$253,4,0),"")</f>
        <v/>
      </c>
      <c r="Y232" s="278" t="str">
        <f>IFERROR(VLOOKUP($D232,'2012-2013'!$A$3:$D$253,4,0),"")</f>
        <v/>
      </c>
      <c r="Z232" s="278">
        <f>IFERROR(VLOOKUP($D232,'2013-2014'!$A$3:$D$267,4,0),"")</f>
        <v>269</v>
      </c>
      <c r="AA232" s="146" t="str">
        <f>IFERROR(VLOOKUP($D234,'2014-2015'!$A$3:$D$254,4,0),"")</f>
        <v/>
      </c>
      <c r="AB232" s="146" t="str">
        <f>IFERROR(VLOOKUP($D234,'2015-2016'!$A$3:$D$254,4,0),"")</f>
        <v/>
      </c>
      <c r="AC232" s="272"/>
      <c r="AD232" s="84"/>
      <c r="AE232" s="2"/>
      <c r="AF232" s="2"/>
      <c r="AG232" s="349">
        <f t="shared" si="25"/>
        <v>1</v>
      </c>
    </row>
    <row r="233" spans="1:33" customFormat="1" ht="15.75" x14ac:dyDescent="0.25">
      <c r="A233" s="174">
        <f t="shared" si="26"/>
        <v>230</v>
      </c>
      <c r="B233" s="353" t="s">
        <v>631</v>
      </c>
      <c r="C233" s="353" t="s">
        <v>632</v>
      </c>
      <c r="D233" s="163">
        <v>208</v>
      </c>
      <c r="E233" s="52"/>
      <c r="F233" s="13"/>
      <c r="G233" s="52"/>
      <c r="H233" s="169"/>
      <c r="I233" s="211" t="str">
        <f t="shared" si="22"/>
        <v/>
      </c>
      <c r="J233" s="211" t="str">
        <f t="shared" si="23"/>
        <v/>
      </c>
      <c r="K233" s="159" t="str">
        <f t="shared" si="24"/>
        <v/>
      </c>
      <c r="L233" s="244" t="str">
        <f t="shared" si="21"/>
        <v/>
      </c>
      <c r="M233" s="8" t="str">
        <f t="shared" ca="1" si="27"/>
        <v/>
      </c>
      <c r="P233" s="1"/>
      <c r="Q233" s="1"/>
      <c r="R233" s="277" t="str">
        <f>IFERROR(VLOOKUP($D233,'2004-2006'!$A$3:$G$340,4,0),"")</f>
        <v/>
      </c>
      <c r="S233" s="277" t="str">
        <f>IFERROR(VLOOKUP($D233,'2006-2007'!$A$3:$G$249,4,0),"")</f>
        <v/>
      </c>
      <c r="T233" s="277" t="str">
        <f>IFERROR(VLOOKUP($D233,'2007-2008'!$A$3:$G$259,4,0),"")</f>
        <v/>
      </c>
      <c r="U233" s="278" t="str">
        <f>IFERROR(VLOOKUP($D233,'2008-2009'!$A$3:$H$253,4,0),"")</f>
        <v/>
      </c>
      <c r="V233" s="278" t="str">
        <f>IFERROR(VLOOKUP($D233,'2009-2010'!$A$3:$D$254,4,0),"")</f>
        <v/>
      </c>
      <c r="W233" s="278">
        <f>IFERROR(VLOOKUP($D233,'2010-2011'!$A$3:$D$255,4,0),"")</f>
        <v>208</v>
      </c>
      <c r="X233" s="278" t="str">
        <f>IFERROR(VLOOKUP($D233,'2011-2012'!$A$3:$D$253,4,0),"")</f>
        <v/>
      </c>
      <c r="Y233" s="278" t="str">
        <f>IFERROR(VLOOKUP($D233,'2012-2013'!$A$3:$D$253,4,0),"")</f>
        <v/>
      </c>
      <c r="Z233" s="278" t="str">
        <f>IFERROR(VLOOKUP($D233,'2013-2014'!$A$3:$D$267,4,0),"")</f>
        <v/>
      </c>
      <c r="AA233" s="146" t="str">
        <f>IFERROR(VLOOKUP($D235,'2014-2015'!$A$3:$D$254,4,0),"")</f>
        <v/>
      </c>
      <c r="AB233" s="146" t="str">
        <f>IFERROR(VLOOKUP($D235,'2015-2016'!$A$3:$D$254,4,0),"")</f>
        <v/>
      </c>
      <c r="AC233" s="272"/>
      <c r="AD233" s="84"/>
      <c r="AE233" s="2"/>
      <c r="AF233" s="2"/>
      <c r="AG233" s="349">
        <f t="shared" si="25"/>
        <v>1</v>
      </c>
    </row>
    <row r="234" spans="1:33" customFormat="1" ht="15.75" x14ac:dyDescent="0.25">
      <c r="A234" s="174">
        <f t="shared" si="26"/>
        <v>231</v>
      </c>
      <c r="B234" s="353" t="s">
        <v>376</v>
      </c>
      <c r="C234" s="353" t="s">
        <v>22</v>
      </c>
      <c r="D234" s="163">
        <v>111</v>
      </c>
      <c r="E234" s="14"/>
      <c r="F234" s="13"/>
      <c r="G234" s="14"/>
      <c r="H234" s="147"/>
      <c r="I234" s="211" t="str">
        <f t="shared" si="22"/>
        <v/>
      </c>
      <c r="J234" s="211" t="str">
        <f t="shared" si="23"/>
        <v/>
      </c>
      <c r="K234" s="159" t="str">
        <f t="shared" si="24"/>
        <v/>
      </c>
      <c r="L234" s="244" t="str">
        <f t="shared" si="21"/>
        <v/>
      </c>
      <c r="M234" s="8" t="str">
        <f t="shared" ca="1" si="27"/>
        <v/>
      </c>
      <c r="P234" s="1"/>
      <c r="Q234" s="1"/>
      <c r="R234" s="277" t="str">
        <f>IFERROR(VLOOKUP($D234,'2004-2006'!$A$3:$G$340,4,0),"")</f>
        <v/>
      </c>
      <c r="S234" s="277">
        <f>IFERROR(VLOOKUP($D234,'2006-2007'!$A$3:$G$249,4,0),"")</f>
        <v>111</v>
      </c>
      <c r="T234" s="277" t="str">
        <f>IFERROR(VLOOKUP($D234,'2007-2008'!$A$3:$G$259,4,0),"")</f>
        <v/>
      </c>
      <c r="U234" s="278" t="str">
        <f>IFERROR(VLOOKUP($D234,'2008-2009'!$A$3:$H$253,4,0),"")</f>
        <v/>
      </c>
      <c r="V234" s="278" t="str">
        <f>IFERROR(VLOOKUP($D234,'2009-2010'!$A$3:$D$254,4,0),"")</f>
        <v/>
      </c>
      <c r="W234" s="278" t="str">
        <f>IFERROR(VLOOKUP($D234,'2010-2011'!$A$3:$D$255,4,0),"")</f>
        <v/>
      </c>
      <c r="X234" s="278" t="str">
        <f>IFERROR(VLOOKUP($D234,'2011-2012'!$A$3:$D$253,4,0),"")</f>
        <v/>
      </c>
      <c r="Y234" s="278" t="str">
        <f>IFERROR(VLOOKUP($D234,'2012-2013'!$A$3:$D$253,4,0),"")</f>
        <v/>
      </c>
      <c r="Z234" s="278" t="str">
        <f>IFERROR(VLOOKUP($D234,'2013-2014'!$A$3:$D$267,4,0),"")</f>
        <v/>
      </c>
      <c r="AA234" s="146" t="str">
        <f>IFERROR(VLOOKUP($D236,'2014-2015'!$A$3:$D$254,4,0),"")</f>
        <v/>
      </c>
      <c r="AB234" s="146" t="str">
        <f>IFERROR(VLOOKUP($D236,'2015-2016'!$A$3:$D$254,4,0),"")</f>
        <v/>
      </c>
      <c r="AC234" s="272"/>
      <c r="AD234" s="84"/>
      <c r="AE234" s="2"/>
      <c r="AF234" s="2"/>
      <c r="AG234" s="349">
        <f t="shared" si="25"/>
        <v>1</v>
      </c>
    </row>
    <row r="235" spans="1:33" customFormat="1" ht="15.75" x14ac:dyDescent="0.25">
      <c r="A235" s="174">
        <f t="shared" si="26"/>
        <v>232</v>
      </c>
      <c r="B235" s="353" t="s">
        <v>376</v>
      </c>
      <c r="C235" s="353" t="s">
        <v>270</v>
      </c>
      <c r="D235" s="163">
        <v>112</v>
      </c>
      <c r="E235" s="14"/>
      <c r="F235" s="13"/>
      <c r="G235" s="14"/>
      <c r="H235" s="147"/>
      <c r="I235" s="211" t="str">
        <f t="shared" si="22"/>
        <v/>
      </c>
      <c r="J235" s="211" t="str">
        <f t="shared" si="23"/>
        <v/>
      </c>
      <c r="K235" s="159" t="str">
        <f t="shared" si="24"/>
        <v/>
      </c>
      <c r="L235" s="244" t="str">
        <f t="shared" si="21"/>
        <v/>
      </c>
      <c r="M235" s="8" t="str">
        <f t="shared" ca="1" si="27"/>
        <v/>
      </c>
      <c r="P235" s="1"/>
      <c r="Q235" s="1"/>
      <c r="R235" s="277" t="str">
        <f>IFERROR(VLOOKUP($D235,'2004-2006'!$A$3:$G$340,4,0),"")</f>
        <v/>
      </c>
      <c r="S235" s="277">
        <f>IFERROR(VLOOKUP($D235,'2006-2007'!$A$3:$G$249,4,0),"")</f>
        <v>112</v>
      </c>
      <c r="T235" s="277" t="str">
        <f>IFERROR(VLOOKUP($D235,'2007-2008'!$A$3:$G$259,4,0),"")</f>
        <v/>
      </c>
      <c r="U235" s="278" t="str">
        <f>IFERROR(VLOOKUP($D235,'2008-2009'!$A$3:$H$253,4,0),"")</f>
        <v/>
      </c>
      <c r="V235" s="278" t="str">
        <f>IFERROR(VLOOKUP($D235,'2009-2010'!$A$3:$D$254,4,0),"")</f>
        <v/>
      </c>
      <c r="W235" s="278" t="str">
        <f>IFERROR(VLOOKUP($D235,'2010-2011'!$A$3:$D$255,4,0),"")</f>
        <v/>
      </c>
      <c r="X235" s="278" t="str">
        <f>IFERROR(VLOOKUP($D235,'2011-2012'!$A$3:$D$253,4,0),"")</f>
        <v/>
      </c>
      <c r="Y235" s="278" t="str">
        <f>IFERROR(VLOOKUP($D235,'2012-2013'!$A$3:$D$253,4,0),"")</f>
        <v/>
      </c>
      <c r="Z235" s="278" t="str">
        <f>IFERROR(VLOOKUP($D235,'2013-2014'!$A$3:$D$267,4,0),"")</f>
        <v/>
      </c>
      <c r="AA235" s="146" t="str">
        <f>IFERROR(VLOOKUP($D237,'2014-2015'!$A$3:$D$254,4,0),"")</f>
        <v/>
      </c>
      <c r="AB235" s="146" t="str">
        <f>IFERROR(VLOOKUP($D237,'2015-2016'!$A$3:$D$254,4,0),"")</f>
        <v/>
      </c>
      <c r="AC235" s="272"/>
      <c r="AD235" s="84"/>
      <c r="AE235" s="2"/>
      <c r="AF235" s="2"/>
      <c r="AG235" s="349">
        <f t="shared" si="25"/>
        <v>1</v>
      </c>
    </row>
    <row r="236" spans="1:33" customFormat="1" ht="15.75" x14ac:dyDescent="0.25">
      <c r="A236" s="174">
        <f t="shared" si="26"/>
        <v>233</v>
      </c>
      <c r="B236" s="353" t="s">
        <v>606</v>
      </c>
      <c r="C236" s="353" t="s">
        <v>55</v>
      </c>
      <c r="D236" s="163">
        <v>189</v>
      </c>
      <c r="E236" s="17"/>
      <c r="F236" s="3"/>
      <c r="G236" s="17"/>
      <c r="H236" s="103"/>
      <c r="I236" s="211" t="str">
        <f t="shared" si="22"/>
        <v/>
      </c>
      <c r="J236" s="211" t="str">
        <f t="shared" si="23"/>
        <v/>
      </c>
      <c r="K236" s="159" t="str">
        <f t="shared" si="24"/>
        <v/>
      </c>
      <c r="L236" s="244" t="str">
        <f t="shared" si="21"/>
        <v/>
      </c>
      <c r="M236" s="8" t="str">
        <f t="shared" ca="1" si="27"/>
        <v/>
      </c>
      <c r="P236" s="1"/>
      <c r="Q236" s="1"/>
      <c r="R236" s="277" t="str">
        <f>IFERROR(VLOOKUP($D236,'2004-2006'!$A$3:$G$340,4,0),"")</f>
        <v/>
      </c>
      <c r="S236" s="277" t="str">
        <f>IFERROR(VLOOKUP($D236,'2006-2007'!$A$3:$G$249,4,0),"")</f>
        <v/>
      </c>
      <c r="T236" s="277" t="str">
        <f>IFERROR(VLOOKUP($D236,'2007-2008'!$A$3:$G$259,4,0),"")</f>
        <v/>
      </c>
      <c r="U236" s="278" t="str">
        <f>IFERROR(VLOOKUP($D236,'2008-2009'!$A$3:$H$253,4,0),"")</f>
        <v/>
      </c>
      <c r="V236" s="278" t="str">
        <f>IFERROR(VLOOKUP($D236,'2009-2010'!$A$3:$D$254,4,0),"")</f>
        <v/>
      </c>
      <c r="W236" s="278">
        <f>IFERROR(VLOOKUP($D236,'2010-2011'!$A$3:$D$255,4,0),"")</f>
        <v>189</v>
      </c>
      <c r="X236" s="278" t="str">
        <f>IFERROR(VLOOKUP($D236,'2011-2012'!$A$3:$D$253,4,0),"")</f>
        <v/>
      </c>
      <c r="Y236" s="278" t="str">
        <f>IFERROR(VLOOKUP($D236,'2012-2013'!$A$3:$D$253,4,0),"")</f>
        <v/>
      </c>
      <c r="Z236" s="278" t="str">
        <f>IFERROR(VLOOKUP($D236,'2013-2014'!$A$3:$D$267,4,0),"")</f>
        <v/>
      </c>
      <c r="AA236" s="146" t="str">
        <f>IFERROR(VLOOKUP($D238,'2014-2015'!$A$3:$D$254,4,0),"")</f>
        <v/>
      </c>
      <c r="AB236" s="146" t="str">
        <f>IFERROR(VLOOKUP($D238,'2015-2016'!$A$3:$D$254,4,0),"")</f>
        <v/>
      </c>
      <c r="AC236" s="272"/>
      <c r="AD236" s="84"/>
      <c r="AE236" s="2"/>
      <c r="AF236" s="2"/>
      <c r="AG236" s="349">
        <f t="shared" si="25"/>
        <v>1</v>
      </c>
    </row>
    <row r="237" spans="1:33" customFormat="1" ht="15.75" x14ac:dyDescent="0.25">
      <c r="A237" s="174">
        <f t="shared" si="26"/>
        <v>234</v>
      </c>
      <c r="B237" s="353" t="s">
        <v>97</v>
      </c>
      <c r="C237" s="353" t="s">
        <v>98</v>
      </c>
      <c r="D237" s="163">
        <v>124</v>
      </c>
      <c r="E237" s="14"/>
      <c r="F237" s="13"/>
      <c r="G237" s="14"/>
      <c r="H237" s="51"/>
      <c r="I237" s="211" t="str">
        <f t="shared" si="22"/>
        <v/>
      </c>
      <c r="J237" s="211" t="str">
        <f t="shared" si="23"/>
        <v/>
      </c>
      <c r="K237" s="159" t="str">
        <f t="shared" si="24"/>
        <v/>
      </c>
      <c r="L237" s="244" t="str">
        <f t="shared" si="21"/>
        <v/>
      </c>
      <c r="M237" s="8" t="str">
        <f t="shared" ca="1" si="27"/>
        <v/>
      </c>
      <c r="P237" s="1"/>
      <c r="Q237" s="1"/>
      <c r="R237" s="277" t="str">
        <f>IFERROR(VLOOKUP($D237,'2004-2006'!$A$3:$G$340,4,0),"")</f>
        <v/>
      </c>
      <c r="S237" s="277" t="str">
        <f>IFERROR(VLOOKUP($D237,'2006-2007'!$A$3:$G$249,4,0),"")</f>
        <v/>
      </c>
      <c r="T237" s="277">
        <f>IFERROR(VLOOKUP($D237,'2007-2008'!$A$3:$G$259,4,0),"")</f>
        <v>124</v>
      </c>
      <c r="U237" s="278" t="str">
        <f>IFERROR(VLOOKUP($D237,'2008-2009'!$A$3:$H$253,4,0),"")</f>
        <v/>
      </c>
      <c r="V237" s="278" t="str">
        <f>IFERROR(VLOOKUP($D237,'2009-2010'!$A$3:$D$254,4,0),"")</f>
        <v/>
      </c>
      <c r="W237" s="278" t="str">
        <f>IFERROR(VLOOKUP($D237,'2010-2011'!$A$3:$D$255,4,0),"")</f>
        <v/>
      </c>
      <c r="X237" s="278" t="str">
        <f>IFERROR(VLOOKUP($D237,'2011-2012'!$A$3:$D$253,4,0),"")</f>
        <v/>
      </c>
      <c r="Y237" s="278" t="str">
        <f>IFERROR(VLOOKUP($D237,'2012-2013'!$A$3:$D$253,4,0),"")</f>
        <v/>
      </c>
      <c r="Z237" s="278" t="str">
        <f>IFERROR(VLOOKUP($D237,'2013-2014'!$A$3:$D$267,4,0),"")</f>
        <v/>
      </c>
      <c r="AA237" s="295"/>
      <c r="AB237" s="295"/>
      <c r="AC237" s="107"/>
      <c r="AD237" s="107"/>
      <c r="AE237" s="18"/>
      <c r="AF237" s="18"/>
      <c r="AG237" s="349">
        <f t="shared" si="25"/>
        <v>1</v>
      </c>
    </row>
    <row r="238" spans="1:33" ht="15.75" x14ac:dyDescent="0.25">
      <c r="A238" s="174">
        <f t="shared" si="26"/>
        <v>235</v>
      </c>
      <c r="B238" s="369" t="s">
        <v>767</v>
      </c>
      <c r="C238" s="363" t="s">
        <v>393</v>
      </c>
      <c r="D238" s="163">
        <v>275</v>
      </c>
      <c r="E238" s="50"/>
      <c r="F238" s="47"/>
      <c r="G238" s="323"/>
      <c r="H238" s="93"/>
      <c r="I238" s="211" t="str">
        <f t="shared" si="22"/>
        <v/>
      </c>
      <c r="J238" s="211" t="str">
        <f t="shared" si="23"/>
        <v/>
      </c>
      <c r="K238" s="159" t="str">
        <f t="shared" si="24"/>
        <v/>
      </c>
      <c r="L238" s="244" t="str">
        <f t="shared" si="21"/>
        <v/>
      </c>
      <c r="M238" s="8" t="str">
        <f t="shared" ca="1" si="27"/>
        <v/>
      </c>
      <c r="R238" s="277" t="str">
        <f>IFERROR(VLOOKUP($D238,'2004-2006'!$A$3:$G$340,4,0),"")</f>
        <v/>
      </c>
      <c r="S238" s="277" t="str">
        <f>IFERROR(VLOOKUP($D238,'2006-2007'!$A$3:$G$249,4,0),"")</f>
        <v/>
      </c>
      <c r="T238" s="277" t="str">
        <f>IFERROR(VLOOKUP($D238,'2007-2008'!$A$3:$G$259,4,0),"")</f>
        <v/>
      </c>
      <c r="U238" s="278" t="str">
        <f>IFERROR(VLOOKUP($D238,'2008-2009'!$A$3:$H$253,4,0),"")</f>
        <v/>
      </c>
      <c r="V238" s="278" t="str">
        <f>IFERROR(VLOOKUP($D238,'2009-2010'!$A$3:$D$254,4,0),"")</f>
        <v/>
      </c>
      <c r="W238" s="278" t="str">
        <f>IFERROR(VLOOKUP($D238,'2010-2011'!$A$3:$D$255,4,0),"")</f>
        <v/>
      </c>
      <c r="X238" s="278" t="str">
        <f>IFERROR(VLOOKUP($D238,'2011-2012'!$A$3:$D$253,4,0),"")</f>
        <v/>
      </c>
      <c r="Y238" s="278" t="str">
        <f>IFERROR(VLOOKUP($D238,'2012-2013'!$A$3:$D$253,4,0),"")</f>
        <v/>
      </c>
      <c r="Z238" s="278" t="str">
        <f>IFERROR(VLOOKUP($D238,'2013-2014'!$A$3:$D$267,4,0),"")</f>
        <v/>
      </c>
      <c r="AA238" s="295"/>
      <c r="AB238" s="295"/>
      <c r="AC238" s="107"/>
      <c r="AD238" s="107"/>
      <c r="AE238" s="18"/>
      <c r="AF238" s="18"/>
      <c r="AG238" s="349">
        <f t="shared" si="25"/>
        <v>0</v>
      </c>
    </row>
    <row r="239" spans="1:33" customFormat="1" ht="15.75" x14ac:dyDescent="0.25">
      <c r="A239" s="174">
        <f t="shared" si="26"/>
        <v>236</v>
      </c>
      <c r="B239" s="353" t="s">
        <v>377</v>
      </c>
      <c r="C239" s="353" t="s">
        <v>378</v>
      </c>
      <c r="D239" s="163">
        <v>55</v>
      </c>
      <c r="E239" s="14"/>
      <c r="F239" s="13"/>
      <c r="G239" s="14"/>
      <c r="H239" s="51"/>
      <c r="I239" s="211" t="str">
        <f t="shared" si="22"/>
        <v>Février</v>
      </c>
      <c r="J239" s="211">
        <f t="shared" si="23"/>
        <v>24</v>
      </c>
      <c r="K239" s="159">
        <f t="shared" si="24"/>
        <v>1900</v>
      </c>
      <c r="L239" s="244">
        <f t="shared" si="21"/>
        <v>55</v>
      </c>
      <c r="M239" s="8">
        <f t="shared" ca="1" si="27"/>
        <v>114</v>
      </c>
      <c r="P239" s="1"/>
      <c r="Q239" s="1"/>
      <c r="R239" s="277">
        <f>IFERROR(VLOOKUP($D239,'2004-2006'!$A$3:$G$340,4,0),"")</f>
        <v>55</v>
      </c>
      <c r="S239" s="277" t="str">
        <f>IFERROR(VLOOKUP($D239,'2006-2007'!$A$3:$G$249,4,0),"")</f>
        <v/>
      </c>
      <c r="T239" s="277" t="str">
        <f>IFERROR(VLOOKUP($D239,'2007-2008'!$A$3:$G$259,4,0),"")</f>
        <v/>
      </c>
      <c r="U239" s="278" t="str">
        <f>IFERROR(VLOOKUP($D239,'2008-2009'!$A$3:$H$253,4,0),"")</f>
        <v/>
      </c>
      <c r="V239" s="278" t="str">
        <f>IFERROR(VLOOKUP($D239,'2009-2010'!$A$3:$D$254,4,0),"")</f>
        <v/>
      </c>
      <c r="W239" s="278" t="str">
        <f>IFERROR(VLOOKUP($D239,'2010-2011'!$A$3:$D$255,4,0),"")</f>
        <v/>
      </c>
      <c r="X239" s="278" t="str">
        <f>IFERROR(VLOOKUP($D239,'2011-2012'!$A$3:$D$253,4,0),"")</f>
        <v/>
      </c>
      <c r="Y239" s="278" t="str">
        <f>IFERROR(VLOOKUP($D239,'2012-2013'!$A$3:$D$253,4,0),"")</f>
        <v/>
      </c>
      <c r="Z239" s="278" t="str">
        <f>IFERROR(VLOOKUP($D239,'2013-2014'!$A$3:$D$267,4,0),"")</f>
        <v/>
      </c>
      <c r="AA239" s="146" t="str">
        <f>IFERROR(VLOOKUP($D241,'2014-2015'!$A$3:$D$254,4,0),"")</f>
        <v/>
      </c>
      <c r="AB239" s="146" t="str">
        <f>IFERROR(VLOOKUP($D241,'2015-2016'!$A$3:$D$254,4,0),"")</f>
        <v/>
      </c>
      <c r="AC239" s="272"/>
      <c r="AD239" s="84"/>
      <c r="AE239" s="2"/>
      <c r="AF239" s="2"/>
      <c r="AG239" s="349">
        <f t="shared" si="25"/>
        <v>1</v>
      </c>
    </row>
    <row r="240" spans="1:33" customFormat="1" ht="15.75" x14ac:dyDescent="0.25">
      <c r="A240" s="174">
        <f t="shared" si="26"/>
        <v>237</v>
      </c>
      <c r="B240" s="353" t="s">
        <v>498</v>
      </c>
      <c r="C240" s="353" t="s">
        <v>48</v>
      </c>
      <c r="D240" s="164">
        <v>149</v>
      </c>
      <c r="E240" s="14"/>
      <c r="F240" s="71"/>
      <c r="G240" s="15"/>
      <c r="H240" s="286"/>
      <c r="I240" s="211" t="str">
        <f t="shared" si="22"/>
        <v/>
      </c>
      <c r="J240" s="211" t="str">
        <f t="shared" si="23"/>
        <v/>
      </c>
      <c r="K240" s="159" t="str">
        <f t="shared" si="24"/>
        <v/>
      </c>
      <c r="L240" s="244" t="str">
        <f t="shared" si="21"/>
        <v/>
      </c>
      <c r="M240" s="8" t="str">
        <f t="shared" ca="1" si="27"/>
        <v/>
      </c>
      <c r="P240" s="1"/>
      <c r="Q240" s="1"/>
      <c r="R240" s="277" t="str">
        <f>IFERROR(VLOOKUP($D240,'2004-2006'!$A$3:$G$340,4,0),"")</f>
        <v/>
      </c>
      <c r="S240" s="277" t="str">
        <f>IFERROR(VLOOKUP($D240,'2006-2007'!$A$3:$G$249,4,0),"")</f>
        <v/>
      </c>
      <c r="T240" s="277" t="str">
        <f>IFERROR(VLOOKUP($D240,'2007-2008'!$A$3:$G$259,4,0),"")</f>
        <v/>
      </c>
      <c r="U240" s="278">
        <f>IFERROR(VLOOKUP($D240,'2008-2009'!$A$3:$H$253,4,0),"")</f>
        <v>149</v>
      </c>
      <c r="V240" s="278">
        <f>IFERROR(VLOOKUP($D240,'2009-2010'!$A$3:$D$254,4,0),"")</f>
        <v>149</v>
      </c>
      <c r="W240" s="278">
        <f>IFERROR(VLOOKUP($D240,'2010-2011'!$A$3:$D$255,4,0),"")</f>
        <v>149</v>
      </c>
      <c r="X240" s="278">
        <f>IFERROR(VLOOKUP($D240,'2011-2012'!$A$3:$D$253,4,0),"")</f>
        <v>149</v>
      </c>
      <c r="Y240" s="278">
        <f>IFERROR(VLOOKUP($D240,'2012-2013'!$A$3:$D$253,4,0),"")</f>
        <v>149</v>
      </c>
      <c r="Z240" s="278" t="str">
        <f>IFERROR(VLOOKUP($D240,'2013-2014'!$A$3:$D$267,4,0),"")</f>
        <v/>
      </c>
      <c r="AA240" s="146" t="str">
        <f>IFERROR(VLOOKUP($D242,'2014-2015'!$A$3:$D$254,4,0),"")</f>
        <v/>
      </c>
      <c r="AB240" s="146" t="str">
        <f>IFERROR(VLOOKUP($D242,'2015-2016'!$A$3:$D$254,4,0),"")</f>
        <v/>
      </c>
      <c r="AC240" s="272"/>
      <c r="AD240" s="84"/>
      <c r="AE240" s="2"/>
      <c r="AF240" s="2"/>
      <c r="AG240" s="349">
        <f t="shared" si="25"/>
        <v>5</v>
      </c>
    </row>
    <row r="241" spans="1:33" customFormat="1" ht="15.75" x14ac:dyDescent="0.25">
      <c r="A241" s="174">
        <f t="shared" si="26"/>
        <v>238</v>
      </c>
      <c r="B241" s="353" t="s">
        <v>417</v>
      </c>
      <c r="C241" s="353" t="s">
        <v>82</v>
      </c>
      <c r="D241" s="163">
        <v>146</v>
      </c>
      <c r="E241" s="14"/>
      <c r="F241" s="71"/>
      <c r="G241" s="14"/>
      <c r="H241" s="147"/>
      <c r="I241" s="211" t="str">
        <f t="shared" si="22"/>
        <v/>
      </c>
      <c r="J241" s="211" t="str">
        <f t="shared" si="23"/>
        <v/>
      </c>
      <c r="K241" s="159" t="str">
        <f t="shared" si="24"/>
        <v/>
      </c>
      <c r="L241" s="244" t="str">
        <f t="shared" si="21"/>
        <v/>
      </c>
      <c r="M241" s="8" t="str">
        <f t="shared" ca="1" si="27"/>
        <v/>
      </c>
      <c r="P241" s="1"/>
      <c r="Q241" s="1"/>
      <c r="R241" s="277" t="str">
        <f>IFERROR(VLOOKUP($D241,'2004-2006'!$A$3:$G$340,4,0),"")</f>
        <v/>
      </c>
      <c r="S241" s="277" t="str">
        <f>IFERROR(VLOOKUP($D241,'2006-2007'!$A$3:$G$249,4,0),"")</f>
        <v/>
      </c>
      <c r="T241" s="277" t="str">
        <f>IFERROR(VLOOKUP($D241,'2007-2008'!$A$3:$G$259,4,0),"")</f>
        <v/>
      </c>
      <c r="U241" s="278">
        <f>IFERROR(VLOOKUP($D241,'2008-2009'!$A$3:$H$253,4,0),"")</f>
        <v>146</v>
      </c>
      <c r="V241" s="278" t="str">
        <f>IFERROR(VLOOKUP($D241,'2009-2010'!$A$3:$D$254,4,0),"")</f>
        <v/>
      </c>
      <c r="W241" s="278" t="str">
        <f>IFERROR(VLOOKUP($D241,'2010-2011'!$A$3:$D$255,4,0),"")</f>
        <v/>
      </c>
      <c r="X241" s="278" t="str">
        <f>IFERROR(VLOOKUP($D241,'2011-2012'!$A$3:$D$253,4,0),"")</f>
        <v/>
      </c>
      <c r="Y241" s="278" t="str">
        <f>IFERROR(VLOOKUP($D241,'2012-2013'!$A$3:$D$253,4,0),"")</f>
        <v/>
      </c>
      <c r="Z241" s="278" t="str">
        <f>IFERROR(VLOOKUP($D241,'2013-2014'!$A$3:$D$267,4,0),"")</f>
        <v/>
      </c>
      <c r="AA241" s="146" t="str">
        <f>IFERROR(VLOOKUP($D243,'2014-2015'!$A$3:$D$254,4,0),"")</f>
        <v/>
      </c>
      <c r="AB241" s="146" t="str">
        <f>IFERROR(VLOOKUP($D243,'2015-2016'!$A$3:$D$254,4,0),"")</f>
        <v/>
      </c>
      <c r="AC241" s="272"/>
      <c r="AD241" s="84"/>
      <c r="AE241" s="2"/>
      <c r="AF241" s="2"/>
      <c r="AG241" s="349">
        <f t="shared" si="25"/>
        <v>1</v>
      </c>
    </row>
    <row r="242" spans="1:33" customFormat="1" ht="15.75" x14ac:dyDescent="0.25">
      <c r="A242" s="174">
        <f t="shared" si="26"/>
        <v>239</v>
      </c>
      <c r="B242" s="353" t="s">
        <v>417</v>
      </c>
      <c r="C242" s="353" t="s">
        <v>418</v>
      </c>
      <c r="D242" s="163">
        <v>147</v>
      </c>
      <c r="E242" s="14"/>
      <c r="F242" s="71"/>
      <c r="G242" s="14"/>
      <c r="H242" s="147"/>
      <c r="I242" s="211" t="str">
        <f t="shared" si="22"/>
        <v/>
      </c>
      <c r="J242" s="211" t="str">
        <f t="shared" si="23"/>
        <v/>
      </c>
      <c r="K242" s="159" t="str">
        <f t="shared" si="24"/>
        <v/>
      </c>
      <c r="L242" s="244" t="str">
        <f t="shared" si="21"/>
        <v/>
      </c>
      <c r="M242" s="8" t="str">
        <f t="shared" ca="1" si="27"/>
        <v/>
      </c>
      <c r="P242" s="1"/>
      <c r="Q242" s="1"/>
      <c r="R242" s="277" t="str">
        <f>IFERROR(VLOOKUP($D242,'2004-2006'!$A$3:$G$340,4,0),"")</f>
        <v/>
      </c>
      <c r="S242" s="277" t="str">
        <f>IFERROR(VLOOKUP($D242,'2006-2007'!$A$3:$G$249,4,0),"")</f>
        <v/>
      </c>
      <c r="T242" s="277" t="str">
        <f>IFERROR(VLOOKUP($D242,'2007-2008'!$A$3:$G$259,4,0),"")</f>
        <v/>
      </c>
      <c r="U242" s="278">
        <f>IFERROR(VLOOKUP($D242,'2008-2009'!$A$3:$H$253,4,0),"")</f>
        <v>147</v>
      </c>
      <c r="V242" s="278" t="str">
        <f>IFERROR(VLOOKUP($D242,'2009-2010'!$A$3:$D$254,4,0),"")</f>
        <v/>
      </c>
      <c r="W242" s="278" t="str">
        <f>IFERROR(VLOOKUP($D242,'2010-2011'!$A$3:$D$255,4,0),"")</f>
        <v/>
      </c>
      <c r="X242" s="278" t="str">
        <f>IFERROR(VLOOKUP($D242,'2011-2012'!$A$3:$D$253,4,0),"")</f>
        <v/>
      </c>
      <c r="Y242" s="278" t="str">
        <f>IFERROR(VLOOKUP($D242,'2012-2013'!$A$3:$D$253,4,0),"")</f>
        <v/>
      </c>
      <c r="Z242" s="278" t="str">
        <f>IFERROR(VLOOKUP($D242,'2013-2014'!$A$3:$D$267,4,0),"")</f>
        <v/>
      </c>
      <c r="AA242" s="146" t="str">
        <f>IFERROR(VLOOKUP($D244,'2014-2015'!$A$3:$D$254,4,0),"")</f>
        <v/>
      </c>
      <c r="AB242" s="146" t="str">
        <f>IFERROR(VLOOKUP($D244,'2015-2016'!$A$3:$D$254,4,0),"")</f>
        <v/>
      </c>
      <c r="AC242" s="272"/>
      <c r="AD242" s="84"/>
      <c r="AE242" s="2"/>
      <c r="AF242" s="2"/>
      <c r="AG242" s="349">
        <f t="shared" si="25"/>
        <v>1</v>
      </c>
    </row>
    <row r="243" spans="1:33" customFormat="1" ht="15.75" x14ac:dyDescent="0.25">
      <c r="A243" s="174">
        <f t="shared" si="26"/>
        <v>240</v>
      </c>
      <c r="B243" s="353" t="s">
        <v>660</v>
      </c>
      <c r="C243" s="353" t="s">
        <v>661</v>
      </c>
      <c r="D243" s="163">
        <v>234</v>
      </c>
      <c r="E243" s="117"/>
      <c r="F243" s="13"/>
      <c r="G243" s="117"/>
      <c r="H243" s="127"/>
      <c r="I243" s="211" t="str">
        <f t="shared" si="22"/>
        <v/>
      </c>
      <c r="J243" s="211" t="str">
        <f t="shared" si="23"/>
        <v/>
      </c>
      <c r="K243" s="159" t="str">
        <f t="shared" si="24"/>
        <v/>
      </c>
      <c r="L243" s="244" t="str">
        <f t="shared" si="21"/>
        <v/>
      </c>
      <c r="M243" s="8" t="str">
        <f t="shared" ca="1" si="27"/>
        <v/>
      </c>
      <c r="P243" s="1"/>
      <c r="Q243" s="1"/>
      <c r="R243" s="277" t="str">
        <f>IFERROR(VLOOKUP($D243,'2004-2006'!$A$3:$G$340,4,0),"")</f>
        <v/>
      </c>
      <c r="S243" s="277" t="str">
        <f>IFERROR(VLOOKUP($D243,'2006-2007'!$A$3:$G$249,4,0),"")</f>
        <v/>
      </c>
      <c r="T243" s="277" t="str">
        <f>IFERROR(VLOOKUP($D243,'2007-2008'!$A$3:$G$259,4,0),"")</f>
        <v/>
      </c>
      <c r="U243" s="278" t="str">
        <f>IFERROR(VLOOKUP($D243,'2008-2009'!$A$3:$H$253,4,0),"")</f>
        <v/>
      </c>
      <c r="V243" s="278" t="str">
        <f>IFERROR(VLOOKUP($D243,'2009-2010'!$A$3:$D$254,4,0),"")</f>
        <v/>
      </c>
      <c r="W243" s="278" t="str">
        <f>IFERROR(VLOOKUP($D243,'2010-2011'!$A$3:$D$255,4,0),"")</f>
        <v/>
      </c>
      <c r="X243" s="278">
        <f>IFERROR(VLOOKUP($D243,'2011-2012'!$A$3:$D$253,4,0),"")</f>
        <v>234</v>
      </c>
      <c r="Y243" s="278" t="str">
        <f>IFERROR(VLOOKUP($D243,'2012-2013'!$A$3:$D$253,4,0),"")</f>
        <v/>
      </c>
      <c r="Z243" s="278" t="str">
        <f>IFERROR(VLOOKUP($D243,'2013-2014'!$A$3:$D$267,4,0),"")</f>
        <v/>
      </c>
      <c r="AA243" s="146" t="str">
        <f>IFERROR(VLOOKUP($D245,'2014-2015'!$A$3:$D$254,4,0),"")</f>
        <v/>
      </c>
      <c r="AB243" s="146" t="str">
        <f>IFERROR(VLOOKUP($D245,'2015-2016'!$A$3:$D$254,4,0),"")</f>
        <v/>
      </c>
      <c r="AC243" s="272"/>
      <c r="AD243" s="84"/>
      <c r="AE243" s="2"/>
      <c r="AF243" s="2"/>
      <c r="AG243" s="349">
        <f t="shared" si="25"/>
        <v>1</v>
      </c>
    </row>
    <row r="244" spans="1:33" customFormat="1" ht="15.75" x14ac:dyDescent="0.25">
      <c r="A244" s="174">
        <f t="shared" si="26"/>
        <v>241</v>
      </c>
      <c r="B244" s="353" t="s">
        <v>379</v>
      </c>
      <c r="C244" s="353" t="s">
        <v>252</v>
      </c>
      <c r="D244" s="163">
        <v>71</v>
      </c>
      <c r="E244" s="14"/>
      <c r="F244" s="13"/>
      <c r="G244" s="14"/>
      <c r="H244" s="51"/>
      <c r="I244" s="211" t="str">
        <f t="shared" si="22"/>
        <v>Mars</v>
      </c>
      <c r="J244" s="211">
        <f t="shared" si="23"/>
        <v>11</v>
      </c>
      <c r="K244" s="159">
        <f t="shared" si="24"/>
        <v>1900</v>
      </c>
      <c r="L244" s="244">
        <f t="shared" si="21"/>
        <v>71</v>
      </c>
      <c r="M244" s="8">
        <f t="shared" ca="1" si="27"/>
        <v>114</v>
      </c>
      <c r="P244" s="1"/>
      <c r="Q244" s="1"/>
      <c r="R244" s="277">
        <f>IFERROR(VLOOKUP($D244,'2004-2006'!$A$3:$G$340,4,0),"")</f>
        <v>71</v>
      </c>
      <c r="S244" s="277" t="str">
        <f>IFERROR(VLOOKUP($D244,'2006-2007'!$A$3:$G$249,4,0),"")</f>
        <v/>
      </c>
      <c r="T244" s="277" t="str">
        <f>IFERROR(VLOOKUP($D244,'2007-2008'!$A$3:$G$259,4,0),"")</f>
        <v/>
      </c>
      <c r="U244" s="278" t="str">
        <f>IFERROR(VLOOKUP($D244,'2008-2009'!$A$3:$H$253,4,0),"")</f>
        <v/>
      </c>
      <c r="V244" s="278" t="str">
        <f>IFERROR(VLOOKUP($D244,'2009-2010'!$A$3:$D$254,4,0),"")</f>
        <v/>
      </c>
      <c r="W244" s="278" t="str">
        <f>IFERROR(VLOOKUP($D244,'2010-2011'!$A$3:$D$255,4,0),"")</f>
        <v/>
      </c>
      <c r="X244" s="278" t="str">
        <f>IFERROR(VLOOKUP($D244,'2011-2012'!$A$3:$D$253,4,0),"")</f>
        <v/>
      </c>
      <c r="Y244" s="278" t="str">
        <f>IFERROR(VLOOKUP($D244,'2012-2013'!$A$3:$D$253,4,0),"")</f>
        <v/>
      </c>
      <c r="Z244" s="278" t="str">
        <f>IFERROR(VLOOKUP($D244,'2013-2014'!$A$3:$D$267,4,0),"")</f>
        <v/>
      </c>
      <c r="AA244" s="295"/>
      <c r="AB244" s="295"/>
      <c r="AC244" s="107"/>
      <c r="AD244" s="107"/>
      <c r="AE244" s="18"/>
      <c r="AF244" s="18"/>
      <c r="AG244" s="349">
        <f t="shared" si="25"/>
        <v>1</v>
      </c>
    </row>
    <row r="245" spans="1:33" customFormat="1" ht="15.75" x14ac:dyDescent="0.25">
      <c r="A245" s="174">
        <f t="shared" si="26"/>
        <v>242</v>
      </c>
      <c r="B245" s="353" t="s">
        <v>644</v>
      </c>
      <c r="C245" s="353" t="s">
        <v>381</v>
      </c>
      <c r="D245" s="163">
        <v>217</v>
      </c>
      <c r="E245" s="17"/>
      <c r="F245" s="3"/>
      <c r="G245" s="17"/>
      <c r="H245" s="98"/>
      <c r="I245" s="211" t="str">
        <f t="shared" si="22"/>
        <v/>
      </c>
      <c r="J245" s="211" t="str">
        <f t="shared" si="23"/>
        <v/>
      </c>
      <c r="K245" s="159" t="str">
        <f t="shared" si="24"/>
        <v/>
      </c>
      <c r="L245" s="244" t="str">
        <f t="shared" si="21"/>
        <v/>
      </c>
      <c r="M245" s="8" t="str">
        <f t="shared" ca="1" si="27"/>
        <v/>
      </c>
      <c r="P245" s="1"/>
      <c r="Q245" s="1"/>
      <c r="R245" s="277" t="str">
        <f>IFERROR(VLOOKUP($D245,'2004-2006'!$A$3:$G$340,4,0),"")</f>
        <v/>
      </c>
      <c r="S245" s="277" t="str">
        <f>IFERROR(VLOOKUP($D245,'2006-2007'!$A$3:$G$249,4,0),"")</f>
        <v/>
      </c>
      <c r="T245" s="277" t="str">
        <f>IFERROR(VLOOKUP($D245,'2007-2008'!$A$3:$G$259,4,0),"")</f>
        <v/>
      </c>
      <c r="U245" s="278" t="str">
        <f>IFERROR(VLOOKUP($D245,'2008-2009'!$A$3:$H$253,4,0),"")</f>
        <v/>
      </c>
      <c r="V245" s="278" t="str">
        <f>IFERROR(VLOOKUP($D245,'2009-2010'!$A$3:$D$254,4,0),"")</f>
        <v/>
      </c>
      <c r="W245" s="278">
        <f>IFERROR(VLOOKUP($D245,'2010-2011'!$A$3:$D$255,4,0),"")</f>
        <v>217</v>
      </c>
      <c r="X245" s="278">
        <f>IFERROR(VLOOKUP($D245,'2011-2012'!$A$3:$D$253,4,0),"")</f>
        <v>217</v>
      </c>
      <c r="Y245" s="278" t="str">
        <f>IFERROR(VLOOKUP($D245,'2012-2013'!$A$3:$D$253,4,0),"")</f>
        <v/>
      </c>
      <c r="Z245" s="278" t="str">
        <f>IFERROR(VLOOKUP($D245,'2013-2014'!$A$3:$D$267,4,0),"")</f>
        <v/>
      </c>
      <c r="AA245" s="146" t="str">
        <f>IFERROR(VLOOKUP($D247,'2014-2015'!$A$3:$D$254,4,0),"")</f>
        <v/>
      </c>
      <c r="AB245" s="146" t="str">
        <f>IFERROR(VLOOKUP($D247,'2015-2016'!$A$3:$D$254,4,0),"")</f>
        <v/>
      </c>
      <c r="AC245" s="272"/>
      <c r="AD245" s="84"/>
      <c r="AE245" s="2"/>
      <c r="AF245" s="2"/>
      <c r="AG245" s="349">
        <f t="shared" si="25"/>
        <v>2</v>
      </c>
    </row>
    <row r="246" spans="1:33" customFormat="1" ht="15.75" x14ac:dyDescent="0.25">
      <c r="A246" s="174">
        <f t="shared" si="26"/>
        <v>243</v>
      </c>
      <c r="B246" s="353" t="s">
        <v>74</v>
      </c>
      <c r="C246" s="353" t="s">
        <v>75</v>
      </c>
      <c r="D246" s="163">
        <v>113</v>
      </c>
      <c r="E246" s="14"/>
      <c r="F246" s="13"/>
      <c r="G246" s="14"/>
      <c r="H246" s="51"/>
      <c r="I246" s="211" t="str">
        <f t="shared" si="22"/>
        <v/>
      </c>
      <c r="J246" s="211" t="str">
        <f t="shared" si="23"/>
        <v/>
      </c>
      <c r="K246" s="159" t="str">
        <f t="shared" si="24"/>
        <v/>
      </c>
      <c r="L246" s="244" t="str">
        <f t="shared" si="21"/>
        <v/>
      </c>
      <c r="M246" s="8" t="str">
        <f t="shared" ca="1" si="27"/>
        <v/>
      </c>
      <c r="P246" s="1"/>
      <c r="Q246" s="1"/>
      <c r="R246" s="277" t="str">
        <f>IFERROR(VLOOKUP($D246,'2004-2006'!$A$3:$G$340,4,0),"")</f>
        <v/>
      </c>
      <c r="S246" s="277" t="str">
        <f>IFERROR(VLOOKUP($D246,'2006-2007'!$A$3:$G$249,4,0),"")</f>
        <v/>
      </c>
      <c r="T246" s="277">
        <f>IFERROR(VLOOKUP($D246,'2007-2008'!$A$3:$G$259,4,0),"")</f>
        <v>113</v>
      </c>
      <c r="U246" s="278" t="str">
        <f>IFERROR(VLOOKUP($D246,'2008-2009'!$A$3:$H$253,4,0),"")</f>
        <v/>
      </c>
      <c r="V246" s="278">
        <f>IFERROR(VLOOKUP($D246,'2009-2010'!$A$3:$D$254,4,0),"")</f>
        <v>113</v>
      </c>
      <c r="W246" s="278">
        <f>IFERROR(VLOOKUP($D246,'2010-2011'!$A$3:$D$255,4,0),"")</f>
        <v>113</v>
      </c>
      <c r="X246" s="278">
        <f>IFERROR(VLOOKUP($D246,'2011-2012'!$A$3:$D$253,4,0),"")</f>
        <v>113</v>
      </c>
      <c r="Y246" s="278">
        <f>IFERROR(VLOOKUP($D246,'2012-2013'!$A$3:$D$253,4,0),"")</f>
        <v>113</v>
      </c>
      <c r="Z246" s="278">
        <f>IFERROR(VLOOKUP($D246,'2013-2014'!$A$3:$D$267,4,0),"")</f>
        <v>113</v>
      </c>
      <c r="AA246" s="146" t="str">
        <f>IFERROR(VLOOKUP($D248,'2014-2015'!$A$3:$D$254,4,0),"")</f>
        <v/>
      </c>
      <c r="AB246" s="146" t="str">
        <f>IFERROR(VLOOKUP($D248,'2015-2016'!$A$3:$D$254,4,0),"")</f>
        <v/>
      </c>
      <c r="AC246" s="272"/>
      <c r="AD246" s="84"/>
      <c r="AE246" s="2"/>
      <c r="AF246" s="2"/>
      <c r="AG246" s="349">
        <f t="shared" si="25"/>
        <v>6</v>
      </c>
    </row>
    <row r="247" spans="1:33" customFormat="1" ht="15.75" x14ac:dyDescent="0.25">
      <c r="A247" s="174">
        <f t="shared" si="26"/>
        <v>244</v>
      </c>
      <c r="B247" s="353" t="s">
        <v>380</v>
      </c>
      <c r="C247" s="353" t="s">
        <v>381</v>
      </c>
      <c r="D247" s="163">
        <v>56</v>
      </c>
      <c r="E247" s="14"/>
      <c r="F247" s="13"/>
      <c r="G247" s="14"/>
      <c r="H247" s="147"/>
      <c r="I247" s="211" t="str">
        <f t="shared" si="22"/>
        <v>Février</v>
      </c>
      <c r="J247" s="211">
        <f t="shared" si="23"/>
        <v>25</v>
      </c>
      <c r="K247" s="159">
        <f t="shared" si="24"/>
        <v>1900</v>
      </c>
      <c r="L247" s="244">
        <f t="shared" si="21"/>
        <v>56</v>
      </c>
      <c r="M247" s="8">
        <f t="shared" ca="1" si="27"/>
        <v>114</v>
      </c>
      <c r="P247" s="1"/>
      <c r="Q247" s="1"/>
      <c r="R247" s="277">
        <f>IFERROR(VLOOKUP($D247,'2004-2006'!$A$3:$G$340,4,0),"")</f>
        <v>56</v>
      </c>
      <c r="S247" s="277" t="str">
        <f>IFERROR(VLOOKUP($D247,'2006-2007'!$A$3:$G$249,4,0),"")</f>
        <v/>
      </c>
      <c r="T247" s="277" t="str">
        <f>IFERROR(VLOOKUP($D247,'2007-2008'!$A$3:$G$259,4,0),"")</f>
        <v/>
      </c>
      <c r="U247" s="278" t="str">
        <f>IFERROR(VLOOKUP($D247,'2008-2009'!$A$3:$H$253,4,0),"")</f>
        <v/>
      </c>
      <c r="V247" s="278" t="str">
        <f>IFERROR(VLOOKUP($D247,'2009-2010'!$A$3:$D$254,4,0),"")</f>
        <v/>
      </c>
      <c r="W247" s="278" t="str">
        <f>IFERROR(VLOOKUP($D247,'2010-2011'!$A$3:$D$255,4,0),"")</f>
        <v/>
      </c>
      <c r="X247" s="278" t="str">
        <f>IFERROR(VLOOKUP($D247,'2011-2012'!$A$3:$D$253,4,0),"")</f>
        <v/>
      </c>
      <c r="Y247" s="278" t="str">
        <f>IFERROR(VLOOKUP($D247,'2012-2013'!$A$3:$D$253,4,0),"")</f>
        <v/>
      </c>
      <c r="Z247" s="278" t="str">
        <f>IFERROR(VLOOKUP($D247,'2013-2014'!$A$3:$D$267,4,0),"")</f>
        <v/>
      </c>
      <c r="AA247" s="146" t="str">
        <f>IFERROR(VLOOKUP($D249,'2014-2015'!$A$3:$D$254,4,0),"")</f>
        <v/>
      </c>
      <c r="AB247" s="146" t="str">
        <f>IFERROR(VLOOKUP($D249,'2015-2016'!$A$3:$D$254,4,0),"")</f>
        <v/>
      </c>
      <c r="AC247" s="272"/>
      <c r="AD247" s="84"/>
      <c r="AE247" s="2"/>
      <c r="AF247" s="2"/>
      <c r="AG247" s="349">
        <f t="shared" si="25"/>
        <v>1</v>
      </c>
    </row>
    <row r="248" spans="1:33" customFormat="1" ht="15.75" x14ac:dyDescent="0.25">
      <c r="A248" s="174">
        <f t="shared" si="26"/>
        <v>245</v>
      </c>
      <c r="B248" s="353" t="s">
        <v>82</v>
      </c>
      <c r="C248" s="353" t="s">
        <v>382</v>
      </c>
      <c r="D248" s="163">
        <v>57</v>
      </c>
      <c r="E248" s="14"/>
      <c r="F248" s="13"/>
      <c r="G248" s="14"/>
      <c r="H248" s="147"/>
      <c r="I248" s="211" t="str">
        <f t="shared" si="22"/>
        <v>Février</v>
      </c>
      <c r="J248" s="211">
        <f t="shared" si="23"/>
        <v>26</v>
      </c>
      <c r="K248" s="159">
        <f t="shared" si="24"/>
        <v>1900</v>
      </c>
      <c r="L248" s="244">
        <f t="shared" si="21"/>
        <v>57</v>
      </c>
      <c r="M248" s="8">
        <f t="shared" ca="1" si="27"/>
        <v>114</v>
      </c>
      <c r="O248" s="54"/>
      <c r="P248" s="1"/>
      <c r="Q248" s="1"/>
      <c r="R248" s="277">
        <f>IFERROR(VLOOKUP($D248,'2004-2006'!$A$3:$G$340,4,0),"")</f>
        <v>57</v>
      </c>
      <c r="S248" s="277" t="str">
        <f>IFERROR(VLOOKUP($D248,'2006-2007'!$A$3:$G$249,4,0),"")</f>
        <v/>
      </c>
      <c r="T248" s="277" t="str">
        <f>IFERROR(VLOOKUP($D248,'2007-2008'!$A$3:$G$259,4,0),"")</f>
        <v/>
      </c>
      <c r="U248" s="278" t="str">
        <f>IFERROR(VLOOKUP($D248,'2008-2009'!$A$3:$H$253,4,0),"")</f>
        <v/>
      </c>
      <c r="V248" s="278" t="str">
        <f>IFERROR(VLOOKUP($D248,'2009-2010'!$A$3:$D$254,4,0),"")</f>
        <v/>
      </c>
      <c r="W248" s="278" t="str">
        <f>IFERROR(VLOOKUP($D248,'2010-2011'!$A$3:$D$255,4,0),"")</f>
        <v/>
      </c>
      <c r="X248" s="278" t="str">
        <f>IFERROR(VLOOKUP($D248,'2011-2012'!$A$3:$D$253,4,0),"")</f>
        <v/>
      </c>
      <c r="Y248" s="278" t="str">
        <f>IFERROR(VLOOKUP($D248,'2012-2013'!$A$3:$D$253,4,0),"")</f>
        <v/>
      </c>
      <c r="Z248" s="278" t="str">
        <f>IFERROR(VLOOKUP($D248,'2013-2014'!$A$3:$D$267,4,0),"")</f>
        <v/>
      </c>
      <c r="AA248" s="146" t="str">
        <f>IFERROR(VLOOKUP($D250,'2014-2015'!$A$3:$D$254,4,0),"")</f>
        <v/>
      </c>
      <c r="AB248" s="146" t="str">
        <f>IFERROR(VLOOKUP($D250,'2015-2016'!$A$3:$D$254,4,0),"")</f>
        <v/>
      </c>
      <c r="AC248" s="272"/>
      <c r="AD248" s="84"/>
      <c r="AE248" s="2"/>
      <c r="AF248" s="2"/>
      <c r="AG248" s="349">
        <f t="shared" si="25"/>
        <v>1</v>
      </c>
    </row>
    <row r="249" spans="1:33" s="54" customFormat="1" ht="15.75" x14ac:dyDescent="0.25">
      <c r="A249" s="174">
        <f t="shared" si="26"/>
        <v>246</v>
      </c>
      <c r="B249" s="353" t="s">
        <v>82</v>
      </c>
      <c r="C249" s="353" t="s">
        <v>337</v>
      </c>
      <c r="D249" s="163">
        <v>231</v>
      </c>
      <c r="E249" s="52"/>
      <c r="F249" s="13"/>
      <c r="G249" s="52"/>
      <c r="H249" s="169"/>
      <c r="I249" s="211" t="str">
        <f t="shared" si="22"/>
        <v/>
      </c>
      <c r="J249" s="211" t="str">
        <f t="shared" si="23"/>
        <v/>
      </c>
      <c r="K249" s="159" t="str">
        <f t="shared" si="24"/>
        <v/>
      </c>
      <c r="L249" s="244" t="str">
        <f t="shared" si="21"/>
        <v/>
      </c>
      <c r="M249" s="8" t="str">
        <f t="shared" ca="1" si="27"/>
        <v/>
      </c>
      <c r="O249" s="66"/>
      <c r="P249" s="1"/>
      <c r="Q249" s="1"/>
      <c r="R249" s="277" t="str">
        <f>IFERROR(VLOOKUP($D249,'2004-2006'!$A$3:$G$340,4,0),"")</f>
        <v/>
      </c>
      <c r="S249" s="277" t="str">
        <f>IFERROR(VLOOKUP($D249,'2006-2007'!$A$3:$G$249,4,0),"")</f>
        <v/>
      </c>
      <c r="T249" s="277" t="str">
        <f>IFERROR(VLOOKUP($D249,'2007-2008'!$A$3:$G$259,4,0),"")</f>
        <v/>
      </c>
      <c r="U249" s="278" t="str">
        <f>IFERROR(VLOOKUP($D249,'2008-2009'!$A$3:$H$253,4,0),"")</f>
        <v/>
      </c>
      <c r="V249" s="278" t="str">
        <f>IFERROR(VLOOKUP($D249,'2009-2010'!$A$3:$D$254,4,0),"")</f>
        <v/>
      </c>
      <c r="W249" s="278" t="str">
        <f>IFERROR(VLOOKUP($D249,'2010-2011'!$A$3:$D$255,4,0),"")</f>
        <v/>
      </c>
      <c r="X249" s="278">
        <f>IFERROR(VLOOKUP($D249,'2011-2012'!$A$3:$D$253,4,0),"")</f>
        <v>231</v>
      </c>
      <c r="Y249" s="278" t="str">
        <f>IFERROR(VLOOKUP($D249,'2012-2013'!$A$3:$D$253,4,0),"")</f>
        <v/>
      </c>
      <c r="Z249" s="278" t="str">
        <f>IFERROR(VLOOKUP($D249,'2013-2014'!$A$3:$D$267,4,0),"")</f>
        <v/>
      </c>
      <c r="AA249" s="146" t="str">
        <f>IFERROR(VLOOKUP($D251,'2014-2015'!$A$3:$D$254,4,0),"")</f>
        <v/>
      </c>
      <c r="AB249" s="146" t="str">
        <f>IFERROR(VLOOKUP($D251,'2015-2016'!$A$3:$D$254,4,0),"")</f>
        <v/>
      </c>
      <c r="AC249" s="272"/>
      <c r="AD249" s="84"/>
      <c r="AE249" s="2"/>
      <c r="AF249" s="2"/>
      <c r="AG249" s="349">
        <f t="shared" si="25"/>
        <v>1</v>
      </c>
    </row>
    <row r="250" spans="1:33" s="66" customFormat="1" ht="15.75" x14ac:dyDescent="0.25">
      <c r="A250" s="174">
        <f t="shared" si="26"/>
        <v>247</v>
      </c>
      <c r="B250" s="353" t="s">
        <v>82</v>
      </c>
      <c r="C250" s="353" t="s">
        <v>659</v>
      </c>
      <c r="D250" s="164">
        <v>232</v>
      </c>
      <c r="E250" s="52"/>
      <c r="F250" s="13"/>
      <c r="G250" s="52"/>
      <c r="H250" s="169"/>
      <c r="I250" s="211" t="str">
        <f t="shared" si="22"/>
        <v/>
      </c>
      <c r="J250" s="211" t="str">
        <f t="shared" si="23"/>
        <v/>
      </c>
      <c r="K250" s="159" t="str">
        <f t="shared" si="24"/>
        <v/>
      </c>
      <c r="L250" s="244" t="str">
        <f t="shared" si="21"/>
        <v/>
      </c>
      <c r="M250" s="8" t="str">
        <f t="shared" ca="1" si="27"/>
        <v/>
      </c>
      <c r="P250" s="1"/>
      <c r="Q250" s="1"/>
      <c r="R250" s="277" t="str">
        <f>IFERROR(VLOOKUP($D250,'2004-2006'!$A$3:$G$340,4,0),"")</f>
        <v/>
      </c>
      <c r="S250" s="277" t="str">
        <f>IFERROR(VLOOKUP($D250,'2006-2007'!$A$3:$G$249,4,0),"")</f>
        <v/>
      </c>
      <c r="T250" s="277" t="str">
        <f>IFERROR(VLOOKUP($D250,'2007-2008'!$A$3:$G$259,4,0),"")</f>
        <v/>
      </c>
      <c r="U250" s="278" t="str">
        <f>IFERROR(VLOOKUP($D250,'2008-2009'!$A$3:$H$253,4,0),"")</f>
        <v/>
      </c>
      <c r="V250" s="278" t="str">
        <f>IFERROR(VLOOKUP($D250,'2009-2010'!$A$3:$D$254,4,0),"")</f>
        <v/>
      </c>
      <c r="W250" s="278" t="str">
        <f>IFERROR(VLOOKUP($D250,'2010-2011'!$A$3:$D$255,4,0),"")</f>
        <v/>
      </c>
      <c r="X250" s="278">
        <f>IFERROR(VLOOKUP($D250,'2011-2012'!$A$3:$D$253,4,0),"")</f>
        <v>232</v>
      </c>
      <c r="Y250" s="278">
        <f>IFERROR(VLOOKUP($D250,'2012-2013'!$A$3:$D$253,4,0),"")</f>
        <v>232</v>
      </c>
      <c r="Z250" s="278">
        <f>IFERROR(VLOOKUP($D250,'2013-2014'!$A$3:$D$267,4,0),"")</f>
        <v>232</v>
      </c>
      <c r="AA250" s="146" t="str">
        <f>IFERROR(VLOOKUP($D252,'2014-2015'!$A$3:$D$254,4,0),"")</f>
        <v/>
      </c>
      <c r="AB250" s="146" t="str">
        <f>IFERROR(VLOOKUP($D252,'2015-2016'!$A$3:$D$254,4,0),"")</f>
        <v/>
      </c>
      <c r="AC250" s="272"/>
      <c r="AD250" s="84"/>
      <c r="AE250" s="2"/>
      <c r="AF250" s="2"/>
      <c r="AG250" s="349">
        <f t="shared" si="25"/>
        <v>3</v>
      </c>
    </row>
    <row r="251" spans="1:33" s="66" customFormat="1" ht="15.75" x14ac:dyDescent="0.25">
      <c r="A251" s="174">
        <f t="shared" si="26"/>
        <v>248</v>
      </c>
      <c r="B251" s="353" t="s">
        <v>18</v>
      </c>
      <c r="C251" s="353" t="s">
        <v>19</v>
      </c>
      <c r="D251" s="163">
        <v>58</v>
      </c>
      <c r="E251" s="14"/>
      <c r="F251" s="13"/>
      <c r="G251" s="14"/>
      <c r="H251" s="51"/>
      <c r="I251" s="211" t="str">
        <f t="shared" si="22"/>
        <v>Février</v>
      </c>
      <c r="J251" s="211">
        <f t="shared" si="23"/>
        <v>27</v>
      </c>
      <c r="K251" s="159">
        <f t="shared" si="24"/>
        <v>1900</v>
      </c>
      <c r="L251" s="244">
        <f t="shared" si="21"/>
        <v>58</v>
      </c>
      <c r="M251" s="8">
        <f t="shared" ca="1" si="27"/>
        <v>114</v>
      </c>
      <c r="P251" s="1"/>
      <c r="Q251" s="1"/>
      <c r="R251" s="277">
        <f>IFERROR(VLOOKUP($D251,'2004-2006'!$A$3:$G$340,4,0),"")</f>
        <v>58</v>
      </c>
      <c r="S251" s="277">
        <f>IFERROR(VLOOKUP($D251,'2006-2007'!$A$3:$G$249,4,0),"")</f>
        <v>58</v>
      </c>
      <c r="T251" s="277">
        <f>IFERROR(VLOOKUP($D251,'2007-2008'!$A$3:$G$259,4,0),"")</f>
        <v>58</v>
      </c>
      <c r="U251" s="278">
        <f>IFERROR(VLOOKUP($D251,'2008-2009'!$A$3:$H$253,4,0),"")</f>
        <v>58</v>
      </c>
      <c r="V251" s="278" t="str">
        <f>IFERROR(VLOOKUP($D251,'2009-2010'!$A$3:$D$254,4,0),"")</f>
        <v/>
      </c>
      <c r="W251" s="278" t="str">
        <f>IFERROR(VLOOKUP($D251,'2010-2011'!$A$3:$D$255,4,0),"")</f>
        <v/>
      </c>
      <c r="X251" s="278" t="str">
        <f>IFERROR(VLOOKUP($D251,'2011-2012'!$A$3:$D$253,4,0),"")</f>
        <v/>
      </c>
      <c r="Y251" s="278" t="str">
        <f>IFERROR(VLOOKUP($D251,'2012-2013'!$A$3:$D$253,4,0),"")</f>
        <v/>
      </c>
      <c r="Z251" s="278" t="str">
        <f>IFERROR(VLOOKUP($D251,'2013-2014'!$A$3:$D$267,4,0),"")</f>
        <v/>
      </c>
      <c r="AA251" s="146" t="str">
        <f>IFERROR(VLOOKUP($D253,'2014-2015'!$A$3:$D$254,4,0),"")</f>
        <v/>
      </c>
      <c r="AB251" s="146" t="str">
        <f>IFERROR(VLOOKUP($D253,'2015-2016'!$A$3:$D$254,4,0),"")</f>
        <v/>
      </c>
      <c r="AC251" s="272"/>
      <c r="AD251" s="84"/>
      <c r="AE251" s="2"/>
      <c r="AF251" s="2"/>
      <c r="AG251" s="349">
        <f t="shared" si="25"/>
        <v>4</v>
      </c>
    </row>
    <row r="252" spans="1:33" s="66" customFormat="1" ht="15.75" x14ac:dyDescent="0.25">
      <c r="A252" s="174">
        <f t="shared" si="26"/>
        <v>249</v>
      </c>
      <c r="B252" s="353" t="s">
        <v>529</v>
      </c>
      <c r="C252" s="353" t="s">
        <v>418</v>
      </c>
      <c r="D252" s="165">
        <v>166</v>
      </c>
      <c r="E252" s="52"/>
      <c r="F252" s="13"/>
      <c r="G252" s="52"/>
      <c r="H252" s="51"/>
      <c r="I252" s="211" t="str">
        <f t="shared" si="22"/>
        <v/>
      </c>
      <c r="J252" s="211" t="str">
        <f t="shared" si="23"/>
        <v/>
      </c>
      <c r="K252" s="159" t="str">
        <f t="shared" si="24"/>
        <v/>
      </c>
      <c r="L252" s="244" t="str">
        <f t="shared" si="21"/>
        <v/>
      </c>
      <c r="M252" s="8" t="str">
        <f t="shared" ca="1" si="27"/>
        <v/>
      </c>
      <c r="O252" s="1"/>
      <c r="P252" s="1"/>
      <c r="Q252" s="1"/>
      <c r="R252" s="277" t="str">
        <f>IFERROR(VLOOKUP($D252,'2004-2006'!$A$3:$G$340,4,0),"")</f>
        <v/>
      </c>
      <c r="S252" s="277" t="str">
        <f>IFERROR(VLOOKUP($D252,'2006-2007'!$A$3:$G$249,4,0),"")</f>
        <v/>
      </c>
      <c r="T252" s="277" t="str">
        <f>IFERROR(VLOOKUP($D252,'2007-2008'!$A$3:$G$259,4,0),"")</f>
        <v/>
      </c>
      <c r="U252" s="278" t="str">
        <f>IFERROR(VLOOKUP($D252,'2008-2009'!$A$3:$H$253,4,0),"")</f>
        <v/>
      </c>
      <c r="V252" s="278">
        <f>IFERROR(VLOOKUP($D252,'2009-2010'!$A$3:$D$254,4,0),"")</f>
        <v>166</v>
      </c>
      <c r="W252" s="278">
        <f>IFERROR(VLOOKUP($D252,'2010-2011'!$A$3:$D$255,4,0),"")</f>
        <v>166</v>
      </c>
      <c r="X252" s="278" t="str">
        <f>IFERROR(VLOOKUP($D252,'2011-2012'!$A$3:$D$253,4,0),"")</f>
        <v/>
      </c>
      <c r="Y252" s="278" t="str">
        <f>IFERROR(VLOOKUP($D252,'2012-2013'!$A$3:$D$253,4,0),"")</f>
        <v/>
      </c>
      <c r="Z252" s="278" t="str">
        <f>IFERROR(VLOOKUP($D252,'2013-2014'!$A$3:$D$267,4,0),"")</f>
        <v/>
      </c>
      <c r="AA252" s="146" t="str">
        <f>IFERROR(VLOOKUP($D254,'2014-2015'!$A$3:$D$254,4,0),"")</f>
        <v/>
      </c>
      <c r="AB252" s="146" t="str">
        <f>IFERROR(VLOOKUP($D254,'2015-2016'!$A$3:$D$254,4,0),"")</f>
        <v/>
      </c>
      <c r="AC252" s="272"/>
      <c r="AD252" s="84"/>
      <c r="AE252" s="2"/>
      <c r="AF252" s="2"/>
      <c r="AG252" s="349">
        <f t="shared" si="25"/>
        <v>2</v>
      </c>
    </row>
    <row r="253" spans="1:33" ht="15.75" x14ac:dyDescent="0.25">
      <c r="A253" s="174">
        <f t="shared" si="26"/>
        <v>250</v>
      </c>
      <c r="B253" s="363" t="s">
        <v>774</v>
      </c>
      <c r="C253" s="363" t="s">
        <v>775</v>
      </c>
      <c r="D253" s="163">
        <v>281</v>
      </c>
      <c r="E253" s="50"/>
      <c r="F253" s="47"/>
      <c r="G253" s="50"/>
      <c r="H253" s="98"/>
      <c r="I253" s="211" t="str">
        <f t="shared" si="22"/>
        <v/>
      </c>
      <c r="J253" s="211" t="str">
        <f t="shared" si="23"/>
        <v/>
      </c>
      <c r="K253" s="159" t="str">
        <f t="shared" si="24"/>
        <v/>
      </c>
      <c r="L253" s="244" t="str">
        <f t="shared" si="21"/>
        <v/>
      </c>
      <c r="M253" s="8" t="str">
        <f t="shared" ca="1" si="27"/>
        <v/>
      </c>
      <c r="R253" s="277" t="str">
        <f>IFERROR(VLOOKUP($D253,'2004-2006'!$A$3:$G$340,4,0),"")</f>
        <v/>
      </c>
      <c r="S253" s="277" t="str">
        <f>IFERROR(VLOOKUP($D253,'2006-2007'!$A$3:$G$249,4,0),"")</f>
        <v/>
      </c>
      <c r="T253" s="277" t="str">
        <f>IFERROR(VLOOKUP($D253,'2007-2008'!$A$3:$G$259,4,0),"")</f>
        <v/>
      </c>
      <c r="U253" s="278" t="str">
        <f>IFERROR(VLOOKUP($D253,'2008-2009'!$A$3:$H$253,4,0),"")</f>
        <v/>
      </c>
      <c r="V253" s="278" t="str">
        <f>IFERROR(VLOOKUP($D253,'2009-2010'!$A$3:$D$254,4,0),"")</f>
        <v/>
      </c>
      <c r="W253" s="278" t="str">
        <f>IFERROR(VLOOKUP($D253,'2010-2011'!$A$3:$D$255,4,0),"")</f>
        <v/>
      </c>
      <c r="X253" s="278" t="str">
        <f>IFERROR(VLOOKUP($D253,'2011-2012'!$A$3:$D$253,4,0),"")</f>
        <v/>
      </c>
      <c r="Y253" s="278" t="str">
        <f>IFERROR(VLOOKUP($D253,'2012-2013'!$A$3:$D$253,4,0),"")</f>
        <v/>
      </c>
      <c r="Z253" s="278">
        <f>IFERROR(VLOOKUP($D253,'2013-2014'!$A$3:$D$267,4,0),"")</f>
        <v>281</v>
      </c>
      <c r="AA253" s="146" t="str">
        <f>IFERROR(VLOOKUP($D255,'2014-2015'!$A$3:$D$254,4,0),"")</f>
        <v/>
      </c>
      <c r="AB253" s="146" t="str">
        <f>IFERROR(VLOOKUP($D255,'2015-2016'!$A$3:$D$254,4,0),"")</f>
        <v/>
      </c>
      <c r="AC253" s="272"/>
      <c r="AD253" s="84"/>
      <c r="AE253" s="2"/>
      <c r="AF253" s="2"/>
      <c r="AG253" s="349">
        <f t="shared" si="25"/>
        <v>1</v>
      </c>
    </row>
    <row r="254" spans="1:33" ht="15.75" x14ac:dyDescent="0.25">
      <c r="A254" s="174">
        <f t="shared" si="26"/>
        <v>251</v>
      </c>
      <c r="B254" s="353" t="s">
        <v>384</v>
      </c>
      <c r="C254" s="353" t="s">
        <v>264</v>
      </c>
      <c r="D254" s="163">
        <v>72</v>
      </c>
      <c r="E254" s="14"/>
      <c r="F254" s="13"/>
      <c r="G254" s="14"/>
      <c r="H254" s="147"/>
      <c r="I254" s="211" t="str">
        <f t="shared" si="22"/>
        <v>Mars</v>
      </c>
      <c r="J254" s="211">
        <f t="shared" si="23"/>
        <v>12</v>
      </c>
      <c r="K254" s="159">
        <f t="shared" si="24"/>
        <v>1900</v>
      </c>
      <c r="L254" s="244">
        <f t="shared" si="21"/>
        <v>72</v>
      </c>
      <c r="M254" s="8">
        <f t="shared" ca="1" si="27"/>
        <v>114</v>
      </c>
      <c r="O254" s="66"/>
      <c r="R254" s="277">
        <f>IFERROR(VLOOKUP($D254,'2004-2006'!$A$3:$G$340,4,0),"")</f>
        <v>72</v>
      </c>
      <c r="S254" s="277" t="str">
        <f>IFERROR(VLOOKUP($D254,'2006-2007'!$A$3:$G$249,4,0),"")</f>
        <v/>
      </c>
      <c r="T254" s="277" t="str">
        <f>IFERROR(VLOOKUP($D254,'2007-2008'!$A$3:$G$259,4,0),"")</f>
        <v/>
      </c>
      <c r="U254" s="278" t="str">
        <f>IFERROR(VLOOKUP($D254,'2008-2009'!$A$3:$H$253,4,0),"")</f>
        <v/>
      </c>
      <c r="V254" s="278" t="str">
        <f>IFERROR(VLOOKUP($D254,'2009-2010'!$A$3:$D$254,4,0),"")</f>
        <v/>
      </c>
      <c r="W254" s="278" t="str">
        <f>IFERROR(VLOOKUP($D254,'2010-2011'!$A$3:$D$255,4,0),"")</f>
        <v/>
      </c>
      <c r="X254" s="278" t="str">
        <f>IFERROR(VLOOKUP($D254,'2011-2012'!$A$3:$D$253,4,0),"")</f>
        <v/>
      </c>
      <c r="Y254" s="278" t="str">
        <f>IFERROR(VLOOKUP($D254,'2012-2013'!$A$3:$D$253,4,0),"")</f>
        <v/>
      </c>
      <c r="Z254" s="278" t="str">
        <f>IFERROR(VLOOKUP($D254,'2013-2014'!$A$3:$D$267,4,0),"")</f>
        <v/>
      </c>
      <c r="AA254" s="146" t="str">
        <f>IFERROR(VLOOKUP($D256,'2014-2015'!$A$3:$D$254,4,0),"")</f>
        <v/>
      </c>
      <c r="AB254" s="146" t="str">
        <f>IFERROR(VLOOKUP($D256,'2015-2016'!$A$3:$D$254,4,0),"")</f>
        <v/>
      </c>
      <c r="AC254" s="272"/>
      <c r="AD254" s="84"/>
      <c r="AE254" s="2"/>
      <c r="AF254" s="2"/>
      <c r="AG254" s="349">
        <f t="shared" si="25"/>
        <v>1</v>
      </c>
    </row>
    <row r="255" spans="1:33" s="66" customFormat="1" ht="15.75" x14ac:dyDescent="0.25">
      <c r="A255" s="174">
        <f t="shared" si="26"/>
        <v>252</v>
      </c>
      <c r="B255" s="353" t="s">
        <v>652</v>
      </c>
      <c r="C255" s="353" t="s">
        <v>395</v>
      </c>
      <c r="D255" s="163">
        <v>223</v>
      </c>
      <c r="E255" s="117"/>
      <c r="F255" s="71"/>
      <c r="G255" s="15"/>
      <c r="H255" s="70"/>
      <c r="I255" s="211" t="str">
        <f t="shared" si="22"/>
        <v/>
      </c>
      <c r="J255" s="211" t="str">
        <f t="shared" si="23"/>
        <v/>
      </c>
      <c r="K255" s="159" t="str">
        <f t="shared" si="24"/>
        <v/>
      </c>
      <c r="L255" s="244" t="str">
        <f t="shared" si="21"/>
        <v/>
      </c>
      <c r="M255" s="8" t="str">
        <f t="shared" ca="1" si="27"/>
        <v/>
      </c>
      <c r="O255" s="1"/>
      <c r="P255" s="1"/>
      <c r="Q255" s="1"/>
      <c r="R255" s="277" t="str">
        <f>IFERROR(VLOOKUP($D255,'2004-2006'!$A$3:$G$340,4,0),"")</f>
        <v/>
      </c>
      <c r="S255" s="277" t="str">
        <f>IFERROR(VLOOKUP($D255,'2006-2007'!$A$3:$G$249,4,0),"")</f>
        <v/>
      </c>
      <c r="T255" s="277" t="str">
        <f>IFERROR(VLOOKUP($D255,'2007-2008'!$A$3:$G$259,4,0),"")</f>
        <v/>
      </c>
      <c r="U255" s="278" t="str">
        <f>IFERROR(VLOOKUP($D255,'2008-2009'!$A$3:$H$253,4,0),"")</f>
        <v/>
      </c>
      <c r="V255" s="278" t="str">
        <f>IFERROR(VLOOKUP($D255,'2009-2010'!$A$3:$D$254,4,0),"")</f>
        <v/>
      </c>
      <c r="W255" s="278" t="str">
        <f>IFERROR(VLOOKUP($D255,'2010-2011'!$A$3:$D$255,4,0),"")</f>
        <v/>
      </c>
      <c r="X255" s="278">
        <f>IFERROR(VLOOKUP($D255,'2011-2012'!$A$3:$D$253,4,0),"")</f>
        <v>223</v>
      </c>
      <c r="Y255" s="278">
        <f>IFERROR(VLOOKUP($D255,'2012-2013'!$A$3:$D$253,4,0),"")</f>
        <v>223</v>
      </c>
      <c r="Z255" s="278">
        <f>IFERROR(VLOOKUP($D255,'2013-2014'!$A$3:$D$267,4,0),"")</f>
        <v>223</v>
      </c>
      <c r="AA255" s="146" t="str">
        <f>IFERROR(VLOOKUP($D257,'2014-2015'!$A$3:$D$254,4,0),"")</f>
        <v/>
      </c>
      <c r="AB255" s="146" t="str">
        <f>IFERROR(VLOOKUP($D257,'2015-2016'!$A$3:$D$254,4,0),"")</f>
        <v/>
      </c>
      <c r="AC255" s="272"/>
      <c r="AD255" s="84"/>
      <c r="AE255" s="2"/>
      <c r="AF255" s="2"/>
      <c r="AG255" s="349">
        <f t="shared" si="25"/>
        <v>3</v>
      </c>
    </row>
    <row r="256" spans="1:33" ht="15.75" x14ac:dyDescent="0.25">
      <c r="A256" s="174">
        <f t="shared" si="26"/>
        <v>253</v>
      </c>
      <c r="B256" s="353" t="s">
        <v>401</v>
      </c>
      <c r="C256" s="354" t="s">
        <v>395</v>
      </c>
      <c r="D256" s="163">
        <v>150</v>
      </c>
      <c r="E256" s="14"/>
      <c r="F256" s="71"/>
      <c r="G256" s="15"/>
      <c r="H256" s="286"/>
      <c r="I256" s="211" t="str">
        <f t="shared" si="22"/>
        <v/>
      </c>
      <c r="J256" s="211" t="str">
        <f t="shared" si="23"/>
        <v/>
      </c>
      <c r="K256" s="159" t="str">
        <f t="shared" si="24"/>
        <v/>
      </c>
      <c r="L256" s="244" t="str">
        <f t="shared" si="21"/>
        <v/>
      </c>
      <c r="M256" s="8" t="str">
        <f t="shared" ca="1" si="27"/>
        <v/>
      </c>
      <c r="O256" s="66"/>
      <c r="R256" s="277" t="str">
        <f>IFERROR(VLOOKUP($D256,'2004-2006'!$A$3:$G$340,4,0),"")</f>
        <v/>
      </c>
      <c r="S256" s="277" t="str">
        <f>IFERROR(VLOOKUP($D256,'2006-2007'!$A$3:$G$249,4,0),"")</f>
        <v/>
      </c>
      <c r="T256" s="277" t="str">
        <f>IFERROR(VLOOKUP($D256,'2007-2008'!$A$3:$G$259,4,0),"")</f>
        <v/>
      </c>
      <c r="U256" s="278">
        <f>IFERROR(VLOOKUP($D256,'2008-2009'!$A$3:$H$253,4,0),"")</f>
        <v>150</v>
      </c>
      <c r="V256" s="278" t="str">
        <f>IFERROR(VLOOKUP($D256,'2009-2010'!$A$3:$D$254,4,0),"")</f>
        <v/>
      </c>
      <c r="W256" s="278" t="str">
        <f>IFERROR(VLOOKUP($D256,'2010-2011'!$A$3:$D$255,4,0),"")</f>
        <v/>
      </c>
      <c r="X256" s="278" t="str">
        <f>IFERROR(VLOOKUP($D256,'2011-2012'!$A$3:$D$253,4,0),"")</f>
        <v/>
      </c>
      <c r="Y256" s="278" t="str">
        <f>IFERROR(VLOOKUP($D256,'2012-2013'!$A$3:$D$253,4,0),"")</f>
        <v/>
      </c>
      <c r="Z256" s="278" t="str">
        <f>IFERROR(VLOOKUP($D256,'2013-2014'!$A$3:$D$267,4,0),"")</f>
        <v/>
      </c>
      <c r="AA256" s="146" t="str">
        <f>IFERROR(VLOOKUP($D258,'2014-2015'!$A$3:$D$254,4,0),"")</f>
        <v/>
      </c>
      <c r="AB256" s="146" t="str">
        <f>IFERROR(VLOOKUP($D258,'2015-2016'!$A$3:$D$254,4,0),"")</f>
        <v/>
      </c>
      <c r="AC256" s="272"/>
      <c r="AD256" s="84"/>
      <c r="AE256" s="2"/>
      <c r="AF256" s="2"/>
      <c r="AG256" s="349">
        <f t="shared" si="25"/>
        <v>1</v>
      </c>
    </row>
    <row r="257" spans="1:33" s="66" customFormat="1" ht="15.75" x14ac:dyDescent="0.25">
      <c r="A257" s="174">
        <f t="shared" si="26"/>
        <v>254</v>
      </c>
      <c r="B257" s="353" t="s">
        <v>385</v>
      </c>
      <c r="C257" s="353" t="s">
        <v>386</v>
      </c>
      <c r="D257" s="163">
        <v>73</v>
      </c>
      <c r="E257" s="14"/>
      <c r="F257" s="13"/>
      <c r="G257" s="14"/>
      <c r="H257" s="51"/>
      <c r="I257" s="211" t="str">
        <f t="shared" si="22"/>
        <v>Mars</v>
      </c>
      <c r="J257" s="211">
        <f t="shared" si="23"/>
        <v>13</v>
      </c>
      <c r="K257" s="159">
        <f t="shared" si="24"/>
        <v>1900</v>
      </c>
      <c r="L257" s="244">
        <f t="shared" si="21"/>
        <v>73</v>
      </c>
      <c r="M257" s="8">
        <f t="shared" ca="1" si="27"/>
        <v>114</v>
      </c>
      <c r="O257" s="75"/>
      <c r="P257" s="1"/>
      <c r="Q257" s="1"/>
      <c r="R257" s="277">
        <f>IFERROR(VLOOKUP($D257,'2004-2006'!$A$3:$G$340,4,0),"")</f>
        <v>73</v>
      </c>
      <c r="S257" s="277" t="str">
        <f>IFERROR(VLOOKUP($D257,'2006-2007'!$A$3:$G$249,4,0),"")</f>
        <v/>
      </c>
      <c r="T257" s="277" t="str">
        <f>IFERROR(VLOOKUP($D257,'2007-2008'!$A$3:$G$259,4,0),"")</f>
        <v/>
      </c>
      <c r="U257" s="278" t="str">
        <f>IFERROR(VLOOKUP($D257,'2008-2009'!$A$3:$H$253,4,0),"")</f>
        <v/>
      </c>
      <c r="V257" s="278" t="str">
        <f>IFERROR(VLOOKUP($D257,'2009-2010'!$A$3:$D$254,4,0),"")</f>
        <v/>
      </c>
      <c r="W257" s="278" t="str">
        <f>IFERROR(VLOOKUP($D257,'2010-2011'!$A$3:$D$255,4,0),"")</f>
        <v/>
      </c>
      <c r="X257" s="278" t="str">
        <f>IFERROR(VLOOKUP($D257,'2011-2012'!$A$3:$D$253,4,0),"")</f>
        <v/>
      </c>
      <c r="Y257" s="278" t="str">
        <f>IFERROR(VLOOKUP($D257,'2012-2013'!$A$3:$D$253,4,0),"")</f>
        <v/>
      </c>
      <c r="Z257" s="278" t="str">
        <f>IFERROR(VLOOKUP($D257,'2013-2014'!$A$3:$D$267,4,0),"")</f>
        <v/>
      </c>
      <c r="AA257" s="146" t="str">
        <f>IFERROR(VLOOKUP($D259,'2014-2015'!$A$3:$D$254,4,0),"")</f>
        <v/>
      </c>
      <c r="AB257" s="146" t="str">
        <f>IFERROR(VLOOKUP($D259,'2015-2016'!$A$3:$D$254,4,0),"")</f>
        <v/>
      </c>
      <c r="AC257" s="272"/>
      <c r="AD257" s="107"/>
      <c r="AE257" s="18"/>
      <c r="AF257" s="18"/>
      <c r="AG257" s="349">
        <f t="shared" si="25"/>
        <v>1</v>
      </c>
    </row>
    <row r="258" spans="1:33" ht="15.75" x14ac:dyDescent="0.25">
      <c r="A258" s="174">
        <f t="shared" si="26"/>
        <v>255</v>
      </c>
      <c r="B258" s="353" t="s">
        <v>387</v>
      </c>
      <c r="C258" s="353" t="s">
        <v>388</v>
      </c>
      <c r="D258" s="163">
        <v>59</v>
      </c>
      <c r="E258" s="14"/>
      <c r="F258" s="13"/>
      <c r="G258" s="14"/>
      <c r="H258" s="231"/>
      <c r="I258" s="211" t="str">
        <f t="shared" si="22"/>
        <v>Février</v>
      </c>
      <c r="J258" s="211">
        <f t="shared" si="23"/>
        <v>28</v>
      </c>
      <c r="K258" s="159">
        <f t="shared" si="24"/>
        <v>1900</v>
      </c>
      <c r="L258" s="244">
        <f t="shared" si="21"/>
        <v>59</v>
      </c>
      <c r="M258" s="8">
        <f t="shared" ca="1" si="27"/>
        <v>114</v>
      </c>
      <c r="N258" s="75"/>
      <c r="R258" s="277">
        <f>IFERROR(VLOOKUP($D258,'2004-2006'!$A$3:$G$340,4,0),"")</f>
        <v>59</v>
      </c>
      <c r="S258" s="277" t="str">
        <f>IFERROR(VLOOKUP($D258,'2006-2007'!$A$3:$G$249,4,0),"")</f>
        <v/>
      </c>
      <c r="T258" s="277" t="str">
        <f>IFERROR(VLOOKUP($D258,'2007-2008'!$A$3:$G$259,4,0),"")</f>
        <v/>
      </c>
      <c r="U258" s="278" t="str">
        <f>IFERROR(VLOOKUP($D258,'2008-2009'!$A$3:$H$253,4,0),"")</f>
        <v/>
      </c>
      <c r="V258" s="278" t="str">
        <f>IFERROR(VLOOKUP($D258,'2009-2010'!$A$3:$D$254,4,0),"")</f>
        <v/>
      </c>
      <c r="W258" s="278" t="str">
        <f>IFERROR(VLOOKUP($D258,'2010-2011'!$A$3:$D$255,4,0),"")</f>
        <v/>
      </c>
      <c r="X258" s="278">
        <f>IFERROR(VLOOKUP($D258,'2011-2012'!$A$3:$D$253,4,0),"")</f>
        <v>59</v>
      </c>
      <c r="Y258" s="278" t="str">
        <f>IFERROR(VLOOKUP($D258,'2012-2013'!$A$3:$D$253,4,0),"")</f>
        <v/>
      </c>
      <c r="Z258" s="278" t="str">
        <f>IFERROR(VLOOKUP($D258,'2013-2014'!$A$3:$D$267,4,0),"")</f>
        <v/>
      </c>
      <c r="AA258" s="146" t="str">
        <f>IFERROR(VLOOKUP($D260,'2014-2015'!$A$3:$D$254,4,0),"")</f>
        <v/>
      </c>
      <c r="AB258" s="146" t="str">
        <f>IFERROR(VLOOKUP($D260,'2015-2016'!$A$3:$D$254,4,0),"")</f>
        <v/>
      </c>
      <c r="AC258" s="272"/>
      <c r="AD258" s="107"/>
      <c r="AE258" s="18"/>
      <c r="AF258" s="18"/>
      <c r="AG258" s="349">
        <f t="shared" si="25"/>
        <v>2</v>
      </c>
    </row>
    <row r="259" spans="1:33" ht="15.75" x14ac:dyDescent="0.25">
      <c r="A259" s="174">
        <f t="shared" si="26"/>
        <v>256</v>
      </c>
      <c r="B259" s="353" t="s">
        <v>389</v>
      </c>
      <c r="C259" s="353" t="s">
        <v>273</v>
      </c>
      <c r="D259" s="163">
        <v>114</v>
      </c>
      <c r="E259" s="14"/>
      <c r="F259" s="13"/>
      <c r="G259" s="14"/>
      <c r="H259" s="147"/>
      <c r="I259" s="211" t="str">
        <f t="shared" si="22"/>
        <v/>
      </c>
      <c r="J259" s="211" t="str">
        <f t="shared" si="23"/>
        <v/>
      </c>
      <c r="K259" s="159" t="str">
        <f t="shared" si="24"/>
        <v/>
      </c>
      <c r="L259" s="244" t="str">
        <f t="shared" si="21"/>
        <v/>
      </c>
      <c r="M259" s="8" t="str">
        <f t="shared" ca="1" si="27"/>
        <v/>
      </c>
      <c r="R259" s="277" t="str">
        <f>IFERROR(VLOOKUP($D259,'2004-2006'!$A$3:$G$340,4,0),"")</f>
        <v/>
      </c>
      <c r="S259" s="277">
        <f>IFERROR(VLOOKUP($D259,'2006-2007'!$A$3:$G$249,4,0),"")</f>
        <v>114</v>
      </c>
      <c r="T259" s="277" t="str">
        <f>IFERROR(VLOOKUP($D259,'2007-2008'!$A$3:$G$259,4,0),"")</f>
        <v/>
      </c>
      <c r="U259" s="278" t="str">
        <f>IFERROR(VLOOKUP($D259,'2008-2009'!$A$3:$H$253,4,0),"")</f>
        <v/>
      </c>
      <c r="V259" s="278" t="str">
        <f>IFERROR(VLOOKUP($D259,'2009-2010'!$A$3:$D$254,4,0),"")</f>
        <v/>
      </c>
      <c r="W259" s="278" t="str">
        <f>IFERROR(VLOOKUP($D259,'2010-2011'!$A$3:$D$255,4,0),"")</f>
        <v/>
      </c>
      <c r="X259" s="278" t="str">
        <f>IFERROR(VLOOKUP($D259,'2011-2012'!$A$3:$D$253,4,0),"")</f>
        <v/>
      </c>
      <c r="Y259" s="278" t="str">
        <f>IFERROR(VLOOKUP($D259,'2012-2013'!$A$3:$D$253,4,0),"")</f>
        <v/>
      </c>
      <c r="Z259" s="278" t="str">
        <f>IFERROR(VLOOKUP($D259,'2013-2014'!$A$3:$D$267,4,0),"")</f>
        <v/>
      </c>
      <c r="AA259" s="18"/>
      <c r="AB259" s="18"/>
      <c r="AC259" s="107"/>
      <c r="AD259" s="107"/>
      <c r="AE259" s="18"/>
      <c r="AF259" s="18"/>
      <c r="AG259" s="349">
        <f t="shared" si="25"/>
        <v>1</v>
      </c>
    </row>
    <row r="260" spans="1:33" ht="15.75" x14ac:dyDescent="0.25">
      <c r="A260" s="174">
        <f t="shared" si="26"/>
        <v>257</v>
      </c>
      <c r="B260" s="353" t="s">
        <v>527</v>
      </c>
      <c r="C260" s="353" t="s">
        <v>319</v>
      </c>
      <c r="D260" s="165">
        <v>165</v>
      </c>
      <c r="E260" s="52"/>
      <c r="F260" s="13"/>
      <c r="G260" s="52"/>
      <c r="H260" s="169"/>
      <c r="I260" s="211" t="str">
        <f t="shared" si="22"/>
        <v/>
      </c>
      <c r="J260" s="211" t="str">
        <f t="shared" si="23"/>
        <v/>
      </c>
      <c r="K260" s="159" t="str">
        <f t="shared" si="24"/>
        <v/>
      </c>
      <c r="L260" s="244" t="str">
        <f t="shared" ref="L260:L287" si="28">IF(R260=0,"",R260)</f>
        <v/>
      </c>
      <c r="M260" s="8" t="str">
        <f t="shared" ca="1" si="27"/>
        <v/>
      </c>
      <c r="R260" s="277" t="str">
        <f>IFERROR(VLOOKUP($D260,'2004-2006'!$A$3:$G$340,4,0),"")</f>
        <v/>
      </c>
      <c r="S260" s="277" t="str">
        <f>IFERROR(VLOOKUP($D260,'2006-2007'!$A$3:$G$249,4,0),"")</f>
        <v/>
      </c>
      <c r="T260" s="277" t="str">
        <f>IFERROR(VLOOKUP($D260,'2007-2008'!$A$3:$G$259,4,0),"")</f>
        <v/>
      </c>
      <c r="U260" s="278" t="str">
        <f>IFERROR(VLOOKUP($D260,'2008-2009'!$A$3:$H$253,4,0),"")</f>
        <v/>
      </c>
      <c r="V260" s="278">
        <f>IFERROR(VLOOKUP($D260,'2009-2010'!$A$3:$D$254,4,0),"")</f>
        <v>165</v>
      </c>
      <c r="W260" s="278" t="str">
        <f>IFERROR(VLOOKUP($D260,'2010-2011'!$A$3:$D$255,4,0),"")</f>
        <v/>
      </c>
      <c r="X260" s="278" t="str">
        <f>IFERROR(VLOOKUP($D260,'2011-2012'!$A$3:$D$253,4,0),"")</f>
        <v/>
      </c>
      <c r="Y260" s="278" t="str">
        <f>IFERROR(VLOOKUP($D260,'2012-2013'!$A$3:$D$253,4,0),"")</f>
        <v/>
      </c>
      <c r="Z260" s="278" t="str">
        <f>IFERROR(VLOOKUP($D260,'2013-2014'!$A$3:$D$267,4,0),"")</f>
        <v/>
      </c>
      <c r="AA260" s="46" t="str">
        <f>IFERROR(VLOOKUP($D262,'2014-2015'!$A$3:$D$254,4,0),"")</f>
        <v/>
      </c>
      <c r="AB260" s="46" t="str">
        <f>IFERROR(VLOOKUP($D262,'2015-2016'!$A$3:$D$254,4,0),"")</f>
        <v/>
      </c>
      <c r="AC260" s="272"/>
      <c r="AD260" s="107"/>
      <c r="AE260" s="18"/>
      <c r="AF260" s="18"/>
      <c r="AG260" s="349">
        <f t="shared" si="25"/>
        <v>1</v>
      </c>
    </row>
    <row r="261" spans="1:33" ht="15.75" x14ac:dyDescent="0.25">
      <c r="A261" s="174">
        <f t="shared" si="26"/>
        <v>258</v>
      </c>
      <c r="B261" s="353" t="s">
        <v>390</v>
      </c>
      <c r="C261" s="353" t="s">
        <v>276</v>
      </c>
      <c r="D261" s="163">
        <v>115</v>
      </c>
      <c r="E261" s="14"/>
      <c r="F261" s="13"/>
      <c r="G261" s="14"/>
      <c r="H261" s="147"/>
      <c r="I261" s="211" t="str">
        <f t="shared" ref="I261:I287" si="29">IF((L261)="","",IF(MONTH(L261)=1,"Janvier",IF(MONTH(L261)=2,"Février",IF(MONTH(L261)=3,"Mars",IF(MONTH(L261)=4,"Avril",IF(MONTH(L261)=5,"Mai",IF(MONTH(L261)=6,"Juin",IF(MONTH(L261)=7,"Juillet",IF(MONTH(L261)=8,"Août",IF(MONTH(L261)=9,"Septembre",IF(MONTH(L261)=10,"Octobre",IF(MONTH(L261)=11,"Novembre","Décembre"))))))))))))</f>
        <v/>
      </c>
      <c r="J261" s="211" t="str">
        <f t="shared" ref="J261:J287" si="30">IF(L261="","",DAY(L261))</f>
        <v/>
      </c>
      <c r="K261" s="159" t="str">
        <f t="shared" ref="K261:K287" si="31">IF(L261="","",YEAR(L261))</f>
        <v/>
      </c>
      <c r="L261" s="244" t="str">
        <f t="shared" si="28"/>
        <v/>
      </c>
      <c r="M261" s="8" t="str">
        <f t="shared" ca="1" si="27"/>
        <v/>
      </c>
      <c r="R261" s="277" t="str">
        <f>IFERROR(VLOOKUP($D261,'2004-2006'!$A$3:$G$340,4,0),"")</f>
        <v/>
      </c>
      <c r="S261" s="277">
        <f>IFERROR(VLOOKUP($D261,'2006-2007'!$A$3:$G$249,4,0),"")</f>
        <v>115</v>
      </c>
      <c r="T261" s="277" t="str">
        <f>IFERROR(VLOOKUP($D261,'2007-2008'!$A$3:$G$259,4,0),"")</f>
        <v/>
      </c>
      <c r="U261" s="278" t="str">
        <f>IFERROR(VLOOKUP($D261,'2008-2009'!$A$3:$H$253,4,0),"")</f>
        <v/>
      </c>
      <c r="V261" s="278" t="str">
        <f>IFERROR(VLOOKUP($D261,'2009-2010'!$A$3:$D$254,4,0),"")</f>
        <v/>
      </c>
      <c r="W261" s="278" t="str">
        <f>IFERROR(VLOOKUP($D261,'2010-2011'!$A$3:$D$255,4,0),"")</f>
        <v/>
      </c>
      <c r="X261" s="278" t="str">
        <f>IFERROR(VLOOKUP($D261,'2011-2012'!$A$3:$D$253,4,0),"")</f>
        <v/>
      </c>
      <c r="Y261" s="278" t="str">
        <f>IFERROR(VLOOKUP($D261,'2012-2013'!$A$3:$D$253,4,0),"")</f>
        <v/>
      </c>
      <c r="Z261" s="278" t="str">
        <f>IFERROR(VLOOKUP($D261,'2013-2014'!$A$3:$D$267,4,0),"")</f>
        <v/>
      </c>
      <c r="AA261" s="46" t="str">
        <f>IFERROR(VLOOKUP($D263,'2014-2015'!$A$3:$D$254,4,0),"")</f>
        <v/>
      </c>
      <c r="AB261" s="46" t="str">
        <f>IFERROR(VLOOKUP($D263,'2015-2016'!$A$3:$D$254,4,0),"")</f>
        <v/>
      </c>
      <c r="AC261" s="272"/>
      <c r="AD261" s="107"/>
      <c r="AE261" s="18"/>
      <c r="AF261" s="18"/>
      <c r="AG261" s="349">
        <f t="shared" ref="AG261:AG314" si="32">COUNT(R261:AF261)</f>
        <v>1</v>
      </c>
    </row>
    <row r="262" spans="1:33" ht="15.75" x14ac:dyDescent="0.25">
      <c r="A262" s="174">
        <f t="shared" si="26"/>
        <v>259</v>
      </c>
      <c r="B262" s="363" t="s">
        <v>772</v>
      </c>
      <c r="C262" s="363" t="s">
        <v>22</v>
      </c>
      <c r="D262" s="164">
        <v>279</v>
      </c>
      <c r="E262" s="46"/>
      <c r="F262" s="331"/>
      <c r="G262" s="49"/>
      <c r="H262" s="70"/>
      <c r="I262" s="211" t="str">
        <f t="shared" si="29"/>
        <v/>
      </c>
      <c r="J262" s="211" t="str">
        <f t="shared" si="30"/>
        <v/>
      </c>
      <c r="K262" s="159" t="str">
        <f t="shared" si="31"/>
        <v/>
      </c>
      <c r="L262" s="244" t="str">
        <f t="shared" si="28"/>
        <v/>
      </c>
      <c r="M262" s="8" t="str">
        <f t="shared" ca="1" si="27"/>
        <v/>
      </c>
      <c r="R262" s="277" t="str">
        <f>IFERROR(VLOOKUP($D262,'2004-2006'!$A$3:$G$340,4,0),"")</f>
        <v/>
      </c>
      <c r="S262" s="277" t="str">
        <f>IFERROR(VLOOKUP($D262,'2006-2007'!$A$3:$G$249,4,0),"")</f>
        <v/>
      </c>
      <c r="T262" s="277" t="str">
        <f>IFERROR(VLOOKUP($D262,'2007-2008'!$A$3:$G$259,4,0),"")</f>
        <v/>
      </c>
      <c r="U262" s="278" t="str">
        <f>IFERROR(VLOOKUP($D262,'2008-2009'!$A$3:$H$253,4,0),"")</f>
        <v/>
      </c>
      <c r="V262" s="278" t="str">
        <f>IFERROR(VLOOKUP($D262,'2009-2010'!$A$3:$D$254,4,0),"")</f>
        <v/>
      </c>
      <c r="W262" s="278" t="str">
        <f>IFERROR(VLOOKUP($D262,'2010-2011'!$A$3:$D$255,4,0),"")</f>
        <v/>
      </c>
      <c r="X262" s="278" t="str">
        <f>IFERROR(VLOOKUP($D262,'2011-2012'!$A$3:$D$253,4,0),"")</f>
        <v/>
      </c>
      <c r="Y262" s="278" t="str">
        <f>IFERROR(VLOOKUP($D262,'2012-2013'!$A$3:$D$253,4,0),"")</f>
        <v/>
      </c>
      <c r="Z262" s="278">
        <f>IFERROR(VLOOKUP($D262,'2013-2014'!$A$3:$D$267,4,0),"")</f>
        <v>279</v>
      </c>
      <c r="AA262" s="46" t="str">
        <f>IFERROR(VLOOKUP($D264,'2014-2015'!$A$3:$D$254,4,0),"")</f>
        <v/>
      </c>
      <c r="AB262" s="46" t="str">
        <f>IFERROR(VLOOKUP($D264,'2015-2016'!$A$3:$D$254,4,0),"")</f>
        <v/>
      </c>
      <c r="AC262" s="272"/>
      <c r="AD262" s="107"/>
      <c r="AE262" s="18"/>
      <c r="AF262" s="18"/>
      <c r="AG262" s="349">
        <f t="shared" si="32"/>
        <v>1</v>
      </c>
    </row>
    <row r="263" spans="1:33" ht="15.75" x14ac:dyDescent="0.25">
      <c r="A263" s="174">
        <f t="shared" ref="A263:A287" si="33">A262+1</f>
        <v>260</v>
      </c>
      <c r="B263" s="353" t="s">
        <v>639</v>
      </c>
      <c r="C263" s="353" t="s">
        <v>133</v>
      </c>
      <c r="D263" s="164">
        <v>216</v>
      </c>
      <c r="E263" s="17"/>
      <c r="F263" s="3"/>
      <c r="G263" s="17"/>
      <c r="H263" s="5"/>
      <c r="I263" s="211" t="str">
        <f t="shared" si="29"/>
        <v/>
      </c>
      <c r="J263" s="211" t="str">
        <f t="shared" si="30"/>
        <v/>
      </c>
      <c r="K263" s="159" t="str">
        <f t="shared" si="31"/>
        <v/>
      </c>
      <c r="L263" s="244" t="str">
        <f t="shared" si="28"/>
        <v/>
      </c>
      <c r="M263" s="8" t="str">
        <f t="shared" ca="1" si="27"/>
        <v/>
      </c>
      <c r="O263"/>
      <c r="R263" s="277" t="str">
        <f>IFERROR(VLOOKUP($D263,'2004-2006'!$A$3:$G$340,4,0),"")</f>
        <v/>
      </c>
      <c r="S263" s="277" t="str">
        <f>IFERROR(VLOOKUP($D263,'2006-2007'!$A$3:$G$249,4,0),"")</f>
        <v/>
      </c>
      <c r="T263" s="277" t="str">
        <f>IFERROR(VLOOKUP($D263,'2007-2008'!$A$3:$G$259,4,0),"")</f>
        <v/>
      </c>
      <c r="U263" s="278" t="str">
        <f>IFERROR(VLOOKUP($D263,'2008-2009'!$A$3:$H$253,4,0),"")</f>
        <v/>
      </c>
      <c r="V263" s="278" t="str">
        <f>IFERROR(VLOOKUP($D263,'2009-2010'!$A$3:$D$254,4,0),"")</f>
        <v/>
      </c>
      <c r="W263" s="278">
        <f>IFERROR(VLOOKUP($D263,'2010-2011'!$A$3:$D$255,4,0),"")</f>
        <v>216</v>
      </c>
      <c r="X263" s="278" t="str">
        <f>IFERROR(VLOOKUP($D263,'2011-2012'!$A$3:$D$253,4,0),"")</f>
        <v/>
      </c>
      <c r="Y263" s="278" t="str">
        <f>IFERROR(VLOOKUP($D263,'2012-2013'!$A$3:$D$253,4,0),"")</f>
        <v/>
      </c>
      <c r="Z263" s="278" t="str">
        <f>IFERROR(VLOOKUP($D263,'2013-2014'!$A$3:$D$267,4,0),"")</f>
        <v/>
      </c>
      <c r="AA263" s="46" t="str">
        <f>IFERROR(VLOOKUP($D265,'2014-2015'!$A$3:$D$254,4,0),"")</f>
        <v/>
      </c>
      <c r="AB263" s="46" t="str">
        <f>IFERROR(VLOOKUP($D265,'2015-2016'!$A$3:$D$254,4,0),"")</f>
        <v/>
      </c>
      <c r="AC263" s="272"/>
      <c r="AD263" s="107"/>
      <c r="AE263" s="18"/>
      <c r="AF263" s="18"/>
      <c r="AG263" s="349">
        <f t="shared" si="32"/>
        <v>1</v>
      </c>
    </row>
    <row r="264" spans="1:33" customFormat="1" ht="15.75" x14ac:dyDescent="0.25">
      <c r="A264" s="174">
        <f t="shared" si="33"/>
        <v>261</v>
      </c>
      <c r="B264" s="353" t="s">
        <v>641</v>
      </c>
      <c r="C264" s="353" t="s">
        <v>160</v>
      </c>
      <c r="D264" s="164">
        <v>220</v>
      </c>
      <c r="E264" s="17"/>
      <c r="F264" s="3"/>
      <c r="G264" s="17"/>
      <c r="H264" s="103"/>
      <c r="I264" s="211" t="str">
        <f t="shared" si="29"/>
        <v/>
      </c>
      <c r="J264" s="211" t="str">
        <f t="shared" si="30"/>
        <v/>
      </c>
      <c r="K264" s="159" t="str">
        <f t="shared" si="31"/>
        <v/>
      </c>
      <c r="L264" s="244" t="str">
        <f t="shared" si="28"/>
        <v/>
      </c>
      <c r="M264" s="8" t="str">
        <f t="shared" ca="1" si="27"/>
        <v/>
      </c>
      <c r="O264" s="1"/>
      <c r="P264" s="1"/>
      <c r="Q264" s="1"/>
      <c r="R264" s="277" t="str">
        <f>IFERROR(VLOOKUP($D264,'2004-2006'!$A$3:$G$340,4,0),"")</f>
        <v/>
      </c>
      <c r="S264" s="277" t="str">
        <f>IFERROR(VLOOKUP($D264,'2006-2007'!$A$3:$G$249,4,0),"")</f>
        <v/>
      </c>
      <c r="T264" s="277" t="str">
        <f>IFERROR(VLOOKUP($D264,'2007-2008'!$A$3:$G$259,4,0),"")</f>
        <v/>
      </c>
      <c r="U264" s="278" t="str">
        <f>IFERROR(VLOOKUP($D264,'2008-2009'!$A$3:$H$253,4,0),"")</f>
        <v/>
      </c>
      <c r="V264" s="278" t="str">
        <f>IFERROR(VLOOKUP($D264,'2009-2010'!$A$3:$D$254,4,0),"")</f>
        <v/>
      </c>
      <c r="W264" s="278">
        <f>IFERROR(VLOOKUP($D264,'2010-2011'!$A$3:$D$255,4,0),"")</f>
        <v>220</v>
      </c>
      <c r="X264" s="278">
        <f>IFERROR(VLOOKUP($D264,'2011-2012'!$A$3:$D$253,4,0),"")</f>
        <v>220</v>
      </c>
      <c r="Y264" s="278">
        <f>IFERROR(VLOOKUP($D264,'2012-2013'!$A$3:$D$253,4,0),"")</f>
        <v>220</v>
      </c>
      <c r="Z264" s="278">
        <f>IFERROR(VLOOKUP($D264,'2013-2014'!$A$3:$D$267,4,0),"")</f>
        <v>220</v>
      </c>
      <c r="AA264" s="46" t="str">
        <f>IFERROR(VLOOKUP($D266,'2014-2015'!$A$3:$D$254,4,0),"")</f>
        <v/>
      </c>
      <c r="AB264" s="46" t="str">
        <f>IFERROR(VLOOKUP($D266,'2015-2016'!$A$3:$D$254,4,0),"")</f>
        <v/>
      </c>
      <c r="AC264" s="272"/>
      <c r="AD264" s="107"/>
      <c r="AE264" s="18"/>
      <c r="AF264" s="18"/>
      <c r="AG264" s="349">
        <f t="shared" si="32"/>
        <v>4</v>
      </c>
    </row>
    <row r="265" spans="1:33" ht="15.75" x14ac:dyDescent="0.25">
      <c r="A265" s="174">
        <f t="shared" si="33"/>
        <v>262</v>
      </c>
      <c r="B265" s="353" t="s">
        <v>391</v>
      </c>
      <c r="C265" s="353" t="s">
        <v>65</v>
      </c>
      <c r="D265" s="163">
        <v>60</v>
      </c>
      <c r="E265" s="14"/>
      <c r="F265" s="13"/>
      <c r="G265" s="14"/>
      <c r="H265" s="51"/>
      <c r="I265" s="211" t="str">
        <f t="shared" si="29"/>
        <v>Février</v>
      </c>
      <c r="J265" s="211">
        <f t="shared" si="30"/>
        <v>29</v>
      </c>
      <c r="K265" s="159">
        <f t="shared" si="31"/>
        <v>1900</v>
      </c>
      <c r="L265" s="244">
        <f t="shared" si="28"/>
        <v>60</v>
      </c>
      <c r="M265" s="8">
        <f t="shared" ca="1" si="27"/>
        <v>114</v>
      </c>
      <c r="R265" s="277">
        <f>IFERROR(VLOOKUP($D265,'2004-2006'!$A$3:$G$340,4,0),"")</f>
        <v>60</v>
      </c>
      <c r="S265" s="277" t="str">
        <f>IFERROR(VLOOKUP($D265,'2006-2007'!$A$3:$G$249,4,0),"")</f>
        <v/>
      </c>
      <c r="T265" s="277" t="str">
        <f>IFERROR(VLOOKUP($D265,'2007-2008'!$A$3:$G$259,4,0),"")</f>
        <v/>
      </c>
      <c r="U265" s="278" t="str">
        <f>IFERROR(VLOOKUP($D265,'2008-2009'!$A$3:$H$253,4,0),"")</f>
        <v/>
      </c>
      <c r="V265" s="278" t="str">
        <f>IFERROR(VLOOKUP($D265,'2009-2010'!$A$3:$D$254,4,0),"")</f>
        <v/>
      </c>
      <c r="W265" s="278" t="str">
        <f>IFERROR(VLOOKUP($D265,'2010-2011'!$A$3:$D$255,4,0),"")</f>
        <v/>
      </c>
      <c r="X265" s="278" t="str">
        <f>IFERROR(VLOOKUP($D265,'2011-2012'!$A$3:$D$253,4,0),"")</f>
        <v/>
      </c>
      <c r="Y265" s="278" t="str">
        <f>IFERROR(VLOOKUP($D265,'2012-2013'!$A$3:$D$253,4,0),"")</f>
        <v/>
      </c>
      <c r="Z265" s="278" t="str">
        <f>IFERROR(VLOOKUP($D265,'2013-2014'!$A$3:$D$267,4,0),"")</f>
        <v/>
      </c>
      <c r="AA265" s="46" t="str">
        <f>IFERROR(VLOOKUP($D267,'2014-2015'!$A$3:$D$254,4,0),"")</f>
        <v/>
      </c>
      <c r="AB265" s="46" t="str">
        <f>IFERROR(VLOOKUP($D267,'2015-2016'!$A$3:$D$254,4,0),"")</f>
        <v/>
      </c>
      <c r="AC265" s="272"/>
      <c r="AD265" s="107"/>
      <c r="AE265" s="18"/>
      <c r="AF265" s="18"/>
      <c r="AG265" s="349">
        <f t="shared" si="32"/>
        <v>1</v>
      </c>
    </row>
    <row r="266" spans="1:33" ht="15.75" x14ac:dyDescent="0.25">
      <c r="A266" s="174">
        <f t="shared" si="33"/>
        <v>263</v>
      </c>
      <c r="B266" s="353" t="s">
        <v>62</v>
      </c>
      <c r="C266" s="353" t="s">
        <v>48</v>
      </c>
      <c r="D266" s="163">
        <v>61</v>
      </c>
      <c r="E266" s="14"/>
      <c r="F266" s="13"/>
      <c r="G266" s="14"/>
      <c r="H266" s="51"/>
      <c r="I266" s="211" t="str">
        <f t="shared" si="29"/>
        <v>Mars</v>
      </c>
      <c r="J266" s="211">
        <f t="shared" si="30"/>
        <v>1</v>
      </c>
      <c r="K266" s="159">
        <f t="shared" si="31"/>
        <v>1900</v>
      </c>
      <c r="L266" s="244">
        <f t="shared" si="28"/>
        <v>61</v>
      </c>
      <c r="M266" s="8">
        <f t="shared" ref="M266:M287" ca="1" si="34">IF(L266="","",DATEDIF(L266,TODAY(),"y"))</f>
        <v>114</v>
      </c>
      <c r="O266" s="66"/>
      <c r="R266" s="277">
        <f>IFERROR(VLOOKUP($D266,'2004-2006'!$A$3:$G$340,4,0),"")</f>
        <v>61</v>
      </c>
      <c r="S266" s="277">
        <f>IFERROR(VLOOKUP($D266,'2006-2007'!$A$3:$G$249,4,0),"")</f>
        <v>61</v>
      </c>
      <c r="T266" s="277">
        <f>IFERROR(VLOOKUP($D266,'2007-2008'!$A$3:$G$259,4,0),"")</f>
        <v>61</v>
      </c>
      <c r="U266" s="278">
        <f>IFERROR(VLOOKUP($D266,'2008-2009'!$A$3:$H$253,4,0),"")</f>
        <v>61</v>
      </c>
      <c r="V266" s="278">
        <f>IFERROR(VLOOKUP($D266,'2009-2010'!$A$3:$D$254,4,0),"")</f>
        <v>61</v>
      </c>
      <c r="W266" s="278">
        <f>IFERROR(VLOOKUP($D266,'2010-2011'!$A$3:$D$255,4,0),"")</f>
        <v>61</v>
      </c>
      <c r="X266" s="278">
        <f>IFERROR(VLOOKUP($D266,'2011-2012'!$A$3:$D$253,4,0),"")</f>
        <v>61</v>
      </c>
      <c r="Y266" s="278">
        <f>IFERROR(VLOOKUP($D266,'2012-2013'!$A$3:$D$253,4,0),"")</f>
        <v>61</v>
      </c>
      <c r="Z266" s="278">
        <f>IFERROR(VLOOKUP($D266,'2013-2014'!$A$3:$D$267,4,0),"")</f>
        <v>61</v>
      </c>
      <c r="AA266" s="46" t="str">
        <f>IFERROR(VLOOKUP($D268,'2014-2015'!$A$3:$D$254,4,0),"")</f>
        <v/>
      </c>
      <c r="AB266" s="46" t="str">
        <f>IFERROR(VLOOKUP($D268,'2015-2016'!$A$3:$D$254,4,0),"")</f>
        <v/>
      </c>
      <c r="AC266" s="272"/>
      <c r="AD266" s="107"/>
      <c r="AE266" s="18"/>
      <c r="AF266" s="18"/>
      <c r="AG266" s="349">
        <f t="shared" si="32"/>
        <v>9</v>
      </c>
    </row>
    <row r="267" spans="1:33" s="66" customFormat="1" ht="15.75" x14ac:dyDescent="0.25">
      <c r="A267" s="174">
        <f t="shared" si="33"/>
        <v>264</v>
      </c>
      <c r="B267" s="353" t="s">
        <v>424</v>
      </c>
      <c r="C267" s="353" t="s">
        <v>98</v>
      </c>
      <c r="D267" s="164">
        <v>152</v>
      </c>
      <c r="E267" s="14"/>
      <c r="F267" s="13"/>
      <c r="G267" s="14"/>
      <c r="H267" s="51"/>
      <c r="I267" s="211" t="str">
        <f t="shared" si="29"/>
        <v/>
      </c>
      <c r="J267" s="211" t="str">
        <f t="shared" si="30"/>
        <v/>
      </c>
      <c r="K267" s="159" t="str">
        <f t="shared" si="31"/>
        <v/>
      </c>
      <c r="L267" s="244" t="str">
        <f t="shared" si="28"/>
        <v/>
      </c>
      <c r="M267" s="8" t="str">
        <f t="shared" ca="1" si="34"/>
        <v/>
      </c>
      <c r="O267" s="105"/>
      <c r="P267" s="1"/>
      <c r="Q267" s="1"/>
      <c r="R267" s="277" t="str">
        <f>IFERROR(VLOOKUP($D267,'2004-2006'!$A$3:$G$340,4,0),"")</f>
        <v/>
      </c>
      <c r="S267" s="277" t="str">
        <f>IFERROR(VLOOKUP($D267,'2006-2007'!$A$3:$G$249,4,0),"")</f>
        <v/>
      </c>
      <c r="T267" s="277" t="str">
        <f>IFERROR(VLOOKUP($D267,'2007-2008'!$A$3:$G$259,4,0),"")</f>
        <v/>
      </c>
      <c r="U267" s="278">
        <f>IFERROR(VLOOKUP($D267,'2008-2009'!$A$3:$H$253,4,0),"")</f>
        <v>152</v>
      </c>
      <c r="V267" s="278" t="str">
        <f>IFERROR(VLOOKUP($D267,'2009-2010'!$A$3:$D$254,4,0),"")</f>
        <v/>
      </c>
      <c r="W267" s="278" t="str">
        <f>IFERROR(VLOOKUP($D267,'2010-2011'!$A$3:$D$255,4,0),"")</f>
        <v/>
      </c>
      <c r="X267" s="278" t="str">
        <f>IFERROR(VLOOKUP($D267,'2011-2012'!$A$3:$D$253,4,0),"")</f>
        <v/>
      </c>
      <c r="Y267" s="278" t="str">
        <f>IFERROR(VLOOKUP($D267,'2012-2013'!$A$3:$D$253,4,0),"")</f>
        <v/>
      </c>
      <c r="Z267" s="278" t="str">
        <f>IFERROR(VLOOKUP($D267,'2013-2014'!$A$3:$D$267,4,0),"")</f>
        <v/>
      </c>
      <c r="AA267" s="46" t="str">
        <f>IFERROR(VLOOKUP($D269,'2014-2015'!$A$3:$D$254,4,0),"")</f>
        <v/>
      </c>
      <c r="AB267" s="46" t="str">
        <f>IFERROR(VLOOKUP($D269,'2015-2016'!$A$3:$D$254,4,0),"")</f>
        <v/>
      </c>
      <c r="AC267" s="272"/>
      <c r="AD267" s="107"/>
      <c r="AE267" s="18"/>
      <c r="AF267" s="18"/>
      <c r="AG267" s="349">
        <f t="shared" si="32"/>
        <v>1</v>
      </c>
    </row>
    <row r="268" spans="1:33" ht="15.75" x14ac:dyDescent="0.25">
      <c r="A268" s="174">
        <f t="shared" si="33"/>
        <v>265</v>
      </c>
      <c r="B268" s="363" t="s">
        <v>768</v>
      </c>
      <c r="C268" s="363" t="s">
        <v>769</v>
      </c>
      <c r="D268" s="164">
        <v>277</v>
      </c>
      <c r="E268" s="46"/>
      <c r="F268" s="47"/>
      <c r="G268" s="46"/>
      <c r="I268" s="211" t="str">
        <f t="shared" si="29"/>
        <v/>
      </c>
      <c r="J268" s="211" t="str">
        <f t="shared" si="30"/>
        <v/>
      </c>
      <c r="K268" s="159" t="str">
        <f t="shared" si="31"/>
        <v/>
      </c>
      <c r="L268" s="244" t="str">
        <f t="shared" si="28"/>
        <v/>
      </c>
      <c r="M268" s="8" t="str">
        <f t="shared" ca="1" si="34"/>
        <v/>
      </c>
      <c r="R268" s="277" t="str">
        <f>IFERROR(VLOOKUP($D268,'2004-2006'!$A$3:$G$340,4,0),"")</f>
        <v/>
      </c>
      <c r="S268" s="277" t="str">
        <f>IFERROR(VLOOKUP($D268,'2006-2007'!$A$3:$G$249,4,0),"")</f>
        <v/>
      </c>
      <c r="T268" s="277" t="str">
        <f>IFERROR(VLOOKUP($D268,'2007-2008'!$A$3:$G$259,4,0),"")</f>
        <v/>
      </c>
      <c r="U268" s="278" t="str">
        <f>IFERROR(VLOOKUP($D268,'2008-2009'!$A$3:$H$253,4,0),"")</f>
        <v/>
      </c>
      <c r="V268" s="278" t="str">
        <f>IFERROR(VLOOKUP($D268,'2009-2010'!$A$3:$D$254,4,0),"")</f>
        <v/>
      </c>
      <c r="W268" s="278" t="str">
        <f>IFERROR(VLOOKUP($D268,'2010-2011'!$A$3:$D$255,4,0),"")</f>
        <v/>
      </c>
      <c r="X268" s="278" t="str">
        <f>IFERROR(VLOOKUP($D268,'2011-2012'!$A$3:$D$253,4,0),"")</f>
        <v/>
      </c>
      <c r="Y268" s="278" t="str">
        <f>IFERROR(VLOOKUP($D268,'2012-2013'!$A$3:$D$253,4,0),"")</f>
        <v/>
      </c>
      <c r="Z268" s="278">
        <f>IFERROR(VLOOKUP($D268,'2013-2014'!$A$3:$D$267,4,0),"")</f>
        <v>277</v>
      </c>
      <c r="AA268" s="18"/>
      <c r="AB268" s="18"/>
      <c r="AC268" s="107"/>
      <c r="AD268" s="107"/>
      <c r="AE268" s="18"/>
      <c r="AF268" s="18"/>
      <c r="AG268" s="349">
        <f t="shared" si="32"/>
        <v>1</v>
      </c>
    </row>
    <row r="269" spans="1:33" customFormat="1" ht="15.75" x14ac:dyDescent="0.25">
      <c r="A269" s="174">
        <f t="shared" si="33"/>
        <v>266</v>
      </c>
      <c r="B269" s="355" t="s">
        <v>392</v>
      </c>
      <c r="C269" s="353" t="s">
        <v>393</v>
      </c>
      <c r="D269" s="163">
        <v>62</v>
      </c>
      <c r="E269" s="14"/>
      <c r="F269" s="13"/>
      <c r="G269" s="14"/>
      <c r="H269" s="147"/>
      <c r="I269" s="211" t="str">
        <f t="shared" si="29"/>
        <v>Mars</v>
      </c>
      <c r="J269" s="211">
        <f t="shared" si="30"/>
        <v>2</v>
      </c>
      <c r="K269" s="159">
        <f t="shared" si="31"/>
        <v>1900</v>
      </c>
      <c r="L269" s="244">
        <f t="shared" si="28"/>
        <v>62</v>
      </c>
      <c r="M269" s="8">
        <f t="shared" ca="1" si="34"/>
        <v>114</v>
      </c>
      <c r="N269" s="105"/>
      <c r="O269" s="105"/>
      <c r="P269" s="1"/>
      <c r="Q269" s="1"/>
      <c r="R269" s="277">
        <f>IFERROR(VLOOKUP($D269,'2004-2006'!$A$3:$G$340,4,0),"")</f>
        <v>62</v>
      </c>
      <c r="S269" s="277" t="str">
        <f>IFERROR(VLOOKUP($D269,'2006-2007'!$A$3:$G$249,4,0),"")</f>
        <v/>
      </c>
      <c r="T269" s="277" t="str">
        <f>IFERROR(VLOOKUP($D269,'2007-2008'!$A$3:$G$259,4,0),"")</f>
        <v/>
      </c>
      <c r="U269" s="278" t="str">
        <f>IFERROR(VLOOKUP($D269,'2008-2009'!$A$3:$H$253,4,0),"")</f>
        <v/>
      </c>
      <c r="V269" s="278" t="str">
        <f>IFERROR(VLOOKUP($D269,'2009-2010'!$A$3:$D$254,4,0),"")</f>
        <v/>
      </c>
      <c r="W269" s="278" t="str">
        <f>IFERROR(VLOOKUP($D269,'2010-2011'!$A$3:$D$255,4,0),"")</f>
        <v/>
      </c>
      <c r="X269" s="278" t="str">
        <f>IFERROR(VLOOKUP($D269,'2011-2012'!$A$3:$D$253,4,0),"")</f>
        <v/>
      </c>
      <c r="Y269" s="278" t="str">
        <f>IFERROR(VLOOKUP($D269,'2012-2013'!$A$3:$D$253,4,0),"")</f>
        <v/>
      </c>
      <c r="Z269" s="278" t="str">
        <f>IFERROR(VLOOKUP($D269,'2013-2014'!$A$3:$D$267,4,0),"")</f>
        <v/>
      </c>
      <c r="AA269" s="46" t="str">
        <f>IFERROR(VLOOKUP($D271,'2014-2015'!$A$3:$D$254,4,0),"")</f>
        <v/>
      </c>
      <c r="AB269" s="46" t="str">
        <f>IFERROR(VLOOKUP($D271,'2015-2016'!$A$3:$D$254,4,0),"")</f>
        <v/>
      </c>
      <c r="AC269" s="272"/>
      <c r="AD269" s="107"/>
      <c r="AE269" s="18"/>
      <c r="AF269" s="18"/>
      <c r="AG269" s="349">
        <f t="shared" si="32"/>
        <v>1</v>
      </c>
    </row>
    <row r="270" spans="1:33" s="54" customFormat="1" ht="15.75" x14ac:dyDescent="0.25">
      <c r="A270" s="174">
        <f t="shared" si="33"/>
        <v>267</v>
      </c>
      <c r="B270" s="355" t="s">
        <v>496</v>
      </c>
      <c r="C270" s="353" t="s">
        <v>388</v>
      </c>
      <c r="D270" s="163">
        <v>148</v>
      </c>
      <c r="E270" s="14"/>
      <c r="F270" s="71"/>
      <c r="G270" s="15"/>
      <c r="H270" s="70"/>
      <c r="I270" s="211" t="str">
        <f t="shared" si="29"/>
        <v/>
      </c>
      <c r="J270" s="211" t="str">
        <f t="shared" si="30"/>
        <v/>
      </c>
      <c r="K270" s="159" t="str">
        <f t="shared" si="31"/>
        <v/>
      </c>
      <c r="L270" s="244" t="str">
        <f t="shared" si="28"/>
        <v/>
      </c>
      <c r="M270" s="8" t="str">
        <f t="shared" ca="1" si="34"/>
        <v/>
      </c>
      <c r="N270" s="105"/>
      <c r="O270" s="66"/>
      <c r="P270" s="1"/>
      <c r="Q270" s="1"/>
      <c r="R270" s="277" t="str">
        <f>IFERROR(VLOOKUP($D270,'2004-2006'!$A$3:$G$340,4,0),"")</f>
        <v/>
      </c>
      <c r="S270" s="277" t="str">
        <f>IFERROR(VLOOKUP($D270,'2006-2007'!$A$3:$G$249,4,0),"")</f>
        <v/>
      </c>
      <c r="T270" s="277" t="str">
        <f>IFERROR(VLOOKUP($D270,'2007-2008'!$A$3:$G$259,4,0),"")</f>
        <v/>
      </c>
      <c r="U270" s="278">
        <f>IFERROR(VLOOKUP($D270,'2008-2009'!$A$3:$H$253,4,0),"")</f>
        <v>148</v>
      </c>
      <c r="V270" s="278">
        <f>IFERROR(VLOOKUP($D270,'2009-2010'!$A$3:$D$254,4,0),"")</f>
        <v>148</v>
      </c>
      <c r="W270" s="278">
        <f>IFERROR(VLOOKUP($D270,'2010-2011'!$A$3:$D$255,4,0),"")</f>
        <v>148</v>
      </c>
      <c r="X270" s="278">
        <f>IFERROR(VLOOKUP($D270,'2011-2012'!$A$3:$D$253,4,0),"")</f>
        <v>148</v>
      </c>
      <c r="Y270" s="278">
        <f>IFERROR(VLOOKUP($D270,'2012-2013'!$A$3:$D$253,4,0),"")</f>
        <v>148</v>
      </c>
      <c r="Z270" s="278">
        <f>IFERROR(VLOOKUP($D270,'2013-2014'!$A$3:$D$267,4,0),"")</f>
        <v>148</v>
      </c>
      <c r="AA270" s="46" t="str">
        <f>IFERROR(VLOOKUP($D272,'2014-2015'!$A$3:$D$254,4,0),"")</f>
        <v/>
      </c>
      <c r="AB270" s="46" t="str">
        <f>IFERROR(VLOOKUP($D272,'2015-2016'!$A$3:$D$254,4,0),"")</f>
        <v/>
      </c>
      <c r="AC270" s="272"/>
      <c r="AD270" s="107"/>
      <c r="AE270" s="18"/>
      <c r="AF270" s="18"/>
      <c r="AG270" s="349">
        <f t="shared" si="32"/>
        <v>6</v>
      </c>
    </row>
    <row r="271" spans="1:33" customFormat="1" ht="15.75" x14ac:dyDescent="0.25">
      <c r="A271" s="174">
        <f t="shared" si="33"/>
        <v>268</v>
      </c>
      <c r="B271" s="353" t="s">
        <v>394</v>
      </c>
      <c r="C271" s="353" t="s">
        <v>395</v>
      </c>
      <c r="D271" s="163">
        <v>74</v>
      </c>
      <c r="E271" s="14"/>
      <c r="F271" s="13"/>
      <c r="G271" s="14"/>
      <c r="H271" s="147"/>
      <c r="I271" s="211" t="str">
        <f t="shared" si="29"/>
        <v>Mars</v>
      </c>
      <c r="J271" s="211">
        <f t="shared" si="30"/>
        <v>14</v>
      </c>
      <c r="K271" s="159">
        <f t="shared" si="31"/>
        <v>1900</v>
      </c>
      <c r="L271" s="244">
        <f t="shared" si="28"/>
        <v>74</v>
      </c>
      <c r="M271" s="8">
        <f t="shared" ca="1" si="34"/>
        <v>114</v>
      </c>
      <c r="N271" s="66"/>
      <c r="O271" s="89"/>
      <c r="P271" s="1"/>
      <c r="Q271" s="1"/>
      <c r="R271" s="277">
        <f>IFERROR(VLOOKUP($D271,'2004-2006'!$A$3:$G$340,4,0),"")</f>
        <v>74</v>
      </c>
      <c r="S271" s="277" t="str">
        <f>IFERROR(VLOOKUP($D271,'2006-2007'!$A$3:$G$249,4,0),"")</f>
        <v/>
      </c>
      <c r="T271" s="277" t="str">
        <f>IFERROR(VLOOKUP($D271,'2007-2008'!$A$3:$G$259,4,0),"")</f>
        <v/>
      </c>
      <c r="U271" s="278" t="str">
        <f>IFERROR(VLOOKUP($D271,'2008-2009'!$A$3:$H$253,4,0),"")</f>
        <v/>
      </c>
      <c r="V271" s="278" t="str">
        <f>IFERROR(VLOOKUP($D271,'2009-2010'!$A$3:$D$254,4,0),"")</f>
        <v/>
      </c>
      <c r="W271" s="278" t="str">
        <f>IFERROR(VLOOKUP($D271,'2010-2011'!$A$3:$D$255,4,0),"")</f>
        <v/>
      </c>
      <c r="X271" s="278" t="str">
        <f>IFERROR(VLOOKUP($D271,'2011-2012'!$A$3:$D$253,4,0),"")</f>
        <v/>
      </c>
      <c r="Y271" s="278" t="str">
        <f>IFERROR(VLOOKUP($D271,'2012-2013'!$A$3:$D$253,4,0),"")</f>
        <v/>
      </c>
      <c r="Z271" s="278" t="str">
        <f>IFERROR(VLOOKUP($D271,'2013-2014'!$A$3:$D$267,4,0),"")</f>
        <v/>
      </c>
      <c r="AA271" s="46" t="str">
        <f>IFERROR(VLOOKUP($D274,'2014-2015'!$A$3:$D$254,4,0),"")</f>
        <v/>
      </c>
      <c r="AB271" s="46" t="str">
        <f>IFERROR(VLOOKUP($D274,'2015-2016'!$A$3:$D$254,4,0),"")</f>
        <v/>
      </c>
      <c r="AC271" s="272"/>
      <c r="AD271" s="84"/>
      <c r="AE271" s="2"/>
      <c r="AF271" s="2"/>
      <c r="AG271" s="349">
        <f t="shared" si="32"/>
        <v>1</v>
      </c>
    </row>
    <row r="272" spans="1:33" ht="13.9" customHeight="1" x14ac:dyDescent="0.25">
      <c r="A272" s="174">
        <f t="shared" si="33"/>
        <v>269</v>
      </c>
      <c r="B272" s="353" t="s">
        <v>653</v>
      </c>
      <c r="C272" s="353" t="s">
        <v>654</v>
      </c>
      <c r="D272" s="163">
        <v>224</v>
      </c>
      <c r="E272" s="117"/>
      <c r="F272" s="71"/>
      <c r="G272" s="15"/>
      <c r="H272" s="129"/>
      <c r="I272" s="211" t="str">
        <f t="shared" si="29"/>
        <v/>
      </c>
      <c r="J272" s="211" t="str">
        <f t="shared" si="30"/>
        <v/>
      </c>
      <c r="K272" s="159" t="str">
        <f t="shared" si="31"/>
        <v/>
      </c>
      <c r="L272" s="244" t="str">
        <f t="shared" si="28"/>
        <v/>
      </c>
      <c r="M272" s="8" t="str">
        <f t="shared" ca="1" si="34"/>
        <v/>
      </c>
      <c r="N272" s="89"/>
      <c r="O272" s="54"/>
      <c r="R272" s="277" t="str">
        <f>IFERROR(VLOOKUP($D272,'2004-2006'!$A$3:$G$340,4,0),"")</f>
        <v/>
      </c>
      <c r="S272" s="277" t="str">
        <f>IFERROR(VLOOKUP($D272,'2006-2007'!$A$3:$G$249,4,0),"")</f>
        <v/>
      </c>
      <c r="T272" s="277" t="str">
        <f>IFERROR(VLOOKUP($D272,'2007-2008'!$A$3:$G$259,4,0),"")</f>
        <v/>
      </c>
      <c r="U272" s="278" t="str">
        <f>IFERROR(VLOOKUP($D272,'2008-2009'!$A$3:$H$253,4,0),"")</f>
        <v/>
      </c>
      <c r="V272" s="278" t="str">
        <f>IFERROR(VLOOKUP($D272,'2009-2010'!$A$3:$D$254,4,0),"")</f>
        <v/>
      </c>
      <c r="W272" s="278" t="str">
        <f>IFERROR(VLOOKUP($D272,'2010-2011'!$A$3:$D$255,4,0),"")</f>
        <v/>
      </c>
      <c r="X272" s="278">
        <f>IFERROR(VLOOKUP($D272,'2011-2012'!$A$3:$D$253,4,0),"")</f>
        <v>224</v>
      </c>
      <c r="Y272" s="278">
        <f>IFERROR(VLOOKUP($D272,'2012-2013'!$A$3:$D$253,4,0),"")</f>
        <v>224</v>
      </c>
      <c r="Z272" s="278">
        <f>IFERROR(VLOOKUP($D272,'2013-2014'!$A$3:$D$267,4,0),"")</f>
        <v>224</v>
      </c>
      <c r="AA272" s="46" t="str">
        <f>IFERROR(VLOOKUP($D275,'2014-2015'!$A$3:$D$254,4,0),"")</f>
        <v/>
      </c>
      <c r="AB272" s="46" t="str">
        <f>IFERROR(VLOOKUP($D275,'2015-2016'!$A$3:$D$254,4,0),"")</f>
        <v/>
      </c>
      <c r="AC272" s="272"/>
      <c r="AD272" s="107"/>
      <c r="AE272" s="18"/>
      <c r="AF272" s="18"/>
      <c r="AG272" s="349">
        <f t="shared" si="32"/>
        <v>3</v>
      </c>
    </row>
    <row r="273" spans="1:33" s="54" customFormat="1" ht="15.75" x14ac:dyDescent="0.25">
      <c r="A273" s="174">
        <f t="shared" si="33"/>
        <v>270</v>
      </c>
      <c r="B273" s="353" t="s">
        <v>494</v>
      </c>
      <c r="C273" s="353" t="s">
        <v>408</v>
      </c>
      <c r="D273" s="163">
        <v>138</v>
      </c>
      <c r="E273" s="14"/>
      <c r="F273" s="71"/>
      <c r="G273" s="14"/>
      <c r="H273" s="70"/>
      <c r="I273" s="211" t="str">
        <f t="shared" si="29"/>
        <v/>
      </c>
      <c r="J273" s="211" t="str">
        <f t="shared" si="30"/>
        <v/>
      </c>
      <c r="K273" s="159" t="str">
        <f t="shared" si="31"/>
        <v/>
      </c>
      <c r="L273" s="244" t="str">
        <f t="shared" si="28"/>
        <v/>
      </c>
      <c r="M273" s="8" t="str">
        <f t="shared" ca="1" si="34"/>
        <v/>
      </c>
      <c r="O273" s="105"/>
      <c r="P273" s="1"/>
      <c r="Q273" s="1"/>
      <c r="R273" s="277"/>
      <c r="S273" s="277"/>
      <c r="T273" s="277"/>
      <c r="U273" s="278"/>
      <c r="V273" s="278"/>
      <c r="W273" s="278"/>
      <c r="X273" s="278" t="str">
        <f>IFERROR(VLOOKUP($D273,'2011-2012'!$A$3:$D$253,4,0),"")</f>
        <v/>
      </c>
      <c r="Y273" s="278" t="str">
        <f>IFERROR(VLOOKUP($D273,'2012-2013'!$A$3:$D$253,4,0),"")</f>
        <v/>
      </c>
      <c r="Z273" s="278"/>
      <c r="AA273" s="46"/>
      <c r="AB273" s="46"/>
      <c r="AC273" s="272"/>
      <c r="AD273" s="107"/>
      <c r="AE273" s="18"/>
      <c r="AF273" s="18"/>
      <c r="AG273" s="349">
        <f t="shared" si="32"/>
        <v>0</v>
      </c>
    </row>
    <row r="274" spans="1:33" ht="13.9" customHeight="1" x14ac:dyDescent="0.25">
      <c r="A274" s="174">
        <f t="shared" si="33"/>
        <v>271</v>
      </c>
      <c r="B274" s="353" t="s">
        <v>396</v>
      </c>
      <c r="C274" s="353" t="s">
        <v>397</v>
      </c>
      <c r="D274" s="163">
        <v>5</v>
      </c>
      <c r="E274" s="14"/>
      <c r="F274" s="13"/>
      <c r="G274" s="14"/>
      <c r="H274" s="147"/>
      <c r="I274" s="211" t="str">
        <f t="shared" si="29"/>
        <v>Janvier</v>
      </c>
      <c r="J274" s="211">
        <f t="shared" si="30"/>
        <v>5</v>
      </c>
      <c r="K274" s="159">
        <f t="shared" si="31"/>
        <v>1900</v>
      </c>
      <c r="L274" s="244">
        <f t="shared" si="28"/>
        <v>5</v>
      </c>
      <c r="M274" s="8">
        <f t="shared" ca="1" si="34"/>
        <v>114</v>
      </c>
      <c r="N274" s="105"/>
      <c r="O274" s="89"/>
      <c r="R274" s="277">
        <f>IFERROR(VLOOKUP($D274,'2004-2006'!$A$3:$G$340,4,0),"")</f>
        <v>5</v>
      </c>
      <c r="S274" s="277" t="str">
        <f>IFERROR(VLOOKUP($D274,'2006-2007'!$A$3:$G$249,4,0),"")</f>
        <v/>
      </c>
      <c r="T274" s="277" t="str">
        <f>IFERROR(VLOOKUP($D274,'2007-2008'!$A$3:$G$259,4,0),"")</f>
        <v/>
      </c>
      <c r="U274" s="278" t="str">
        <f>IFERROR(VLOOKUP($D274,'2008-2009'!$A$3:$H$253,4,0),"")</f>
        <v/>
      </c>
      <c r="V274" s="278" t="str">
        <f>IFERROR(VLOOKUP($D274,'2009-2010'!$A$3:$D$254,4,0),"")</f>
        <v/>
      </c>
      <c r="W274" s="278" t="str">
        <f>IFERROR(VLOOKUP($D274,'2010-2011'!$A$3:$D$255,4,0),"")</f>
        <v/>
      </c>
      <c r="X274" s="278" t="str">
        <f>IFERROR(VLOOKUP($D274,'2011-2012'!$A$3:$D$253,4,0),"")</f>
        <v/>
      </c>
      <c r="Y274" s="278" t="str">
        <f>IFERROR(VLOOKUP($D274,'2012-2013'!$A$3:$D$253,4,0),"")</f>
        <v/>
      </c>
      <c r="Z274" s="278" t="str">
        <f>IFERROR(VLOOKUP($D274,'2013-2014'!$A$3:$D$267,4,0),"")</f>
        <v/>
      </c>
      <c r="AA274" s="46" t="str">
        <f>IFERROR(VLOOKUP($D276,'2014-2015'!$A$3:$D$254,4,0),"")</f>
        <v/>
      </c>
      <c r="AB274" s="46" t="str">
        <f>IFERROR(VLOOKUP($D276,'2015-2016'!$A$3:$D$254,4,0),"")</f>
        <v/>
      </c>
      <c r="AC274" s="272"/>
      <c r="AD274" s="107"/>
      <c r="AE274" s="18"/>
      <c r="AF274" s="18"/>
      <c r="AG274" s="349">
        <f t="shared" si="32"/>
        <v>1</v>
      </c>
    </row>
    <row r="275" spans="1:33" ht="13.9" customHeight="1" x14ac:dyDescent="0.25">
      <c r="A275" s="174">
        <f t="shared" si="33"/>
        <v>272</v>
      </c>
      <c r="B275" s="353" t="s">
        <v>569</v>
      </c>
      <c r="C275" s="353" t="s">
        <v>570</v>
      </c>
      <c r="D275" s="164">
        <v>180</v>
      </c>
      <c r="E275" s="17"/>
      <c r="F275" s="3"/>
      <c r="G275" s="17"/>
      <c r="H275" s="5"/>
      <c r="I275" s="211" t="str">
        <f t="shared" si="29"/>
        <v/>
      </c>
      <c r="J275" s="211" t="str">
        <f t="shared" si="30"/>
        <v/>
      </c>
      <c r="K275" s="159" t="str">
        <f t="shared" si="31"/>
        <v/>
      </c>
      <c r="L275" s="244" t="str">
        <f t="shared" si="28"/>
        <v/>
      </c>
      <c r="M275" s="8" t="str">
        <f t="shared" ca="1" si="34"/>
        <v/>
      </c>
      <c r="N275" s="89"/>
      <c r="O275" s="105"/>
      <c r="R275" s="277" t="str">
        <f>IFERROR(VLOOKUP($D275,'2004-2006'!$A$3:$G$340,4,0),"")</f>
        <v/>
      </c>
      <c r="S275" s="277" t="str">
        <f>IFERROR(VLOOKUP($D275,'2006-2007'!$A$3:$G$249,4,0),"")</f>
        <v/>
      </c>
      <c r="T275" s="277" t="str">
        <f>IFERROR(VLOOKUP($D275,'2007-2008'!$A$3:$G$259,4,0),"")</f>
        <v/>
      </c>
      <c r="U275" s="278" t="str">
        <f>IFERROR(VLOOKUP($D275,'2008-2009'!$A$3:$H$253,4,0),"")</f>
        <v/>
      </c>
      <c r="V275" s="278">
        <f>IFERROR(VLOOKUP($D275,'2009-2010'!$A$3:$D$254,4,0),"")</f>
        <v>180</v>
      </c>
      <c r="W275" s="278" t="str">
        <f>IFERROR(VLOOKUP($D275,'2010-2011'!$A$3:$D$255,4,0),"")</f>
        <v/>
      </c>
      <c r="X275" s="278" t="str">
        <f>IFERROR(VLOOKUP($D275,'2011-2012'!$A$3:$D$253,4,0),"")</f>
        <v/>
      </c>
      <c r="Y275" s="278" t="str">
        <f>IFERROR(VLOOKUP($D275,'2012-2013'!$A$3:$D$253,4,0),"")</f>
        <v/>
      </c>
      <c r="Z275" s="278" t="str">
        <f>IFERROR(VLOOKUP($D275,'2013-2014'!$A$3:$D$267,4,0),"")</f>
        <v/>
      </c>
      <c r="AA275" s="18"/>
      <c r="AB275" s="18"/>
      <c r="AC275" s="107"/>
      <c r="AD275" s="107"/>
      <c r="AE275" s="18"/>
      <c r="AF275" s="18"/>
      <c r="AG275" s="349">
        <f t="shared" si="32"/>
        <v>1</v>
      </c>
    </row>
    <row r="276" spans="1:33" ht="13.9" customHeight="1" x14ac:dyDescent="0.25">
      <c r="A276" s="174">
        <f t="shared" si="33"/>
        <v>273</v>
      </c>
      <c r="B276" s="353" t="s">
        <v>112</v>
      </c>
      <c r="C276" s="353" t="s">
        <v>55</v>
      </c>
      <c r="D276" s="163">
        <v>117</v>
      </c>
      <c r="E276" s="14"/>
      <c r="F276" s="13"/>
      <c r="G276" s="14"/>
      <c r="H276" s="98"/>
      <c r="I276" s="211" t="str">
        <f t="shared" si="29"/>
        <v/>
      </c>
      <c r="J276" s="211" t="str">
        <f t="shared" si="30"/>
        <v/>
      </c>
      <c r="K276" s="159" t="str">
        <f t="shared" si="31"/>
        <v/>
      </c>
      <c r="L276" s="244" t="str">
        <f t="shared" si="28"/>
        <v/>
      </c>
      <c r="M276" s="8" t="str">
        <f t="shared" ca="1" si="34"/>
        <v/>
      </c>
      <c r="N276" s="105"/>
      <c r="O276" s="89"/>
      <c r="R276" s="277" t="str">
        <f>IFERROR(VLOOKUP($D276,'2004-2006'!$A$3:$G$340,4,0),"")</f>
        <v/>
      </c>
      <c r="S276" s="277">
        <f>IFERROR(VLOOKUP($D276,'2006-2007'!$A$3:$G$249,4,0),"")</f>
        <v>117</v>
      </c>
      <c r="T276" s="277">
        <f>IFERROR(VLOOKUP($D276,'2007-2008'!$A$3:$G$259,4,0),"")</f>
        <v>117</v>
      </c>
      <c r="U276" s="278">
        <f>IFERROR(VLOOKUP($D276,'2008-2009'!$A$3:$H$253,4,0),"")</f>
        <v>117</v>
      </c>
      <c r="V276" s="278">
        <f>IFERROR(VLOOKUP($D276,'2009-2010'!$A$3:$D$254,4,0),"")</f>
        <v>117</v>
      </c>
      <c r="W276" s="278">
        <f>IFERROR(VLOOKUP($D276,'2010-2011'!$A$3:$D$255,4,0),"")</f>
        <v>117</v>
      </c>
      <c r="X276" s="278">
        <f>IFERROR(VLOOKUP($D276,'2011-2012'!$A$3:$D$253,4,0),"")</f>
        <v>117</v>
      </c>
      <c r="Y276" s="278">
        <f>IFERROR(VLOOKUP($D276,'2012-2013'!$A$3:$D$253,4,0),"")</f>
        <v>117</v>
      </c>
      <c r="Z276" s="278" t="str">
        <f>IFERROR(VLOOKUP($D276,'2013-2014'!$A$3:$D$267,4,0),"")</f>
        <v/>
      </c>
      <c r="AA276" s="46" t="str">
        <f>IFERROR(VLOOKUP($D278,'2014-2015'!$A$3:$D$254,4,0),"")</f>
        <v/>
      </c>
      <c r="AB276" s="46" t="str">
        <f>IFERROR(VLOOKUP($D278,'2015-2016'!$A$3:$D$254,4,0),"")</f>
        <v/>
      </c>
      <c r="AC276" s="272"/>
      <c r="AD276" s="107"/>
      <c r="AE276" s="18"/>
      <c r="AF276" s="18"/>
      <c r="AG276" s="349">
        <f t="shared" si="32"/>
        <v>7</v>
      </c>
    </row>
    <row r="277" spans="1:33" customFormat="1" ht="15.75" x14ac:dyDescent="0.25">
      <c r="A277" s="174">
        <f t="shared" si="33"/>
        <v>274</v>
      </c>
      <c r="B277" s="353" t="s">
        <v>112</v>
      </c>
      <c r="C277" s="353" t="s">
        <v>98</v>
      </c>
      <c r="D277" s="163">
        <v>118</v>
      </c>
      <c r="E277" s="14"/>
      <c r="F277" s="13"/>
      <c r="G277" s="14"/>
      <c r="H277" s="147"/>
      <c r="I277" s="211" t="str">
        <f t="shared" si="29"/>
        <v/>
      </c>
      <c r="J277" s="211" t="str">
        <f t="shared" si="30"/>
        <v/>
      </c>
      <c r="K277" s="159" t="str">
        <f t="shared" si="31"/>
        <v/>
      </c>
      <c r="L277" s="244" t="str">
        <f t="shared" si="28"/>
        <v/>
      </c>
      <c r="M277" s="8" t="str">
        <f t="shared" ca="1" si="34"/>
        <v/>
      </c>
      <c r="N277" s="89"/>
      <c r="O277" s="195"/>
      <c r="P277" s="1"/>
      <c r="Q277" s="1"/>
      <c r="R277" s="277" t="str">
        <f>IFERROR(VLOOKUP($D277,'2004-2006'!$A$3:$G$340,4,0),"")</f>
        <v/>
      </c>
      <c r="S277" s="277">
        <f>IFERROR(VLOOKUP($D277,'2006-2007'!$A$3:$G$249,4,0),"")</f>
        <v>118</v>
      </c>
      <c r="T277" s="277" t="str">
        <f>IFERROR(VLOOKUP($D277,'2007-2008'!$A$3:$G$259,4,0),"")</f>
        <v/>
      </c>
      <c r="U277" s="278" t="str">
        <f>IFERROR(VLOOKUP($D277,'2008-2009'!$A$3:$H$253,4,0),"")</f>
        <v/>
      </c>
      <c r="V277" s="278" t="str">
        <f>IFERROR(VLOOKUP($D277,'2009-2010'!$A$3:$D$254,4,0),"")</f>
        <v/>
      </c>
      <c r="W277" s="278" t="str">
        <f>IFERROR(VLOOKUP($D277,'2010-2011'!$A$3:$D$255,4,0),"")</f>
        <v/>
      </c>
      <c r="X277" s="278" t="str">
        <f>IFERROR(VLOOKUP($D277,'2011-2012'!$A$3:$D$253,4,0),"")</f>
        <v/>
      </c>
      <c r="Y277" s="278" t="str">
        <f>IFERROR(VLOOKUP($D277,'2012-2013'!$A$3:$D$253,4,0),"")</f>
        <v/>
      </c>
      <c r="Z277" s="278" t="str">
        <f>IFERROR(VLOOKUP($D277,'2013-2014'!$A$3:$D$267,4,0),"")</f>
        <v/>
      </c>
      <c r="AA277" s="46" t="str">
        <f>IFERROR(VLOOKUP($D279,'2014-2015'!$A$3:$D$254,4,0),"")</f>
        <v/>
      </c>
      <c r="AB277" s="46" t="str">
        <f>IFERROR(VLOOKUP($D279,'2015-2016'!$A$3:$D$254,4,0),"")</f>
        <v/>
      </c>
      <c r="AC277" s="272"/>
      <c r="AD277" s="84"/>
      <c r="AE277" s="2"/>
      <c r="AF277" s="2"/>
      <c r="AG277" s="349">
        <f t="shared" si="32"/>
        <v>1</v>
      </c>
    </row>
    <row r="278" spans="1:33" ht="13.9" customHeight="1" x14ac:dyDescent="0.25">
      <c r="A278" s="174">
        <f t="shared" si="33"/>
        <v>275</v>
      </c>
      <c r="B278" s="353" t="s">
        <v>398</v>
      </c>
      <c r="C278" s="353" t="s">
        <v>399</v>
      </c>
      <c r="D278" s="163">
        <v>63</v>
      </c>
      <c r="E278" s="14"/>
      <c r="F278" s="13"/>
      <c r="G278" s="14"/>
      <c r="H278" s="147"/>
      <c r="I278" s="211" t="str">
        <f t="shared" si="29"/>
        <v>Mars</v>
      </c>
      <c r="J278" s="211">
        <f t="shared" si="30"/>
        <v>3</v>
      </c>
      <c r="K278" s="159">
        <f t="shared" si="31"/>
        <v>1900</v>
      </c>
      <c r="L278" s="244">
        <f t="shared" si="28"/>
        <v>63</v>
      </c>
      <c r="M278" s="8">
        <f t="shared" ca="1" si="34"/>
        <v>114</v>
      </c>
      <c r="N278" s="195"/>
      <c r="R278" s="277">
        <f>IFERROR(VLOOKUP($D278,'2004-2006'!$A$3:$G$340,4,0),"")</f>
        <v>63</v>
      </c>
      <c r="S278" s="277" t="str">
        <f>IFERROR(VLOOKUP($D278,'2006-2007'!$A$3:$G$249,4,0),"")</f>
        <v/>
      </c>
      <c r="T278" s="277" t="str">
        <f>IFERROR(VLOOKUP($D278,'2007-2008'!$A$3:$G$259,4,0),"")</f>
        <v/>
      </c>
      <c r="U278" s="278" t="str">
        <f>IFERROR(VLOOKUP($D278,'2008-2009'!$A$3:$H$253,4,0),"")</f>
        <v/>
      </c>
      <c r="V278" s="278" t="str">
        <f>IFERROR(VLOOKUP($D278,'2009-2010'!$A$3:$D$254,4,0),"")</f>
        <v/>
      </c>
      <c r="W278" s="278" t="str">
        <f>IFERROR(VLOOKUP($D278,'2010-2011'!$A$3:$D$255,4,0),"")</f>
        <v/>
      </c>
      <c r="X278" s="278" t="str">
        <f>IFERROR(VLOOKUP($D278,'2011-2012'!$A$3:$D$253,4,0),"")</f>
        <v/>
      </c>
      <c r="Y278" s="278" t="str">
        <f>IFERROR(VLOOKUP($D278,'2012-2013'!$A$3:$D$253,4,0),"")</f>
        <v/>
      </c>
      <c r="Z278" s="278" t="str">
        <f>IFERROR(VLOOKUP($D278,'2013-2014'!$A$3:$D$267,4,0),"")</f>
        <v/>
      </c>
      <c r="AA278" s="46" t="str">
        <f>IFERROR(VLOOKUP($D280,'2014-2015'!$A$3:$D$254,4,0),"")</f>
        <v/>
      </c>
      <c r="AB278" s="46" t="str">
        <f>IFERROR(VLOOKUP($D280,'2015-2016'!$A$3:$D$254,4,0),"")</f>
        <v/>
      </c>
      <c r="AC278" s="272"/>
      <c r="AD278" s="84"/>
      <c r="AE278" s="2"/>
      <c r="AF278" s="2"/>
      <c r="AG278" s="349">
        <f t="shared" si="32"/>
        <v>1</v>
      </c>
    </row>
    <row r="279" spans="1:33" ht="15.75" x14ac:dyDescent="0.25">
      <c r="A279" s="174">
        <f t="shared" si="33"/>
        <v>276</v>
      </c>
      <c r="B279" s="365" t="s">
        <v>782</v>
      </c>
      <c r="C279" s="359" t="s">
        <v>800</v>
      </c>
      <c r="D279" s="163">
        <v>288</v>
      </c>
      <c r="E279" s="50"/>
      <c r="F279" s="71"/>
      <c r="G279" s="49"/>
      <c r="H279" s="70"/>
      <c r="I279" s="211" t="str">
        <f t="shared" si="29"/>
        <v/>
      </c>
      <c r="J279" s="211" t="str">
        <f t="shared" si="30"/>
        <v/>
      </c>
      <c r="K279" s="159" t="str">
        <f t="shared" si="31"/>
        <v/>
      </c>
      <c r="L279" s="244" t="str">
        <f t="shared" si="28"/>
        <v/>
      </c>
      <c r="M279" s="8" t="str">
        <f t="shared" ca="1" si="34"/>
        <v/>
      </c>
      <c r="R279" s="277" t="str">
        <f>IFERROR(VLOOKUP($D279,'2004-2006'!$A$3:$G$340,4,0),"")</f>
        <v/>
      </c>
      <c r="S279" s="277" t="str">
        <f>IFERROR(VLOOKUP($D279,'2006-2007'!$A$3:$G$249,4,0),"")</f>
        <v/>
      </c>
      <c r="T279" s="277" t="str">
        <f>IFERROR(VLOOKUP($D279,'2007-2008'!$A$3:$G$259,4,0),"")</f>
        <v/>
      </c>
      <c r="U279" s="278" t="str">
        <f>IFERROR(VLOOKUP($D279,'2008-2009'!$A$3:$H$253,4,0),"")</f>
        <v/>
      </c>
      <c r="V279" s="278" t="str">
        <f>IFERROR(VLOOKUP($D279,'2009-2010'!$A$3:$D$254,4,0),"")</f>
        <v/>
      </c>
      <c r="W279" s="278" t="str">
        <f>IFERROR(VLOOKUP($D279,'2010-2011'!$A$3:$D$255,4,0),"")</f>
        <v/>
      </c>
      <c r="X279" s="278" t="str">
        <f>IFERROR(VLOOKUP($D279,'2011-2012'!$A$3:$D$253,4,0),"")</f>
        <v/>
      </c>
      <c r="Y279" s="278" t="str">
        <f>IFERROR(VLOOKUP($D279,'2012-2013'!$A$3:$D$253,4,0),"")</f>
        <v/>
      </c>
      <c r="Z279" s="278">
        <f>IFERROR(VLOOKUP($D279,'2013-2014'!$A$3:$D$267,4,0),"")</f>
        <v>288</v>
      </c>
      <c r="AA279" s="46" t="str">
        <f>IFERROR(VLOOKUP($D281,'2014-2015'!$A$3:$D$254,4,0),"")</f>
        <v/>
      </c>
      <c r="AB279" s="46" t="str">
        <f>IFERROR(VLOOKUP($D281,'2015-2016'!$A$3:$D$254,4,0),"")</f>
        <v/>
      </c>
      <c r="AC279" s="272"/>
      <c r="AD279" s="84"/>
      <c r="AE279" s="2"/>
      <c r="AF279" s="2"/>
      <c r="AG279" s="349">
        <f t="shared" si="32"/>
        <v>1</v>
      </c>
    </row>
    <row r="280" spans="1:33" ht="15.75" x14ac:dyDescent="0.25">
      <c r="A280" s="174">
        <f t="shared" si="33"/>
        <v>277</v>
      </c>
      <c r="B280" s="365" t="s">
        <v>780</v>
      </c>
      <c r="C280" s="359" t="s">
        <v>297</v>
      </c>
      <c r="D280" s="163">
        <v>286</v>
      </c>
      <c r="E280" s="50"/>
      <c r="F280" s="71"/>
      <c r="G280" s="49"/>
      <c r="H280" s="18"/>
      <c r="I280" s="211" t="str">
        <f t="shared" si="29"/>
        <v/>
      </c>
      <c r="J280" s="211" t="str">
        <f t="shared" si="30"/>
        <v/>
      </c>
      <c r="K280" s="159" t="str">
        <f t="shared" si="31"/>
        <v/>
      </c>
      <c r="L280" s="244" t="str">
        <f t="shared" si="28"/>
        <v/>
      </c>
      <c r="M280" s="8" t="str">
        <f t="shared" ca="1" si="34"/>
        <v/>
      </c>
      <c r="R280" s="277" t="str">
        <f>IFERROR(VLOOKUP($D280,'2004-2006'!$A$3:$G$340,4,0),"")</f>
        <v/>
      </c>
      <c r="S280" s="277" t="str">
        <f>IFERROR(VLOOKUP($D280,'2006-2007'!$A$3:$G$249,4,0),"")</f>
        <v/>
      </c>
      <c r="T280" s="277" t="str">
        <f>IFERROR(VLOOKUP($D280,'2007-2008'!$A$3:$G$259,4,0),"")</f>
        <v/>
      </c>
      <c r="U280" s="278" t="str">
        <f>IFERROR(VLOOKUP($D280,'2008-2009'!$A$3:$H$253,4,0),"")</f>
        <v/>
      </c>
      <c r="V280" s="278" t="str">
        <f>IFERROR(VLOOKUP($D280,'2009-2010'!$A$3:$D$254,4,0),"")</f>
        <v/>
      </c>
      <c r="W280" s="278" t="str">
        <f>IFERROR(VLOOKUP($D280,'2010-2011'!$A$3:$D$255,4,0),"")</f>
        <v/>
      </c>
      <c r="X280" s="278" t="str">
        <f>IFERROR(VLOOKUP($D280,'2011-2012'!$A$3:$D$253,4,0),"")</f>
        <v/>
      </c>
      <c r="Y280" s="278" t="str">
        <f>IFERROR(VLOOKUP($D280,'2012-2013'!$A$3:$D$253,4,0),"")</f>
        <v/>
      </c>
      <c r="Z280" s="278">
        <f>IFERROR(VLOOKUP($D280,'2013-2014'!$A$3:$D$267,4,0),"")</f>
        <v>286</v>
      </c>
      <c r="AA280" s="18"/>
      <c r="AB280" s="18"/>
      <c r="AC280" s="107"/>
      <c r="AD280" s="107"/>
      <c r="AE280" s="18"/>
      <c r="AF280" s="18"/>
      <c r="AG280" s="349">
        <f t="shared" si="32"/>
        <v>1</v>
      </c>
    </row>
    <row r="281" spans="1:33" ht="15.75" x14ac:dyDescent="0.25">
      <c r="A281" s="174">
        <f t="shared" si="33"/>
        <v>278</v>
      </c>
      <c r="B281" s="365" t="s">
        <v>781</v>
      </c>
      <c r="C281" s="359" t="s">
        <v>285</v>
      </c>
      <c r="D281" s="163">
        <v>287</v>
      </c>
      <c r="E281" s="50"/>
      <c r="F281" s="71"/>
      <c r="G281" s="49"/>
      <c r="H281" s="70"/>
      <c r="I281" s="211" t="str">
        <f t="shared" si="29"/>
        <v/>
      </c>
      <c r="J281" s="211" t="str">
        <f t="shared" si="30"/>
        <v/>
      </c>
      <c r="K281" s="159" t="str">
        <f t="shared" si="31"/>
        <v/>
      </c>
      <c r="L281" s="244" t="str">
        <f t="shared" si="28"/>
        <v/>
      </c>
      <c r="M281" s="8" t="str">
        <f t="shared" ca="1" si="34"/>
        <v/>
      </c>
      <c r="R281" s="277" t="str">
        <f>IFERROR(VLOOKUP($D281,'2004-2006'!$A$3:$G$340,4,0),"")</f>
        <v/>
      </c>
      <c r="S281" s="277" t="str">
        <f>IFERROR(VLOOKUP($D281,'2006-2007'!$A$3:$G$249,4,0),"")</f>
        <v/>
      </c>
      <c r="T281" s="277" t="str">
        <f>IFERROR(VLOOKUP($D281,'2007-2008'!$A$3:$G$259,4,0),"")</f>
        <v/>
      </c>
      <c r="U281" s="278" t="str">
        <f>IFERROR(VLOOKUP($D281,'2008-2009'!$A$3:$H$253,4,0),"")</f>
        <v/>
      </c>
      <c r="V281" s="278" t="str">
        <f>IFERROR(VLOOKUP($D281,'2009-2010'!$A$3:$D$254,4,0),"")</f>
        <v/>
      </c>
      <c r="W281" s="278" t="str">
        <f>IFERROR(VLOOKUP($D281,'2010-2011'!$A$3:$D$255,4,0),"")</f>
        <v/>
      </c>
      <c r="X281" s="278" t="str">
        <f>IFERROR(VLOOKUP($D281,'2011-2012'!$A$3:$D$253,4,0),"")</f>
        <v/>
      </c>
      <c r="Y281" s="278" t="str">
        <f>IFERROR(VLOOKUP($D281,'2012-2013'!$A$3:$D$253,4,0),"")</f>
        <v/>
      </c>
      <c r="Z281" s="278">
        <f>IFERROR(VLOOKUP($D281,'2013-2014'!$A$3:$D$267,4,0),"")</f>
        <v>287</v>
      </c>
      <c r="AA281" s="46" t="str">
        <f>IFERROR(VLOOKUP($D283,'2014-2015'!$A$3:$D$254,4,0),"")</f>
        <v/>
      </c>
      <c r="AB281" s="46" t="str">
        <f>IFERROR(VLOOKUP($D283,'2015-2016'!$A$3:$D$254,4,0),"")</f>
        <v/>
      </c>
      <c r="AC281" s="272"/>
      <c r="AD281" s="107"/>
      <c r="AE281" s="18"/>
      <c r="AF281" s="18"/>
      <c r="AG281" s="349">
        <f t="shared" si="32"/>
        <v>1</v>
      </c>
    </row>
    <row r="282" spans="1:33" ht="15.75" x14ac:dyDescent="0.25">
      <c r="A282" s="174">
        <f t="shared" si="33"/>
        <v>279</v>
      </c>
      <c r="B282" s="365" t="s">
        <v>783</v>
      </c>
      <c r="C282" s="359" t="s">
        <v>784</v>
      </c>
      <c r="D282" s="163">
        <v>289</v>
      </c>
      <c r="E282" s="50"/>
      <c r="F282" s="71"/>
      <c r="G282" s="15"/>
      <c r="H282" s="70"/>
      <c r="I282" s="211" t="str">
        <f t="shared" si="29"/>
        <v/>
      </c>
      <c r="J282" s="211" t="str">
        <f t="shared" si="30"/>
        <v/>
      </c>
      <c r="K282" s="159" t="str">
        <f t="shared" si="31"/>
        <v/>
      </c>
      <c r="L282" s="244" t="str">
        <f t="shared" si="28"/>
        <v/>
      </c>
      <c r="M282" s="8" t="str">
        <f t="shared" ca="1" si="34"/>
        <v/>
      </c>
      <c r="R282" s="277" t="str">
        <f>IFERROR(VLOOKUP($D282,'2004-2006'!$A$3:$G$340,4,0),"")</f>
        <v/>
      </c>
      <c r="S282" s="277" t="str">
        <f>IFERROR(VLOOKUP($D282,'2006-2007'!$A$3:$G$249,4,0),"")</f>
        <v/>
      </c>
      <c r="T282" s="277" t="str">
        <f>IFERROR(VLOOKUP($D282,'2007-2008'!$A$3:$G$259,4,0),"")</f>
        <v/>
      </c>
      <c r="U282" s="278" t="str">
        <f>IFERROR(VLOOKUP($D282,'2008-2009'!$A$3:$H$253,4,0),"")</f>
        <v/>
      </c>
      <c r="V282" s="278" t="str">
        <f>IFERROR(VLOOKUP($D282,'2009-2010'!$A$3:$D$254,4,0),"")</f>
        <v/>
      </c>
      <c r="W282" s="278" t="str">
        <f>IFERROR(VLOOKUP($D282,'2010-2011'!$A$3:$D$255,4,0),"")</f>
        <v/>
      </c>
      <c r="X282" s="278" t="str">
        <f>IFERROR(VLOOKUP($D282,'2011-2012'!$A$3:$D$253,4,0),"")</f>
        <v/>
      </c>
      <c r="Y282" s="278" t="str">
        <f>IFERROR(VLOOKUP($D282,'2012-2013'!$A$3:$D$253,4,0),"")</f>
        <v/>
      </c>
      <c r="Z282" s="278">
        <f>IFERROR(VLOOKUP($D282,'2013-2014'!$A$3:$D$267,4,0),"")</f>
        <v>289</v>
      </c>
      <c r="AA282" s="46" t="str">
        <f>IFERROR(VLOOKUP($D284,'2014-2015'!$A$3:$D$254,4,0),"")</f>
        <v/>
      </c>
      <c r="AB282" s="46" t="str">
        <f>IFERROR(VLOOKUP($D284,'2015-2016'!$A$3:$D$254,4,0),"")</f>
        <v/>
      </c>
      <c r="AC282" s="272"/>
      <c r="AD282" s="84"/>
      <c r="AE282" s="2"/>
      <c r="AF282" s="2"/>
      <c r="AG282" s="349">
        <f t="shared" si="32"/>
        <v>1</v>
      </c>
    </row>
    <row r="283" spans="1:33" ht="15.75" x14ac:dyDescent="0.25">
      <c r="A283" s="174">
        <f t="shared" si="33"/>
        <v>280</v>
      </c>
      <c r="B283" s="365" t="s">
        <v>785</v>
      </c>
      <c r="C283" s="359" t="s">
        <v>199</v>
      </c>
      <c r="D283" s="163">
        <v>290</v>
      </c>
      <c r="E283" s="50"/>
      <c r="F283" s="71"/>
      <c r="G283" s="49"/>
      <c r="H283" s="70"/>
      <c r="I283" s="211" t="str">
        <f t="shared" si="29"/>
        <v/>
      </c>
      <c r="J283" s="211" t="str">
        <f t="shared" si="30"/>
        <v/>
      </c>
      <c r="K283" s="159" t="str">
        <f t="shared" si="31"/>
        <v/>
      </c>
      <c r="L283" s="244" t="str">
        <f t="shared" si="28"/>
        <v/>
      </c>
      <c r="M283" s="8" t="str">
        <f t="shared" ca="1" si="34"/>
        <v/>
      </c>
      <c r="R283" s="277" t="str">
        <f>IFERROR(VLOOKUP($D283,'2004-2006'!$A$3:$G$340,4,0),"")</f>
        <v/>
      </c>
      <c r="S283" s="277" t="str">
        <f>IFERROR(VLOOKUP($D283,'2006-2007'!$A$3:$G$249,4,0),"")</f>
        <v/>
      </c>
      <c r="T283" s="277" t="str">
        <f>IFERROR(VLOOKUP($D283,'2007-2008'!$A$3:$G$259,4,0),"")</f>
        <v/>
      </c>
      <c r="U283" s="278" t="str">
        <f>IFERROR(VLOOKUP($D283,'2008-2009'!$A$3:$H$253,4,0),"")</f>
        <v/>
      </c>
      <c r="V283" s="278" t="str">
        <f>IFERROR(VLOOKUP($D283,'2009-2010'!$A$3:$D$254,4,0),"")</f>
        <v/>
      </c>
      <c r="W283" s="278" t="str">
        <f>IFERROR(VLOOKUP($D283,'2010-2011'!$A$3:$D$255,4,0),"")</f>
        <v/>
      </c>
      <c r="X283" s="278" t="str">
        <f>IFERROR(VLOOKUP($D283,'2011-2012'!$A$3:$D$253,4,0),"")</f>
        <v/>
      </c>
      <c r="Y283" s="278" t="str">
        <f>IFERROR(VLOOKUP($D283,'2012-2013'!$A$3:$D$253,4,0),"")</f>
        <v/>
      </c>
      <c r="Z283" s="278">
        <f>IFERROR(VLOOKUP($D283,'2013-2014'!$A$3:$D$267,4,0),"")</f>
        <v>290</v>
      </c>
      <c r="AA283" s="46" t="str">
        <f>IFERROR(VLOOKUP($D285,'2014-2015'!$A$3:$D$254,4,0),"")</f>
        <v/>
      </c>
      <c r="AB283" s="46" t="str">
        <f>IFERROR(VLOOKUP($D285,'2015-2016'!$A$3:$D$254,4,0),"")</f>
        <v/>
      </c>
      <c r="AC283" s="272"/>
      <c r="AD283" s="107"/>
      <c r="AE283" s="18"/>
      <c r="AF283" s="18"/>
      <c r="AG283" s="349">
        <f t="shared" si="32"/>
        <v>1</v>
      </c>
    </row>
    <row r="284" spans="1:33" ht="15.75" x14ac:dyDescent="0.25">
      <c r="A284" s="174">
        <f t="shared" si="33"/>
        <v>281</v>
      </c>
      <c r="B284" s="353" t="s">
        <v>759</v>
      </c>
      <c r="C284" s="353" t="s">
        <v>788</v>
      </c>
      <c r="D284" s="163">
        <v>291</v>
      </c>
      <c r="E284" s="46"/>
      <c r="F284" s="47"/>
      <c r="G284" s="46"/>
      <c r="H284" s="18"/>
      <c r="I284" s="211" t="str">
        <f t="shared" si="29"/>
        <v/>
      </c>
      <c r="J284" s="211" t="str">
        <f t="shared" si="30"/>
        <v/>
      </c>
      <c r="K284" s="159" t="str">
        <f t="shared" si="31"/>
        <v/>
      </c>
      <c r="L284" s="244" t="str">
        <f t="shared" si="28"/>
        <v/>
      </c>
      <c r="M284" s="8" t="str">
        <f t="shared" ca="1" si="34"/>
        <v/>
      </c>
      <c r="R284" s="277" t="str">
        <f>IFERROR(VLOOKUP($D284,'2004-2006'!$A$3:$G$340,4,0),"")</f>
        <v/>
      </c>
      <c r="S284" s="277" t="str">
        <f>IFERROR(VLOOKUP($D284,'2006-2007'!$A$3:$G$249,4,0),"")</f>
        <v/>
      </c>
      <c r="T284" s="277" t="str">
        <f>IFERROR(VLOOKUP($D284,'2007-2008'!$A$3:$G$259,4,0),"")</f>
        <v/>
      </c>
      <c r="U284" s="278" t="str">
        <f>IFERROR(VLOOKUP($D284,'2008-2009'!$A$3:$H$253,4,0),"")</f>
        <v/>
      </c>
      <c r="V284" s="278" t="str">
        <f>IFERROR(VLOOKUP($D284,'2009-2010'!$A$3:$D$254,4,0),"")</f>
        <v/>
      </c>
      <c r="W284" s="278" t="str">
        <f>IFERROR(VLOOKUP($D284,'2010-2011'!$A$3:$D$255,4,0),"")</f>
        <v/>
      </c>
      <c r="X284" s="278" t="str">
        <f>IFERROR(VLOOKUP($D284,'2011-2012'!$A$3:$D$253,4,0),"")</f>
        <v/>
      </c>
      <c r="Y284" s="278" t="str">
        <f>IFERROR(VLOOKUP($D284,'2012-2013'!$A$3:$D$253,4,0),"")</f>
        <v/>
      </c>
      <c r="Z284" s="278">
        <f>IFERROR(VLOOKUP($D284,'2013-2014'!$A$3:$D$267,4,0),"")</f>
        <v>291</v>
      </c>
      <c r="AA284" s="46" t="str">
        <f>IFERROR(VLOOKUP($D286,'2014-2015'!$A$3:$D$254,4,0),"")</f>
        <v/>
      </c>
      <c r="AB284" s="46" t="str">
        <f>IFERROR(VLOOKUP($D286,'2015-2016'!$A$3:$D$254,4,0),"")</f>
        <v/>
      </c>
      <c r="AC284" s="272"/>
      <c r="AD284" s="107"/>
      <c r="AE284" s="18"/>
      <c r="AF284" s="18"/>
      <c r="AG284" s="349">
        <f t="shared" si="32"/>
        <v>1</v>
      </c>
    </row>
    <row r="285" spans="1:33" ht="15.75" x14ac:dyDescent="0.25">
      <c r="A285" s="174">
        <f t="shared" si="33"/>
        <v>282</v>
      </c>
      <c r="B285" s="353" t="s">
        <v>786</v>
      </c>
      <c r="C285" s="353" t="s">
        <v>787</v>
      </c>
      <c r="D285" s="163">
        <v>292</v>
      </c>
      <c r="E285" s="46"/>
      <c r="F285" s="47"/>
      <c r="G285" s="46"/>
      <c r="H285" s="98"/>
      <c r="I285" s="211" t="str">
        <f t="shared" si="29"/>
        <v/>
      </c>
      <c r="J285" s="211" t="str">
        <f t="shared" si="30"/>
        <v/>
      </c>
      <c r="K285" s="159" t="str">
        <f t="shared" si="31"/>
        <v/>
      </c>
      <c r="L285" s="244" t="str">
        <f t="shared" si="28"/>
        <v/>
      </c>
      <c r="M285" s="8" t="str">
        <f t="shared" ca="1" si="34"/>
        <v/>
      </c>
      <c r="R285" s="277" t="str">
        <f>IFERROR(VLOOKUP($D285,'2004-2006'!$A$3:$G$340,4,0),"")</f>
        <v/>
      </c>
      <c r="S285" s="277" t="str">
        <f>IFERROR(VLOOKUP($D285,'2006-2007'!$A$3:$G$249,4,0),"")</f>
        <v/>
      </c>
      <c r="T285" s="277" t="str">
        <f>IFERROR(VLOOKUP($D285,'2007-2008'!$A$3:$G$259,4,0),"")</f>
        <v/>
      </c>
      <c r="U285" s="278" t="str">
        <f>IFERROR(VLOOKUP($D285,'2008-2009'!$A$3:$H$253,4,0),"")</f>
        <v/>
      </c>
      <c r="V285" s="278" t="str">
        <f>IFERROR(VLOOKUP($D285,'2009-2010'!$A$3:$D$254,4,0),"")</f>
        <v/>
      </c>
      <c r="W285" s="278" t="str">
        <f>IFERROR(VLOOKUP($D285,'2010-2011'!$A$3:$D$255,4,0),"")</f>
        <v/>
      </c>
      <c r="X285" s="278" t="str">
        <f>IFERROR(VLOOKUP($D285,'2011-2012'!$A$3:$D$253,4,0),"")</f>
        <v/>
      </c>
      <c r="Y285" s="278" t="str">
        <f>IFERROR(VLOOKUP($D285,'2012-2013'!$A$3:$D$253,4,0),"")</f>
        <v/>
      </c>
      <c r="Z285" s="278">
        <f>IFERROR(VLOOKUP($D285,'2013-2014'!$A$3:$D$267,4,0),"")</f>
        <v>292</v>
      </c>
      <c r="AA285" s="46" t="str">
        <f>IFERROR(VLOOKUP($D287,'2014-2015'!$A$3:$D$254,4,0),"")</f>
        <v/>
      </c>
      <c r="AB285" s="46" t="str">
        <f>IFERROR(VLOOKUP($D287,'2015-2016'!$A$3:$D$254,4,0),"")</f>
        <v/>
      </c>
      <c r="AC285" s="272"/>
      <c r="AD285" s="107"/>
      <c r="AE285" s="18"/>
      <c r="AF285" s="18"/>
      <c r="AG285" s="349">
        <f t="shared" si="32"/>
        <v>1</v>
      </c>
    </row>
    <row r="286" spans="1:33" ht="15.75" x14ac:dyDescent="0.25">
      <c r="A286" s="174">
        <f t="shared" si="33"/>
        <v>283</v>
      </c>
      <c r="B286" s="353" t="s">
        <v>62</v>
      </c>
      <c r="C286" s="353" t="s">
        <v>245</v>
      </c>
      <c r="D286" s="163">
        <v>238</v>
      </c>
      <c r="E286" s="17"/>
      <c r="F286" s="3"/>
      <c r="G286" s="17"/>
      <c r="H286" s="98"/>
      <c r="I286" s="351" t="s">
        <v>705</v>
      </c>
      <c r="J286" s="246">
        <v>4</v>
      </c>
      <c r="K286" s="159">
        <v>1960</v>
      </c>
      <c r="L286" s="244">
        <v>22101</v>
      </c>
      <c r="M286" s="8">
        <f t="shared" ca="1" si="34"/>
        <v>53</v>
      </c>
      <c r="R286" s="277" t="str">
        <f>IFERROR(VLOOKUP($D286,'2004-2006'!$A$3:$G$340,4,0),"")</f>
        <v/>
      </c>
      <c r="S286" s="277" t="str">
        <f>IFERROR(VLOOKUP($D286,'2006-2007'!$A$3:$G$249,4,0),"")</f>
        <v/>
      </c>
      <c r="T286" s="277" t="str">
        <f>IFERROR(VLOOKUP($D286,'2007-2008'!$A$3:$G$259,4,0),"")</f>
        <v/>
      </c>
      <c r="U286" s="278" t="str">
        <f>IFERROR(VLOOKUP($D286,'2008-2009'!$A$3:$H$253,4,0),"")</f>
        <v/>
      </c>
      <c r="V286" s="278" t="str">
        <f>IFERROR(VLOOKUP($D286,'2009-2010'!$A$3:$D$254,4,0),"")</f>
        <v/>
      </c>
      <c r="W286" s="278" t="str">
        <f>IFERROR(VLOOKUP($D286,'2010-2011'!$A$3:$D$255,4,0),"")</f>
        <v/>
      </c>
      <c r="X286" s="278">
        <f>IFERROR(VLOOKUP($D286,'2011-2012'!$A$3:$D$253,4,0),"")</f>
        <v>238</v>
      </c>
      <c r="Y286" s="278">
        <f>IFERROR(VLOOKUP($D286,'2012-2013'!$A$3:$D$253,4,0),"")</f>
        <v>238</v>
      </c>
      <c r="Z286" s="278" t="str">
        <f>IFERROR(VLOOKUP($D286,'2013-2014'!$A$3:$D$267,4,0),"")</f>
        <v/>
      </c>
      <c r="AA286" s="46" t="str">
        <f>IFERROR(VLOOKUP($D288,'2014-2015'!$A$3:$D$254,4,0),"")</f>
        <v/>
      </c>
      <c r="AB286" s="46" t="str">
        <f>IFERROR(VLOOKUP($D288,'2015-2016'!$A$3:$D$254,4,0),"")</f>
        <v/>
      </c>
      <c r="AC286" s="272"/>
      <c r="AD286" s="84"/>
      <c r="AE286" s="2"/>
      <c r="AF286" s="2"/>
      <c r="AG286" s="349">
        <f t="shared" si="32"/>
        <v>2</v>
      </c>
    </row>
    <row r="287" spans="1:33" ht="15.75" x14ac:dyDescent="0.25">
      <c r="A287" s="174">
        <f t="shared" si="33"/>
        <v>284</v>
      </c>
      <c r="B287" s="18"/>
      <c r="C287" s="18"/>
      <c r="D287" s="163"/>
      <c r="E287" s="18"/>
      <c r="F287" s="8"/>
      <c r="G287" s="18"/>
      <c r="H287" s="18"/>
      <c r="I287" s="211" t="str">
        <f t="shared" si="29"/>
        <v/>
      </c>
      <c r="J287" s="211" t="str">
        <f t="shared" si="30"/>
        <v/>
      </c>
      <c r="K287" s="159" t="str">
        <f t="shared" si="31"/>
        <v/>
      </c>
      <c r="L287" s="244" t="str">
        <f t="shared" si="28"/>
        <v/>
      </c>
      <c r="M287" s="8" t="str">
        <f t="shared" ca="1" si="34"/>
        <v/>
      </c>
      <c r="R287" s="328"/>
      <c r="S287" s="329"/>
      <c r="T287" s="277" t="str">
        <f>IFERROR(VLOOKUP($D287,'2007-2008'!$A$3:$G$259,4,0),"")</f>
        <v/>
      </c>
      <c r="U287" s="278" t="str">
        <f>IFERROR(VLOOKUP($D287,'2008-2009'!$A$3:$H$253,4,0),"")</f>
        <v/>
      </c>
      <c r="V287" s="278" t="str">
        <f>IFERROR(VLOOKUP($D287,'2009-2010'!$A$3:$D$254,4,0),"")</f>
        <v/>
      </c>
      <c r="W287" s="278" t="str">
        <f>IFERROR(VLOOKUP($D287,'2010-2011'!$A$3:$D$255,4,0),"")</f>
        <v/>
      </c>
      <c r="X287" s="278" t="str">
        <f>IFERROR(VLOOKUP($D287,'2011-2012'!$A$3:$D$253,4,0),"")</f>
        <v/>
      </c>
      <c r="Y287" s="278" t="str">
        <f>IFERROR(VLOOKUP($D287,'2012-2013'!$A$3:$D$253,4,0),"")</f>
        <v/>
      </c>
      <c r="Z287" s="278" t="str">
        <f>IFERROR(VLOOKUP($D287,'2013-2014'!$A$3:$D$267,4,0),"")</f>
        <v/>
      </c>
      <c r="AA287" s="18"/>
      <c r="AB287" s="18"/>
      <c r="AC287" s="107"/>
      <c r="AD287" s="107"/>
      <c r="AE287" s="18"/>
      <c r="AF287" s="18"/>
      <c r="AG287" s="349">
        <f t="shared" si="32"/>
        <v>0</v>
      </c>
    </row>
    <row r="288" spans="1:33" ht="15.75" x14ac:dyDescent="0.25">
      <c r="R288" s="328"/>
      <c r="S288" s="329"/>
      <c r="T288" s="277" t="str">
        <f>IFERROR(VLOOKUP($D288,'2007-2008'!$A$3:$G$259,4,0),"")</f>
        <v/>
      </c>
      <c r="U288" s="278" t="str">
        <f>IFERROR(VLOOKUP($D288,'2008-2009'!$A$3:$H$253,4,0),"")</f>
        <v/>
      </c>
      <c r="V288" s="278" t="str">
        <f>IFERROR(VLOOKUP($D288,'2009-2010'!$A$3:$D$254,4,0),"")</f>
        <v/>
      </c>
      <c r="W288" s="278" t="str">
        <f>IFERROR(VLOOKUP($D288,'2010-2011'!$A$3:$D$255,4,0),"")</f>
        <v/>
      </c>
      <c r="X288" s="278" t="str">
        <f>IFERROR(VLOOKUP($D288,'2011-2012'!$A$3:$D$253,4,0),"")</f>
        <v/>
      </c>
      <c r="Y288" s="278" t="str">
        <f>IFERROR(VLOOKUP($D288,'2012-2013'!$A$3:$D$253,4,0),"")</f>
        <v/>
      </c>
      <c r="Z288" s="278" t="str">
        <f>IFERROR(VLOOKUP($D288,'2013-2014'!$A$3:$D$267,4,0),"")</f>
        <v/>
      </c>
      <c r="AA288" s="18"/>
      <c r="AB288" s="18"/>
      <c r="AC288" s="107"/>
      <c r="AD288" s="107"/>
      <c r="AE288" s="18"/>
      <c r="AF288" s="18"/>
      <c r="AG288" s="349">
        <f t="shared" si="32"/>
        <v>0</v>
      </c>
    </row>
    <row r="289" spans="18:33" ht="15.75" x14ac:dyDescent="0.25">
      <c r="R289" s="328"/>
      <c r="S289" s="329"/>
      <c r="T289" s="277" t="str">
        <f>IFERROR(VLOOKUP($D289,'2007-2008'!$A$3:$G$259,4,0),"")</f>
        <v/>
      </c>
      <c r="U289" s="278" t="str">
        <f>IFERROR(VLOOKUP($D289,'2008-2009'!$A$3:$H$253,4,0),"")</f>
        <v/>
      </c>
      <c r="V289" s="278" t="str">
        <f>IFERROR(VLOOKUP($D289,'2009-2010'!$A$3:$D$254,4,0),"")</f>
        <v/>
      </c>
      <c r="W289" s="278" t="str">
        <f>IFERROR(VLOOKUP($D289,'2010-2011'!$A$3:$D$255,4,0),"")</f>
        <v/>
      </c>
      <c r="X289" s="278" t="str">
        <f>IFERROR(VLOOKUP($D289,'2011-2012'!$A$3:$D$253,4,0),"")</f>
        <v/>
      </c>
      <c r="Y289" s="278" t="str">
        <f>IFERROR(VLOOKUP($D289,'2012-2013'!$A$3:$D$253,4,0),"")</f>
        <v/>
      </c>
      <c r="Z289" s="278" t="str">
        <f>IFERROR(VLOOKUP($D289,'2013-2014'!$A$3:$D$267,4,0),"")</f>
        <v/>
      </c>
      <c r="AA289" s="18"/>
      <c r="AB289" s="18"/>
      <c r="AC289" s="107"/>
      <c r="AD289" s="107"/>
      <c r="AE289" s="18"/>
      <c r="AF289" s="18"/>
      <c r="AG289" s="349">
        <f t="shared" si="32"/>
        <v>0</v>
      </c>
    </row>
    <row r="290" spans="18:33" ht="15.75" x14ac:dyDescent="0.25">
      <c r="R290" s="328"/>
      <c r="S290" s="329"/>
      <c r="T290" s="277" t="str">
        <f>IFERROR(VLOOKUP($D290,'2007-2008'!$A$3:$G$259,4,0),"")</f>
        <v/>
      </c>
      <c r="U290" s="278" t="str">
        <f>IFERROR(VLOOKUP($D290,'2008-2009'!$A$3:$H$253,4,0),"")</f>
        <v/>
      </c>
      <c r="V290" s="278" t="str">
        <f>IFERROR(VLOOKUP($D290,'2009-2010'!$A$3:$D$254,4,0),"")</f>
        <v/>
      </c>
      <c r="W290" s="278" t="str">
        <f>IFERROR(VLOOKUP($D290,'2010-2011'!$A$3:$D$255,4,0),"")</f>
        <v/>
      </c>
      <c r="X290" s="278" t="str">
        <f>IFERROR(VLOOKUP($D290,'2011-2012'!$A$3:$D$253,4,0),"")</f>
        <v/>
      </c>
      <c r="Y290" s="278" t="str">
        <f>IFERROR(VLOOKUP($D290,'2012-2013'!$A$3:$D$253,4,0),"")</f>
        <v/>
      </c>
      <c r="Z290" s="278" t="str">
        <f>IFERROR(VLOOKUP($D290,'2013-2014'!$A$3:$D$267,4,0),"")</f>
        <v/>
      </c>
      <c r="AA290" s="18"/>
      <c r="AB290" s="18"/>
      <c r="AC290" s="107"/>
      <c r="AD290" s="107"/>
      <c r="AE290" s="18"/>
      <c r="AF290" s="18"/>
      <c r="AG290" s="349">
        <f t="shared" si="32"/>
        <v>0</v>
      </c>
    </row>
    <row r="291" spans="18:33" ht="15.75" x14ac:dyDescent="0.25">
      <c r="R291" s="328"/>
      <c r="S291" s="329"/>
      <c r="T291" s="277" t="str">
        <f>IFERROR(VLOOKUP($D291,'2007-2008'!$A$3:$G$259,4,0),"")</f>
        <v/>
      </c>
      <c r="U291" s="278" t="str">
        <f>IFERROR(VLOOKUP($D291,'2008-2009'!$A$3:$H$253,4,0),"")</f>
        <v/>
      </c>
      <c r="V291" s="278" t="str">
        <f>IFERROR(VLOOKUP($D291,'2009-2010'!$A$3:$D$254,4,0),"")</f>
        <v/>
      </c>
      <c r="W291" s="278" t="str">
        <f>IFERROR(VLOOKUP($D291,'2010-2011'!$A$3:$D$255,4,0),"")</f>
        <v/>
      </c>
      <c r="X291" s="278" t="str">
        <f>IFERROR(VLOOKUP($D291,'2011-2012'!$A$3:$D$253,4,0),"")</f>
        <v/>
      </c>
      <c r="Y291" s="278" t="str">
        <f>IFERROR(VLOOKUP($D291,'2012-2013'!$A$3:$D$253,4,0),"")</f>
        <v/>
      </c>
      <c r="Z291" s="278" t="str">
        <f>IFERROR(VLOOKUP($D291,'2013-2014'!$A$3:$D$267,4,0),"")</f>
        <v/>
      </c>
      <c r="AA291" s="18"/>
      <c r="AB291" s="18"/>
      <c r="AC291" s="107"/>
      <c r="AD291" s="107"/>
      <c r="AE291" s="18"/>
      <c r="AF291" s="18"/>
      <c r="AG291" s="349">
        <f t="shared" si="32"/>
        <v>0</v>
      </c>
    </row>
    <row r="292" spans="18:33" ht="15.75" x14ac:dyDescent="0.25">
      <c r="R292" s="328"/>
      <c r="S292" s="329"/>
      <c r="T292" s="277" t="str">
        <f>IFERROR(VLOOKUP($D292,'2007-2008'!$A$3:$G$259,4,0),"")</f>
        <v/>
      </c>
      <c r="U292" s="278" t="str">
        <f>IFERROR(VLOOKUP($D292,'2008-2009'!$A$3:$H$253,4,0),"")</f>
        <v/>
      </c>
      <c r="V292" s="278" t="str">
        <f>IFERROR(VLOOKUP($D292,'2009-2010'!$A$3:$D$254,4,0),"")</f>
        <v/>
      </c>
      <c r="W292" s="278" t="str">
        <f>IFERROR(VLOOKUP($D292,'2010-2011'!$A$3:$D$255,4,0),"")</f>
        <v/>
      </c>
      <c r="X292" s="278" t="str">
        <f>IFERROR(VLOOKUP($D292,'2011-2012'!$A$3:$D$253,4,0),"")</f>
        <v/>
      </c>
      <c r="Y292" s="278" t="str">
        <f>IFERROR(VLOOKUP($D292,'2012-2013'!$A$3:$D$253,4,0),"")</f>
        <v/>
      </c>
      <c r="Z292" s="278" t="str">
        <f>IFERROR(VLOOKUP($D292,'2013-2014'!$A$3:$D$267,4,0),"")</f>
        <v/>
      </c>
      <c r="AA292" s="18"/>
      <c r="AB292" s="18"/>
      <c r="AC292" s="107"/>
      <c r="AD292" s="107"/>
      <c r="AE292" s="18"/>
      <c r="AF292" s="18"/>
      <c r="AG292" s="349">
        <f t="shared" si="32"/>
        <v>0</v>
      </c>
    </row>
    <row r="293" spans="18:33" ht="15.75" x14ac:dyDescent="0.25">
      <c r="R293" s="328"/>
      <c r="S293" s="329"/>
      <c r="T293" s="277" t="str">
        <f>IFERROR(VLOOKUP($D293,'2007-2008'!$A$3:$G$259,4,0),"")</f>
        <v/>
      </c>
      <c r="U293" s="278" t="str">
        <f>IFERROR(VLOOKUP($D293,'2008-2009'!$A$3:$H$253,4,0),"")</f>
        <v/>
      </c>
      <c r="V293" s="278" t="str">
        <f>IFERROR(VLOOKUP($D293,'2009-2010'!$A$3:$D$254,4,0),"")</f>
        <v/>
      </c>
      <c r="W293" s="278" t="str">
        <f>IFERROR(VLOOKUP($D293,'2010-2011'!$A$3:$D$255,4,0),"")</f>
        <v/>
      </c>
      <c r="X293" s="278" t="str">
        <f>IFERROR(VLOOKUP($D293,'2011-2012'!$A$3:$D$253,4,0),"")</f>
        <v/>
      </c>
      <c r="Y293" s="278" t="str">
        <f>IFERROR(VLOOKUP($D293,'2012-2013'!$A$3:$D$253,4,0),"")</f>
        <v/>
      </c>
      <c r="Z293" s="278" t="str">
        <f>IFERROR(VLOOKUP($D293,'2013-2014'!$A$3:$D$267,4,0),"")</f>
        <v/>
      </c>
      <c r="AA293" s="18"/>
      <c r="AB293" s="18"/>
      <c r="AC293" s="107"/>
      <c r="AD293" s="107"/>
      <c r="AE293" s="18"/>
      <c r="AF293" s="18"/>
      <c r="AG293" s="349">
        <f t="shared" si="32"/>
        <v>0</v>
      </c>
    </row>
    <row r="294" spans="18:33" ht="15.75" x14ac:dyDescent="0.25">
      <c r="R294" s="328"/>
      <c r="S294" s="329"/>
      <c r="T294" s="277" t="str">
        <f>IFERROR(VLOOKUP($D294,'2007-2008'!$A$3:$G$259,4,0),"")</f>
        <v/>
      </c>
      <c r="U294" s="278" t="str">
        <f>IFERROR(VLOOKUP($D294,'2008-2009'!$A$3:$H$253,4,0),"")</f>
        <v/>
      </c>
      <c r="V294" s="278" t="str">
        <f>IFERROR(VLOOKUP($D294,'2009-2010'!$A$3:$D$254,4,0),"")</f>
        <v/>
      </c>
      <c r="W294" s="278" t="str">
        <f>IFERROR(VLOOKUP($D294,'2010-2011'!$A$3:$D$255,4,0),"")</f>
        <v/>
      </c>
      <c r="X294" s="278" t="str">
        <f>IFERROR(VLOOKUP($D294,'2011-2012'!$A$3:$D$253,4,0),"")</f>
        <v/>
      </c>
      <c r="Y294" s="278" t="str">
        <f>IFERROR(VLOOKUP($D294,'2012-2013'!$A$3:$D$253,4,0),"")</f>
        <v/>
      </c>
      <c r="Z294" s="278" t="str">
        <f>IFERROR(VLOOKUP($D294,'2013-2014'!$A$3:$D$267,4,0),"")</f>
        <v/>
      </c>
      <c r="AA294" s="18"/>
      <c r="AB294" s="18"/>
      <c r="AC294" s="107"/>
      <c r="AD294" s="107"/>
      <c r="AE294" s="18"/>
      <c r="AF294" s="18"/>
      <c r="AG294" s="349">
        <f t="shared" si="32"/>
        <v>0</v>
      </c>
    </row>
    <row r="295" spans="18:33" ht="15.75" x14ac:dyDescent="0.25">
      <c r="R295" s="328"/>
      <c r="S295" s="329"/>
      <c r="T295" s="277" t="str">
        <f>IFERROR(VLOOKUP($D295,'2007-2008'!$A$3:$G$259,4,0),"")</f>
        <v/>
      </c>
      <c r="U295" s="278" t="str">
        <f>IFERROR(VLOOKUP($D295,'2008-2009'!$A$3:$H$253,4,0),"")</f>
        <v/>
      </c>
      <c r="V295" s="278" t="str">
        <f>IFERROR(VLOOKUP($D295,'2009-2010'!$A$3:$D$254,4,0),"")</f>
        <v/>
      </c>
      <c r="W295" s="278" t="str">
        <f>IFERROR(VLOOKUP($D295,'2010-2011'!$A$3:$D$255,4,0),"")</f>
        <v/>
      </c>
      <c r="X295" s="278" t="str">
        <f>IFERROR(VLOOKUP($D295,'2011-2012'!$A$3:$D$253,4,0),"")</f>
        <v/>
      </c>
      <c r="Y295" s="278" t="str">
        <f>IFERROR(VLOOKUP($D295,'2012-2013'!$A$3:$D$253,4,0),"")</f>
        <v/>
      </c>
      <c r="Z295" s="278" t="str">
        <f>IFERROR(VLOOKUP($D295,'2013-2014'!$A$3:$D$267,4,0),"")</f>
        <v/>
      </c>
      <c r="AA295" s="18"/>
      <c r="AB295" s="18"/>
      <c r="AC295" s="107"/>
      <c r="AD295" s="107"/>
      <c r="AE295" s="18"/>
      <c r="AF295" s="18"/>
      <c r="AG295" s="349">
        <f t="shared" si="32"/>
        <v>0</v>
      </c>
    </row>
    <row r="296" spans="18:33" ht="15.75" x14ac:dyDescent="0.25">
      <c r="R296" s="328"/>
      <c r="S296" s="329"/>
      <c r="T296" s="277" t="str">
        <f>IFERROR(VLOOKUP($D296,'2007-2008'!$A$3:$G$259,4,0),"")</f>
        <v/>
      </c>
      <c r="U296" s="278" t="str">
        <f>IFERROR(VLOOKUP($D296,'2008-2009'!$A$3:$H$253,4,0),"")</f>
        <v/>
      </c>
      <c r="V296" s="278" t="str">
        <f>IFERROR(VLOOKUP($D296,'2009-2010'!$A$3:$D$254,4,0),"")</f>
        <v/>
      </c>
      <c r="W296" s="278" t="str">
        <f>IFERROR(VLOOKUP($D296,'2010-2011'!$A$3:$D$255,4,0),"")</f>
        <v/>
      </c>
      <c r="X296" s="278" t="str">
        <f>IFERROR(VLOOKUP($D296,'2011-2012'!$A$3:$D$253,4,0),"")</f>
        <v/>
      </c>
      <c r="Y296" s="278" t="str">
        <f>IFERROR(VLOOKUP($D296,'2012-2013'!$A$3:$D$253,4,0),"")</f>
        <v/>
      </c>
      <c r="Z296" s="278" t="str">
        <f>IFERROR(VLOOKUP($D296,'2013-2014'!$A$3:$D$267,4,0),"")</f>
        <v/>
      </c>
      <c r="AA296" s="18"/>
      <c r="AB296" s="18"/>
      <c r="AC296" s="107"/>
      <c r="AD296" s="107"/>
      <c r="AE296" s="18"/>
      <c r="AF296" s="18"/>
      <c r="AG296" s="349">
        <f t="shared" si="32"/>
        <v>0</v>
      </c>
    </row>
    <row r="297" spans="18:33" ht="15.75" x14ac:dyDescent="0.25">
      <c r="R297" s="328"/>
      <c r="S297" s="329"/>
      <c r="T297" s="277" t="str">
        <f>IFERROR(VLOOKUP($D297,'2007-2008'!$A$3:$G$259,4,0),"")</f>
        <v/>
      </c>
      <c r="U297" s="278" t="str">
        <f>IFERROR(VLOOKUP($D297,'2008-2009'!$A$3:$H$253,4,0),"")</f>
        <v/>
      </c>
      <c r="V297" s="278" t="str">
        <f>IFERROR(VLOOKUP($D297,'2009-2010'!$A$3:$D$254,4,0),"")</f>
        <v/>
      </c>
      <c r="W297" s="278" t="str">
        <f>IFERROR(VLOOKUP($D297,'2010-2011'!$A$3:$D$255,4,0),"")</f>
        <v/>
      </c>
      <c r="X297" s="278" t="str">
        <f>IFERROR(VLOOKUP($D297,'2011-2012'!$A$3:$D$253,4,0),"")</f>
        <v/>
      </c>
      <c r="Y297" s="278" t="str">
        <f>IFERROR(VLOOKUP($D297,'2012-2013'!$A$3:$D$253,4,0),"")</f>
        <v/>
      </c>
      <c r="Z297" s="278" t="str">
        <f>IFERROR(VLOOKUP($D297,'2013-2014'!$A$3:$D$267,4,0),"")</f>
        <v/>
      </c>
      <c r="AA297" s="18"/>
      <c r="AB297" s="18"/>
      <c r="AC297" s="107"/>
      <c r="AD297" s="107"/>
      <c r="AE297" s="18"/>
      <c r="AF297" s="18"/>
      <c r="AG297" s="349">
        <f t="shared" si="32"/>
        <v>0</v>
      </c>
    </row>
    <row r="298" spans="18:33" ht="15.75" x14ac:dyDescent="0.25">
      <c r="R298" s="328"/>
      <c r="S298" s="329"/>
      <c r="T298" s="277" t="str">
        <f>IFERROR(VLOOKUP($D298,'2007-2008'!$A$3:$G$259,4,0),"")</f>
        <v/>
      </c>
      <c r="U298" s="278" t="str">
        <f>IFERROR(VLOOKUP($D298,'2008-2009'!$A$3:$H$253,4,0),"")</f>
        <v/>
      </c>
      <c r="V298" s="278" t="str">
        <f>IFERROR(VLOOKUP($D298,'2009-2010'!$A$3:$D$254,4,0),"")</f>
        <v/>
      </c>
      <c r="W298" s="278" t="str">
        <f>IFERROR(VLOOKUP($D298,'2010-2011'!$A$3:$D$255,4,0),"")</f>
        <v/>
      </c>
      <c r="X298" s="278" t="str">
        <f>IFERROR(VLOOKUP($D298,'2011-2012'!$A$3:$D$253,4,0),"")</f>
        <v/>
      </c>
      <c r="Y298" s="278" t="str">
        <f>IFERROR(VLOOKUP($D298,'2012-2013'!$A$3:$D$253,4,0),"")</f>
        <v/>
      </c>
      <c r="Z298" s="278" t="str">
        <f>IFERROR(VLOOKUP($D298,'2013-2014'!$A$3:$D$267,4,0),"")</f>
        <v/>
      </c>
      <c r="AA298" s="18"/>
      <c r="AB298" s="18"/>
      <c r="AC298" s="107"/>
      <c r="AD298" s="107"/>
      <c r="AE298" s="18"/>
      <c r="AF298" s="18"/>
      <c r="AG298" s="349">
        <f t="shared" si="32"/>
        <v>0</v>
      </c>
    </row>
    <row r="299" spans="18:33" ht="15.75" x14ac:dyDescent="0.25">
      <c r="R299" s="328"/>
      <c r="S299" s="329"/>
      <c r="T299" s="277" t="str">
        <f>IFERROR(VLOOKUP($D299,'2007-2008'!$A$3:$G$259,4,0),"")</f>
        <v/>
      </c>
      <c r="U299" s="278" t="str">
        <f>IFERROR(VLOOKUP($D299,'2008-2009'!$A$3:$H$253,4,0),"")</f>
        <v/>
      </c>
      <c r="V299" s="278" t="str">
        <f>IFERROR(VLOOKUP($D299,'2009-2010'!$A$3:$D$254,4,0),"")</f>
        <v/>
      </c>
      <c r="W299" s="278" t="str">
        <f>IFERROR(VLOOKUP($D299,'2010-2011'!$A$3:$D$255,4,0),"")</f>
        <v/>
      </c>
      <c r="X299" s="278" t="str">
        <f>IFERROR(VLOOKUP($D299,'2011-2012'!$A$3:$D$253,4,0),"")</f>
        <v/>
      </c>
      <c r="Y299" s="328"/>
      <c r="Z299" s="278" t="str">
        <f>IFERROR(VLOOKUP($D299,'2013-2014'!$A$3:$D$267,4,0),"")</f>
        <v/>
      </c>
      <c r="AA299" s="18"/>
      <c r="AB299" s="18"/>
      <c r="AC299" s="107"/>
      <c r="AD299" s="107"/>
      <c r="AE299" s="18"/>
      <c r="AF299" s="18"/>
      <c r="AG299" s="349">
        <f t="shared" si="32"/>
        <v>0</v>
      </c>
    </row>
    <row r="300" spans="18:33" ht="15.75" x14ac:dyDescent="0.25">
      <c r="R300" s="328"/>
      <c r="S300" s="329"/>
      <c r="T300" s="277" t="str">
        <f>IFERROR(VLOOKUP($D300,'2007-2008'!$A$3:$G$259,4,0),"")</f>
        <v/>
      </c>
      <c r="U300" s="278" t="str">
        <f>IFERROR(VLOOKUP($D300,'2008-2009'!$A$3:$H$253,4,0),"")</f>
        <v/>
      </c>
      <c r="V300" s="328"/>
      <c r="W300" s="278" t="str">
        <f>IFERROR(VLOOKUP($D300,'2010-2011'!$A$3:$D$255,4,0),"")</f>
        <v/>
      </c>
      <c r="X300" s="278" t="str">
        <f>IFERROR(VLOOKUP($D300,'2011-2012'!$A$3:$D$253,4,0),"")</f>
        <v/>
      </c>
      <c r="Y300" s="328"/>
      <c r="Z300" s="278" t="str">
        <f>IFERROR(VLOOKUP($D300,'2013-2014'!$A$3:$D$267,4,0),"")</f>
        <v/>
      </c>
      <c r="AA300" s="18"/>
      <c r="AB300" s="18"/>
      <c r="AC300" s="107"/>
      <c r="AD300" s="107"/>
      <c r="AE300" s="18"/>
      <c r="AF300" s="18"/>
      <c r="AG300" s="349">
        <f t="shared" si="32"/>
        <v>0</v>
      </c>
    </row>
    <row r="301" spans="18:33" ht="15.75" x14ac:dyDescent="0.25">
      <c r="R301" s="328"/>
      <c r="S301" s="329"/>
      <c r="T301" s="277" t="str">
        <f>IFERROR(VLOOKUP($D301,'2007-2008'!$A$3:$G$259,4,0),"")</f>
        <v/>
      </c>
      <c r="U301" s="278" t="str">
        <f>IFERROR(VLOOKUP($D301,'2008-2009'!$A$3:$H$253,4,0),"")</f>
        <v/>
      </c>
      <c r="V301" s="328"/>
      <c r="W301" s="278" t="str">
        <f>IFERROR(VLOOKUP($D301,'2010-2011'!$A$3:$D$255,4,0),"")</f>
        <v/>
      </c>
      <c r="X301" s="278" t="str">
        <f>IFERROR(VLOOKUP($D301,'2011-2012'!$A$3:$D$253,4,0),"")</f>
        <v/>
      </c>
      <c r="Y301" s="328"/>
      <c r="Z301" s="278" t="str">
        <f>IFERROR(VLOOKUP($D301,'2013-2014'!$A$3:$D$267,4,0),"")</f>
        <v/>
      </c>
      <c r="AA301" s="18"/>
      <c r="AB301" s="18"/>
      <c r="AC301" s="107"/>
      <c r="AD301" s="107"/>
      <c r="AE301" s="18"/>
      <c r="AF301" s="18"/>
      <c r="AG301" s="349">
        <f t="shared" si="32"/>
        <v>0</v>
      </c>
    </row>
    <row r="302" spans="18:33" ht="15.75" x14ac:dyDescent="0.25">
      <c r="R302" s="328"/>
      <c r="S302" s="329"/>
      <c r="T302" s="277" t="str">
        <f>IFERROR(VLOOKUP($D302,'2007-2008'!$A$3:$G$259,4,0),"")</f>
        <v/>
      </c>
      <c r="U302" s="278" t="str">
        <f>IFERROR(VLOOKUP($D302,'2008-2009'!$A$3:$H$253,4,0),"")</f>
        <v/>
      </c>
      <c r="V302" s="328"/>
      <c r="W302" s="278" t="str">
        <f>IFERROR(VLOOKUP($D302,'2010-2011'!$A$3:$D$255,4,0),"")</f>
        <v/>
      </c>
      <c r="X302" s="278" t="str">
        <f>IFERROR(VLOOKUP($D302,'2011-2012'!$A$3:$D$253,4,0),"")</f>
        <v/>
      </c>
      <c r="Y302" s="328"/>
      <c r="Z302" s="278" t="str">
        <f>IFERROR(VLOOKUP($D302,'2013-2014'!$A$3:$D$267,4,0),"")</f>
        <v/>
      </c>
      <c r="AA302" s="18"/>
      <c r="AB302" s="18"/>
      <c r="AC302" s="107"/>
      <c r="AD302" s="107"/>
      <c r="AE302" s="18"/>
      <c r="AF302" s="18"/>
      <c r="AG302" s="349">
        <f t="shared" si="32"/>
        <v>0</v>
      </c>
    </row>
    <row r="303" spans="18:33" ht="15.75" x14ac:dyDescent="0.25">
      <c r="R303" s="328"/>
      <c r="S303" s="329"/>
      <c r="T303" s="277" t="str">
        <f>IFERROR(VLOOKUP($D303,'2007-2008'!$A$3:$G$259,4,0),"")</f>
        <v/>
      </c>
      <c r="U303" s="278" t="str">
        <f>IFERROR(VLOOKUP($D303,'2008-2009'!$A$3:$H$253,4,0),"")</f>
        <v/>
      </c>
      <c r="V303" s="328"/>
      <c r="W303" s="278" t="str">
        <f>IFERROR(VLOOKUP($D303,'2010-2011'!$A$3:$D$255,4,0),"")</f>
        <v/>
      </c>
      <c r="X303" s="278" t="str">
        <f>IFERROR(VLOOKUP($D303,'2011-2012'!$A$3:$D$253,4,0),"")</f>
        <v/>
      </c>
      <c r="Y303" s="328"/>
      <c r="Z303" s="278" t="str">
        <f>IFERROR(VLOOKUP($D303,'2013-2014'!$A$3:$D$267,4,0),"")</f>
        <v/>
      </c>
      <c r="AA303" s="18"/>
      <c r="AB303" s="18"/>
      <c r="AC303" s="107"/>
      <c r="AD303" s="107"/>
      <c r="AE303" s="18"/>
      <c r="AF303" s="18"/>
      <c r="AG303" s="349">
        <f t="shared" si="32"/>
        <v>0</v>
      </c>
    </row>
    <row r="304" spans="18:33" ht="15.75" x14ac:dyDescent="0.25">
      <c r="R304" s="328"/>
      <c r="S304" s="329"/>
      <c r="T304" s="328"/>
      <c r="U304" s="278" t="str">
        <f>IFERROR(VLOOKUP($D304,'2008-2009'!$A$3:$H$253,4,0),"")</f>
        <v/>
      </c>
      <c r="V304" s="328"/>
      <c r="W304" s="278" t="str">
        <f>IFERROR(VLOOKUP($D304,'2010-2011'!$A$3:$D$255,4,0),"")</f>
        <v/>
      </c>
      <c r="X304" s="278" t="str">
        <f>IFERROR(VLOOKUP($D304,'2011-2012'!$A$3:$D$253,4,0),"")</f>
        <v/>
      </c>
      <c r="Y304" s="328"/>
      <c r="Z304" s="278" t="str">
        <f>IFERROR(VLOOKUP($D304,'2013-2014'!$A$3:$D$267,4,0),"")</f>
        <v/>
      </c>
      <c r="AA304" s="18"/>
      <c r="AB304" s="18"/>
      <c r="AC304" s="107"/>
      <c r="AD304" s="107"/>
      <c r="AE304" s="18"/>
      <c r="AF304" s="18"/>
      <c r="AG304" s="349">
        <f t="shared" si="32"/>
        <v>0</v>
      </c>
    </row>
    <row r="305" spans="18:33" ht="15.75" x14ac:dyDescent="0.25">
      <c r="R305" s="328"/>
      <c r="S305" s="329"/>
      <c r="T305" s="328"/>
      <c r="U305" s="278" t="str">
        <f>IFERROR(VLOOKUP($D305,'2008-2009'!$A$3:$H$253,4,0),"")</f>
        <v/>
      </c>
      <c r="V305" s="328"/>
      <c r="W305" s="278" t="str">
        <f>IFERROR(VLOOKUP($D305,'2010-2011'!$A$3:$D$255,4,0),"")</f>
        <v/>
      </c>
      <c r="X305" s="278" t="str">
        <f>IFERROR(VLOOKUP($D305,'2011-2012'!$A$3:$D$253,4,0),"")</f>
        <v/>
      </c>
      <c r="Y305" s="328"/>
      <c r="Z305" s="278" t="str">
        <f>IFERROR(VLOOKUP($D305,'2013-2014'!$A$3:$D$267,4,0),"")</f>
        <v/>
      </c>
      <c r="AA305" s="18"/>
      <c r="AB305" s="18"/>
      <c r="AC305" s="107"/>
      <c r="AD305" s="107"/>
      <c r="AE305" s="18"/>
      <c r="AF305" s="18"/>
      <c r="AG305" s="349">
        <f t="shared" si="32"/>
        <v>0</v>
      </c>
    </row>
    <row r="306" spans="18:33" ht="15.75" x14ac:dyDescent="0.25">
      <c r="R306" s="328"/>
      <c r="S306" s="329"/>
      <c r="T306" s="328"/>
      <c r="U306" s="278" t="str">
        <f>IFERROR(VLOOKUP($D306,'2008-2009'!$A$3:$H$253,4,0),"")</f>
        <v/>
      </c>
      <c r="V306" s="328"/>
      <c r="W306" s="328"/>
      <c r="X306" s="278" t="str">
        <f>IFERROR(VLOOKUP($D306,'2011-2012'!$A$3:$D$253,4,0),"")</f>
        <v/>
      </c>
      <c r="Y306" s="328"/>
      <c r="Z306" s="278" t="str">
        <f>IFERROR(VLOOKUP($D306,'2013-2014'!$A$3:$D$267,4,0),"")</f>
        <v/>
      </c>
      <c r="AA306" s="18"/>
      <c r="AB306" s="18"/>
      <c r="AC306" s="107"/>
      <c r="AD306" s="107"/>
      <c r="AE306" s="18"/>
      <c r="AF306" s="18"/>
      <c r="AG306" s="349">
        <f t="shared" si="32"/>
        <v>0</v>
      </c>
    </row>
    <row r="307" spans="18:33" ht="15.75" x14ac:dyDescent="0.25">
      <c r="R307" s="328"/>
      <c r="S307" s="329"/>
      <c r="T307" s="328"/>
      <c r="U307" s="278" t="str">
        <f>IFERROR(VLOOKUP($D307,'2008-2009'!$A$3:$H$253,4,0),"")</f>
        <v/>
      </c>
      <c r="V307" s="328"/>
      <c r="W307" s="328"/>
      <c r="X307" s="278" t="str">
        <f>IFERROR(VLOOKUP($D307,'2011-2012'!$A$3:$D$253,4,0),"")</f>
        <v/>
      </c>
      <c r="Y307" s="328"/>
      <c r="Z307" s="278" t="str">
        <f>IFERROR(VLOOKUP($D307,'2013-2014'!$A$3:$D$267,4,0),"")</f>
        <v/>
      </c>
      <c r="AA307" s="18"/>
      <c r="AB307" s="18"/>
      <c r="AC307" s="107"/>
      <c r="AD307" s="107"/>
      <c r="AE307" s="18"/>
      <c r="AF307" s="18"/>
      <c r="AG307" s="349">
        <f t="shared" si="32"/>
        <v>0</v>
      </c>
    </row>
    <row r="308" spans="18:33" ht="15.75" x14ac:dyDescent="0.25">
      <c r="R308" s="328"/>
      <c r="S308" s="329"/>
      <c r="T308" s="328"/>
      <c r="U308" s="328"/>
      <c r="V308" s="328"/>
      <c r="W308" s="328"/>
      <c r="X308" s="328"/>
      <c r="Y308" s="328"/>
      <c r="Z308" s="278" t="str">
        <f>IFERROR(VLOOKUP($D308,'2013-2014'!$A$3:$D$267,4,0),"")</f>
        <v/>
      </c>
      <c r="AA308" s="18"/>
      <c r="AB308" s="18"/>
      <c r="AC308" s="107"/>
      <c r="AD308" s="107"/>
      <c r="AE308" s="18"/>
      <c r="AF308" s="18"/>
      <c r="AG308" s="349">
        <f t="shared" si="32"/>
        <v>0</v>
      </c>
    </row>
    <row r="309" spans="18:33" ht="15.75" x14ac:dyDescent="0.25">
      <c r="R309" s="328"/>
      <c r="S309" s="329"/>
      <c r="T309" s="328"/>
      <c r="U309" s="328"/>
      <c r="V309" s="328"/>
      <c r="W309" s="328"/>
      <c r="X309" s="328"/>
      <c r="Y309" s="328"/>
      <c r="Z309" s="278" t="str">
        <f>IFERROR(VLOOKUP($D309,'2013-2014'!$A$3:$D$267,4,0),"")</f>
        <v/>
      </c>
      <c r="AA309" s="18"/>
      <c r="AB309" s="18"/>
      <c r="AC309" s="107"/>
      <c r="AD309" s="107"/>
      <c r="AE309" s="18"/>
      <c r="AF309" s="18"/>
      <c r="AG309" s="349">
        <f t="shared" si="32"/>
        <v>0</v>
      </c>
    </row>
    <row r="310" spans="18:33" ht="15.75" x14ac:dyDescent="0.25">
      <c r="R310" s="328"/>
      <c r="S310" s="329"/>
      <c r="T310" s="328"/>
      <c r="U310" s="328"/>
      <c r="V310" s="328"/>
      <c r="W310" s="328"/>
      <c r="X310" s="328"/>
      <c r="Y310" s="328"/>
      <c r="Z310" s="278" t="str">
        <f>IFERROR(VLOOKUP($D310,'2013-2014'!$A$3:$D$267,4,0),"")</f>
        <v/>
      </c>
      <c r="AA310" s="18"/>
      <c r="AB310" s="18"/>
      <c r="AC310" s="107"/>
      <c r="AD310" s="107"/>
      <c r="AE310" s="18"/>
      <c r="AF310" s="18"/>
      <c r="AG310" s="349">
        <f t="shared" si="32"/>
        <v>0</v>
      </c>
    </row>
    <row r="311" spans="18:33" ht="15.75" x14ac:dyDescent="0.25">
      <c r="R311" s="328"/>
      <c r="S311" s="329"/>
      <c r="T311" s="328"/>
      <c r="U311" s="328"/>
      <c r="V311" s="328"/>
      <c r="W311" s="328"/>
      <c r="X311" s="328"/>
      <c r="Y311" s="328"/>
      <c r="Z311" s="278" t="str">
        <f>IFERROR(VLOOKUP($D311,'2013-2014'!$A$3:$D$267,4,0),"")</f>
        <v/>
      </c>
      <c r="AA311" s="18"/>
      <c r="AB311" s="18"/>
      <c r="AC311" s="107"/>
      <c r="AD311" s="107"/>
      <c r="AE311" s="18"/>
      <c r="AF311" s="18"/>
      <c r="AG311" s="349">
        <f t="shared" si="32"/>
        <v>0</v>
      </c>
    </row>
    <row r="312" spans="18:33" ht="15.75" x14ac:dyDescent="0.25">
      <c r="R312" s="328"/>
      <c r="S312" s="329"/>
      <c r="T312" s="328"/>
      <c r="U312" s="328"/>
      <c r="V312" s="328"/>
      <c r="W312" s="328"/>
      <c r="X312" s="328"/>
      <c r="Y312" s="328"/>
      <c r="Z312" s="278" t="str">
        <f>IFERROR(VLOOKUP($D312,'2013-2014'!$A$3:$D$267,4,0),"")</f>
        <v/>
      </c>
      <c r="AA312" s="18"/>
      <c r="AB312" s="18"/>
      <c r="AC312" s="107"/>
      <c r="AD312" s="107"/>
      <c r="AE312" s="18"/>
      <c r="AF312" s="18"/>
      <c r="AG312" s="349">
        <f t="shared" si="32"/>
        <v>0</v>
      </c>
    </row>
    <row r="313" spans="18:33" ht="15.75" x14ac:dyDescent="0.25">
      <c r="R313" s="328"/>
      <c r="S313" s="329"/>
      <c r="T313" s="328"/>
      <c r="U313" s="328"/>
      <c r="V313" s="328"/>
      <c r="W313" s="328"/>
      <c r="X313" s="328"/>
      <c r="Y313" s="328"/>
      <c r="Z313" s="278" t="str">
        <f>IFERROR(VLOOKUP($D313,'2013-2014'!$A$3:$D$267,4,0),"")</f>
        <v/>
      </c>
      <c r="AA313" s="18"/>
      <c r="AB313" s="18"/>
      <c r="AC313" s="107"/>
      <c r="AD313" s="107"/>
      <c r="AE313" s="18"/>
      <c r="AF313" s="18"/>
      <c r="AG313" s="349">
        <f t="shared" si="32"/>
        <v>0</v>
      </c>
    </row>
    <row r="314" spans="18:33" ht="15.75" x14ac:dyDescent="0.25">
      <c r="R314" s="328"/>
      <c r="S314" s="329"/>
      <c r="T314" s="328"/>
      <c r="U314" s="328"/>
      <c r="V314" s="328"/>
      <c r="W314" s="328"/>
      <c r="X314" s="328"/>
      <c r="Y314" s="328"/>
      <c r="Z314" s="278" t="str">
        <f>IFERROR(VLOOKUP($D314,'2013-2014'!$A$3:$D$267,4,0),"")</f>
        <v/>
      </c>
      <c r="AA314" s="18"/>
      <c r="AB314" s="18"/>
      <c r="AC314" s="107"/>
      <c r="AD314" s="107"/>
      <c r="AE314" s="18"/>
      <c r="AF314" s="18"/>
      <c r="AG314" s="349">
        <f t="shared" si="32"/>
        <v>0</v>
      </c>
    </row>
  </sheetData>
  <customSheetViews>
    <customSheetView guid="{383230AB-0D5E-4CBB-9782-F256E3AF83A1}" showRuler="0">
      <pane ySplit="1" topLeftCell="A2" activePane="bottomLeft" state="frozen"/>
      <selection pane="bottomLeft" activeCell="M68" sqref="M68"/>
      <pageMargins left="0.78740157499999996" right="0.78740157499999996" top="0.984251969" bottom="0.984251969" header="0.4921259845" footer="0.4921259845"/>
      <pageSetup paperSize="9" orientation="portrait" horizontalDpi="4294967294" verticalDpi="0" r:id="rId1"/>
      <headerFooter alignWithMargins="0"/>
    </customSheetView>
    <customSheetView guid="{C8E12C0E-74D9-4313-A2C3-87F25970D486}" showRuler="0">
      <pane ySplit="1" topLeftCell="A2" activePane="bottomLeft" state="frozen"/>
      <selection pane="bottomLeft" activeCell="M68" sqref="M68"/>
      <pageMargins left="0.78740157499999996" right="0.78740157499999996" top="0.984251969" bottom="0.984251969" header="0.4921259845" footer="0.4921259845"/>
      <pageSetup paperSize="9" orientation="portrait" horizontalDpi="4294967294" verticalDpi="0" r:id="rId2"/>
      <headerFooter alignWithMargins="0"/>
    </customSheetView>
  </customSheetViews>
  <mergeCells count="11">
    <mergeCell ref="G2:G3"/>
    <mergeCell ref="M2:M3"/>
    <mergeCell ref="O2:P2"/>
    <mergeCell ref="I2:K2"/>
    <mergeCell ref="A2:A3"/>
    <mergeCell ref="B2:B3"/>
    <mergeCell ref="C2:C3"/>
    <mergeCell ref="D2:D3"/>
    <mergeCell ref="E2:E3"/>
    <mergeCell ref="F2:F3"/>
    <mergeCell ref="H2:H3"/>
  </mergeCells>
  <phoneticPr fontId="3" type="noConversion"/>
  <conditionalFormatting sqref="P4:Q4 P6:Q12 P14:Q22 P24:Q25 P27:Q61 P63:Q67 P69:Q75 P77:Q90">
    <cfRule type="cellIs" dxfId="11" priority="6" stopIfTrue="1" operator="greaterThan">
      <formula>0</formula>
    </cfRule>
    <cfRule type="cellIs" dxfId="10" priority="7" stopIfTrue="1" operator="equal">
      <formula>0</formula>
    </cfRule>
  </conditionalFormatting>
  <conditionalFormatting sqref="R4:U4 R5:S286 T5:T303 U5:U307">
    <cfRule type="cellIs" dxfId="4" priority="3" stopIfTrue="1" operator="equal">
      <formula>0</formula>
    </cfRule>
    <cfRule type="cellIs" dxfId="3" priority="4" stopIfTrue="1" operator="between">
      <formula>1</formula>
      <formula>263</formula>
    </cfRule>
    <cfRule type="expression" dxfId="2" priority="5" stopIfTrue="1">
      <formula>#N/A</formula>
    </cfRule>
  </conditionalFormatting>
  <conditionalFormatting sqref="V4:AB4 AA5:AB258 V5:V299 W5:W305 Z5:Z314 X5:X307 Y5:Y298">
    <cfRule type="cellIs" dxfId="1" priority="1" stopIfTrue="1" operator="between">
      <formula>1</formula>
      <formula>310</formula>
    </cfRule>
    <cfRule type="expression" dxfId="0" priority="2" stopIfTrue="1">
      <formula>#N/A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4" verticalDpi="300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2004-2006</vt:lpstr>
      <vt:lpstr>2006-2007</vt:lpstr>
      <vt:lpstr>2007-2008</vt:lpstr>
      <vt:lpstr>2008-2009</vt:lpstr>
      <vt:lpstr>2009-2010</vt:lpstr>
      <vt:lpstr>2010-2011</vt:lpstr>
      <vt:lpstr>2011-2012</vt:lpstr>
      <vt:lpstr>2012-2013</vt:lpstr>
      <vt:lpstr>2013-2014</vt:lpstr>
      <vt:lpstr>2014-2015</vt:lpstr>
      <vt:lpstr>2015-2016</vt:lpstr>
      <vt:lpstr>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 </cp:lastModifiedBy>
  <cp:lastPrinted>2013-06-04T17:19:51Z</cp:lastPrinted>
  <dcterms:created xsi:type="dcterms:W3CDTF">2007-09-16T07:07:12Z</dcterms:created>
  <dcterms:modified xsi:type="dcterms:W3CDTF">2014-06-18T16:42:50Z</dcterms:modified>
</cp:coreProperties>
</file>