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4D28FC61-F41F-457D-9D35-39621FF724B7}" xr6:coauthVersionLast="33" xr6:coauthVersionMax="33" xr10:uidLastSave="{00000000-0000-0000-0000-000000000000}"/>
  <bookViews>
    <workbookView xWindow="0" yWindow="0" windowWidth="24000" windowHeight="9675" xr2:uid="{00000000-000D-0000-FFFF-FFFF00000000}"/>
  </bookViews>
  <sheets>
    <sheet name="Liste dossiers" sheetId="1" r:id="rId1"/>
    <sheet name="Listes de travail" sheetId="2" r:id="rId2"/>
    <sheet name="Recherche" sheetId="4" r:id="rId3"/>
    <sheet name="Travail" sheetId="3" r:id="rId4"/>
  </sheets>
  <definedNames>
    <definedName name="_xlnm._FilterDatabase" localSheetId="0" hidden="1">'Liste dossiers'!$C$1:$E$8</definedName>
  </definedNames>
  <calcPr calcId="162913"/>
</workbook>
</file>

<file path=xl/calcChain.xml><?xml version="1.0" encoding="utf-8"?>
<calcChain xmlns="http://schemas.openxmlformats.org/spreadsheetml/2006/main">
  <c r="G4" i="3" l="1"/>
  <c r="D2" i="4"/>
  <c r="B5" i="4"/>
  <c r="E2" i="3"/>
  <c r="E4" i="3"/>
  <c r="C4" i="3" l="1"/>
  <c r="D4" i="3"/>
  <c r="H9" i="3"/>
</calcChain>
</file>

<file path=xl/sharedStrings.xml><?xml version="1.0" encoding="utf-8"?>
<sst xmlns="http://schemas.openxmlformats.org/spreadsheetml/2006/main" count="152" uniqueCount="99">
  <si>
    <t>N608</t>
  </si>
  <si>
    <t>D617</t>
  </si>
  <si>
    <t>Etat</t>
  </si>
  <si>
    <t>En cours</t>
  </si>
  <si>
    <t>Finalisé</t>
  </si>
  <si>
    <t>Permanent</t>
  </si>
  <si>
    <t>FT</t>
  </si>
  <si>
    <t>CP</t>
  </si>
  <si>
    <t>GJ</t>
  </si>
  <si>
    <t>LF</t>
  </si>
  <si>
    <t>SG</t>
  </si>
  <si>
    <t>GD</t>
  </si>
  <si>
    <t>LB</t>
  </si>
  <si>
    <t>MT</t>
  </si>
  <si>
    <t xml:space="preserve">BH </t>
  </si>
  <si>
    <t>AB</t>
  </si>
  <si>
    <t>W18</t>
  </si>
  <si>
    <t>Localisation</t>
  </si>
  <si>
    <t>Intitulé</t>
  </si>
  <si>
    <t>Échéance</t>
  </si>
  <si>
    <t>Gestionnaire</t>
  </si>
  <si>
    <t>Suppléant</t>
  </si>
  <si>
    <t>Ingénieur dirigeant</t>
  </si>
  <si>
    <t>Charge de travail</t>
  </si>
  <si>
    <t>P600</t>
  </si>
  <si>
    <t>W60</t>
  </si>
  <si>
    <t>L553</t>
  </si>
  <si>
    <t>Conception</t>
  </si>
  <si>
    <t>Rédaction
CSC</t>
  </si>
  <si>
    <t>Types d'essai</t>
  </si>
  <si>
    <t>Pénétro</t>
  </si>
  <si>
    <t>Forage</t>
  </si>
  <si>
    <t>Pompage</t>
  </si>
  <si>
    <t>Géophysique</t>
  </si>
  <si>
    <t>Géologique</t>
  </si>
  <si>
    <t>Inspection</t>
  </si>
  <si>
    <t>Monitoring</t>
  </si>
  <si>
    <t>Levé géologique</t>
  </si>
  <si>
    <t>A faire?</t>
  </si>
  <si>
    <t>Fait</t>
  </si>
  <si>
    <t>A faire</t>
  </si>
  <si>
    <t>Suivi
chantier</t>
  </si>
  <si>
    <t>Expertise</t>
  </si>
  <si>
    <t>Avis</t>
  </si>
  <si>
    <t>PV</t>
  </si>
  <si>
    <t>Date</t>
  </si>
  <si>
    <t>Numéro
facture</t>
  </si>
  <si>
    <t>Remarque</t>
  </si>
  <si>
    <t>Date de la demande</t>
  </si>
  <si>
    <t>Charge de 
travail</t>
  </si>
  <si>
    <t>Quel chantier cherchez-vous?</t>
  </si>
  <si>
    <t>Numéro de dossier :</t>
  </si>
  <si>
    <t>A361</t>
  </si>
  <si>
    <t>W421</t>
  </si>
  <si>
    <t>C425</t>
  </si>
  <si>
    <t>A4</t>
  </si>
  <si>
    <t>V344</t>
  </si>
  <si>
    <t>Liche</t>
  </si>
  <si>
    <t>Dalhem</t>
  </si>
  <si>
    <t>Papignies</t>
  </si>
  <si>
    <t>Auvelais</t>
  </si>
  <si>
    <t>Comblain</t>
  </si>
  <si>
    <t>Vedrin</t>
  </si>
  <si>
    <t>Recherche :</t>
  </si>
  <si>
    <t>Dossier:</t>
  </si>
  <si>
    <t/>
  </si>
  <si>
    <t>Suivi
étude</t>
  </si>
  <si>
    <t>Oui</t>
  </si>
  <si>
    <t>Non</t>
  </si>
  <si>
    <t>Oui/Non</t>
  </si>
  <si>
    <t>Essai géophysique</t>
  </si>
  <si>
    <t>CPT</t>
  </si>
  <si>
    <t>SBL / Panda</t>
  </si>
  <si>
    <t>EI</t>
  </si>
  <si>
    <t>EE</t>
  </si>
  <si>
    <t>E</t>
  </si>
  <si>
    <t>Essai de pompage</t>
  </si>
  <si>
    <t>Identification</t>
  </si>
  <si>
    <t>Proctor/CBR</t>
  </si>
  <si>
    <t>Caractéristiques mécaniques</t>
  </si>
  <si>
    <t>EIEEE</t>
  </si>
  <si>
    <t>Responsable</t>
  </si>
  <si>
    <t>GEO</t>
  </si>
  <si>
    <t>R601</t>
  </si>
  <si>
    <t>Glons</t>
  </si>
  <si>
    <t>Affaisement de chaussée</t>
  </si>
  <si>
    <t>d</t>
  </si>
  <si>
    <t>c</t>
  </si>
  <si>
    <t>a</t>
  </si>
  <si>
    <t>b</t>
  </si>
  <si>
    <t>e</t>
  </si>
  <si>
    <t>f</t>
  </si>
  <si>
    <t>g</t>
  </si>
  <si>
    <t>12/05/2005</t>
  </si>
  <si>
    <t>N1</t>
  </si>
  <si>
    <t>N3</t>
  </si>
  <si>
    <t>N2</t>
  </si>
  <si>
    <t>Colonne1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</si>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</sst>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17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Border="1"/>
    <xf numFmtId="0" fontId="5" fillId="0" borderId="0" xfId="0" applyFont="1"/>
    <xf numFmtId="0" fontId="4" fillId="0" borderId="0" xfId="0" applyFont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 wrapText="1"/>
    </xf>
    <xf numFmtId="1" fontId="0" fillId="0" borderId="0" xfId="0" applyNumberForma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 applyBorder="1" applyAlignment="1" applyProtection="1">
      <alignment horizontal="center" vertical="top"/>
    </xf>
    <xf numFmtId="1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vertical="center" wrapText="1"/>
    </xf>
    <xf numFmtId="0" fontId="6" fillId="0" borderId="2" xfId="0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/>
    </xf>
    <xf numFmtId="164" fontId="6" fillId="0" borderId="2" xfId="0" applyNumberFormat="1" applyFont="1" applyBorder="1" applyAlignment="1" applyProtection="1">
      <alignment horizontal="center" wrapText="1"/>
    </xf>
    <xf numFmtId="164" fontId="6" fillId="0" borderId="2" xfId="0" applyNumberFormat="1" applyFont="1" applyBorder="1" applyAlignment="1" applyProtection="1">
      <alignment horizontal="center"/>
    </xf>
    <xf numFmtId="0" fontId="6" fillId="2" borderId="2" xfId="0" applyFont="1" applyFill="1" applyBorder="1" applyAlignment="1" applyProtection="1">
      <alignment horizontal="center" textRotation="90"/>
    </xf>
    <xf numFmtId="1" fontId="6" fillId="0" borderId="2" xfId="0" applyNumberFormat="1" applyFont="1" applyBorder="1" applyAlignment="1" applyProtection="1">
      <alignment horizontal="center" textRotation="90" wrapText="1"/>
    </xf>
    <xf numFmtId="0" fontId="6" fillId="0" borderId="2" xfId="0" applyFont="1" applyBorder="1" applyAlignment="1" applyProtection="1">
      <alignment horizontal="center" textRotation="90"/>
    </xf>
    <xf numFmtId="0" fontId="6" fillId="0" borderId="2" xfId="0" applyFont="1" applyBorder="1" applyAlignment="1" applyProtection="1">
      <alignment horizontal="center" textRotation="90" wrapText="1"/>
    </xf>
    <xf numFmtId="164" fontId="6" fillId="0" borderId="2" xfId="0" applyNumberFormat="1" applyFont="1" applyBorder="1" applyAlignment="1" applyProtection="1">
      <alignment horizontal="center" textRotation="90"/>
    </xf>
    <xf numFmtId="0" fontId="6" fillId="0" borderId="0" xfId="0" applyFont="1" applyBorder="1" applyAlignment="1" applyProtection="1">
      <alignment horizontal="center"/>
    </xf>
  </cellXfs>
  <cellStyles count="1">
    <cellStyle name="Normal" xfId="0" builtinId="0"/>
  </cellStyles>
  <dxfs count="39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008000"/>
      </font>
    </dxf>
    <dxf>
      <font>
        <color rgb="FFFF0000"/>
      </font>
    </dxf>
    <dxf>
      <border>
        <bottom style="thin">
          <color indexed="64"/>
        </bottom>
      </border>
    </dxf>
    <dxf>
      <alignment horizontal="general" vertical="bottom" textRotation="0" wrapText="0" indent="0" justifyLastLine="0" shrinkToFit="0" readingOrder="0"/>
      <protection locked="1" hidden="0"/>
    </dxf>
    <dxf>
      <numFmt numFmtId="164" formatCode="d/mm/yyyy;@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64" formatCode="d/mm/yyyy;@"/>
      <alignment horizontal="center" vertical="bottom" textRotation="0" wrapText="0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1" hidden="0"/>
    </dxf>
    <dxf>
      <numFmt numFmtId="1" formatCode="0"/>
      <alignment horizontal="center" vertical="center" textRotation="0" wrapText="1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64" formatCode="d/mm/yyyy;@"/>
      <alignment horizontal="center" vertical="center" textRotation="0" wrapText="1" indent="0" justifyLastLine="0" shrinkToFit="0" readingOrder="0"/>
      <protection locked="1" hidden="0"/>
    </dxf>
    <dxf>
      <numFmt numFmtId="164" formatCode="d/mm/yyyy;@"/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200025</xdr:colOff>
          <xdr:row>0</xdr:row>
          <xdr:rowOff>19050</xdr:rowOff>
        </xdr:from>
        <xdr:to>
          <xdr:col>4</xdr:col>
          <xdr:colOff>523875</xdr:colOff>
          <xdr:row>0</xdr:row>
          <xdr:rowOff>400050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xdr:twoCellAnchor>
    <xdr:from>
      <xdr:col>16</xdr:col>
      <xdr:colOff>0</xdr:colOff>
      <xdr:row>0</xdr:row>
      <xdr:rowOff>0</xdr:rowOff>
    </xdr:from>
    <xdr:to>
      <xdr:col>24</xdr:col>
      <xdr:colOff>0</xdr:colOff>
      <xdr:row>0</xdr:row>
      <xdr:rowOff>447675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391775" y="0"/>
          <a:ext cx="3048000" cy="4476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Essais in-situ</a:t>
          </a:r>
        </a:p>
      </xdr:txBody>
    </xdr:sp>
    <xdr:clientData/>
  </xdr:twoCellAnchor>
  <xdr:twoCellAnchor>
    <xdr:from>
      <xdr:col>24</xdr:col>
      <xdr:colOff>0</xdr:colOff>
      <xdr:row>0</xdr:row>
      <xdr:rowOff>0</xdr:rowOff>
    </xdr:from>
    <xdr:to>
      <xdr:col>27</xdr:col>
      <xdr:colOff>0</xdr:colOff>
      <xdr:row>0</xdr:row>
      <xdr:rowOff>447675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3439775" y="0"/>
          <a:ext cx="1143000" cy="4476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Essais labo</a:t>
          </a:r>
        </a:p>
      </xdr:txBody>
    </xdr:sp>
    <xdr:clientData/>
  </xdr:twoCellAnchor>
  <xdr:twoCellAnchor>
    <xdr:from>
      <xdr:col>27</xdr:col>
      <xdr:colOff>0</xdr:colOff>
      <xdr:row>0</xdr:row>
      <xdr:rowOff>9525</xdr:rowOff>
    </xdr:from>
    <xdr:to>
      <xdr:col>29</xdr:col>
      <xdr:colOff>0</xdr:colOff>
      <xdr:row>0</xdr:row>
      <xdr:rowOff>457200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4582775" y="9525"/>
          <a:ext cx="1019175" cy="4476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Description</a:t>
          </a:r>
        </a:p>
        <a:p>
          <a:r>
            <a:rPr lang="fr-FR" sz="1100"/>
            <a:t>Interprétation</a:t>
          </a:r>
        </a:p>
      </xdr:txBody>
    </xdr:sp>
    <xdr:clientData/>
  </xdr:twoCellAnchor>
  <xdr:twoCellAnchor>
    <xdr:from>
      <xdr:col>29</xdr:col>
      <xdr:colOff>0</xdr:colOff>
      <xdr:row>0</xdr:row>
      <xdr:rowOff>19050</xdr:rowOff>
    </xdr:from>
    <xdr:to>
      <xdr:col>32</xdr:col>
      <xdr:colOff>0</xdr:colOff>
      <xdr:row>0</xdr:row>
      <xdr:rowOff>466725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5601950" y="19050"/>
          <a:ext cx="1809750" cy="4476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Rédaction</a:t>
          </a:r>
        </a:p>
      </xdr:txBody>
    </xdr:sp>
    <xdr:clientData/>
  </xdr:twoCellAnchor>
  <xdr:twoCellAnchor>
    <xdr:from>
      <xdr:col>32</xdr:col>
      <xdr:colOff>0</xdr:colOff>
      <xdr:row>0</xdr:row>
      <xdr:rowOff>1</xdr:rowOff>
    </xdr:from>
    <xdr:to>
      <xdr:col>34</xdr:col>
      <xdr:colOff>0</xdr:colOff>
      <xdr:row>0</xdr:row>
      <xdr:rowOff>447675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7411700" y="1"/>
          <a:ext cx="1543050" cy="447674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Facturation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8</xdr:row>
          <xdr:rowOff>28575</xdr:rowOff>
        </xdr:from>
        <xdr:to>
          <xdr:col>9</xdr:col>
          <xdr:colOff>361950</xdr:colOff>
          <xdr:row>9</xdr:row>
          <xdr:rowOff>0</xdr:rowOff>
        </xdr:to>
        <xdr:sp macro="" textlink="">
          <xdr:nvSpPr>
            <xdr:cNvPr id="2055" name="CheckBox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49932E-7A3F-4A2F-86C8-F91788D43639}" name="TBD" displayName="TBD" ref="A1:AI8" totalsRowShown="0" headerRowDxfId="0" headerRowBorderDxfId="3">
  <autoFilter ref="A1:AI8" xr:uid="{7355FDBE-5774-4FD3-891C-187BD570569D}"/>
  <tableColumns count="35">
    <tableColumn id="1" xr3:uid="{DD32EC67-B7E1-4011-B6EF-5FE0121C8946}" name="N1" dataDxfId="37"/>
    <tableColumn id="2" xr3:uid="{A4AF7857-78D7-4DD0-B50F-B6D8FFDC93EE}" name="N2"/>
    <tableColumn id="3" xr3:uid="{79081928-77DF-4745-B5F1-8E939AAA2EE5}" name="N3" dataDxfId="36"/>
    <tableColumn id="4" xr3:uid="{E9C0B33C-A862-446B-BB3F-2590FAC324E9}" name="Etat" dataDxfId="35"/>
    <tableColumn id="5" xr3:uid="{03998CAB-C273-412D-8340-0ECAFDD7BAE0}" name="Localisation" dataDxfId="34"/>
    <tableColumn id="6" xr3:uid="{063B9B7D-6647-4E06-837B-58B4505E0BB7}" name="Intitulé" dataDxfId="33"/>
    <tableColumn id="7" xr3:uid="{A4357EC2-D4D9-4FDF-887B-402F42A91613}" name="Date de la demande" dataDxfId="32"/>
    <tableColumn id="8" xr3:uid="{4924C8B0-8FBE-4F23-A190-B19388C40C0C}" name="Échéance" dataDxfId="31"/>
    <tableColumn id="9" xr3:uid="{377C8302-F34B-4930-BFDD-D775A7348C00}" name="Gestionnaire" dataDxfId="30"/>
    <tableColumn id="10" xr3:uid="{D4445B94-7065-4FD6-921D-50F49D7DC991}" name="Suppléant" dataDxfId="29"/>
    <tableColumn id="11" xr3:uid="{9A83DF32-2B15-4273-98DE-FA2F8823BD57}" name="Charge de _x000a_travail" dataDxfId="28"/>
    <tableColumn id="12" xr3:uid="{8F8208D3-5410-447E-BB6F-CDFB1E998E77}" name="Conception" dataDxfId="27"/>
    <tableColumn id="13" xr3:uid="{5EE8C413-EDE5-40AB-8376-19230CFDA1C7}" name="Suivi_x000a_étude" dataDxfId="26"/>
    <tableColumn id="14" xr3:uid="{C73F667A-3461-4B01-8254-2E344A9CC2D3}" name="Rédaction_x000a_CSC" dataDxfId="25"/>
    <tableColumn id="15" xr3:uid="{C0650B75-897C-4772-B996-8C0F4A7C777C}" name="Suivi_x000a_chantier" dataDxfId="24"/>
    <tableColumn id="16" xr3:uid="{817664E0-2269-416C-9844-BDA3F373C8F5}" name="Expertise" dataDxfId="23"/>
    <tableColumn id="17" xr3:uid="{B5A2DAFC-7641-4DBB-BD8A-008A23155B79}" name="CPT" dataDxfId="22"/>
    <tableColumn id="18" xr3:uid="{67A8A729-8CAD-43E7-A2C8-050A149DD014}" name="SBL / Panda" dataDxfId="21"/>
    <tableColumn id="19" xr3:uid="{6772310B-AAD4-4896-AFDF-C832FFBD5B1A}" name="Forage" dataDxfId="20"/>
    <tableColumn id="20" xr3:uid="{894735D4-FFA1-4434-A8F0-D2378455141E}" name="Monitoring" dataDxfId="19"/>
    <tableColumn id="21" xr3:uid="{0E417F92-BB98-48AB-BEAF-3C4185B8ED9A}" name="Essai de pompage" dataDxfId="18"/>
    <tableColumn id="22" xr3:uid="{0B4D25F9-3964-40E2-A745-64A546348C42}" name="Essai géophysique" dataDxfId="17"/>
    <tableColumn id="23" xr3:uid="{4B55E32B-A174-41FD-A27E-875A06E058E0}" name="Levé géologique" dataDxfId="16"/>
    <tableColumn id="24" xr3:uid="{943795E9-6921-4F29-AE16-F661781CDAB4}" name="Inspection" dataDxfId="15"/>
    <tableColumn id="25" xr3:uid="{532D2FD9-1808-49C7-9AAB-04100F7B7C4D}" name="Identification" dataDxfId="14"/>
    <tableColumn id="26" xr3:uid="{2D97AAE1-2EF9-4D97-9E5B-CF7E12C3ADF1}" name="Proctor/CBR" dataDxfId="13"/>
    <tableColumn id="27" xr3:uid="{B85547B7-3E9E-45BD-8214-E6B54C5792BC}" name="Caractéristiques mécaniques" dataDxfId="12"/>
    <tableColumn id="28" xr3:uid="{A430B183-8EDD-4F0F-9EBD-61E14A23641A}" name="Colonne1" dataDxfId="11"/>
    <tableColumn id="29" xr3:uid="{F967C258-3C6C-4CF8-AE36-ED91FDFCDBB8}" name="Responsable" dataDxfId="10"/>
    <tableColumn id="30" xr3:uid="{6E8324CE-AE39-4AE0-B0A5-0AED5EE1EFCE}" name="Avis" dataDxfId="9"/>
    <tableColumn id="31" xr3:uid="{0EAC6F36-AAD6-4DFB-862F-623AA4229759}" name="PV" dataDxfId="8"/>
    <tableColumn id="32" xr3:uid="{A8A63290-2BF8-4EE3-8747-20AC400C2439}" name="Date" dataDxfId="7"/>
    <tableColumn id="33" xr3:uid="{5A77BFB9-D3E4-406B-B906-176D71099043}" name="Numéro_x000a_facture" dataDxfId="6"/>
    <tableColumn id="34" xr3:uid="{2F519474-D2AE-43B0-A22A-6483D4E57991}" name="Date2" dataDxfId="5"/>
    <tableColumn id="35" xr3:uid="{31062384-C846-4D0C-AE62-4A99547C0059}" name="Remarque" dataDxfId="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Etat" displayName="TabEtat" ref="A1:A4" totalsRowShown="0" headerRowDxfId="38">
  <autoFilter ref="A1:A4" xr:uid="{00000000-0009-0000-0100-000009000000}"/>
  <tableColumns count="1">
    <tableColumn id="1" xr3:uid="{00000000-0010-0000-0000-000001000000}" name="Etat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abIngenieur" displayName="TabIngenieur" ref="C1:C7" totalsRowShown="0">
  <autoFilter ref="C1:C7" xr:uid="{00000000-0009-0000-0100-00000B000000}"/>
  <tableColumns count="1">
    <tableColumn id="1" xr3:uid="{00000000-0010-0000-0100-000001000000}" name="Ingénieur dirigeant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2000000}" name="TabCharge" displayName="TabCharge" ref="G1:G4" totalsRowShown="0">
  <autoFilter ref="G1:G4" xr:uid="{00000000-0009-0000-0100-00000D000000}"/>
  <tableColumns count="1">
    <tableColumn id="1" xr3:uid="{00000000-0010-0000-0200-000001000000}" name="Charge de travail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3000000}" name="TabType" displayName="TabType" ref="I1:I8" totalsRowShown="0">
  <autoFilter ref="I1:I8" xr:uid="{00000000-0009-0000-0100-00000E000000}"/>
  <tableColumns count="1">
    <tableColumn id="1" xr3:uid="{00000000-0010-0000-0300-000001000000}" name="Types d'essai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4000000}" name="TabSuppleant" displayName="TabSuppleant" ref="E1:E11" totalsRowShown="0">
  <autoFilter ref="E1:E11" xr:uid="{00000000-0009-0000-0100-00000C000000}"/>
  <tableColumns count="1">
    <tableColumn id="1" xr3:uid="{00000000-0010-0000-0400-000001000000}" name="Suppléant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Fait" displayName="TabFait" ref="K1:K3" totalsRowShown="0">
  <autoFilter ref="K1:K3" xr:uid="{00000000-0009-0000-0100-000002000000}"/>
  <tableColumns count="1">
    <tableColumn id="1" xr3:uid="{00000000-0010-0000-0500-000001000000}" name="A faire?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abOuiNon" displayName="TabOuiNon" ref="M1:M3" totalsRowShown="0">
  <autoFilter ref="M1:M3" xr:uid="{00000000-0009-0000-0100-000001000000}"/>
  <tableColumns count="1">
    <tableColumn id="1" xr3:uid="{00000000-0010-0000-0600-000001000000}" name="Oui/Non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7000000}" name="TabEIEEE" displayName="TabEIEEE" ref="O1:O4" totalsRowShown="0">
  <autoFilter ref="O1:O4" xr:uid="{00000000-0009-0000-0100-000003000000}"/>
  <tableColumns count="1">
    <tableColumn id="1" xr3:uid="{00000000-0010-0000-0700-000001000000}" name="EIEE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I8"/>
  <sheetViews>
    <sheetView tabSelected="1" zoomScaleNormal="100" workbookViewId="0">
      <selection activeCell="F9" sqref="F9"/>
    </sheetView>
  </sheetViews>
  <sheetFormatPr baseColWidth="10" defaultRowHeight="15" x14ac:dyDescent="0.25"/>
  <cols>
    <col min="1" max="3" width="6.28515625" style="7" customWidth="1"/>
    <col min="4" max="4" width="12" style="7" customWidth="1"/>
    <col min="5" max="5" width="13.5703125" style="7" customWidth="1"/>
    <col min="6" max="6" width="39" style="7" customWidth="1"/>
    <col min="7" max="7" width="20.85546875" style="14" customWidth="1"/>
    <col min="8" max="8" width="11.7109375" style="14" customWidth="1"/>
    <col min="9" max="9" width="14.7109375" style="7" customWidth="1"/>
    <col min="10" max="10" width="12.140625" style="7" customWidth="1"/>
    <col min="11" max="11" width="5.85546875" style="17" customWidth="1"/>
    <col min="12" max="12" width="13.28515625" style="7" customWidth="1"/>
    <col min="13" max="15" width="6.28515625" style="7" customWidth="1"/>
    <col min="16" max="16" width="11.42578125" style="7" customWidth="1"/>
    <col min="17" max="17" width="6.42578125" style="7" customWidth="1"/>
    <col min="18" max="18" width="13.28515625" style="7" customWidth="1"/>
    <col min="19" max="19" width="9.140625" style="7" customWidth="1"/>
    <col min="20" max="20" width="13.140625" style="7" customWidth="1"/>
    <col min="21" max="21" width="18.85546875" style="7" customWidth="1"/>
    <col min="22" max="22" width="19.28515625" style="7" customWidth="1"/>
    <col min="23" max="23" width="17.7109375" style="7" customWidth="1"/>
    <col min="24" max="24" width="12.42578125" style="7" customWidth="1"/>
    <col min="25" max="25" width="15.140625" style="7" customWidth="1"/>
    <col min="26" max="26" width="13.85546875" style="7" customWidth="1"/>
    <col min="27" max="27" width="28.5703125" style="7" customWidth="1"/>
    <col min="28" max="28" width="11.5703125" style="7" customWidth="1"/>
    <col min="29" max="29" width="14.42578125" style="13" customWidth="1"/>
    <col min="30" max="31" width="7.7109375" style="7" customWidth="1"/>
    <col min="32" max="32" width="11.7109375" style="14" customWidth="1"/>
    <col min="33" max="33" width="11.42578125" style="7"/>
    <col min="34" max="34" width="11.7109375" style="14" customWidth="1"/>
    <col min="35" max="35" width="68.5703125" style="18" customWidth="1"/>
    <col min="36" max="16384" width="11.42578125" style="7"/>
  </cols>
  <sheetData>
    <row r="1" spans="1:35" s="30" customFormat="1" ht="123" customHeight="1" x14ac:dyDescent="0.25">
      <c r="A1" s="21" t="s">
        <v>94</v>
      </c>
      <c r="B1" s="21" t="s">
        <v>96</v>
      </c>
      <c r="C1" s="22" t="s">
        <v>95</v>
      </c>
      <c r="D1" s="22" t="s">
        <v>2</v>
      </c>
      <c r="E1" s="22" t="s">
        <v>17</v>
      </c>
      <c r="F1" s="21" t="s">
        <v>18</v>
      </c>
      <c r="G1" s="23" t="s">
        <v>48</v>
      </c>
      <c r="H1" s="24" t="s">
        <v>19</v>
      </c>
      <c r="I1" s="25" t="s">
        <v>20</v>
      </c>
      <c r="J1" s="25" t="s">
        <v>21</v>
      </c>
      <c r="K1" s="26" t="s">
        <v>49</v>
      </c>
      <c r="L1" s="27" t="s">
        <v>27</v>
      </c>
      <c r="M1" s="27" t="s">
        <v>66</v>
      </c>
      <c r="N1" s="27" t="s">
        <v>28</v>
      </c>
      <c r="O1" s="27" t="s">
        <v>41</v>
      </c>
      <c r="P1" s="27" t="s">
        <v>42</v>
      </c>
      <c r="Q1" s="28" t="s">
        <v>71</v>
      </c>
      <c r="R1" s="28" t="s">
        <v>72</v>
      </c>
      <c r="S1" s="28" t="s">
        <v>31</v>
      </c>
      <c r="T1" s="28" t="s">
        <v>36</v>
      </c>
      <c r="U1" s="28" t="s">
        <v>76</v>
      </c>
      <c r="V1" s="28" t="s">
        <v>70</v>
      </c>
      <c r="W1" s="28" t="s">
        <v>37</v>
      </c>
      <c r="X1" s="28" t="s">
        <v>35</v>
      </c>
      <c r="Y1" s="28" t="s">
        <v>77</v>
      </c>
      <c r="Z1" s="28" t="s">
        <v>78</v>
      </c>
      <c r="AA1" s="28" t="s">
        <v>79</v>
      </c>
      <c r="AB1" s="21" t="s">
        <v>97</v>
      </c>
      <c r="AC1" s="28" t="s">
        <v>81</v>
      </c>
      <c r="AD1" s="27" t="s">
        <v>43</v>
      </c>
      <c r="AE1" s="27" t="s">
        <v>44</v>
      </c>
      <c r="AF1" s="29" t="s">
        <v>45</v>
      </c>
      <c r="AG1" s="28" t="s">
        <v>46</v>
      </c>
      <c r="AH1" s="29" t="s">
        <v>98</v>
      </c>
      <c r="AI1" s="21" t="s">
        <v>47</v>
      </c>
    </row>
    <row r="2" spans="1:35" s="16" customFormat="1" ht="18" customHeight="1" x14ac:dyDescent="0.25">
      <c r="A2" s="8" t="s">
        <v>55</v>
      </c>
      <c r="B2" s="8">
        <v>131</v>
      </c>
      <c r="C2" s="8" t="s">
        <v>52</v>
      </c>
      <c r="D2" s="7" t="s">
        <v>3</v>
      </c>
      <c r="E2" s="7" t="s">
        <v>60</v>
      </c>
      <c r="F2" s="8"/>
      <c r="G2" s="9"/>
      <c r="H2" s="9" t="s">
        <v>93</v>
      </c>
      <c r="I2" s="7" t="s">
        <v>7</v>
      </c>
      <c r="J2" s="7" t="s">
        <v>7</v>
      </c>
      <c r="K2" s="10"/>
      <c r="L2" s="11"/>
      <c r="M2" s="11"/>
      <c r="N2" s="11"/>
      <c r="O2" s="12"/>
      <c r="P2" s="11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13"/>
      <c r="AD2" s="8"/>
      <c r="AE2" s="8"/>
      <c r="AF2" s="14"/>
      <c r="AG2" s="7"/>
      <c r="AH2" s="14"/>
      <c r="AI2" s="15" t="s">
        <v>88</v>
      </c>
    </row>
    <row r="3" spans="1:35" s="16" customFormat="1" ht="18" customHeight="1" x14ac:dyDescent="0.25">
      <c r="A3" s="7" t="s">
        <v>16</v>
      </c>
      <c r="B3" s="7">
        <v>241</v>
      </c>
      <c r="C3" s="7" t="s">
        <v>24</v>
      </c>
      <c r="D3" s="7" t="s">
        <v>3</v>
      </c>
      <c r="E3" s="7" t="s">
        <v>59</v>
      </c>
      <c r="F3" s="7"/>
      <c r="G3" s="14">
        <v>43110</v>
      </c>
      <c r="H3" s="14">
        <v>43521</v>
      </c>
      <c r="I3" s="7" t="s">
        <v>11</v>
      </c>
      <c r="J3" s="7" t="s">
        <v>11</v>
      </c>
      <c r="K3" s="17"/>
      <c r="L3" s="11"/>
      <c r="M3" s="11"/>
      <c r="N3" s="11"/>
      <c r="O3" s="11"/>
      <c r="P3" s="11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13"/>
      <c r="AD3" s="8"/>
      <c r="AE3" s="8"/>
      <c r="AF3" s="14"/>
      <c r="AG3" s="7"/>
      <c r="AH3" s="14"/>
      <c r="AI3" s="18" t="s">
        <v>86</v>
      </c>
    </row>
    <row r="4" spans="1:35" s="16" customFormat="1" ht="18" customHeight="1" x14ac:dyDescent="0.25">
      <c r="A4" s="8" t="s">
        <v>82</v>
      </c>
      <c r="B4" s="19">
        <v>900</v>
      </c>
      <c r="C4" s="8" t="s">
        <v>83</v>
      </c>
      <c r="D4" s="13" t="s">
        <v>3</v>
      </c>
      <c r="E4" s="13" t="s">
        <v>84</v>
      </c>
      <c r="F4" s="8" t="s">
        <v>85</v>
      </c>
      <c r="G4" s="9">
        <v>43232</v>
      </c>
      <c r="H4" s="9">
        <v>44086</v>
      </c>
      <c r="I4" s="13" t="s">
        <v>9</v>
      </c>
      <c r="J4" s="13" t="s">
        <v>8</v>
      </c>
      <c r="K4" s="10">
        <v>2</v>
      </c>
      <c r="L4" s="12" t="s">
        <v>68</v>
      </c>
      <c r="M4" s="11" t="s">
        <v>68</v>
      </c>
      <c r="N4" s="12" t="s">
        <v>67</v>
      </c>
      <c r="O4" s="11" t="s">
        <v>68</v>
      </c>
      <c r="P4" s="12" t="s">
        <v>67</v>
      </c>
      <c r="Q4" s="8" t="s">
        <v>73</v>
      </c>
      <c r="R4" s="8" t="s">
        <v>74</v>
      </c>
      <c r="S4" s="8" t="s">
        <v>75</v>
      </c>
      <c r="T4" s="8" t="s">
        <v>73</v>
      </c>
      <c r="U4" s="8" t="s">
        <v>74</v>
      </c>
      <c r="V4" s="8" t="s">
        <v>75</v>
      </c>
      <c r="W4" s="8" t="s">
        <v>73</v>
      </c>
      <c r="X4" s="8" t="s">
        <v>75</v>
      </c>
      <c r="Y4" s="8" t="s">
        <v>73</v>
      </c>
      <c r="Z4" s="8" t="s">
        <v>74</v>
      </c>
      <c r="AA4" s="8" t="s">
        <v>75</v>
      </c>
      <c r="AB4" s="8" t="s">
        <v>40</v>
      </c>
      <c r="AC4" s="13" t="s">
        <v>10</v>
      </c>
      <c r="AD4" s="8"/>
      <c r="AE4" s="8"/>
      <c r="AF4" s="14"/>
      <c r="AG4" s="7"/>
      <c r="AH4" s="14"/>
      <c r="AI4" s="18" t="s">
        <v>87</v>
      </c>
    </row>
    <row r="5" spans="1:35" ht="18" customHeight="1" x14ac:dyDescent="0.25">
      <c r="A5" s="7" t="s">
        <v>25</v>
      </c>
      <c r="B5" s="7">
        <v>261</v>
      </c>
      <c r="C5" s="7" t="s">
        <v>26</v>
      </c>
      <c r="D5" s="7" t="s">
        <v>5</v>
      </c>
      <c r="E5" s="7" t="s">
        <v>57</v>
      </c>
      <c r="I5" s="7" t="s">
        <v>6</v>
      </c>
      <c r="J5" s="7" t="s">
        <v>12</v>
      </c>
      <c r="L5" s="11"/>
      <c r="M5" s="11"/>
      <c r="N5" s="11"/>
      <c r="O5" s="11"/>
      <c r="P5" s="11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D5" s="8"/>
      <c r="AE5" s="8"/>
      <c r="AF5" s="9"/>
      <c r="AG5" s="8"/>
      <c r="AH5" s="9"/>
      <c r="AI5" s="20" t="s">
        <v>91</v>
      </c>
    </row>
    <row r="6" spans="1:35" x14ac:dyDescent="0.25">
      <c r="A6" s="8" t="s">
        <v>55</v>
      </c>
      <c r="B6" s="8">
        <v>131</v>
      </c>
      <c r="C6" s="8" t="s">
        <v>56</v>
      </c>
      <c r="D6" s="7" t="s">
        <v>5</v>
      </c>
      <c r="E6" s="7" t="s">
        <v>62</v>
      </c>
      <c r="F6" s="8"/>
      <c r="G6" s="9"/>
      <c r="H6" s="9"/>
      <c r="I6" s="7" t="s">
        <v>9</v>
      </c>
      <c r="J6" s="7" t="s">
        <v>12</v>
      </c>
      <c r="K6" s="10"/>
      <c r="L6" s="11"/>
      <c r="M6" s="11"/>
      <c r="N6" s="11"/>
      <c r="O6" s="11"/>
      <c r="P6" s="11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D6" s="8"/>
      <c r="AE6" s="8"/>
      <c r="AI6" s="18" t="s">
        <v>92</v>
      </c>
    </row>
    <row r="7" spans="1:35" s="13" customFormat="1" ht="18" customHeight="1" x14ac:dyDescent="0.25">
      <c r="A7" s="8" t="s">
        <v>53</v>
      </c>
      <c r="B7" s="8">
        <v>233</v>
      </c>
      <c r="C7" s="8" t="s">
        <v>54</v>
      </c>
      <c r="D7" s="7" t="s">
        <v>3</v>
      </c>
      <c r="E7" s="7" t="s">
        <v>61</v>
      </c>
      <c r="F7" s="8"/>
      <c r="G7" s="9"/>
      <c r="H7" s="9"/>
      <c r="I7" s="7" t="s">
        <v>10</v>
      </c>
      <c r="J7" s="7" t="s">
        <v>9</v>
      </c>
      <c r="K7" s="10"/>
      <c r="L7" s="11"/>
      <c r="M7" s="11"/>
      <c r="N7" s="11"/>
      <c r="O7" s="11"/>
      <c r="P7" s="11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D7" s="8"/>
      <c r="AE7" s="8"/>
      <c r="AF7" s="14"/>
      <c r="AG7" s="7"/>
      <c r="AH7" s="14"/>
      <c r="AI7" s="18" t="s">
        <v>89</v>
      </c>
    </row>
    <row r="8" spans="1:35" ht="15" customHeight="1" x14ac:dyDescent="0.25">
      <c r="A8" s="7" t="s">
        <v>0</v>
      </c>
      <c r="B8" s="7">
        <v>151</v>
      </c>
      <c r="C8" s="7" t="s">
        <v>1</v>
      </c>
      <c r="D8" s="7" t="s">
        <v>4</v>
      </c>
      <c r="E8" s="7" t="s">
        <v>58</v>
      </c>
      <c r="I8" s="7" t="s">
        <v>10</v>
      </c>
      <c r="J8" s="7" t="s">
        <v>9</v>
      </c>
      <c r="L8" s="11"/>
      <c r="M8" s="11"/>
      <c r="N8" s="11"/>
      <c r="O8" s="11"/>
      <c r="P8" s="11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D8" s="8"/>
      <c r="AE8" s="8"/>
      <c r="AI8" s="18" t="s">
        <v>90</v>
      </c>
    </row>
  </sheetData>
  <sheetProtection selectLockedCells="1"/>
  <sortState ref="A2:AI8">
    <sortCondition ref="J1"/>
  </sortState>
  <conditionalFormatting sqref="L1:P1048576">
    <cfRule type="containsText" dxfId="2" priority="6" operator="containsText" text="Non">
      <formula>NOT(ISERROR(SEARCH("Non",L1)))</formula>
    </cfRule>
    <cfRule type="containsText" dxfId="1" priority="7" operator="containsText" text="Oui">
      <formula>NOT(ISERROR(SEARCH("Oui",L1)))</formula>
    </cfRule>
  </conditionalFormatting>
  <dataValidations count="7">
    <dataValidation type="list" allowBlank="1" showInputMessage="1" showErrorMessage="1" sqref="I2:I8" xr:uid="{00000000-0002-0000-0000-000000000000}">
      <formula1>INDIRECT("TabIngenieur")</formula1>
    </dataValidation>
    <dataValidation type="list" allowBlank="1" showInputMessage="1" showErrorMessage="1" sqref="J2:J8" xr:uid="{00000000-0002-0000-0000-000001000000}">
      <formula1>INDIRECT("TabSuppleant")</formula1>
    </dataValidation>
    <dataValidation type="list" allowBlank="1" showInputMessage="1" showErrorMessage="1" sqref="K2:K8" xr:uid="{00000000-0002-0000-0000-000002000000}">
      <formula1>INDIRECT("TabCharge")</formula1>
    </dataValidation>
    <dataValidation type="list" allowBlank="1" showInputMessage="1" showErrorMessage="1" sqref="D2:D8" xr:uid="{00000000-0002-0000-0000-000003000000}">
      <formula1>INDIRECT("TabEtat")</formula1>
    </dataValidation>
    <dataValidation type="list" allowBlank="1" showInputMessage="1" showErrorMessage="1" sqref="AB2:AB8 AD2:AE8" xr:uid="{00000000-0002-0000-0000-000004000000}">
      <formula1>INDIRECT("TabFait")</formula1>
    </dataValidation>
    <dataValidation type="list" allowBlank="1" showInputMessage="1" showErrorMessage="1" sqref="L2:P8" xr:uid="{00000000-0002-0000-0000-000005000000}">
      <formula1>INDIRECT("TabOuiNon")</formula1>
    </dataValidation>
    <dataValidation type="list" allowBlank="1" showInputMessage="1" showErrorMessage="1" sqref="Q2:AA8" xr:uid="{00000000-0002-0000-0000-000006000000}">
      <formula1>INDIRECT("TabEIEEE")</formula1>
    </dataValidation>
  </dataValidations>
  <printOptions horizontalCentered="1"/>
  <pageMargins left="0.31496062992125984" right="0.31496062992125984" top="0.78740157480314965" bottom="0.74803149606299213" header="0.31496062992125984" footer="0.31496062992125984"/>
  <pageSetup paperSize="8" scale="57" orientation="landscape" r:id="rId1"/>
  <drawing r:id="rId2"/>
  <legacyDrawing r:id="rId3"/>
  <controls>
    <mc:AlternateContent xmlns:mc="http://schemas.openxmlformats.org/markup-compatibility/2006">
      <mc:Choice Requires="x14">
        <control shapeId="1037" r:id="rId4" name="CommandButton1">
          <controlPr defaultSize="0" print="0" autoFill="0" autoLine="0" r:id="rId5">
            <anchor>
              <from>
                <xdr:col>0</xdr:col>
                <xdr:colOff>200025</xdr:colOff>
                <xdr:row>0</xdr:row>
                <xdr:rowOff>19050</xdr:rowOff>
              </from>
              <to>
                <xdr:col>4</xdr:col>
                <xdr:colOff>523875</xdr:colOff>
                <xdr:row>0</xdr:row>
                <xdr:rowOff>400050</xdr:rowOff>
              </to>
            </anchor>
          </controlPr>
        </control>
      </mc:Choice>
      <mc:Fallback>
        <control shapeId="1037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K11"/>
  <sheetViews>
    <sheetView topLeftCell="G1" workbookViewId="0">
      <selection activeCell="G14" sqref="G14"/>
    </sheetView>
  </sheetViews>
  <sheetFormatPr baseColWidth="10" defaultRowHeight="15" x14ac:dyDescent="0.25"/>
  <cols>
    <col min="3" max="3" width="20.140625" customWidth="1"/>
    <col min="5" max="5" width="12.140625" customWidth="1"/>
    <col min="7" max="7" width="18" customWidth="1"/>
    <col min="9" max="9" width="14.85546875" customWidth="1"/>
  </cols>
  <sheetData>
    <row r="1" spans="1:37" x14ac:dyDescent="0.25">
      <c r="A1" s="1" t="s">
        <v>2</v>
      </c>
      <c r="C1" t="s">
        <v>22</v>
      </c>
      <c r="E1" t="s">
        <v>21</v>
      </c>
      <c r="G1" t="s">
        <v>23</v>
      </c>
      <c r="I1" t="s">
        <v>29</v>
      </c>
      <c r="K1" t="s">
        <v>38</v>
      </c>
      <c r="M1" t="s">
        <v>69</v>
      </c>
      <c r="O1" t="s">
        <v>80</v>
      </c>
    </row>
    <row r="2" spans="1:37" x14ac:dyDescent="0.25">
      <c r="A2" t="s">
        <v>3</v>
      </c>
      <c r="C2" t="s">
        <v>6</v>
      </c>
      <c r="E2" t="s">
        <v>6</v>
      </c>
      <c r="G2">
        <v>1</v>
      </c>
      <c r="I2" t="s">
        <v>30</v>
      </c>
      <c r="K2" t="s">
        <v>39</v>
      </c>
      <c r="M2" s="5" t="s">
        <v>67</v>
      </c>
      <c r="O2" t="s">
        <v>73</v>
      </c>
    </row>
    <row r="3" spans="1:37" x14ac:dyDescent="0.25">
      <c r="A3" t="s">
        <v>5</v>
      </c>
      <c r="C3" t="s">
        <v>7</v>
      </c>
      <c r="E3" t="s">
        <v>7</v>
      </c>
      <c r="G3">
        <v>2</v>
      </c>
      <c r="I3" t="s">
        <v>31</v>
      </c>
      <c r="K3" t="s">
        <v>40</v>
      </c>
      <c r="M3" s="6" t="s">
        <v>68</v>
      </c>
      <c r="O3" t="s">
        <v>74</v>
      </c>
      <c r="AK3" t="s">
        <v>65</v>
      </c>
    </row>
    <row r="4" spans="1:37" x14ac:dyDescent="0.25">
      <c r="A4" t="s">
        <v>4</v>
      </c>
      <c r="C4" t="s">
        <v>8</v>
      </c>
      <c r="E4" t="s">
        <v>8</v>
      </c>
      <c r="G4">
        <v>3</v>
      </c>
      <c r="I4" t="s">
        <v>36</v>
      </c>
      <c r="O4" t="s">
        <v>75</v>
      </c>
    </row>
    <row r="5" spans="1:37" x14ac:dyDescent="0.25">
      <c r="C5" t="s">
        <v>9</v>
      </c>
      <c r="E5" t="s">
        <v>9</v>
      </c>
      <c r="I5" t="s">
        <v>32</v>
      </c>
    </row>
    <row r="6" spans="1:37" x14ac:dyDescent="0.25">
      <c r="C6" t="s">
        <v>10</v>
      </c>
      <c r="E6" t="s">
        <v>10</v>
      </c>
      <c r="I6" t="s">
        <v>33</v>
      </c>
    </row>
    <row r="7" spans="1:37" x14ac:dyDescent="0.25">
      <c r="C7" t="s">
        <v>11</v>
      </c>
      <c r="E7" t="s">
        <v>11</v>
      </c>
      <c r="I7" t="s">
        <v>34</v>
      </c>
    </row>
    <row r="8" spans="1:37" x14ac:dyDescent="0.25">
      <c r="E8" t="s">
        <v>14</v>
      </c>
      <c r="I8" t="s">
        <v>35</v>
      </c>
    </row>
    <row r="9" spans="1:37" x14ac:dyDescent="0.25">
      <c r="E9" t="s">
        <v>12</v>
      </c>
    </row>
    <row r="10" spans="1:37" x14ac:dyDescent="0.25">
      <c r="E10" t="s">
        <v>13</v>
      </c>
    </row>
    <row r="11" spans="1:37" x14ac:dyDescent="0.25">
      <c r="E11" t="s">
        <v>15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D5"/>
  <sheetViews>
    <sheetView workbookViewId="0">
      <selection activeCell="D5" sqref="D5"/>
    </sheetView>
  </sheetViews>
  <sheetFormatPr baseColWidth="10" defaultRowHeight="15" x14ac:dyDescent="0.25"/>
  <cols>
    <col min="2" max="2" width="15.85546875" customWidth="1"/>
  </cols>
  <sheetData>
    <row r="1" spans="1:4" ht="15.75" thickBot="1" x14ac:dyDescent="0.3"/>
    <row r="2" spans="1:4" ht="15.75" thickBot="1" x14ac:dyDescent="0.3">
      <c r="A2" t="s">
        <v>63</v>
      </c>
      <c r="B2" s="2" t="s">
        <v>52</v>
      </c>
      <c r="D2">
        <f>MATCH($B$2,'Liste dossiers'!$C$1:$C$8,0)</f>
        <v>2</v>
      </c>
    </row>
    <row r="5" spans="1:4" x14ac:dyDescent="0.25">
      <c r="A5" t="s">
        <v>64</v>
      </c>
      <c r="B5" t="str">
        <f>INDEX('Liste dossiers'!A:AI,MATCH($B$2,'Liste dossiers'!$C$1:$C$8,0),1)&amp;" - "&amp;INDEX('Liste dossiers'!A:AI,MATCH($B$2,'Liste dossiers'!C:C,0),3)&amp;" - "&amp;INDEX('Liste dossiers'!A:AI,MATCH($B$2,'Liste dossiers'!C:C,0),5)</f>
        <v>A4 - A361 - Auvelais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9"/>
  <sheetViews>
    <sheetView workbookViewId="0">
      <selection activeCell="M4" sqref="M4"/>
    </sheetView>
  </sheetViews>
  <sheetFormatPr baseColWidth="10" defaultRowHeight="15" x14ac:dyDescent="0.25"/>
  <sheetData>
    <row r="1" spans="1:8" ht="15.75" thickBot="1" x14ac:dyDescent="0.3"/>
    <row r="2" spans="1:8" ht="15.75" thickBot="1" x14ac:dyDescent="0.3">
      <c r="A2" t="s">
        <v>50</v>
      </c>
      <c r="D2" s="2" t="s">
        <v>26</v>
      </c>
      <c r="E2" s="4">
        <f>MATCH($D$2,'Liste dossiers'!$C$1:$C$8,0)</f>
        <v>5</v>
      </c>
    </row>
    <row r="4" spans="1:8" x14ac:dyDescent="0.25">
      <c r="A4" t="s">
        <v>51</v>
      </c>
      <c r="C4" s="3" t="str">
        <f>INDEX('Liste dossiers'!A:AI,MATCH($D$2,'Liste dossiers'!C:C,0),1)</f>
        <v>W60</v>
      </c>
      <c r="D4" s="3" t="str">
        <f>INDEX('Liste dossiers'!A:AI,MATCH($D$2,'Liste dossiers'!C:C,0),3)</f>
        <v>L553</v>
      </c>
      <c r="E4" s="3" t="str">
        <f>INDEX('Liste dossiers'!$A$1:$AI$8,MATCH($D$2,'Liste dossiers'!$C$1:$C$8,0),5)</f>
        <v>Liche</v>
      </c>
      <c r="G4" t="str">
        <f>INDEX('Liste dossiers'!A1:AI8,MATCH($D$2,'Liste dossiers'!$C$1:$C$8,0),1)&amp;" - "&amp;INDEX('Liste dossiers'!$A$1:$AI$8,MATCH($D$2,'Liste dossiers'!$C$1:$C$8,0),3)&amp;" - "&amp;INDEX('Liste dossiers'!$A$1:$AI$8,MATCH($D$2,'Liste dossiers'!$C$1:$C$8,0),5)</f>
        <v>W60 - L553 - Liche</v>
      </c>
    </row>
    <row r="9" spans="1:8" x14ac:dyDescent="0.25">
      <c r="H9" t="str">
        <f>IF(J19=TRUE,"Pas compatible","compatible")</f>
        <v>compatible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5" r:id="rId3" name="CheckBox1">
          <controlPr defaultSize="0" autoLine="0" autoPict="0" r:id="rId4">
            <anchor moveWithCells="1">
              <from>
                <xdr:col>9</xdr:col>
                <xdr:colOff>200025</xdr:colOff>
                <xdr:row>8</xdr:row>
                <xdr:rowOff>28575</xdr:rowOff>
              </from>
              <to>
                <xdr:col>9</xdr:col>
                <xdr:colOff>361950</xdr:colOff>
                <xdr:row>9</xdr:row>
                <xdr:rowOff>0</xdr:rowOff>
              </to>
            </anchor>
          </controlPr>
        </control>
      </mc:Choice>
      <mc:Fallback>
        <control shapeId="2055" r:id="rId3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dossiers</vt:lpstr>
      <vt:lpstr>Listes de travail</vt:lpstr>
      <vt:lpstr>Recherche</vt:lpstr>
      <vt:lpstr>Travail</vt:lpstr>
    </vt:vector>
  </TitlesOfParts>
  <Company>SPW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BALTHASART</dc:creator>
  <cp:lastModifiedBy>Roger</cp:lastModifiedBy>
  <cp:lastPrinted>2018-06-13T12:43:45Z</cp:lastPrinted>
  <dcterms:created xsi:type="dcterms:W3CDTF">2018-05-31T12:05:56Z</dcterms:created>
  <dcterms:modified xsi:type="dcterms:W3CDTF">2018-06-15T14:46:23Z</dcterms:modified>
</cp:coreProperties>
</file>