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updateLinks="always" codeName="ThisWorkbook"/>
  <bookViews>
    <workbookView xWindow="-15" yWindow="-15" windowWidth="24030" windowHeight="5130" firstSheet="2" activeTab="2"/>
  </bookViews>
  <sheets>
    <sheet name="DSN MENSUELLES" sheetId="4" state="hidden" r:id="rId1"/>
    <sheet name="DSN EVENEMENTS" sheetId="11" state="hidden" r:id="rId2"/>
    <sheet name="BD ENT" sheetId="18" r:id="rId3"/>
    <sheet name="BD SAL" sheetId="16" r:id="rId4"/>
    <sheet name="Amasquer" sheetId="12" state="hidden" r:id="rId5"/>
    <sheet name="CCN" sheetId="14" state="hidden" r:id="rId6"/>
    <sheet name="FicheENT" sheetId="19" r:id="rId7"/>
    <sheet name="FicheSal" sheetId="21" r:id="rId8"/>
    <sheet name="Param" sheetId="5" r:id="rId9"/>
  </sheets>
  <functionGroups builtInGroupCount="17"/>
  <externalReferences>
    <externalReference r:id="rId10"/>
    <externalReference r:id="rId11"/>
  </externalReferences>
  <definedNames>
    <definedName name="_xlnm._FilterDatabase" localSheetId="2" hidden="1">'BD ENT'!$A$1:$V$1</definedName>
    <definedName name="_xlnm._FilterDatabase" localSheetId="3" hidden="1">'BD SAL'!$A$1:$N$9</definedName>
    <definedName name="_xlnm._FilterDatabase" localSheetId="0" hidden="1">'DSN MENSUELLES'!$A$4:$AI$11</definedName>
    <definedName name="AcqCP">Param!$I$2:$I$4</definedName>
    <definedName name="BdEFirm">OFFSET('BD ENT'!$B$1,1,,COUNTA('BD ENT'!$B:$B)-1)</definedName>
    <definedName name="BdEidE">OFFSET('BD ENT'!$A$1,,,COUNTA('BD ENT'!$A:$A))</definedName>
    <definedName name="BdEnt">OFFSET(BdEidE,,,,COUNTA('BD ENT'!$1:$1))</definedName>
    <definedName name="BdSal">OFFSET(BdSidS,,,,COUNTA('BD SAL'!$1:$1))</definedName>
    <definedName name="BdSidS">OFFSET('BD SAL'!$A$1,,,COUNTA('BD SAL'!$A:$A))</definedName>
    <definedName name="cais">[1]TRAME!$H$8:$H$12</definedName>
    <definedName name="CCN">OFFSET(CCN!$A$1,1,,COUNTA(CCN!$A:$A)-1)</definedName>
    <definedName name="CCNCon">OFFSET(CCN,,2)</definedName>
    <definedName name="choix">Param!$C$2:$C$4</definedName>
    <definedName name="COLLECTIVES">CCN!$C$2:$C$1022</definedName>
    <definedName name="Contrat">Param!$Q$2:$Q$5</definedName>
    <definedName name="Conventions">CCN!$A$1:$A$297</definedName>
    <definedName name="DATE">Amasquer!$G$1:$G$32</definedName>
    <definedName name="ENVOI">Amasquer!$A$1:$A$5</definedName>
    <definedName name="Evenements">Param!$E$2:$E$12</definedName>
    <definedName name="FEntC">FicheENT!$I$1</definedName>
    <definedName name="IndCP">Param!$K$2:$K$4</definedName>
    <definedName name="NC">Param!$O$2:$O$4</definedName>
    <definedName name="ouinon">Param!$M$2:$M$3</definedName>
    <definedName name="Paiement">[1]TRAME!$F$13:$F$16</definedName>
    <definedName name="ParCadre">OFFSET(Param!$O$1,1,,COUNTA(Param!$O:$O)-1)</definedName>
    <definedName name="ParContrat">OFFSET(Param!$Q$1,1,,COUNTA(Param!$Q:$Q)-1)</definedName>
    <definedName name="PHASES">Param!$A$2:$A$6</definedName>
    <definedName name="REGL">Amasquer!$I$1:$I$6</definedName>
    <definedName name="REGLE">[2]TRAME!$F$13:$F$16</definedName>
    <definedName name="renomme">Param!$C$2:$C$3</definedName>
    <definedName name="rien">[1]TRAME!$F$13:$F$15</definedName>
    <definedName name="SUBRO">Param!$G$2:$G$3</definedName>
    <definedName name="trim">[1]TRAME!$F$8:$F$10</definedName>
    <definedName name="TYPE">Amasquer!$C$1:$C$7</definedName>
    <definedName name="valid">Param!$C$2:$C$3</definedName>
    <definedName name="VALIDATION">Amasquer!$F$1:$F$3</definedName>
    <definedName name="_xlnm.Print_Area" localSheetId="6">FicheENT!$F$1:$W$23</definedName>
    <definedName name="_xlnm.Print_Area" localSheetId="7">FicheSal!$A$1:$M$25</definedName>
  </definedNames>
  <calcPr calcId="145621"/>
</workbook>
</file>

<file path=xl/calcChain.xml><?xml version="1.0" encoding="utf-8"?>
<calcChain xmlns="http://schemas.openxmlformats.org/spreadsheetml/2006/main">
  <c r="E5" i="21" l="1"/>
  <c r="E19" i="21" l="1"/>
  <c r="E15" i="21"/>
  <c r="E17" i="21"/>
  <c r="E13" i="21"/>
  <c r="E11" i="21"/>
  <c r="K9" i="21"/>
  <c r="E9" i="21"/>
  <c r="E7" i="21"/>
  <c r="J7" i="21"/>
  <c r="E3" i="21"/>
  <c r="I7" i="19"/>
  <c r="T13" i="19" l="1"/>
  <c r="J15" i="19"/>
  <c r="H14" i="19"/>
  <c r="O13" i="19"/>
  <c r="H13" i="19"/>
  <c r="H12" i="19"/>
  <c r="J2" i="19" l="1"/>
  <c r="J6" i="19"/>
  <c r="K23" i="19" l="1"/>
  <c r="I22" i="19"/>
  <c r="R20" i="19"/>
  <c r="I20" i="19"/>
  <c r="N19" i="19"/>
  <c r="N18" i="19"/>
  <c r="N17" i="19"/>
  <c r="N16" i="19"/>
  <c r="Q8" i="19"/>
  <c r="C552" i="14" l="1"/>
  <c r="C553" i="14"/>
  <c r="C554" i="14"/>
  <c r="C555" i="14"/>
  <c r="C556" i="14"/>
  <c r="C557" i="14"/>
  <c r="C558" i="14"/>
  <c r="C559" i="14"/>
  <c r="C560" i="14"/>
  <c r="C561" i="14"/>
  <c r="C562" i="14"/>
  <c r="C563" i="14"/>
  <c r="C564" i="14"/>
  <c r="C565" i="14"/>
  <c r="C566" i="14"/>
  <c r="C567" i="14"/>
  <c r="C568" i="14"/>
  <c r="C569" i="14"/>
  <c r="C570" i="14"/>
  <c r="C571" i="14"/>
  <c r="C572" i="14"/>
  <c r="C573" i="14"/>
  <c r="C574" i="14"/>
  <c r="C575" i="14"/>
  <c r="C576" i="14"/>
  <c r="C577" i="14"/>
  <c r="C578" i="14"/>
  <c r="C579" i="14"/>
  <c r="C580" i="14"/>
  <c r="C581" i="14"/>
  <c r="C582" i="14"/>
  <c r="C583" i="14"/>
  <c r="C584" i="14"/>
  <c r="C585" i="14"/>
  <c r="C586" i="14"/>
  <c r="C587" i="14"/>
  <c r="C588" i="14"/>
  <c r="C589" i="14"/>
  <c r="C590" i="14"/>
  <c r="C591" i="14"/>
  <c r="C592" i="14"/>
  <c r="C593" i="14"/>
  <c r="C594" i="14"/>
  <c r="C595" i="14"/>
  <c r="C596" i="14"/>
  <c r="C597" i="14"/>
  <c r="C598" i="14"/>
  <c r="C599" i="14"/>
  <c r="C600" i="14"/>
  <c r="C601" i="14"/>
  <c r="C602" i="14"/>
  <c r="C603" i="14"/>
  <c r="C604" i="14"/>
  <c r="C605" i="14"/>
  <c r="C606" i="14"/>
  <c r="C607" i="14"/>
  <c r="C608" i="14"/>
  <c r="C609" i="14"/>
  <c r="C610" i="14"/>
  <c r="C611" i="14"/>
  <c r="C612" i="14"/>
  <c r="C613" i="14"/>
  <c r="C614" i="14"/>
  <c r="C615" i="14"/>
  <c r="C616" i="14"/>
  <c r="C617" i="14"/>
  <c r="C618" i="14"/>
  <c r="C619" i="14"/>
  <c r="C620" i="14"/>
  <c r="C621" i="14"/>
  <c r="C622" i="14"/>
  <c r="C623" i="14"/>
  <c r="C624" i="14"/>
  <c r="C625" i="14"/>
  <c r="C626" i="14"/>
  <c r="C627" i="14"/>
  <c r="C628" i="14"/>
  <c r="C629" i="14"/>
  <c r="C630" i="14"/>
  <c r="C631" i="14"/>
  <c r="C632" i="14"/>
  <c r="C633" i="14"/>
  <c r="C634" i="14"/>
  <c r="C635" i="14"/>
  <c r="C636" i="14"/>
  <c r="C637" i="14"/>
  <c r="C638" i="14"/>
  <c r="C639" i="14"/>
  <c r="C640" i="14"/>
  <c r="C641" i="14"/>
  <c r="C642" i="14"/>
  <c r="C643" i="14"/>
  <c r="C644" i="14"/>
  <c r="C645" i="14"/>
  <c r="C646" i="14"/>
  <c r="C647" i="14"/>
  <c r="C648" i="14"/>
  <c r="C649" i="14"/>
  <c r="C650" i="14"/>
  <c r="C651" i="14"/>
  <c r="C652" i="14"/>
  <c r="C653" i="14"/>
  <c r="C654" i="14"/>
  <c r="C655" i="14"/>
  <c r="C656" i="14"/>
  <c r="C657" i="14"/>
  <c r="C658" i="14"/>
  <c r="C659" i="14"/>
  <c r="C660" i="14"/>
  <c r="C661" i="14"/>
  <c r="C662" i="14"/>
  <c r="C663" i="14"/>
  <c r="C664" i="14"/>
  <c r="C665" i="14"/>
  <c r="C666" i="14"/>
  <c r="C667" i="14"/>
  <c r="C668" i="14"/>
  <c r="C669" i="14"/>
  <c r="C670" i="14"/>
  <c r="C671" i="14"/>
  <c r="C672" i="14"/>
  <c r="C673" i="14"/>
  <c r="C674" i="14"/>
  <c r="C675" i="14"/>
  <c r="C676" i="14"/>
  <c r="C677" i="14"/>
  <c r="C678" i="14"/>
  <c r="C679" i="14"/>
  <c r="C680" i="14"/>
  <c r="C681" i="14"/>
  <c r="C682" i="14"/>
  <c r="C683" i="14"/>
  <c r="C684" i="14"/>
  <c r="C685" i="14"/>
  <c r="C686" i="14"/>
  <c r="C687" i="14"/>
  <c r="C688" i="14"/>
  <c r="C689" i="14"/>
  <c r="C690" i="14"/>
  <c r="C691" i="14"/>
  <c r="C692" i="14"/>
  <c r="C693" i="14"/>
  <c r="C694" i="14"/>
  <c r="C695" i="14"/>
  <c r="C696" i="14"/>
  <c r="C697" i="14"/>
  <c r="C698" i="14"/>
  <c r="C699" i="14"/>
  <c r="C700" i="14"/>
  <c r="C701" i="14"/>
  <c r="C702" i="14"/>
  <c r="C703" i="14"/>
  <c r="C704" i="14"/>
  <c r="C705" i="14"/>
  <c r="C706" i="14"/>
  <c r="C707" i="14"/>
  <c r="C708" i="14"/>
  <c r="C709" i="14"/>
  <c r="C710" i="14"/>
  <c r="C711" i="14"/>
  <c r="C712" i="14"/>
  <c r="C713" i="14"/>
  <c r="C714" i="14"/>
  <c r="C715" i="14"/>
  <c r="C716" i="14"/>
  <c r="C717" i="14"/>
  <c r="C718" i="14"/>
  <c r="C719" i="14"/>
  <c r="C720" i="14"/>
  <c r="C721" i="14"/>
  <c r="C722" i="14"/>
  <c r="C723" i="14"/>
  <c r="C724" i="14"/>
  <c r="C725" i="14"/>
  <c r="C726" i="14"/>
  <c r="C727" i="14"/>
  <c r="C728" i="14"/>
  <c r="C729" i="14"/>
  <c r="C730" i="14"/>
  <c r="C731" i="14"/>
  <c r="C732" i="14"/>
  <c r="C733" i="14"/>
  <c r="C734" i="14"/>
  <c r="C735" i="14"/>
  <c r="C736" i="14"/>
  <c r="C737" i="14"/>
  <c r="C738" i="14"/>
  <c r="C739" i="14"/>
  <c r="C740" i="14"/>
  <c r="C741" i="14"/>
  <c r="C742" i="14"/>
  <c r="C743" i="14"/>
  <c r="C744" i="14"/>
  <c r="C745" i="14"/>
  <c r="C746" i="14"/>
  <c r="C747" i="14"/>
  <c r="C748" i="14"/>
  <c r="C749" i="14"/>
  <c r="C750" i="14"/>
  <c r="C751" i="14"/>
  <c r="C752" i="14"/>
  <c r="C753" i="14"/>
  <c r="C754" i="14"/>
  <c r="C755" i="14"/>
  <c r="C756" i="14"/>
  <c r="C757" i="14"/>
  <c r="C758" i="14"/>
  <c r="C759" i="14"/>
  <c r="C760" i="14"/>
  <c r="C761" i="14"/>
  <c r="C762" i="14"/>
  <c r="C763" i="14"/>
  <c r="C764" i="14"/>
  <c r="C765" i="14"/>
  <c r="C766" i="14"/>
  <c r="C767" i="14"/>
  <c r="C768" i="14"/>
  <c r="C769" i="14"/>
  <c r="C770" i="14"/>
  <c r="C771" i="14"/>
  <c r="C772" i="14"/>
  <c r="C773" i="14"/>
  <c r="C774" i="14"/>
  <c r="C775" i="14"/>
  <c r="C776" i="14"/>
  <c r="C777" i="14"/>
  <c r="C778" i="14"/>
  <c r="C779" i="14"/>
  <c r="C780" i="14"/>
  <c r="C781" i="14"/>
  <c r="C782" i="14"/>
  <c r="C783" i="14"/>
  <c r="C784" i="14"/>
  <c r="C785" i="14"/>
  <c r="C786" i="14"/>
  <c r="C787" i="14"/>
  <c r="C788" i="14"/>
  <c r="C789" i="14"/>
  <c r="C790" i="14"/>
  <c r="C791" i="14"/>
  <c r="C792" i="14"/>
  <c r="C793" i="14"/>
  <c r="C794" i="14"/>
  <c r="C795" i="14"/>
  <c r="C796" i="14"/>
  <c r="C797" i="14"/>
  <c r="C798" i="14"/>
  <c r="C799" i="14"/>
  <c r="C800" i="14"/>
  <c r="C801" i="14"/>
  <c r="C802" i="14"/>
  <c r="C803" i="14"/>
  <c r="C804" i="14"/>
  <c r="C805" i="14"/>
  <c r="C806" i="14"/>
  <c r="C807" i="14"/>
  <c r="C808" i="14"/>
  <c r="C809" i="14"/>
  <c r="C810" i="14"/>
  <c r="C811" i="14"/>
  <c r="C812" i="14"/>
  <c r="C813" i="14"/>
  <c r="C814" i="14"/>
  <c r="C815" i="14"/>
  <c r="C816" i="14"/>
  <c r="C817" i="14"/>
  <c r="C818" i="14"/>
  <c r="C819" i="14"/>
  <c r="C820" i="14"/>
  <c r="C821" i="14"/>
  <c r="C822" i="14"/>
  <c r="C823" i="14"/>
  <c r="C824" i="14"/>
  <c r="C825" i="14"/>
  <c r="C826" i="14"/>
  <c r="C827" i="14"/>
  <c r="C828" i="14"/>
  <c r="C829" i="14"/>
  <c r="C830" i="14"/>
  <c r="C831" i="14"/>
  <c r="C832" i="14"/>
  <c r="C833" i="14"/>
  <c r="C834" i="14"/>
  <c r="C835" i="14"/>
  <c r="C836" i="14"/>
  <c r="C837" i="14"/>
  <c r="C838" i="14"/>
  <c r="C839" i="14"/>
  <c r="C840" i="14"/>
  <c r="C841" i="14"/>
  <c r="C842" i="14"/>
  <c r="C843" i="14"/>
  <c r="C844" i="14"/>
  <c r="C845" i="14"/>
  <c r="C846" i="14"/>
  <c r="C847" i="14"/>
  <c r="C848" i="14"/>
  <c r="C849" i="14"/>
  <c r="C850" i="14"/>
  <c r="C851" i="14"/>
  <c r="C852" i="14"/>
  <c r="C853" i="14"/>
  <c r="C854" i="14"/>
  <c r="C855" i="14"/>
  <c r="C856" i="14"/>
  <c r="C857" i="14"/>
  <c r="C858" i="14"/>
  <c r="C859" i="14"/>
  <c r="C860" i="14"/>
  <c r="C861" i="14"/>
  <c r="C862" i="14"/>
  <c r="C863" i="14"/>
  <c r="C864" i="14"/>
  <c r="C865" i="14"/>
  <c r="C866" i="14"/>
  <c r="C867" i="14"/>
  <c r="C868" i="14"/>
  <c r="C869" i="14"/>
  <c r="C870" i="14"/>
  <c r="C871" i="14"/>
  <c r="C872" i="14"/>
  <c r="C873" i="14"/>
  <c r="C874" i="14"/>
  <c r="C875" i="14"/>
  <c r="C876" i="14"/>
  <c r="C877" i="14"/>
  <c r="C878" i="14"/>
  <c r="C879" i="14"/>
  <c r="C880" i="14"/>
  <c r="C881" i="14"/>
  <c r="C882" i="14"/>
  <c r="C883" i="14"/>
  <c r="C884" i="14"/>
  <c r="C885" i="14"/>
  <c r="C886" i="14"/>
  <c r="C887" i="14"/>
  <c r="C888" i="14"/>
  <c r="C889" i="14"/>
  <c r="C890" i="14"/>
  <c r="C891" i="14"/>
  <c r="C892" i="14"/>
  <c r="C893" i="14"/>
  <c r="C894" i="14"/>
  <c r="C895" i="14"/>
  <c r="C896" i="14"/>
  <c r="C897" i="14"/>
  <c r="C898" i="14"/>
  <c r="C899" i="14"/>
  <c r="C900" i="14"/>
  <c r="C901" i="14"/>
  <c r="C902" i="14"/>
  <c r="C903" i="14"/>
  <c r="C904" i="14"/>
  <c r="C905" i="14"/>
  <c r="C906" i="14"/>
  <c r="C907" i="14"/>
  <c r="C908" i="14"/>
  <c r="C909" i="14"/>
  <c r="C910" i="14"/>
  <c r="C911" i="14"/>
  <c r="C912" i="14"/>
  <c r="C913" i="14"/>
  <c r="C914" i="14"/>
  <c r="C915" i="14"/>
  <c r="C916" i="14"/>
  <c r="C917" i="14"/>
  <c r="C918" i="14"/>
  <c r="C919" i="14"/>
  <c r="C920" i="14"/>
  <c r="C921" i="14"/>
  <c r="C922" i="14"/>
  <c r="C923" i="14"/>
  <c r="C924" i="14"/>
  <c r="C925" i="14"/>
  <c r="C926" i="14"/>
  <c r="C927" i="14"/>
  <c r="C928" i="14"/>
  <c r="C929" i="14"/>
  <c r="C930" i="14"/>
  <c r="C931" i="14"/>
  <c r="C932" i="14"/>
  <c r="C933" i="14"/>
  <c r="C934" i="14"/>
  <c r="C935" i="14"/>
  <c r="C936" i="14"/>
  <c r="C937" i="14"/>
  <c r="C938" i="14"/>
  <c r="C939" i="14"/>
  <c r="C940" i="14"/>
  <c r="C941" i="14"/>
  <c r="C942" i="14"/>
  <c r="C943" i="14"/>
  <c r="C944" i="14"/>
  <c r="C945" i="14"/>
  <c r="C946" i="14"/>
  <c r="C947" i="14"/>
  <c r="C948" i="14"/>
  <c r="C949" i="14"/>
  <c r="C950" i="14"/>
  <c r="C951" i="14"/>
  <c r="C952" i="14"/>
  <c r="C953" i="14"/>
  <c r="C954" i="14"/>
  <c r="C955" i="14"/>
  <c r="C956" i="14"/>
  <c r="C957" i="14"/>
  <c r="C958" i="14"/>
  <c r="C959" i="14"/>
  <c r="C960" i="14"/>
  <c r="C961" i="14"/>
  <c r="C962" i="14"/>
  <c r="C963" i="14"/>
  <c r="C964" i="14"/>
  <c r="C965" i="14"/>
  <c r="C966" i="14"/>
  <c r="C967" i="14"/>
  <c r="C968" i="14"/>
  <c r="C969" i="14"/>
  <c r="C970" i="14"/>
  <c r="C971" i="14"/>
  <c r="C972" i="14"/>
  <c r="C973" i="14"/>
  <c r="C974" i="14"/>
  <c r="C975" i="14"/>
  <c r="C976" i="14"/>
  <c r="C977" i="14"/>
  <c r="C978" i="14"/>
  <c r="C979" i="14"/>
  <c r="C980" i="14"/>
  <c r="C981" i="14"/>
  <c r="C982" i="14"/>
  <c r="C983" i="14"/>
  <c r="C984" i="14"/>
  <c r="C985" i="14"/>
  <c r="C986" i="14"/>
  <c r="C987" i="14"/>
  <c r="C988" i="14"/>
  <c r="C989" i="14"/>
  <c r="C990" i="14"/>
  <c r="C991" i="14"/>
  <c r="C992" i="14"/>
  <c r="C993" i="14"/>
  <c r="C994" i="14"/>
  <c r="C995" i="14"/>
  <c r="C996" i="14"/>
  <c r="C997" i="14"/>
  <c r="C998" i="14"/>
  <c r="C999" i="14"/>
  <c r="C1000" i="14"/>
  <c r="C1001" i="14"/>
  <c r="C1002" i="14"/>
  <c r="C1003" i="14"/>
  <c r="C1004" i="14"/>
  <c r="C1005" i="14"/>
  <c r="C1006" i="14"/>
  <c r="C1007" i="14"/>
  <c r="C1008" i="14"/>
  <c r="C1009" i="14"/>
  <c r="C1010" i="14"/>
  <c r="C1011" i="14"/>
  <c r="C1012" i="14"/>
  <c r="C1013" i="14"/>
  <c r="C1014" i="14"/>
  <c r="C1015" i="14"/>
  <c r="C1016" i="14"/>
  <c r="C1017" i="14"/>
  <c r="C1018" i="14"/>
  <c r="C1019" i="14"/>
  <c r="C1020" i="14"/>
  <c r="C1021" i="14"/>
  <c r="C1022" i="14"/>
  <c r="C1023" i="14"/>
  <c r="C1024" i="14"/>
  <c r="C1025" i="14"/>
  <c r="C1026" i="14"/>
  <c r="C1027" i="14"/>
  <c r="C1028" i="14"/>
  <c r="C1029" i="14"/>
  <c r="C1030" i="14"/>
  <c r="C1031" i="14"/>
  <c r="C1032" i="14"/>
  <c r="C1033" i="14"/>
  <c r="C1034" i="14"/>
  <c r="C1035" i="14"/>
  <c r="C1036" i="14"/>
  <c r="C1037" i="14"/>
  <c r="C1038" i="14"/>
  <c r="C1039" i="14"/>
  <c r="C1040" i="14"/>
  <c r="C1041" i="14"/>
  <c r="C1042" i="14"/>
  <c r="C1043" i="14"/>
  <c r="C1044" i="14"/>
  <c r="C1045" i="14"/>
  <c r="C1046" i="14"/>
  <c r="C1047" i="14"/>
  <c r="C1048" i="14"/>
  <c r="C1049" i="14"/>
  <c r="C1050" i="14"/>
  <c r="C1051" i="14"/>
  <c r="C1052" i="14"/>
  <c r="C1053" i="14"/>
  <c r="C1054" i="14"/>
  <c r="C1055" i="14"/>
  <c r="C1056" i="14"/>
  <c r="C1057" i="14"/>
  <c r="C1058" i="14"/>
  <c r="C1059" i="14"/>
  <c r="C1060" i="14"/>
  <c r="C1061" i="14"/>
  <c r="C1062" i="14"/>
  <c r="C1063" i="14"/>
  <c r="C1064" i="14"/>
  <c r="C1065" i="14"/>
  <c r="C1066" i="14"/>
  <c r="C1067" i="14"/>
  <c r="C1068" i="14"/>
  <c r="C1069" i="14"/>
  <c r="C1070" i="14"/>
  <c r="C1071" i="14"/>
  <c r="C1072" i="14"/>
  <c r="C1073" i="14"/>
  <c r="C1074" i="14"/>
  <c r="C1075" i="14"/>
  <c r="C1076" i="14"/>
  <c r="C1077" i="14"/>
  <c r="C1078" i="14"/>
  <c r="C1079" i="14"/>
  <c r="C1080" i="14"/>
  <c r="C1081" i="14"/>
  <c r="C1082" i="14"/>
  <c r="C1083" i="14"/>
  <c r="C1084" i="14"/>
  <c r="C1085" i="14"/>
  <c r="C1086" i="14"/>
  <c r="C1087" i="14"/>
  <c r="C1088" i="14"/>
  <c r="C1089" i="14"/>
  <c r="C1090" i="14"/>
  <c r="C1091" i="14"/>
  <c r="C1092" i="14"/>
  <c r="C1093" i="14"/>
  <c r="C1094" i="14"/>
  <c r="C1095" i="14"/>
  <c r="C1096" i="14"/>
  <c r="C1097" i="14"/>
  <c r="C1098" i="14"/>
  <c r="C1099" i="14"/>
  <c r="C1100" i="14"/>
  <c r="C1101" i="14"/>
  <c r="C1102" i="14"/>
  <c r="C1103" i="14"/>
  <c r="C1104" i="14"/>
  <c r="C1105" i="14"/>
  <c r="C1106" i="14"/>
  <c r="C1107" i="14"/>
  <c r="C1108" i="14"/>
  <c r="C1109" i="14"/>
  <c r="C1110" i="14"/>
  <c r="C1111" i="14"/>
  <c r="C1112" i="14"/>
  <c r="C1113" i="14"/>
  <c r="C1114" i="14"/>
  <c r="C1115" i="14"/>
  <c r="C1116" i="14"/>
  <c r="C1117" i="14"/>
  <c r="C1118" i="14"/>
  <c r="C1119" i="14"/>
  <c r="C1120" i="14"/>
  <c r="C1121" i="14"/>
  <c r="C1122" i="14"/>
  <c r="C1123" i="14"/>
  <c r="C1124" i="14"/>
  <c r="C1125" i="14"/>
  <c r="C1126" i="14"/>
  <c r="C1127" i="14"/>
  <c r="C1128" i="14"/>
  <c r="C1129" i="14"/>
  <c r="C1130" i="14"/>
  <c r="C1131" i="14"/>
  <c r="C1132" i="14"/>
  <c r="C1133" i="14"/>
  <c r="C1134" i="14"/>
  <c r="C1135" i="14"/>
  <c r="C1136" i="14"/>
  <c r="C1137" i="14"/>
  <c r="C1138" i="14"/>
  <c r="C1139" i="14"/>
  <c r="C1140" i="14"/>
  <c r="C1141" i="14"/>
  <c r="C1142" i="14"/>
  <c r="C1143" i="14"/>
  <c r="C1144" i="14"/>
  <c r="C1145" i="14"/>
  <c r="C1146" i="14"/>
  <c r="C1147" i="14"/>
  <c r="C1148" i="14"/>
  <c r="C1149" i="14"/>
  <c r="C1150" i="14"/>
  <c r="C1151" i="14"/>
  <c r="C1152" i="14"/>
  <c r="C1153" i="14"/>
  <c r="C1154" i="14"/>
  <c r="C1155" i="14"/>
  <c r="C1156" i="14"/>
  <c r="C1157" i="14"/>
  <c r="C1158" i="14"/>
  <c r="C1159" i="14"/>
  <c r="C1160" i="14"/>
  <c r="C1161" i="14"/>
  <c r="C1162" i="14"/>
  <c r="C1163" i="14"/>
  <c r="C1164" i="14"/>
  <c r="C1165" i="14"/>
  <c r="C1166" i="14"/>
  <c r="C1167" i="14"/>
  <c r="C1168" i="14"/>
  <c r="C1169" i="14"/>
  <c r="C1170" i="14"/>
  <c r="C1171" i="14"/>
  <c r="C1172" i="14"/>
  <c r="C1173" i="14"/>
  <c r="C1174" i="14"/>
  <c r="C1175" i="14"/>
  <c r="C1176" i="14"/>
  <c r="C1177" i="14"/>
  <c r="C1178" i="14"/>
  <c r="C1179" i="14"/>
  <c r="C1180" i="14"/>
  <c r="C1181" i="14"/>
  <c r="C1182" i="14"/>
  <c r="C1183" i="14"/>
  <c r="C1184" i="14"/>
  <c r="C1185" i="14"/>
  <c r="C1186" i="14"/>
  <c r="C1187" i="14"/>
  <c r="C1188" i="14"/>
  <c r="C1189" i="14"/>
  <c r="C1190" i="14"/>
  <c r="C1191" i="14"/>
  <c r="C1192" i="14"/>
  <c r="C1193" i="14"/>
  <c r="C1194" i="14"/>
  <c r="C1195" i="14"/>
  <c r="C1196" i="14"/>
  <c r="C1197" i="14"/>
  <c r="C1198" i="14"/>
  <c r="C1199" i="14"/>
  <c r="C1200" i="14"/>
  <c r="C1201" i="14"/>
  <c r="C1202" i="14"/>
  <c r="C1203" i="14"/>
  <c r="C1204" i="14"/>
  <c r="C1205" i="14"/>
  <c r="C1206" i="14"/>
  <c r="C1207" i="14"/>
  <c r="C1208" i="14"/>
  <c r="C1209" i="14"/>
  <c r="C1210" i="14"/>
  <c r="C1211" i="14"/>
  <c r="C1212" i="14"/>
  <c r="C1213" i="14"/>
  <c r="C1214" i="14"/>
  <c r="C1215" i="14"/>
  <c r="C1216" i="14"/>
  <c r="C1217" i="14"/>
  <c r="C1218" i="14"/>
  <c r="C1219" i="14"/>
  <c r="C1220" i="14"/>
  <c r="C1221" i="14"/>
  <c r="C1222" i="14"/>
  <c r="C1223" i="14"/>
  <c r="C1224" i="14"/>
  <c r="C1225" i="14"/>
  <c r="C1226" i="14"/>
  <c r="C1227" i="14"/>
  <c r="C1228" i="14"/>
  <c r="C1229" i="14"/>
  <c r="C1230" i="14"/>
  <c r="C1231" i="14"/>
  <c r="C1232" i="14"/>
  <c r="C1233" i="14"/>
  <c r="C1234" i="14"/>
  <c r="C1235" i="14"/>
  <c r="C1236" i="14"/>
  <c r="C1237" i="14"/>
  <c r="C1238" i="14"/>
  <c r="C1239" i="14"/>
  <c r="C1240" i="14"/>
  <c r="C1241" i="14"/>
  <c r="C1242" i="14"/>
  <c r="C1243" i="14"/>
  <c r="C1244" i="14"/>
  <c r="C1245" i="14"/>
  <c r="C1246" i="14"/>
  <c r="C1247" i="14"/>
  <c r="C1248" i="14"/>
  <c r="C1249" i="14"/>
  <c r="C1250" i="14"/>
  <c r="C1251" i="14"/>
  <c r="C1252" i="14"/>
  <c r="C1253" i="14"/>
  <c r="C1254" i="14"/>
  <c r="C1255" i="14"/>
  <c r="C1256" i="14"/>
  <c r="C1257" i="14"/>
  <c r="C1258" i="14"/>
  <c r="C1259" i="14"/>
  <c r="C1260" i="14"/>
  <c r="C1261" i="14"/>
  <c r="C1262" i="14"/>
  <c r="C1263" i="14"/>
  <c r="C1264" i="14"/>
  <c r="C1265" i="14"/>
  <c r="C1266" i="14"/>
  <c r="C1267" i="14"/>
  <c r="C1268" i="14"/>
  <c r="C1269" i="14"/>
  <c r="C1270" i="14"/>
  <c r="C1271" i="14"/>
  <c r="C1272" i="14"/>
  <c r="C1273" i="14"/>
  <c r="C1274" i="14"/>
  <c r="C1275" i="14"/>
  <c r="C1276" i="14"/>
  <c r="C1277" i="14"/>
  <c r="C1278" i="14"/>
  <c r="C1279" i="14"/>
  <c r="C1280" i="14"/>
  <c r="C1281" i="14"/>
  <c r="C1282" i="14"/>
  <c r="C1283" i="14"/>
  <c r="C1284" i="14"/>
  <c r="C1285" i="14"/>
  <c r="C1286" i="14"/>
  <c r="C1287" i="14"/>
  <c r="C1288" i="14"/>
  <c r="C1289" i="14"/>
  <c r="C1290" i="14"/>
  <c r="C1291" i="14"/>
  <c r="C1292" i="14"/>
  <c r="C1293" i="14"/>
  <c r="C1294" i="14"/>
  <c r="C1295" i="14"/>
  <c r="C1296" i="14"/>
  <c r="C1297" i="14"/>
  <c r="C1298" i="14"/>
  <c r="C1299" i="14"/>
  <c r="C1300" i="14"/>
  <c r="C1301" i="14"/>
  <c r="C1302" i="14"/>
  <c r="C1303" i="14"/>
  <c r="C1304" i="14"/>
  <c r="C1305"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34" i="14"/>
  <c r="C35" i="14"/>
  <c r="C36" i="14"/>
  <c r="C37" i="14"/>
  <c r="C38" i="14"/>
  <c r="C39" i="14"/>
  <c r="C40" i="14"/>
  <c r="C41" i="14"/>
  <c r="C42" i="14"/>
  <c r="C43" i="14"/>
  <c r="C44" i="14"/>
  <c r="C45" i="14"/>
  <c r="C46" i="14"/>
  <c r="C47" i="14"/>
  <c r="C48" i="14"/>
  <c r="C49" i="14"/>
  <c r="C50" i="14"/>
  <c r="C51" i="14"/>
  <c r="C52" i="14"/>
  <c r="C53" i="14"/>
  <c r="C54" i="14"/>
  <c r="C55" i="14"/>
  <c r="C56" i="14"/>
  <c r="C57" i="14"/>
  <c r="C58" i="14"/>
  <c r="C59" i="14"/>
  <c r="C60" i="14"/>
  <c r="C61" i="14"/>
  <c r="C62" i="14"/>
  <c r="C63" i="14"/>
  <c r="C64" i="14"/>
  <c r="C65" i="14"/>
  <c r="C66" i="14"/>
  <c r="C67" i="14"/>
  <c r="C68" i="14"/>
  <c r="C69" i="14"/>
  <c r="C70" i="14"/>
  <c r="C71" i="14"/>
  <c r="C72" i="14"/>
  <c r="C73" i="14"/>
  <c r="C74" i="14"/>
  <c r="C75" i="14"/>
  <c r="C76" i="14"/>
  <c r="C77" i="14"/>
  <c r="C78" i="14"/>
  <c r="C79" i="14"/>
  <c r="C80" i="14"/>
  <c r="C81" i="14"/>
  <c r="C82" i="14"/>
  <c r="C83" i="14"/>
  <c r="C84" i="14"/>
  <c r="C85" i="14"/>
  <c r="C86" i="14"/>
  <c r="C87" i="14"/>
  <c r="C88" i="14"/>
  <c r="C89" i="14"/>
  <c r="C90" i="14"/>
  <c r="C91" i="14"/>
  <c r="C92" i="14"/>
  <c r="C93" i="14"/>
  <c r="C94" i="14"/>
  <c r="C95" i="14"/>
  <c r="C96" i="14"/>
  <c r="C97" i="14"/>
  <c r="C98" i="14"/>
  <c r="C99" i="14"/>
  <c r="C100" i="14"/>
  <c r="C101" i="14"/>
  <c r="C102" i="14"/>
  <c r="C103" i="14"/>
  <c r="C104" i="14"/>
  <c r="C105" i="14"/>
  <c r="C106" i="14"/>
  <c r="C107" i="14"/>
  <c r="C108" i="14"/>
  <c r="C109" i="14"/>
  <c r="C110" i="14"/>
  <c r="C111" i="14"/>
  <c r="C112" i="14"/>
  <c r="C113" i="14"/>
  <c r="C114" i="14"/>
  <c r="C115" i="14"/>
  <c r="C116" i="14"/>
  <c r="C117" i="14"/>
  <c r="C118" i="14"/>
  <c r="C119" i="14"/>
  <c r="C120" i="14"/>
  <c r="C121" i="14"/>
  <c r="C122" i="14"/>
  <c r="C123" i="14"/>
  <c r="C124" i="14"/>
  <c r="C125" i="14"/>
  <c r="C126" i="14"/>
  <c r="C127" i="14"/>
  <c r="C128" i="14"/>
  <c r="C129" i="14"/>
  <c r="C130" i="14"/>
  <c r="C131" i="14"/>
  <c r="C132" i="14"/>
  <c r="C133" i="14"/>
  <c r="C134" i="14"/>
  <c r="C135" i="14"/>
  <c r="C136" i="14"/>
  <c r="C137" i="14"/>
  <c r="C138" i="14"/>
  <c r="C139" i="14"/>
  <c r="C140" i="14"/>
  <c r="C141" i="14"/>
  <c r="C142" i="14"/>
  <c r="C143" i="14"/>
  <c r="C144" i="14"/>
  <c r="C145" i="14"/>
  <c r="C146" i="14"/>
  <c r="C147" i="14"/>
  <c r="C148" i="14"/>
  <c r="C149" i="14"/>
  <c r="C150" i="14"/>
  <c r="C151" i="14"/>
  <c r="C152" i="14"/>
  <c r="C153" i="14"/>
  <c r="C154" i="14"/>
  <c r="C155" i="14"/>
  <c r="C156" i="14"/>
  <c r="C157" i="14"/>
  <c r="C158" i="14"/>
  <c r="C159" i="14"/>
  <c r="C160" i="14"/>
  <c r="C161" i="14"/>
  <c r="C162" i="14"/>
  <c r="C163" i="14"/>
  <c r="C164" i="14"/>
  <c r="C165" i="14"/>
  <c r="C166" i="14"/>
  <c r="C167" i="14"/>
  <c r="C168" i="14"/>
  <c r="C169" i="14"/>
  <c r="C170" i="14"/>
  <c r="C171" i="14"/>
  <c r="C172" i="14"/>
  <c r="C173" i="14"/>
  <c r="C174" i="14"/>
  <c r="C175" i="14"/>
  <c r="C176" i="14"/>
  <c r="C177" i="14"/>
  <c r="C178" i="14"/>
  <c r="C179" i="14"/>
  <c r="C180" i="14"/>
  <c r="C181" i="14"/>
  <c r="C182" i="14"/>
  <c r="C183" i="14"/>
  <c r="C184" i="14"/>
  <c r="C185" i="14"/>
  <c r="C186" i="14"/>
  <c r="C187" i="14"/>
  <c r="C188" i="14"/>
  <c r="C189" i="14"/>
  <c r="C190" i="14"/>
  <c r="C191" i="14"/>
  <c r="C192" i="14"/>
  <c r="C193" i="14"/>
  <c r="C194" i="14"/>
  <c r="C195" i="14"/>
  <c r="C196" i="14"/>
  <c r="C197" i="14"/>
  <c r="C198" i="14"/>
  <c r="C199" i="14"/>
  <c r="C200" i="14"/>
  <c r="C201" i="14"/>
  <c r="C202" i="14"/>
  <c r="C203" i="14"/>
  <c r="C204" i="14"/>
  <c r="C205" i="14"/>
  <c r="C206" i="14"/>
  <c r="C207" i="14"/>
  <c r="C208" i="14"/>
  <c r="C209" i="14"/>
  <c r="C210" i="14"/>
  <c r="C211" i="14"/>
  <c r="C212" i="14"/>
  <c r="C213" i="14"/>
  <c r="C214" i="14"/>
  <c r="C215" i="14"/>
  <c r="C216" i="14"/>
  <c r="C217" i="14"/>
  <c r="C218" i="14"/>
  <c r="C219" i="14"/>
  <c r="C220" i="14"/>
  <c r="C221" i="14"/>
  <c r="C222" i="14"/>
  <c r="C223" i="14"/>
  <c r="C224" i="14"/>
  <c r="C225" i="14"/>
  <c r="C226" i="14"/>
  <c r="C227" i="14"/>
  <c r="C228" i="14"/>
  <c r="C229" i="14"/>
  <c r="C230" i="14"/>
  <c r="C231" i="14"/>
  <c r="C232" i="14"/>
  <c r="C233" i="14"/>
  <c r="C234" i="14"/>
  <c r="C235" i="14"/>
  <c r="C236" i="14"/>
  <c r="C237" i="14"/>
  <c r="C238" i="14"/>
  <c r="C239" i="14"/>
  <c r="C240" i="14"/>
  <c r="C241" i="14"/>
  <c r="C242" i="14"/>
  <c r="C243" i="14"/>
  <c r="C244" i="14"/>
  <c r="C245" i="14"/>
  <c r="C246" i="14"/>
  <c r="C247" i="14"/>
  <c r="C248" i="14"/>
  <c r="C249" i="14"/>
  <c r="C250" i="14"/>
  <c r="C251" i="14"/>
  <c r="C252" i="14"/>
  <c r="C253" i="14"/>
  <c r="C254" i="14"/>
  <c r="C255" i="14"/>
  <c r="C256" i="14"/>
  <c r="C257" i="14"/>
  <c r="C258" i="14"/>
  <c r="C259" i="14"/>
  <c r="C260" i="14"/>
  <c r="C261" i="14"/>
  <c r="C262" i="14"/>
  <c r="C263" i="14"/>
  <c r="C264" i="14"/>
  <c r="C265" i="14"/>
  <c r="C266" i="14"/>
  <c r="C267" i="14"/>
  <c r="C268" i="14"/>
  <c r="C269" i="14"/>
  <c r="C270" i="14"/>
  <c r="C271" i="14"/>
  <c r="C272" i="14"/>
  <c r="C273" i="14"/>
  <c r="C274" i="14"/>
  <c r="C275" i="14"/>
  <c r="C276" i="14"/>
  <c r="C277" i="14"/>
  <c r="C278" i="14"/>
  <c r="C279" i="14"/>
  <c r="C280" i="14"/>
  <c r="C281" i="14"/>
  <c r="C282" i="14"/>
  <c r="C283" i="14"/>
  <c r="C284" i="14"/>
  <c r="C285" i="14"/>
  <c r="C286" i="14"/>
  <c r="C287" i="14"/>
  <c r="C288" i="14"/>
  <c r="C289" i="14"/>
  <c r="C290" i="14"/>
  <c r="C291" i="14"/>
  <c r="C292" i="14"/>
  <c r="C293" i="14"/>
  <c r="C294" i="14"/>
  <c r="C295" i="14"/>
  <c r="C296" i="14"/>
  <c r="C297" i="14"/>
  <c r="C298" i="14"/>
  <c r="C299" i="14"/>
  <c r="C300" i="14"/>
  <c r="C301" i="14"/>
  <c r="C302" i="14"/>
  <c r="C303" i="14"/>
  <c r="C304" i="14"/>
  <c r="C305" i="14"/>
  <c r="C306" i="14"/>
  <c r="C307" i="14"/>
  <c r="C308" i="14"/>
  <c r="C309" i="14"/>
  <c r="C310" i="14"/>
  <c r="C311" i="14"/>
  <c r="C312" i="14"/>
  <c r="C313" i="14"/>
  <c r="C314" i="14"/>
  <c r="C315" i="14"/>
  <c r="C316" i="14"/>
  <c r="C317" i="14"/>
  <c r="C318" i="14"/>
  <c r="C319" i="14"/>
  <c r="C320" i="14"/>
  <c r="C321" i="14"/>
  <c r="C322" i="14"/>
  <c r="C323" i="14"/>
  <c r="C324" i="14"/>
  <c r="C325" i="14"/>
  <c r="C326" i="14"/>
  <c r="C327" i="14"/>
  <c r="C328" i="14"/>
  <c r="C329" i="14"/>
  <c r="C330" i="14"/>
  <c r="C331" i="14"/>
  <c r="C332" i="14"/>
  <c r="C333" i="14"/>
  <c r="C334" i="14"/>
  <c r="C335" i="14"/>
  <c r="C336" i="14"/>
  <c r="C337" i="14"/>
  <c r="C338" i="14"/>
  <c r="C339" i="14"/>
  <c r="C340" i="14"/>
  <c r="C341" i="14"/>
  <c r="C342" i="14"/>
  <c r="C343" i="14"/>
  <c r="C344" i="14"/>
  <c r="C345" i="14"/>
  <c r="C346" i="14"/>
  <c r="C347" i="14"/>
  <c r="C348" i="14"/>
  <c r="C349" i="14"/>
  <c r="C350" i="14"/>
  <c r="C351" i="14"/>
  <c r="C352" i="14"/>
  <c r="C353" i="14"/>
  <c r="C354" i="14"/>
  <c r="C355" i="14"/>
  <c r="C356" i="14"/>
  <c r="C357" i="14"/>
  <c r="C358" i="14"/>
  <c r="C359" i="14"/>
  <c r="C360" i="14"/>
  <c r="C361" i="14"/>
  <c r="C362" i="14"/>
  <c r="C363" i="14"/>
  <c r="C364" i="14"/>
  <c r="C365" i="14"/>
  <c r="C366" i="14"/>
  <c r="C367" i="14"/>
  <c r="C368" i="14"/>
  <c r="C369" i="14"/>
  <c r="C370" i="14"/>
  <c r="C371" i="14"/>
  <c r="C372" i="14"/>
  <c r="C373" i="14"/>
  <c r="C374" i="14"/>
  <c r="C375" i="14"/>
  <c r="C376" i="14"/>
  <c r="C377" i="14"/>
  <c r="C378" i="14"/>
  <c r="C379" i="14"/>
  <c r="C380" i="14"/>
  <c r="C381" i="14"/>
  <c r="C382" i="14"/>
  <c r="C383" i="14"/>
  <c r="C384" i="14"/>
  <c r="C385" i="14"/>
  <c r="C386" i="14"/>
  <c r="C387" i="14"/>
  <c r="C388" i="14"/>
  <c r="C389" i="14"/>
  <c r="C390" i="14"/>
  <c r="C391" i="14"/>
  <c r="C392" i="14"/>
  <c r="C393" i="14"/>
  <c r="C394" i="14"/>
  <c r="C395" i="14"/>
  <c r="C396" i="14"/>
  <c r="C397" i="14"/>
  <c r="C398" i="14"/>
  <c r="C399" i="14"/>
  <c r="C400" i="14"/>
  <c r="C401" i="14"/>
  <c r="C402" i="14"/>
  <c r="C403" i="14"/>
  <c r="C404" i="14"/>
  <c r="C405" i="14"/>
  <c r="C406" i="14"/>
  <c r="C407" i="14"/>
  <c r="C408" i="14"/>
  <c r="C409" i="14"/>
  <c r="C410" i="14"/>
  <c r="C411" i="14"/>
  <c r="C412" i="14"/>
  <c r="C413" i="14"/>
  <c r="C414" i="14"/>
  <c r="C415" i="14"/>
  <c r="C416" i="14"/>
  <c r="C417" i="14"/>
  <c r="C418" i="14"/>
  <c r="C419" i="14"/>
  <c r="C420" i="14"/>
  <c r="C421" i="14"/>
  <c r="C422" i="14"/>
  <c r="C423" i="14"/>
  <c r="C424" i="14"/>
  <c r="C425" i="14"/>
  <c r="C426" i="14"/>
  <c r="C427" i="14"/>
  <c r="C428" i="14"/>
  <c r="C429" i="14"/>
  <c r="C430" i="14"/>
  <c r="C431" i="14"/>
  <c r="C432" i="14"/>
  <c r="C433" i="14"/>
  <c r="C434" i="14"/>
  <c r="C435" i="14"/>
  <c r="C436" i="14"/>
  <c r="C437" i="14"/>
  <c r="C438" i="14"/>
  <c r="C439" i="14"/>
  <c r="C440" i="14"/>
  <c r="C441" i="14"/>
  <c r="C442" i="14"/>
  <c r="C443" i="14"/>
  <c r="C444" i="14"/>
  <c r="C445" i="14"/>
  <c r="C446" i="14"/>
  <c r="C447" i="14"/>
  <c r="C448" i="14"/>
  <c r="C449" i="14"/>
  <c r="C450" i="14"/>
  <c r="C451" i="14"/>
  <c r="C452" i="14"/>
  <c r="C453" i="14"/>
  <c r="C454" i="14"/>
  <c r="C455" i="14"/>
  <c r="C456" i="14"/>
  <c r="C457" i="14"/>
  <c r="C458" i="14"/>
  <c r="C459" i="14"/>
  <c r="C460" i="14"/>
  <c r="C461" i="14"/>
  <c r="C462" i="14"/>
  <c r="C463" i="14"/>
  <c r="C464" i="14"/>
  <c r="C465" i="14"/>
  <c r="C466" i="14"/>
  <c r="C467" i="14"/>
  <c r="C468" i="14"/>
  <c r="C469" i="14"/>
  <c r="C470" i="14"/>
  <c r="C471" i="14"/>
  <c r="C472" i="14"/>
  <c r="C473" i="14"/>
  <c r="C474" i="14"/>
  <c r="C475" i="14"/>
  <c r="C476" i="14"/>
  <c r="C477" i="14"/>
  <c r="C478" i="14"/>
  <c r="C479" i="14"/>
  <c r="C480" i="14"/>
  <c r="C481" i="14"/>
  <c r="C482" i="14"/>
  <c r="C483" i="14"/>
  <c r="C484" i="14"/>
  <c r="C485" i="14"/>
  <c r="C486" i="14"/>
  <c r="C487" i="14"/>
  <c r="C488" i="14"/>
  <c r="C489" i="14"/>
  <c r="C490" i="14"/>
  <c r="C491" i="14"/>
  <c r="C492" i="14"/>
  <c r="C493" i="14"/>
  <c r="C494" i="14"/>
  <c r="C495" i="14"/>
  <c r="C496" i="14"/>
  <c r="C497" i="14"/>
  <c r="C498" i="14"/>
  <c r="C499" i="14"/>
  <c r="C500" i="14"/>
  <c r="C501" i="14"/>
  <c r="C502" i="14"/>
  <c r="C503" i="14"/>
  <c r="C504" i="14"/>
  <c r="C505" i="14"/>
  <c r="C506" i="14"/>
  <c r="C507" i="14"/>
  <c r="C508" i="14"/>
  <c r="C509" i="14"/>
  <c r="C510" i="14"/>
  <c r="C511" i="14"/>
  <c r="C512" i="14"/>
  <c r="C513" i="14"/>
  <c r="C514" i="14"/>
  <c r="C515" i="14"/>
  <c r="C516" i="14"/>
  <c r="C517" i="14"/>
  <c r="C518" i="14"/>
  <c r="C519" i="14"/>
  <c r="C520" i="14"/>
  <c r="C521" i="14"/>
  <c r="C522" i="14"/>
  <c r="C523" i="14"/>
  <c r="C524" i="14"/>
  <c r="C525" i="14"/>
  <c r="C526" i="14"/>
  <c r="C527" i="14"/>
  <c r="C528" i="14"/>
  <c r="C529" i="14"/>
  <c r="C530" i="14"/>
  <c r="C531" i="14"/>
  <c r="C532" i="14"/>
  <c r="C533" i="14"/>
  <c r="C534" i="14"/>
  <c r="C535" i="14"/>
  <c r="C536" i="14"/>
  <c r="C537" i="14"/>
  <c r="C538" i="14"/>
  <c r="C539" i="14"/>
  <c r="C540" i="14"/>
  <c r="C541" i="14"/>
  <c r="C542" i="14"/>
  <c r="C543" i="14"/>
  <c r="C544" i="14"/>
  <c r="C545" i="14"/>
  <c r="C546" i="14"/>
  <c r="C547" i="14"/>
  <c r="C548" i="14"/>
  <c r="C549" i="14"/>
  <c r="C550" i="14"/>
  <c r="C551" i="14"/>
  <c r="C3" i="14"/>
  <c r="C4" i="14"/>
  <c r="C5" i="14"/>
  <c r="C6" i="14"/>
  <c r="C7" i="14"/>
  <c r="C8" i="14"/>
  <c r="C2" i="14"/>
</calcChain>
</file>

<file path=xl/comments1.xml><?xml version="1.0" encoding="utf-8"?>
<comments xmlns="http://schemas.openxmlformats.org/spreadsheetml/2006/main">
  <authors>
    <author>Mélanie LECONTE</author>
  </authors>
  <commentList>
    <comment ref="S76" authorId="0">
      <text>
        <r>
          <rPr>
            <b/>
            <sz val="9"/>
            <color indexed="81"/>
            <rFont val="Tahoma"/>
            <family val="2"/>
          </rPr>
          <t>Va partir</t>
        </r>
      </text>
    </comment>
  </commentList>
</comments>
</file>

<file path=xl/comments2.xml><?xml version="1.0" encoding="utf-8"?>
<comments xmlns="http://schemas.openxmlformats.org/spreadsheetml/2006/main">
  <authors>
    <author xml:space="preserve"> </author>
  </authors>
  <commentList>
    <comment ref="I1" authorId="0">
      <text>
        <r>
          <rPr>
            <b/>
            <sz val="9"/>
            <color indexed="81"/>
            <rFont val="Tahoma"/>
            <family val="2"/>
          </rPr>
          <t>Selectionner ICI l'entreprise à imprimer</t>
        </r>
      </text>
    </comment>
    <comment ref="A25" authorId="0">
      <text>
        <r>
          <rPr>
            <sz val="9"/>
            <color indexed="81"/>
            <rFont val="Tahoma"/>
            <family val="2"/>
          </rPr>
          <t>Ici pas de formule l'affichage se fera par macro au moment ou on changera l'entreprise en</t>
        </r>
        <r>
          <rPr>
            <b/>
            <sz val="9"/>
            <color indexed="81"/>
            <rFont val="Tahoma"/>
            <family val="2"/>
          </rPr>
          <t xml:space="preserve"> I2</t>
        </r>
      </text>
    </comment>
  </commentList>
</comments>
</file>

<file path=xl/sharedStrings.xml><?xml version="1.0" encoding="utf-8"?>
<sst xmlns="http://schemas.openxmlformats.org/spreadsheetml/2006/main" count="2422" uniqueCount="2263">
  <si>
    <t>Validation</t>
  </si>
  <si>
    <t>Date envoi</t>
  </si>
  <si>
    <t>Oui</t>
  </si>
  <si>
    <t>Non</t>
  </si>
  <si>
    <t>Janvier</t>
  </si>
  <si>
    <t>Validé</t>
  </si>
  <si>
    <t>Février</t>
  </si>
  <si>
    <t>Mars</t>
  </si>
  <si>
    <t>Avril</t>
  </si>
  <si>
    <t>Mai</t>
  </si>
  <si>
    <t>Juin</t>
  </si>
  <si>
    <t>Juillet</t>
  </si>
  <si>
    <t>Août</t>
  </si>
  <si>
    <t>Septembre</t>
  </si>
  <si>
    <t>Octobre</t>
  </si>
  <si>
    <t>Novembre</t>
  </si>
  <si>
    <t>Décembre</t>
  </si>
  <si>
    <t>Phase 1</t>
  </si>
  <si>
    <t>Phase 2</t>
  </si>
  <si>
    <t>Phase 3</t>
  </si>
  <si>
    <t>NA DSN</t>
  </si>
  <si>
    <t>CCN</t>
  </si>
  <si>
    <t>Début Arrêt Maladie</t>
  </si>
  <si>
    <t>Début AT</t>
  </si>
  <si>
    <t>Début Congés Mat/Adoption</t>
  </si>
  <si>
    <t>Début Congés Pater</t>
  </si>
  <si>
    <t>Reprise après Arrêt de travail</t>
  </si>
  <si>
    <t>Fin Contrat</t>
  </si>
  <si>
    <t>En Attente</t>
  </si>
  <si>
    <t>Siret</t>
  </si>
  <si>
    <t>Nom de l'entreprise</t>
  </si>
  <si>
    <t>type</t>
  </si>
  <si>
    <t>Mode envoi Salaires</t>
  </si>
  <si>
    <t>Nb bulletins</t>
  </si>
  <si>
    <t>Mail</t>
  </si>
  <si>
    <t>Type de règlement</t>
  </si>
  <si>
    <t>Nom des OC (retraite, prévoyance et mutuelle)</t>
  </si>
  <si>
    <t>OC en bordereau</t>
  </si>
  <si>
    <t>Nom du salarié</t>
  </si>
  <si>
    <t>Type d'évènement</t>
  </si>
  <si>
    <t>Date d'envoi</t>
  </si>
  <si>
    <t>Commentaires</t>
  </si>
  <si>
    <t>Fax</t>
  </si>
  <si>
    <t>Courrier</t>
  </si>
  <si>
    <t>CFConnect</t>
  </si>
  <si>
    <t>Hibou</t>
  </si>
  <si>
    <t>Agriculteur</t>
  </si>
  <si>
    <t>Artisan commerçant services</t>
  </si>
  <si>
    <t>Artisan du bâtiment</t>
  </si>
  <si>
    <t>Professionnel du cheval</t>
  </si>
  <si>
    <t>Profession libérale</t>
  </si>
  <si>
    <t>Pêcheur</t>
  </si>
  <si>
    <t>PME-PMI</t>
  </si>
  <si>
    <t>Identique</t>
  </si>
  <si>
    <t>Télérègl Mens</t>
  </si>
  <si>
    <t>Télérègl Trim</t>
  </si>
  <si>
    <t>Chèque Mens</t>
  </si>
  <si>
    <t>Chèque Trim</t>
  </si>
  <si>
    <t>DADSU 2017</t>
  </si>
  <si>
    <t>Arrêt Maladie NP</t>
  </si>
  <si>
    <t>Arrêt Maladie Prof</t>
  </si>
  <si>
    <t>Accident du Travail</t>
  </si>
  <si>
    <t>Accident de Trajet</t>
  </si>
  <si>
    <t>Mi-Temps Thérapeutique</t>
  </si>
  <si>
    <t>Arrêt Maternité</t>
  </si>
  <si>
    <t>Arrêt Paternité</t>
  </si>
  <si>
    <t>Fin de contrat de travail</t>
  </si>
  <si>
    <t>NOM SALARIE</t>
  </si>
  <si>
    <t>TYPE CONTRAT</t>
  </si>
  <si>
    <t>CADRE/NON CADRE/ETAM…</t>
  </si>
  <si>
    <t>DUREE HEBDO</t>
  </si>
  <si>
    <t>REPARTITION HORAIRE SEMAINE</t>
  </si>
  <si>
    <t>AFFILIATION MUTUELLE</t>
  </si>
  <si>
    <t>AIDE EMBAUCHE</t>
  </si>
  <si>
    <t>MONTANT 10EME CP</t>
  </si>
  <si>
    <t>PARTICULARITE</t>
  </si>
  <si>
    <t>NON CADRE</t>
  </si>
  <si>
    <t>IDCC</t>
  </si>
  <si>
    <t>TITRE DE LA CONVENTION</t>
  </si>
  <si>
    <t>9998</t>
  </si>
  <si>
    <t>___Convention non encore en vigueur___</t>
  </si>
  <si>
    <t>9999</t>
  </si>
  <si>
    <t>___Sans convention collective___</t>
  </si>
  <si>
    <t>5604</t>
  </si>
  <si>
    <t>Accor</t>
  </si>
  <si>
    <t>2631</t>
  </si>
  <si>
    <t>Accord collectif national Branche de la télédiffusion. Salariés employés sous contrat à durée déterminée d'usage</t>
  </si>
  <si>
    <t>2964</t>
  </si>
  <si>
    <t>Accord collectif relatif au transport de proximité public et privé de produits pétroliers et de liquides inflammables sur le territoire de la Martinique</t>
  </si>
  <si>
    <t>5593</t>
  </si>
  <si>
    <t>Accord de référence FNAB</t>
  </si>
  <si>
    <t>2357</t>
  </si>
  <si>
    <t>Accord du 3 mars 1993 relatif aux cadres de direction des sociétés d'assurances</t>
  </si>
  <si>
    <t>0804</t>
  </si>
  <si>
    <t>Accord national interprofessionnel des voyageurs, représentants, placiers (VRP)</t>
  </si>
  <si>
    <t>1413</t>
  </si>
  <si>
    <t>Accord national professionnel relatif aux salariés permanents des entreprises de travail temporaire</t>
  </si>
  <si>
    <t>2364</t>
  </si>
  <si>
    <t>Accord professionnel des professeurs laïcs de l'enseignement technique privé ayant reçu dans un établissement sous contrat simple un agrément ou une délégation rectorale et dont le traitement est pris en charge par l'Etat</t>
  </si>
  <si>
    <t>2329</t>
  </si>
  <si>
    <t>Accord professionnel national de travail entre les avocats au Conseil d'Etat et à la Cour de Cassation et leur personnel salarié -non avocat-</t>
  </si>
  <si>
    <t>2378</t>
  </si>
  <si>
    <t>Accords nationaux professionnels concernant le personnel intérimaire des entreprises de travail temporaire</t>
  </si>
  <si>
    <t>7009</t>
  </si>
  <si>
    <t>Accouvage et sélection avicoles</t>
  </si>
  <si>
    <t>5618</t>
  </si>
  <si>
    <t>ADEF</t>
  </si>
  <si>
    <t>5611</t>
  </si>
  <si>
    <t>ADIE</t>
  </si>
  <si>
    <t>5530</t>
  </si>
  <si>
    <t>Adoma (ex Sonacotra)</t>
  </si>
  <si>
    <t>5539</t>
  </si>
  <si>
    <t>AFPA</t>
  </si>
  <si>
    <t>5576</t>
  </si>
  <si>
    <t>AGEFOS PME</t>
  </si>
  <si>
    <t>5577</t>
  </si>
  <si>
    <t>Agence Française de Développement</t>
  </si>
  <si>
    <t>5578</t>
  </si>
  <si>
    <t>Agence Nationale pour les Chèques Vacances</t>
  </si>
  <si>
    <t>5559</t>
  </si>
  <si>
    <t>Alliance emploi</t>
  </si>
  <si>
    <t>7515</t>
  </si>
  <si>
    <t>Aménagement foncier et établissement rural SAFER</t>
  </si>
  <si>
    <t>5606</t>
  </si>
  <si>
    <t>ANFH</t>
  </si>
  <si>
    <t>5564</t>
  </si>
  <si>
    <t>APEC</t>
  </si>
  <si>
    <t>7010</t>
  </si>
  <si>
    <t>Aquaculture</t>
  </si>
  <si>
    <t>8526</t>
  </si>
  <si>
    <t>Arboriculture fruitière Ouest de la France</t>
  </si>
  <si>
    <t>8113</t>
  </si>
  <si>
    <t>Arboriculture maraîchage Île-de-France</t>
  </si>
  <si>
    <t>5589</t>
  </si>
  <si>
    <t>ARPEJ</t>
  </si>
  <si>
    <t>5567</t>
  </si>
  <si>
    <t>ARTE</t>
  </si>
  <si>
    <t>5608</t>
  </si>
  <si>
    <t>Arvalis</t>
  </si>
  <si>
    <t>5542</t>
  </si>
  <si>
    <t>Basket ball professionnel</t>
  </si>
  <si>
    <t>5605</t>
  </si>
  <si>
    <t>Blondel aérologistique</t>
  </si>
  <si>
    <t>5602</t>
  </si>
  <si>
    <t>Bureau de recherche géologiques et minières </t>
  </si>
  <si>
    <t>7005</t>
  </si>
  <si>
    <t>Caves coopératives vinicoles</t>
  </si>
  <si>
    <t>5553</t>
  </si>
  <si>
    <t>CCAS</t>
  </si>
  <si>
    <t>7512</t>
  </si>
  <si>
    <t>Centres d'économie rurale</t>
  </si>
  <si>
    <t>7012</t>
  </si>
  <si>
    <t>Centres équestres</t>
  </si>
  <si>
    <t>7513</t>
  </si>
  <si>
    <t>Centres initiatives en milieu rural</t>
  </si>
  <si>
    <t>5600</t>
  </si>
  <si>
    <t>CGG Services</t>
  </si>
  <si>
    <t>8243</t>
  </si>
  <si>
    <t>Champignonnières Centre</t>
  </si>
  <si>
    <t>8114</t>
  </si>
  <si>
    <t>Champignonnières Île-de-France</t>
  </si>
  <si>
    <t>9493</t>
  </si>
  <si>
    <t>Champignonnières Maine et Loire</t>
  </si>
  <si>
    <t>9725</t>
  </si>
  <si>
    <t>Champignonnières Sarthe</t>
  </si>
  <si>
    <t>9862</t>
  </si>
  <si>
    <t>Champignonnières Vienne</t>
  </si>
  <si>
    <t>8221</t>
  </si>
  <si>
    <t>Champignonnistes Oise Aisne</t>
  </si>
  <si>
    <t>5526</t>
  </si>
  <si>
    <t>Charte du foot ball professionnel</t>
  </si>
  <si>
    <t>5610</t>
  </si>
  <si>
    <t>Cinémathèque française</t>
  </si>
  <si>
    <t>5568</t>
  </si>
  <si>
    <t>CIRAD</t>
  </si>
  <si>
    <t>5587</t>
  </si>
  <si>
    <t>Cité de la musique</t>
  </si>
  <si>
    <t>5547</t>
  </si>
  <si>
    <t>Club Méditerranée</t>
  </si>
  <si>
    <t>5546</t>
  </si>
  <si>
    <t>CNES</t>
  </si>
  <si>
    <t>5569</t>
  </si>
  <si>
    <t>Comédie française</t>
  </si>
  <si>
    <t>5548</t>
  </si>
  <si>
    <t>Comité d'entreprise RATP</t>
  </si>
  <si>
    <t>5533</t>
  </si>
  <si>
    <t>Comité d'entreprise SNCF</t>
  </si>
  <si>
    <t>5596</t>
  </si>
  <si>
    <t>Compagnie des Alpes</t>
  </si>
  <si>
    <t>7019</t>
  </si>
  <si>
    <t>Conchyliculture</t>
  </si>
  <si>
    <t>1247</t>
  </si>
  <si>
    <t>Convention collective auto moto de la Réunion</t>
  </si>
  <si>
    <t>2535</t>
  </si>
  <si>
    <t>Convention collective dans la culture de la canne à sucre en Martinique</t>
  </si>
  <si>
    <t>0194</t>
  </si>
  <si>
    <t>Convention collective dans l'industrie du bâtiment pour le département du Cantal</t>
  </si>
  <si>
    <t>1007</t>
  </si>
  <si>
    <t>Convention collective d'arrondissement des industries métallurgiques, mécaniques, connexes et similaires de la région de Thiers (Puy-de-Dôme)</t>
  </si>
  <si>
    <t>1468</t>
  </si>
  <si>
    <t>Convention collective de branche du Crédit mutuel</t>
  </si>
  <si>
    <t>2120</t>
  </si>
  <si>
    <t>Convention collective de la banque</t>
  </si>
  <si>
    <t>3210</t>
  </si>
  <si>
    <t>Convention collective de la banque populaire</t>
  </si>
  <si>
    <t>0769</t>
  </si>
  <si>
    <t>Convention collective de la boucherie pour la région lyonnaise (Rhône)</t>
  </si>
  <si>
    <t>0845</t>
  </si>
  <si>
    <t>Convention collective de la boulangerie et de la boulangerie-pâtisserie de l'Indre</t>
  </si>
  <si>
    <t>2108</t>
  </si>
  <si>
    <t>Convention collective de la boulangerie et de la boulangerie-pâtisserie de Seine-Maritime</t>
  </si>
  <si>
    <t>2941</t>
  </si>
  <si>
    <t>Convention collective de la branche de l'aide, de l'accompagnement, des soins et des services à domicile</t>
  </si>
  <si>
    <t>0270</t>
  </si>
  <si>
    <t>Convention collective de la couture des Bouches-du-Rhône</t>
  </si>
  <si>
    <t>0572</t>
  </si>
  <si>
    <t>Convention collective de la couture et de la haute-couture de la région Rhône-Alpes</t>
  </si>
  <si>
    <t>2636</t>
  </si>
  <si>
    <t>Convention collective de la FESIC</t>
  </si>
  <si>
    <t>1923</t>
  </si>
  <si>
    <t>Convention collective de la manutention portuaire de Guadeloupe</t>
  </si>
  <si>
    <t>2480</t>
  </si>
  <si>
    <t>Convention collective de la manutention portuaire du port de Fort-de-France du 4 juillet 2003</t>
  </si>
  <si>
    <t>1867</t>
  </si>
  <si>
    <t>Convention collective de la métallurgie de la Drôme-Ardèche</t>
  </si>
  <si>
    <t>1525</t>
  </si>
  <si>
    <t>Convention collective de la métallurgie de la région dunkerquoise</t>
  </si>
  <si>
    <t>2980</t>
  </si>
  <si>
    <t>Convention collective de la métallurgie de la Somme</t>
  </si>
  <si>
    <t>2700</t>
  </si>
  <si>
    <t>Convention collective de la métallurgie de l'Oise</t>
  </si>
  <si>
    <t>1634</t>
  </si>
  <si>
    <t>Convention collective de la métallurgie des Côtes-d'Armor</t>
  </si>
  <si>
    <t>1628</t>
  </si>
  <si>
    <t>Convention collective de la métallurgie des Deux-Sèvres</t>
  </si>
  <si>
    <t>2615</t>
  </si>
  <si>
    <t>Convention collective de la métallurgie des Pyrénées-Atlantiques et du Seignanx</t>
  </si>
  <si>
    <t>2126</t>
  </si>
  <si>
    <t>Convention collective de la métallurgie du Gard et de la Lozère</t>
  </si>
  <si>
    <t>1592</t>
  </si>
  <si>
    <t>Convention collective de la métallurgie du Valenciennois et du Cambrésis</t>
  </si>
  <si>
    <t>2642</t>
  </si>
  <si>
    <t>Convention collective de la production audiovisuelle</t>
  </si>
  <si>
    <t>2412</t>
  </si>
  <si>
    <t>Convention collective de la production de films d'animation</t>
  </si>
  <si>
    <t>2585</t>
  </si>
  <si>
    <t>Convention collective de la région Champagne-Ardenne concernant les ouvriers employés par les entreprise du bâtiment visées par le décret du 1er mars 1962 (jusqu'à 10 salariés)</t>
  </si>
  <si>
    <t>2584</t>
  </si>
  <si>
    <t>Convention collective de la région Champagne-Ardenne concernant les ouvriers employés par les entreprises du bâtiment non visées par le décret du 1er mars 1962 (plus de 10 salariés)</t>
  </si>
  <si>
    <t>2344</t>
  </si>
  <si>
    <t>Convention collective de la sidérurgie</t>
  </si>
  <si>
    <t>1850</t>
  </si>
  <si>
    <t>Convention collective de l'avocat salarié</t>
  </si>
  <si>
    <t>1895</t>
  </si>
  <si>
    <t>Convention collective de l'encadrement de la presse quotidienne régionale</t>
  </si>
  <si>
    <t>0660</t>
  </si>
  <si>
    <t>Convention collective de l'exploitation des terres réfractaires des bassins de Provins Villenauxe-la-Grande (Seine-et-Marne, Aube)</t>
  </si>
  <si>
    <t>2264</t>
  </si>
  <si>
    <t>Convention collective de l'hospitalisation privée (CCU, FHP, établissements pour personnes âgées, maison de retraite, établissements de suite et réadaptation, médicaux pour enfants et adolescents, UHP, sanitaires sociaux et médico-sociaux CRRR, hospitalisation privé à but lucratif FIEHP )</t>
  </si>
  <si>
    <t>2891</t>
  </si>
  <si>
    <t>Convention collective de l'industrie de Roquefort</t>
  </si>
  <si>
    <t>0595</t>
  </si>
  <si>
    <t>Convention collective de l'industrie des fruits confits d'Apt (Vaucluse)</t>
  </si>
  <si>
    <t>0601</t>
  </si>
  <si>
    <t>Convention collective de l'industrie hôtelière des Alpes de Haute-Provence (hôtels cafés restaurants, HCR)</t>
  </si>
  <si>
    <t>2304</t>
  </si>
  <si>
    <t>Convention collective de mensualisation dans les entreprises de manutention du port de Dunkerque et mesures sociales d'accompagnement</t>
  </si>
  <si>
    <t>1545</t>
  </si>
  <si>
    <t>Convention collective de travail de l'enseignement primaire catholique</t>
  </si>
  <si>
    <t>0455</t>
  </si>
  <si>
    <t>Convention collective de travail des commerces de détail non alimentaires de la Meuse</t>
  </si>
  <si>
    <t>0814</t>
  </si>
  <si>
    <t>Convention collective de travail des commerces de détail non alimentaires de Meurthe-et-Moselle</t>
  </si>
  <si>
    <t>0693</t>
  </si>
  <si>
    <t>Convention collective de travail des employés de la presse quotidienne départementale</t>
  </si>
  <si>
    <t>0698</t>
  </si>
  <si>
    <t>Convention collective de travail des employés de la presse quotidienne régionale</t>
  </si>
  <si>
    <t>1813</t>
  </si>
  <si>
    <t>Convention collective de travail des industries de la transformation des métaux de la région de Maubeuge</t>
  </si>
  <si>
    <t>1365</t>
  </si>
  <si>
    <t>Convention collective de travail des industries de transformation des métaux de Meurthe-et-Moselle (métallurgie)</t>
  </si>
  <si>
    <t>1576</t>
  </si>
  <si>
    <t>Convention collective de travail des industries métallurgiques, mécaniques, électriques, électroniques, connexes et similaires du département du Cher</t>
  </si>
  <si>
    <t>0285</t>
  </si>
  <si>
    <t>Convention collective de travail des instituteurs et institutrices de l'enseignement privé laïc du premier degré</t>
  </si>
  <si>
    <t>1083</t>
  </si>
  <si>
    <t>Convention collective de travail des ouvriers de la presse quotidienne départementale</t>
  </si>
  <si>
    <t>2408</t>
  </si>
  <si>
    <t>Convention collective de travail des personnels des services administratifs et économiques, des personnels d'éducation et des documentalistes des établissements d'enseignement privés</t>
  </si>
  <si>
    <t>0653</t>
  </si>
  <si>
    <t>Convention collective de travail des producteurs salariés de base des services extérieurs de production des sociétés d'assurances</t>
  </si>
  <si>
    <t>0390</t>
  </si>
  <si>
    <t>Convention collective de travail des professeurs de l'enseignement secondaire libre enseignant dans les établissements hors contrat et dans les établissements sous contrat mais sans être contractuels(Enseignement privé hors et sous contrat)</t>
  </si>
  <si>
    <t>2793</t>
  </si>
  <si>
    <t>Convention collective de travail du 25 juin 1968 des agents de direction et des agents-comptables des organismes de sécurité sociale et d'allocations familiales</t>
  </si>
  <si>
    <t>1911</t>
  </si>
  <si>
    <t>Convention collective de travail du groupement national interprofessionnel des semences graines et plants</t>
  </si>
  <si>
    <t>0779</t>
  </si>
  <si>
    <t>Convention collective de travail du personnel des voies ferrées d'intérêt local</t>
  </si>
  <si>
    <t>0822</t>
  </si>
  <si>
    <t>Convention collective départementale applicable aux mensuels de la métallurgie de la Savoie</t>
  </si>
  <si>
    <t>0052</t>
  </si>
  <si>
    <t>Convention collective départementale de la boulangerie de la Haute-Garonne</t>
  </si>
  <si>
    <t>0311</t>
  </si>
  <si>
    <t>Convention collective départementale de la couture de la Loire-Atlantique</t>
  </si>
  <si>
    <t>1572</t>
  </si>
  <si>
    <t>Convention collective départementale de la métallurgie de la Charente</t>
  </si>
  <si>
    <t>0923</t>
  </si>
  <si>
    <t>Convention collective départementale de la métallurgie de la Charente-Maritime</t>
  </si>
  <si>
    <t>1578</t>
  </si>
  <si>
    <t>Convention collective départementale de la métallurgie de la Loire et de l'arrondissement d'Yssingeaux</t>
  </si>
  <si>
    <t>1060</t>
  </si>
  <si>
    <t>Convention collective départementale de la métallurgie de la Martinique</t>
  </si>
  <si>
    <t>1159</t>
  </si>
  <si>
    <t>Convention collective départementale de la métallurgie de la Nièvre</t>
  </si>
  <si>
    <t>0930</t>
  </si>
  <si>
    <t>Convention collective départementale de la métallurgie et des industries connexes de la Sarthe</t>
  </si>
  <si>
    <t>0860</t>
  </si>
  <si>
    <t>Convention collective départementale de la métallurgie et des industries connexes du Finistère</t>
  </si>
  <si>
    <t>1069</t>
  </si>
  <si>
    <t>Convention collective départementale de la répartition et des dépôts pharmaceutiques de la Martinique</t>
  </si>
  <si>
    <t>0193</t>
  </si>
  <si>
    <t>Convention collective départementale de l'importation et du commerce en gros des vins et spiritueux de la Loire-Atlantique</t>
  </si>
  <si>
    <t>1967</t>
  </si>
  <si>
    <t>Convention collective départementale de l'industrie des métaux du Bas-Rhin</t>
  </si>
  <si>
    <t>0007</t>
  </si>
  <si>
    <t>Convention collective départementale de l'industrie du bâtiment et des travaux publics du Rhône</t>
  </si>
  <si>
    <t>1128</t>
  </si>
  <si>
    <t>Convention collective départementale de l'industrie hôtelière de Haute-Saône (hôtels cafés restaurants, HCR)</t>
  </si>
  <si>
    <t>0667</t>
  </si>
  <si>
    <t>Convention collective départementale de l'industrie hôtelière de la Côte-d'Or</t>
  </si>
  <si>
    <t>1030</t>
  </si>
  <si>
    <t>Convention collective départementale de l'industrie hôtelière de la Seine-Maritime</t>
  </si>
  <si>
    <t>1017</t>
  </si>
  <si>
    <t>Convention collective départementale de l'industrie hôtelière des Bouches-du-Rhône</t>
  </si>
  <si>
    <t>0968</t>
  </si>
  <si>
    <t>Convention collective départementale de l'industrie hôtelière des Pyrénées-Orientales</t>
  </si>
  <si>
    <t>1235</t>
  </si>
  <si>
    <t>Convention collective départementale de l'industrie hôtelière des Vosges</t>
  </si>
  <si>
    <t>1260</t>
  </si>
  <si>
    <t>Convention collective départementale de l'industrie hôtelière du Var</t>
  </si>
  <si>
    <t>0547</t>
  </si>
  <si>
    <t>Convention collective départementale de l'industrie hôtelière du Vaucluse</t>
  </si>
  <si>
    <t>0976</t>
  </si>
  <si>
    <t>Convention collective départementale de travail des commerces de détail d'habillement et du textile de Haute-Savoie</t>
  </si>
  <si>
    <t>0232</t>
  </si>
  <si>
    <t>Convention collective départementale des commerces d'alimentation générale de détail de la Somme</t>
  </si>
  <si>
    <t>0486</t>
  </si>
  <si>
    <t>Convention collective départementale des commerces de détail de l'habillement, des détaillants en chaussures, des magasins à rayons multiples de Saône-et-Loire</t>
  </si>
  <si>
    <t>0548</t>
  </si>
  <si>
    <t>Convention collective départementale des commerces de détail non alimentaires de l'Aube</t>
  </si>
  <si>
    <t>0782</t>
  </si>
  <si>
    <t>Convention collective départementale des commerces de détail non alimentaires de l'Oise</t>
  </si>
  <si>
    <t>0276</t>
  </si>
  <si>
    <t>Convention collective départementale des commerces de gros demi-gros et détail de la Haute-Vienne</t>
  </si>
  <si>
    <t>0239</t>
  </si>
  <si>
    <t>Convention collective départementale des commerces de la Sarthe</t>
  </si>
  <si>
    <t>0560</t>
  </si>
  <si>
    <t>Convention collective départementale des commerces de l'habillement nouveautés et accessoires de la Haute-Vienne</t>
  </si>
  <si>
    <t>0530</t>
  </si>
  <si>
    <t>Convention collective départementale des commerces non alimentaires des Bouches-du-Rhône</t>
  </si>
  <si>
    <t>1257</t>
  </si>
  <si>
    <t>Convention collective départementale des employés, agents de maîtrise et cadres de la pharmacie d'officine de la Réunion</t>
  </si>
  <si>
    <t>0627</t>
  </si>
  <si>
    <t>Convention collective départementale des employés, techniciens et agents de maîtrise du bâtiment et des travaux publics de La Réunion</t>
  </si>
  <si>
    <t>2405</t>
  </si>
  <si>
    <t>Convention collective départementale des établissements d'hospitalisation privée de la Guadeloupe du 01/04/2003</t>
  </si>
  <si>
    <t>0966</t>
  </si>
  <si>
    <t>Convention collective départementale des grands magasins et magasins de nouveauté d'Indre-et-Loire</t>
  </si>
  <si>
    <t>0712</t>
  </si>
  <si>
    <t>Convention collective départementale des grands magasins, magasins populaires et grands magasins à prédominance alimentaire de la Charente-Maritime</t>
  </si>
  <si>
    <t>0189</t>
  </si>
  <si>
    <t>Convention collective départementale des hôtels cafés restaurants brasseries et tous les établissements s'y rattachant du Rhône</t>
  </si>
  <si>
    <t>1284</t>
  </si>
  <si>
    <t>Convention collective départementale des hôtels cafés restaurants de la Gironde (HCR)</t>
  </si>
  <si>
    <t>1075</t>
  </si>
  <si>
    <t>Convention collective départementale des hôtels cafés restaurants de Meurthe-et-Moselle(HCR)</t>
  </si>
  <si>
    <t>1140</t>
  </si>
  <si>
    <t>Convention collective départementale des hôtels cafés restaurants de Saint-Pierre-et-Miquelon(HCR)</t>
  </si>
  <si>
    <t>1232</t>
  </si>
  <si>
    <t>Convention collective départementale des hôtels de la Guadeloupe</t>
  </si>
  <si>
    <t>1320</t>
  </si>
  <si>
    <t>Convention collective départementale des hôtels, cafés, restaurants du Nord (HCR)</t>
  </si>
  <si>
    <t>1341</t>
  </si>
  <si>
    <t>Convention collective départementale des industries agroalimentaires de la Réunion</t>
  </si>
  <si>
    <t>0714</t>
  </si>
  <si>
    <t>Convention collective départementale des industries du travail des métaux de la Moselle (métallurgie)</t>
  </si>
  <si>
    <t>1274</t>
  </si>
  <si>
    <t>Convention collective départementale des industries métallurgiques de la Corrèze</t>
  </si>
  <si>
    <t>1472</t>
  </si>
  <si>
    <t>Convention collective départementale des industries métallurgiques du Pas-de-Calais</t>
  </si>
  <si>
    <t>0920</t>
  </si>
  <si>
    <t>Convention collective départementale des industries métallurgiques électriques et connexes de la Vienne</t>
  </si>
  <si>
    <t>0829</t>
  </si>
  <si>
    <t>Convention collective départementale des industries métallurgiques et des industries connexes du Vaucluse</t>
  </si>
  <si>
    <t>0934</t>
  </si>
  <si>
    <t>Convention collective départementale des industries métallurgiques mécaniques connexes et similaires de l'Indre</t>
  </si>
  <si>
    <t>0943</t>
  </si>
  <si>
    <t>Convention collective départementale des industries métallurgiques mécaniques et connexes du Calvados</t>
  </si>
  <si>
    <t>1560</t>
  </si>
  <si>
    <t>Convention collective départementale des industries métallurgiques, électriques et connexes des Alpes-Maritimes</t>
  </si>
  <si>
    <t>0899</t>
  </si>
  <si>
    <t>Convention collective départementale des industries métallurgiques, mécaniques et connexes de la Marne</t>
  </si>
  <si>
    <t>0948</t>
  </si>
  <si>
    <t>Convention collective départementale des industries métallurgiques, mécaniques et connexes de l'Orne</t>
  </si>
  <si>
    <t>0827</t>
  </si>
  <si>
    <t>Convention collective départementale des industries métallurgiques, mécaniques et connexes des Ardennes</t>
  </si>
  <si>
    <t>0984</t>
  </si>
  <si>
    <t>Convention collective départementale des industries métallurgiques, mécaniques et connexes d'Eure-et-Loir</t>
  </si>
  <si>
    <t>0828</t>
  </si>
  <si>
    <t>Convention collective départementale des industries métallurgiques, mécaniques, connexes et similaires de la Manche</t>
  </si>
  <si>
    <t>0887</t>
  </si>
  <si>
    <t>Convention collective départementale des industries métallurgiques, mécaniques, électriques et connexes de l'Eure</t>
  </si>
  <si>
    <t>0836</t>
  </si>
  <si>
    <t>Convention collective départementale des industries métallurgiques, mécaniques, électriques, connexes et similaires de la Haute-Savoie</t>
  </si>
  <si>
    <t>0898</t>
  </si>
  <si>
    <t>Convention collective départementale des industries métallurgiques, mécaniques, électriques, connexes et similaires de l'Allier</t>
  </si>
  <si>
    <t>0911</t>
  </si>
  <si>
    <t>Convention collective départementale des industries métallurgiques, mécaniques, électriques, connexes et similaires de Seine-et-Marne</t>
  </si>
  <si>
    <t>1626</t>
  </si>
  <si>
    <t>Convention collective départementale des industries métallurgiques, mécaniques, électriques, électro-céramiques et connexes des Hautes-Pyrénées</t>
  </si>
  <si>
    <t>0771</t>
  </si>
  <si>
    <t>Convention collective départementale des ingénieurs assimilés et cadres du bâtiment et des travaux publics de La Réunion</t>
  </si>
  <si>
    <t>0233</t>
  </si>
  <si>
    <t>Convention collective départementale des maîtres et artisans tailleurs de la Loire-Atlantique</t>
  </si>
  <si>
    <t>0914</t>
  </si>
  <si>
    <t>Convention collective départementale des mensuels des industries métallurgiques de l'Ain</t>
  </si>
  <si>
    <t>0663</t>
  </si>
  <si>
    <t>Convention collective départementale des ouvriers boulangers d'Ille-et-Vilaine (boulangerie)</t>
  </si>
  <si>
    <t>0901</t>
  </si>
  <si>
    <t>Convention collective départementale des ouvriers de la boulangerie de la Martinique</t>
  </si>
  <si>
    <t>1888</t>
  </si>
  <si>
    <t>Convention collective départementale des ouvriers des travaux publics de la Loire</t>
  </si>
  <si>
    <t>0142</t>
  </si>
  <si>
    <t>Convention collective départementale des ouvriers du bâtiment de la Haute-Saône</t>
  </si>
  <si>
    <t>1886</t>
  </si>
  <si>
    <t>Convention collective départementale des ouvriers du bâtiment de la Loire</t>
  </si>
  <si>
    <t>0132</t>
  </si>
  <si>
    <t>Convention collective départementale des ouvriers du bâtiment de la Marne</t>
  </si>
  <si>
    <t>2354</t>
  </si>
  <si>
    <t>Convention collective départementale des ouvriers du bâtiment de la Savoie</t>
  </si>
  <si>
    <t>0149</t>
  </si>
  <si>
    <t>Convention collective départementale des ouvriers du bâtiment de la Vienne</t>
  </si>
  <si>
    <t>0190</t>
  </si>
  <si>
    <t>Convention collective départementale des ouvriers du bâtiment de l'Ille-et-Vilaine</t>
  </si>
  <si>
    <t>0152</t>
  </si>
  <si>
    <t>Convention collective départementale des ouvriers du bâtiment de l'Yonne</t>
  </si>
  <si>
    <t>0134</t>
  </si>
  <si>
    <t>Convention collective départementale des ouvriers du bâtiment des Hautes-Pyrénées</t>
  </si>
  <si>
    <t>0456</t>
  </si>
  <si>
    <t>Convention collective départementale des ouvriers du bâtiment du Morbihan</t>
  </si>
  <si>
    <t>0208</t>
  </si>
  <si>
    <t>Convention collective départementale des ouvriers du bâtiment du territoire de Belfort</t>
  </si>
  <si>
    <t>0436</t>
  </si>
  <si>
    <t>Convention collective départementale des ouvriers du bâtiment et des travaux publics de la Charente-Maritime</t>
  </si>
  <si>
    <t>0749</t>
  </si>
  <si>
    <t>Convention collective départementale des ouvriers du bâtiment et des travaux publics de la Martinique</t>
  </si>
  <si>
    <t>0146</t>
  </si>
  <si>
    <t>Convention collective départementale des ouvriers du bâtiment et des travaux publics de la Nièvre</t>
  </si>
  <si>
    <t>0351</t>
  </si>
  <si>
    <t>Convention collective départementale des ouvriers du bâtiment et des travaux publics de la Vendée</t>
  </si>
  <si>
    <t>0252</t>
  </si>
  <si>
    <t>Convention collective départementale des ouvriers du bâtiment et des travaux publics de l'Ain</t>
  </si>
  <si>
    <t>0372</t>
  </si>
  <si>
    <t>Convention collective départementale des ouvriers du bâtiment et des travaux publics de l'Ariège</t>
  </si>
  <si>
    <t>0585</t>
  </si>
  <si>
    <t>Convention collective départementale des ouvriers du bâtiment et des travaux publics de l'Aube</t>
  </si>
  <si>
    <t>0171</t>
  </si>
  <si>
    <t>Convention collective départementale des ouvriers du bâtiment et des travaux publics de Seine-et-Marne</t>
  </si>
  <si>
    <t>0416</t>
  </si>
  <si>
    <t>Convention collective départementale des ouvriers du bâtiment et des travaux publics du département des Côtes-du-Nord (Côtes d'Armor)</t>
  </si>
  <si>
    <t>0362</t>
  </si>
  <si>
    <t>Convention collective départementale des ouvriers du bâtiment et des travaux publics du Tarn-et-Garonne</t>
  </si>
  <si>
    <t>0891</t>
  </si>
  <si>
    <t>Convention collective départementale des pâtissiers confiseurs glaciers de Bordeaux et de la Gironde (pâtisserie)</t>
  </si>
  <si>
    <t>0440</t>
  </si>
  <si>
    <t>Convention collective départementale des sucreries et sucreries-distilleries de la Réunion</t>
  </si>
  <si>
    <t>1700</t>
  </si>
  <si>
    <t>Convention collective départementale des sucreries, sucreries-distilleries et distilleries de la Guadeloupe</t>
  </si>
  <si>
    <t>0357</t>
  </si>
  <si>
    <t>Convention collective départementale du bâtiment de l'équipement électrique et des travaux publics de la Haute-Garonne</t>
  </si>
  <si>
    <t>0071</t>
  </si>
  <si>
    <t>Convention collective départementale du bâtiment du Finistère</t>
  </si>
  <si>
    <t>0140</t>
  </si>
  <si>
    <t>Convention collective départementale du bâtiment du Puy-de-Dôme</t>
  </si>
  <si>
    <t>1049</t>
  </si>
  <si>
    <t>Convention collective départementale du bâtiment, des travaux publics et de toutes professions concourant à l'acte de bâtir ou d'aménager de Saint Pierre-et-Miquelon</t>
  </si>
  <si>
    <t>0541</t>
  </si>
  <si>
    <t>Convention collective départementale du commerce de détail des chaussures de la Loire-Atlantique</t>
  </si>
  <si>
    <t>1225</t>
  </si>
  <si>
    <t>Convention collective départementale du commerce de la Réunion</t>
  </si>
  <si>
    <t>0400</t>
  </si>
  <si>
    <t>Convention collective départementale du commerce de l'habillement de la Vienne</t>
  </si>
  <si>
    <t>1050</t>
  </si>
  <si>
    <t>Convention collective départementale du commerce et des services commerciaux de Saint-Pierre-et-Miquelon</t>
  </si>
  <si>
    <t>1203</t>
  </si>
  <si>
    <t>Convention collective départementale du commerce et des services de la Guadeloupe</t>
  </si>
  <si>
    <t>0164</t>
  </si>
  <si>
    <t>Convention collective départementale du négoce charbonnier du Rhône</t>
  </si>
  <si>
    <t>0985</t>
  </si>
  <si>
    <t>Convention collective départementale du personnel de boucherie charcuterie du Haut-Rhin</t>
  </si>
  <si>
    <t>0607</t>
  </si>
  <si>
    <t>Convention collective départementale pour les employés de l'industrie hôtelière de la Loire</t>
  </si>
  <si>
    <t>1747</t>
  </si>
  <si>
    <t>Convention collective des activités industrielles de boulangerie et de pâtisserie</t>
  </si>
  <si>
    <t>3123</t>
  </si>
  <si>
    <t>Convention collective des ambulances Guyane</t>
  </si>
  <si>
    <t>1734</t>
  </si>
  <si>
    <t>Convention collective des artistes-interprètes engagés pour des émissions de télévision</t>
  </si>
  <si>
    <t>3016</t>
  </si>
  <si>
    <t>Convention collective des ateliers chantiers d'insertion</t>
  </si>
  <si>
    <t>0781</t>
  </si>
  <si>
    <t>Convention collective des cadres administratifs de la presse quotidienne départementale</t>
  </si>
  <si>
    <t>0509</t>
  </si>
  <si>
    <t>Convention collective des cadres administratifs de la presse quotidienne parisienne</t>
  </si>
  <si>
    <t>1563</t>
  </si>
  <si>
    <t>Convention collective des cadres de la presse hebdomadaire régionale d'information</t>
  </si>
  <si>
    <t>0432</t>
  </si>
  <si>
    <t>Convention collective des cadres des entreprises de manutention du port de Marseille</t>
  </si>
  <si>
    <t>1751</t>
  </si>
  <si>
    <t>Convention collective des cadres des services auxiliaires de la manutention des ports de Marseille</t>
  </si>
  <si>
    <t>1016</t>
  </si>
  <si>
    <t>Convention collective des cadres et agents de maîtrise de l'édition de musique</t>
  </si>
  <si>
    <t>0751</t>
  </si>
  <si>
    <t>Convention collective des cadres et agents de maîtrise des entreprises grainières et annexes de la région parisienne</t>
  </si>
  <si>
    <t>1018</t>
  </si>
  <si>
    <t>Convention collective des cadres techniques de la presse quotidienne départementale française</t>
  </si>
  <si>
    <t>0306</t>
  </si>
  <si>
    <t>Convention collective des cadres techniques de la presse quotidienne parisienne</t>
  </si>
  <si>
    <t>0783</t>
  </si>
  <si>
    <t>Convention collective des centres d'hébergement et de réadaptation sociale et dans les services d'accueil, d'orientation et d'insertion pour adultes (CHRS, SOP )</t>
  </si>
  <si>
    <t>2281</t>
  </si>
  <si>
    <t>Convention collective des chefs d'établissement directeurs d'école de l'enseignement catholique</t>
  </si>
  <si>
    <t>0162</t>
  </si>
  <si>
    <t>Convention collective des commerces d'alimentation en gros et demi-gros du département de la Somme</t>
  </si>
  <si>
    <t>0490</t>
  </si>
  <si>
    <t>Convention collective des commerces de détail alimentaires et non alimentaires des Vosges</t>
  </si>
  <si>
    <t>1385</t>
  </si>
  <si>
    <t>Convention collective des commerces de détail de denrées non alimentaires des Ardennes</t>
  </si>
  <si>
    <t>0913</t>
  </si>
  <si>
    <t>Convention collective des commerces de détail du textile nouveauté habillement et accessoires du Gard</t>
  </si>
  <si>
    <t>1240</t>
  </si>
  <si>
    <t>Convention collective des commerces de détail non alimentaires de Bourg-en-Bresse (Ain)</t>
  </si>
  <si>
    <t>0794</t>
  </si>
  <si>
    <t>Convention collective des commerces de détail non alimentaires de l'agglomération cherbourgeoise (Manche)</t>
  </si>
  <si>
    <t>0704</t>
  </si>
  <si>
    <t>Convention collective des commerces de détail non alimentaires de l'agglomération de Toulon (Var)</t>
  </si>
  <si>
    <t>0210</t>
  </si>
  <si>
    <t>Convention collective des commerces de détail non alimentaires de l'arrondissement de Saint-Malo</t>
  </si>
  <si>
    <t>1970</t>
  </si>
  <si>
    <t>Convention collective des commerces de détail non alimentaires des départements du Bas-Rhin et du Haut-Rhin</t>
  </si>
  <si>
    <t>1415</t>
  </si>
  <si>
    <t>Convention collective des commerces de détail non alimentaires du département de la Loire</t>
  </si>
  <si>
    <t>0406</t>
  </si>
  <si>
    <t>Convention collective des commerces de détail non alimentaires du département du Calvados, élargie au département de la Mayenne</t>
  </si>
  <si>
    <t>1343</t>
  </si>
  <si>
    <t>Convention collective des commerces de détail non alimentaires du Morbihan</t>
  </si>
  <si>
    <t>0524</t>
  </si>
  <si>
    <t>Convention collective des commerces de gros de bière, des eaux minérales, des jus de fruits et boissons gazeuses de la région parisienne</t>
  </si>
  <si>
    <t>0271</t>
  </si>
  <si>
    <t>Convention collective des commerces non alimentaires de la Somme</t>
  </si>
  <si>
    <t>0941</t>
  </si>
  <si>
    <t>Convention collective des commerces non alimentaires du département de Vaucluse</t>
  </si>
  <si>
    <t>1980</t>
  </si>
  <si>
    <t>Convention collective des commissionnaires en douane et agents auxiliaires de la Martinique</t>
  </si>
  <si>
    <t>1057</t>
  </si>
  <si>
    <t>Convention collective des consignataires de navire et manutentionnaires de la Martinique</t>
  </si>
  <si>
    <t>0039</t>
  </si>
  <si>
    <t>Convention collective des courtiers en valeurs mobilières de Paris</t>
  </si>
  <si>
    <t>0281</t>
  </si>
  <si>
    <t>Convention collective des dessinateurs pour textiles, papiers peints, toiles cirées et linoleums de la région parisienne</t>
  </si>
  <si>
    <t>1281</t>
  </si>
  <si>
    <t>Convention collective des employés de la presse hebdomadaire régionale</t>
  </si>
  <si>
    <t>0394</t>
  </si>
  <si>
    <t>Convention collective des employés de la presse quotidienne parisienne</t>
  </si>
  <si>
    <t>0231</t>
  </si>
  <si>
    <t>Convention collective des employés des magasins populaires de Seine-et-Marne</t>
  </si>
  <si>
    <t>1750</t>
  </si>
  <si>
    <t>Convention collective des employés des services auxiliaires de la manutention des ports de Marseille</t>
  </si>
  <si>
    <t>0280</t>
  </si>
  <si>
    <t>Convention collective des employés du commerce de la distribution charbonnière de la région parisienne</t>
  </si>
  <si>
    <t>0434</t>
  </si>
  <si>
    <t>Convention collective des employés du commerce de la nouveauté et des spécialités qui s'y rattachent de la ville de Nantes (Loire-Atlantique)</t>
  </si>
  <si>
    <t>2798</t>
  </si>
  <si>
    <t>Convention collective des employés et cadres du régime social des indépendants, ses annexes 1 à 6 et son accord d'application</t>
  </si>
  <si>
    <t>3107</t>
  </si>
  <si>
    <t>Convention collective des employés, techniciens et agents de maîtrise du bâtiment et des travaux publics et annexes de la Martinique</t>
  </si>
  <si>
    <t>0195</t>
  </si>
  <si>
    <t>Convention collective des entreprises de carénage piquage et travaux maritimes connexes de la région havraise (Seine-Maritime)</t>
  </si>
  <si>
    <t>0043</t>
  </si>
  <si>
    <t>Convention collective des entreprises de commission, de courtage et de commerce intracommunautaire et d'importation-exportation de France métropolitaine</t>
  </si>
  <si>
    <t>2247</t>
  </si>
  <si>
    <t>Convention collective des entreprises de courtage d'assurances et/ou de réassurances</t>
  </si>
  <si>
    <t>2147</t>
  </si>
  <si>
    <t>Convention collective des entreprises des services d'eau et d'assainissement (entreprises en gérance, en concession ou en affermage assurent l'exploitation, le service, le pompage, le traitement et la distribution d'eau à usage public, particulier, domestique, agricole)</t>
  </si>
  <si>
    <t>1394</t>
  </si>
  <si>
    <t>Convention collective des entreprises du commerce non alimentaire du département du Tarn</t>
  </si>
  <si>
    <t>2717</t>
  </si>
  <si>
    <t>Convention collective des entreprises techniques au service de la création et de l'événement</t>
  </si>
  <si>
    <t>0386</t>
  </si>
  <si>
    <t>Convention collective des grands magasins de Meurthe-et-Moselle</t>
  </si>
  <si>
    <t>0931</t>
  </si>
  <si>
    <t>Convention collective des hôteliers restaurateurs et débitants de boissons du Bas-Rhin (HCR)</t>
  </si>
  <si>
    <t>0871</t>
  </si>
  <si>
    <t>Convention collective des hôteliers restaurateurs et débitants du Haut-Rhin</t>
  </si>
  <si>
    <t>0564</t>
  </si>
  <si>
    <t>Convention collective des hôtels cafés restaurants du département de l'Isère (HCR)</t>
  </si>
  <si>
    <t>1195</t>
  </si>
  <si>
    <t>Convention collective des hôtels cafés restaurants et discothèques du département du Puy-de-Dôme(HCR)</t>
  </si>
  <si>
    <t>2755</t>
  </si>
  <si>
    <t>Convention collective des industries de la métallurgie de Belfort/Montbéliard</t>
  </si>
  <si>
    <t>3053</t>
  </si>
  <si>
    <t>Convention collective des industries de la métallurgie de Haute-Saône</t>
  </si>
  <si>
    <t>1564</t>
  </si>
  <si>
    <t>Convention collective des industries de la métallurgie de Saône-et-Loire</t>
  </si>
  <si>
    <t>1912</t>
  </si>
  <si>
    <t>Convention collective des industries de la métallurgie du Haut-Rhin</t>
  </si>
  <si>
    <t>0637</t>
  </si>
  <si>
    <t>Convention collective des industries et du commerce de la récupération (recyclage, régions Nord-Pas-de-Calais, Picardie)</t>
  </si>
  <si>
    <t>2294</t>
  </si>
  <si>
    <t>Convention collective des industries et métiers de la métallurgie de l'Aube</t>
  </si>
  <si>
    <t>1604</t>
  </si>
  <si>
    <t>Convention collective des industries métallurgiques des arrondissements de Rouen et de Dieppe</t>
  </si>
  <si>
    <t>2630</t>
  </si>
  <si>
    <t>Convention collective des industries métallurgiques des Bouches-du-Rhône et Alpes-de-Haute-Provence</t>
  </si>
  <si>
    <t>1966</t>
  </si>
  <si>
    <t>Convention collective des industries métallurgiques du Loiret</t>
  </si>
  <si>
    <t>2489</t>
  </si>
  <si>
    <t>Convention collective des industries métallurgiques et assimilées de la Vendée</t>
  </si>
  <si>
    <t>1353</t>
  </si>
  <si>
    <t>Convention collective des industries métallurgiques et connexes de la Dordogne</t>
  </si>
  <si>
    <t>0965</t>
  </si>
  <si>
    <t>Convention collective des industries métallurgiques et connexes du département du Var</t>
  </si>
  <si>
    <t>1369</t>
  </si>
  <si>
    <t>Convention collective des industries métallurgiques, électriques, électroniques et connexes de Loire-Atlantique</t>
  </si>
  <si>
    <t>2003</t>
  </si>
  <si>
    <t>Convention collective des industries métallurgiques, électriques, électroniques et connexes du département des Vosges</t>
  </si>
  <si>
    <t>1577</t>
  </si>
  <si>
    <t>Convention collective des industries métallurgiques, électroniques et connexes de l'Hérault, de l'Aude et des Pyrénées-Orientales</t>
  </si>
  <si>
    <t>2542</t>
  </si>
  <si>
    <t>Convention collective des industries métallurgiques, mécaniques et connexes de l'Aisne</t>
  </si>
  <si>
    <t>1375</t>
  </si>
  <si>
    <t>Convention collective des industries métallurgiques, mécaniques et connexes du département du Doubs</t>
  </si>
  <si>
    <t>1960</t>
  </si>
  <si>
    <t>Convention collective des industries métallurgiques, mécaniques et connexes du Lot-et-Garonne</t>
  </si>
  <si>
    <t>1732</t>
  </si>
  <si>
    <t>Convention collective des industries métallurgiques, mécaniques, électriques et connexes de l'Yonne</t>
  </si>
  <si>
    <t>1885</t>
  </si>
  <si>
    <t>Convention collective des industries métallurgiques, mécaniques, électriques et connexes du département de la Côte-d'Or</t>
  </si>
  <si>
    <t>2266</t>
  </si>
  <si>
    <t>Convention collective des industries métallurgiques, mécaniques, électriques, connexes et similaires de la Mayenne</t>
  </si>
  <si>
    <t>2992</t>
  </si>
  <si>
    <t>Convention collective des industries métallurgiques, mécaniques, électriques, connexes et similaires d'Indre-et Loire</t>
  </si>
  <si>
    <t>1902</t>
  </si>
  <si>
    <t>Convention collective des industries métallurgiques, mécaniques, électriques, électroniques connexes et similaires du Maine-et-Loire</t>
  </si>
  <si>
    <t>1809</t>
  </si>
  <si>
    <t>Convention collective des industries métallurgiques, mécaniques, similaires et connexes du Jura</t>
  </si>
  <si>
    <t>2594</t>
  </si>
  <si>
    <t>Convention collective des installateurs en remontées mécaniques</t>
  </si>
  <si>
    <t>2397</t>
  </si>
  <si>
    <t>Convention collective des mannequins adultes et des mannequins enfants de moins de seize ans employés par les agences de mannequins</t>
  </si>
  <si>
    <t>2221</t>
  </si>
  <si>
    <t>Convention collective des mensuels des industries des métaux de l'Isère et des Hautes-Alpes</t>
  </si>
  <si>
    <t>1387</t>
  </si>
  <si>
    <t>Convention collective des mensuels des industries métallurgiques des Flandres</t>
  </si>
  <si>
    <t>0878</t>
  </si>
  <si>
    <t>Convention collective des mensuels des industries métallurgiques du Rhône</t>
  </si>
  <si>
    <t>0003</t>
  </si>
  <si>
    <t>Convention collective des ouvriers de la navigation intérieure de marchandises</t>
  </si>
  <si>
    <t>0954</t>
  </si>
  <si>
    <t>Convention collective des ouvriers des entreprises de manutention et des chantiers charbonniers des ports de Strasbourg</t>
  </si>
  <si>
    <t>0214</t>
  </si>
  <si>
    <t>Convention collective des ouvriers des entreprises de presse de la région parisienne</t>
  </si>
  <si>
    <t>2582</t>
  </si>
  <si>
    <t>Convention collective des ouvriers des travaux public de la Savoie</t>
  </si>
  <si>
    <t>1668</t>
  </si>
  <si>
    <t>Convention collective des ouvriers du bâtiment de la région Alsace</t>
  </si>
  <si>
    <t>1722</t>
  </si>
  <si>
    <t>Convention collective des ouvriers du bâtiment de la région de Haute-Normandie</t>
  </si>
  <si>
    <t>2267</t>
  </si>
  <si>
    <t>Convention collective des ouvriers du bâtiment de la région Languedoc-Roussillon</t>
  </si>
  <si>
    <t>2667</t>
  </si>
  <si>
    <t>Convention collective des ouvriers du bâtiment des départements Drôme, Ardèche</t>
  </si>
  <si>
    <t>0361</t>
  </si>
  <si>
    <t>Convention collective des ouvriers du bâtiment du département de l'Indre</t>
  </si>
  <si>
    <t>0797</t>
  </si>
  <si>
    <t>Convention collective des ouvriers du bâtiment du département du Loir-et-Cher</t>
  </si>
  <si>
    <t>0365</t>
  </si>
  <si>
    <t>Convention collective des ouvriers du bâtiment du Gers</t>
  </si>
  <si>
    <t>2328</t>
  </si>
  <si>
    <t>Convention collective des ouvriers du bâtiment et des travaux publics de la Guadeloupe et dépendances</t>
  </si>
  <si>
    <t>0599</t>
  </si>
  <si>
    <t>Convention collective des ouvriers du bâtiment et des travaux publics de Meurthe-et-Moselle</t>
  </si>
  <si>
    <t>0157</t>
  </si>
  <si>
    <t>Convention collective des ouvriers du bâtiment et des travaux publics des Vosges</t>
  </si>
  <si>
    <t>0192</t>
  </si>
  <si>
    <t>Convention collective des ouvriers du bâtiment et des travaux publics du Doubs</t>
  </si>
  <si>
    <t>0279</t>
  </si>
  <si>
    <t>Convention collective des ouvriers du bâtiment et des travaux publics pour le département de l'Allier</t>
  </si>
  <si>
    <t>2389</t>
  </si>
  <si>
    <t>Convention collective des ouvriers du bâtiment et des travaux publics région de La Réunion</t>
  </si>
  <si>
    <t>2870</t>
  </si>
  <si>
    <t>Convention collective des ouvriers du bâtiment, des travaux publics et des industries et activités connexes de la Guyane</t>
  </si>
  <si>
    <t>0054</t>
  </si>
  <si>
    <t>Convention collective des ouvriers, employés, techniciens et agents de maîtrise des industries métallurgiques, mécaniques et connexes de la région parisienne</t>
  </si>
  <si>
    <t>1334</t>
  </si>
  <si>
    <t>Convention collective des psychologues de l'enseignement privé</t>
  </si>
  <si>
    <t>3211</t>
  </si>
  <si>
    <t>Convention collective des salariés des établissements privés 2015</t>
  </si>
  <si>
    <t>1565</t>
  </si>
  <si>
    <t>Convention collective des services de soins infirmiers à domicile pour personnes âgées de la Guadeloupe</t>
  </si>
  <si>
    <t>1014</t>
  </si>
  <si>
    <t>Convention collective des sociétés d'économie mixte d'autoroutes</t>
  </si>
  <si>
    <t>3203</t>
  </si>
  <si>
    <t>Convention collective des structures associatives de pêche de loisir et de protection du milieu aquatique</t>
  </si>
  <si>
    <t>0713</t>
  </si>
  <si>
    <t>Convention collective des surveillants personnels administratifs et de service de l'enseignement primaire privé des arrondissements de Saint-Etienne et Montbrison (Loire)</t>
  </si>
  <si>
    <t>2219</t>
  </si>
  <si>
    <t>Convention collective des taxis parisiens salariés</t>
  </si>
  <si>
    <t>0057</t>
  </si>
  <si>
    <t>Convention collective des tisseurs à domicile rubanier de la région de Saint-Etienne</t>
  </si>
  <si>
    <t>3207</t>
  </si>
  <si>
    <t>Convention collective des transports sanitaires de Guadeloupe</t>
  </si>
  <si>
    <t>0076</t>
  </si>
  <si>
    <t>Convention collective du bâtiment de la Charente</t>
  </si>
  <si>
    <t>1779</t>
  </si>
  <si>
    <t>Convention collective du bâtiment de la région Provence-Alpes-Côte d'Azur concernant les ouvriers employés par les entreprises occupant jusqu'à 10 salariés</t>
  </si>
  <si>
    <t>1780</t>
  </si>
  <si>
    <t>Convention collective du bâtiment de la région Provence-Alpes-Côte d'Azur concernant les ouvriers employés par les entreprises occupant plus de 10 salariés</t>
  </si>
  <si>
    <t>1758</t>
  </si>
  <si>
    <t>Convention collective du bâtiment du département du Tarn concernant les ouvriers employés par les entreprises occupant jusqu'à 10 salariés</t>
  </si>
  <si>
    <t>1759</t>
  </si>
  <si>
    <t>Convention collective du bâtiment du département du Tarn concernant les ouvriers employés par les entreprises occupant plus de 10 salariés</t>
  </si>
  <si>
    <t>1402</t>
  </si>
  <si>
    <t>Convention collective du bâtiment et des travaux publics de Haute-Savoie</t>
  </si>
  <si>
    <t>0080</t>
  </si>
  <si>
    <t>Convention collective du bâtiment et des travaux publics de la Moselle</t>
  </si>
  <si>
    <t>0409</t>
  </si>
  <si>
    <t>Convention collective du bâtiment et des travaux publics de la région du Limousin</t>
  </si>
  <si>
    <t>0137</t>
  </si>
  <si>
    <t>Convention collective du bâtiment et des travaux publics de l'Indre-et-Loire</t>
  </si>
  <si>
    <t>1323</t>
  </si>
  <si>
    <t>Convention collective du commerce de détail de la Moselle</t>
  </si>
  <si>
    <t>0005</t>
  </si>
  <si>
    <t>Convention collective du commerce de détail de l'Indre</t>
  </si>
  <si>
    <t>0120</t>
  </si>
  <si>
    <t>Convention collective du commerce de détail non alimentaire de Bourges</t>
  </si>
  <si>
    <t>1406</t>
  </si>
  <si>
    <t>Convention collective du commerce de détail non alimentaire de la Gironde</t>
  </si>
  <si>
    <t>1276</t>
  </si>
  <si>
    <t>Convention collective du commerce de détail non alimentaire du Finistère</t>
  </si>
  <si>
    <t>1202</t>
  </si>
  <si>
    <t>Convention collective du commerce de détail non alimentaire du Maine-et-Loire</t>
  </si>
  <si>
    <t>1761</t>
  </si>
  <si>
    <t>Convention collective du commerce de gros des tissus, tapis et linge de maison</t>
  </si>
  <si>
    <t>0641</t>
  </si>
  <si>
    <t>Convention collective du commerce des fers tubes et métaux de Nantes et sa banlieue (Loire-Atlantique)</t>
  </si>
  <si>
    <t>0377</t>
  </si>
  <si>
    <t>Convention collective du commerce des villes des Bouches-du-Rhône à l'exception de Marseille</t>
  </si>
  <si>
    <t>0468</t>
  </si>
  <si>
    <t>Convention collective du commerce succursaliste de la chaussure</t>
  </si>
  <si>
    <t>2622</t>
  </si>
  <si>
    <t>Convention collective du crédit maritime mutuel</t>
  </si>
  <si>
    <t>2034</t>
  </si>
  <si>
    <t>Convention collective du département de l'Isère concernant les ouvriers employés par les entreprises de travaux publics</t>
  </si>
  <si>
    <t>2032</t>
  </si>
  <si>
    <t>Convention collective du département de l'Isère concernant les ouvriers employés par les entreprises du bâtiment occupant jusqu'à 10 salariés</t>
  </si>
  <si>
    <t>2033</t>
  </si>
  <si>
    <t>Convention collective du département de l'Isère concernant les ouvriers employés par les entreprises du bâtiment occupant plus de 10 salariés</t>
  </si>
  <si>
    <t>1642</t>
  </si>
  <si>
    <t>Convention collective du département du Cher concernant les ouvriers employés par les entreprises du bâtiment non visées par le décret du 1er mars 1962 -c'est-à-dire occupant plus de 10 salariés-</t>
  </si>
  <si>
    <t>1638</t>
  </si>
  <si>
    <t>Convention collective du département du Cher concernant les ouvriers employés par les entreprises du bâtiment visées par le décret du 1er mars 1962 - c'est-à-dire occupant jusqu'à 10 salariés-</t>
  </si>
  <si>
    <t>2205</t>
  </si>
  <si>
    <t>Convention collective du notariat</t>
  </si>
  <si>
    <t>2796</t>
  </si>
  <si>
    <t>Convention collective du personnel de direction du régime social des indépendants, ses annexes et son accord d'application</t>
  </si>
  <si>
    <t>1461</t>
  </si>
  <si>
    <t>Convention collective du personnel de surveillance des services auxiliaires de la manutention des ports de Marseille(Bouches-du-Rhône)</t>
  </si>
  <si>
    <t>1903</t>
  </si>
  <si>
    <t>Convention collective du personnel d'encadrement des agences de presse</t>
  </si>
  <si>
    <t>1147</t>
  </si>
  <si>
    <t>Convention collective du personnel des cabinets médicaux (médecin)</t>
  </si>
  <si>
    <t>3206</t>
  </si>
  <si>
    <t>Convention collective du personnel des cabinets médicaux de Martinique</t>
  </si>
  <si>
    <t>0919</t>
  </si>
  <si>
    <t>Convention collective du personnel des garages de la Martinique(Automobile, commerce, réparation)</t>
  </si>
  <si>
    <t>0489</t>
  </si>
  <si>
    <t>Convention collective du personnel des industries du cartonnage</t>
  </si>
  <si>
    <t>1588</t>
  </si>
  <si>
    <t>Convention collective du personnel des sociétés coopératives d'HLM</t>
  </si>
  <si>
    <t>2972</t>
  </si>
  <si>
    <t>Convention collective du personnel sédentaire des entreprises de navigation</t>
  </si>
  <si>
    <t>1042</t>
  </si>
  <si>
    <t>Convention collective du travail des commerces alimentaires et non alimentaires du département du Loiret</t>
  </si>
  <si>
    <t>0379</t>
  </si>
  <si>
    <t>Convention collective du travail des commerces de la Martinique</t>
  </si>
  <si>
    <t>1627</t>
  </si>
  <si>
    <t>Convention collective du travail des industries de la métallurgie et des constructions mécaniques de Clermont-Ferrand et du Puy-de-Dôme</t>
  </si>
  <si>
    <t>2704</t>
  </si>
  <si>
    <t>Convention collective du travail du personnel des banques de la Guadeloupe, de Saint-Martin et de Saint-Barthélémy</t>
  </si>
  <si>
    <t>2701</t>
  </si>
  <si>
    <t>Convention collective du travail du personnel des banques de la Guyane</t>
  </si>
  <si>
    <t>2702</t>
  </si>
  <si>
    <t>Convention collective du travail du personnel des banques de la Martinique</t>
  </si>
  <si>
    <t>1072</t>
  </si>
  <si>
    <t>Convention collective du travail règlementant le travail de manutention dans le port de Saint-Pierre</t>
  </si>
  <si>
    <t>3144</t>
  </si>
  <si>
    <t>Convention collective ETAM du bâtiment et des travaux publics</t>
  </si>
  <si>
    <t>0824</t>
  </si>
  <si>
    <t>Convention collective interdépartementale des animateurs professionnels, conseillers d'éducation populaire</t>
  </si>
  <si>
    <t>2002</t>
  </si>
  <si>
    <t>Convention collective interrégionale de la blanchisserie, laverie, location de linge, nettoyage à sec, pressing et teinturerie</t>
  </si>
  <si>
    <t>0172</t>
  </si>
  <si>
    <t>Convention collective interrégionale de l'industrie du bois de pin maritime en forêt de Gascogne (Charente, Aquitaine)</t>
  </si>
  <si>
    <t>0427</t>
  </si>
  <si>
    <t>Convention collective interrégionale de l'industrie textile d'Elbeuf Louviers et de la région (Seine-Maritime, Eure, Calvados, Eure-et-Loir, Loire-Atlantique)</t>
  </si>
  <si>
    <t>0818</t>
  </si>
  <si>
    <t>Convention collective locale de la réparation navale de Brest (Finistère)</t>
  </si>
  <si>
    <t>0131</t>
  </si>
  <si>
    <t>Convention collective locale de la tapisserie d'art d'Aubusson-Felletin</t>
  </si>
  <si>
    <t>0568</t>
  </si>
  <si>
    <t>Convention collective locale de l'industrie hôtelière de l'arrondissement de Bayonne</t>
  </si>
  <si>
    <t>0392</t>
  </si>
  <si>
    <t>Convention collective locale de l'industrie textile de Roubaix-Tourcoing, vallée de la Lys</t>
  </si>
  <si>
    <t>0437</t>
  </si>
  <si>
    <t>Convention collective locale des cadres et agents de maîtrise du commerce de la nouveauté de Nantes (Loire-Atlantique)</t>
  </si>
  <si>
    <t>1298</t>
  </si>
  <si>
    <t>Convention collective locale des commerces de Cambrai et de l'arrondissement (Nord)</t>
  </si>
  <si>
    <t>0671</t>
  </si>
  <si>
    <t>Convention collective locale des commerces de détail non alimentaires de Grenoble (Isère)</t>
  </si>
  <si>
    <t>0711</t>
  </si>
  <si>
    <t>Convention collective locale des commerces de détail non alimentaires de la communauté urbaine de Lyon (Rhône)</t>
  </si>
  <si>
    <t>1076</t>
  </si>
  <si>
    <t>Convention collective locale des commerces de détail non alimentaires de la ville de Béziers (Hérault)</t>
  </si>
  <si>
    <t>1088</t>
  </si>
  <si>
    <t>Convention collective locale des commerces de détail non alimentaires de la ville de Montpellier</t>
  </si>
  <si>
    <t>0894</t>
  </si>
  <si>
    <t>Convention collective locale des commerces de détail non alimentaires de la ville de Rennes (Ille-et-Vilaine)</t>
  </si>
  <si>
    <t>0367</t>
  </si>
  <si>
    <t>Convention collective locale des commerces de la région lilloise</t>
  </si>
  <si>
    <t>0296</t>
  </si>
  <si>
    <t>Convention collective locale des commerces de la région Roubaix-Tourcoing</t>
  </si>
  <si>
    <t>0483</t>
  </si>
  <si>
    <t>Convention collective locale des commerces du vêtement et de la nouveauté de l'arrondissement de Valenciennes (Nord)</t>
  </si>
  <si>
    <t>0024</t>
  </si>
  <si>
    <t>Convention collective locale des commerces non alimentaires de Nevers</t>
  </si>
  <si>
    <t>0539</t>
  </si>
  <si>
    <t>Convention collective locale des commerces non alimentaires de Pau et d'Oloron (Pyrénées-Atlantiques)</t>
  </si>
  <si>
    <t>0265</t>
  </si>
  <si>
    <t>Convention collective locale des dessinateurs des cabinets de dessin de la ville de Lyon et des localités de la communauté urbaine de Lyon (Rhône)</t>
  </si>
  <si>
    <t>0004</t>
  </si>
  <si>
    <t>Convention collective locale des employés de commerce de magasins du Havre</t>
  </si>
  <si>
    <t>0050</t>
  </si>
  <si>
    <t>Convention collective locale des employés de commerce des cantons de Rodez</t>
  </si>
  <si>
    <t>0441</t>
  </si>
  <si>
    <t>Convention collective locale des grands magasins à rayons multiples de Bastia (Corse)</t>
  </si>
  <si>
    <t>0278</t>
  </si>
  <si>
    <t>Convention collective locale des grands magasins de Brest</t>
  </si>
  <si>
    <t>0510</t>
  </si>
  <si>
    <t>Convention collective locale des grands magasins de l'arrondissement d'Avesnes (Nord)</t>
  </si>
  <si>
    <t>0212</t>
  </si>
  <si>
    <t>Convention collective locale des grands magasins de nouveautés et spécialités s'y rattachant de Rouen</t>
  </si>
  <si>
    <t>1113</t>
  </si>
  <si>
    <t>Convention collective locale des industries de la pipe et du fume-cigarette de la région de Saint Claude (Jura)</t>
  </si>
  <si>
    <t>0113</t>
  </si>
  <si>
    <t>Convention collective locale des industries de produits réfractaires de Givors</t>
  </si>
  <si>
    <t>0025</t>
  </si>
  <si>
    <t>Convention collective locale des industries du peigne de la Vallée de l'Hers et du Touyre</t>
  </si>
  <si>
    <t>0979</t>
  </si>
  <si>
    <t>Convention collective locale des industries métallurgiques de l'arrondissement du Havre (Seine-Maritime)</t>
  </si>
  <si>
    <t>1164</t>
  </si>
  <si>
    <t>Convention collective locale des industries métallurgiques et annexes de la région de Vimeu (Somme)</t>
  </si>
  <si>
    <t>0513</t>
  </si>
  <si>
    <t>Convention collective locale des magasins populaires de l'arrondissement de Valenciennes (Nord)</t>
  </si>
  <si>
    <t>0694</t>
  </si>
  <si>
    <t>Convention collective locale du carénage de Saint-Nazaire et sa région (Loire-Atlantique)</t>
  </si>
  <si>
    <t>0784</t>
  </si>
  <si>
    <t>Convention collective locale du commerce de détail non alimentaire de Besançon (Doubs)</t>
  </si>
  <si>
    <t>0426</t>
  </si>
  <si>
    <t>Convention collective locale du personnel des cabinets d'avocats de Nantes (Loire-Atlantique)</t>
  </si>
  <si>
    <t>0376</t>
  </si>
  <si>
    <t>Convention collective locale du personnel ouvrier dans les industries de la salaison et de la morue du canton de Fécamp</t>
  </si>
  <si>
    <t>0313</t>
  </si>
  <si>
    <t>Convention collective locale pour le transit des primeurs d'Afrique du Nord à Marseille</t>
  </si>
  <si>
    <t>2768</t>
  </si>
  <si>
    <t>Convention collective national de travail des pharmaciens du régime minier</t>
  </si>
  <si>
    <t>1486</t>
  </si>
  <si>
    <t>Convention collective nationale applicable au personnel des bureaux d'études techniques, des cabinets d'ingénieurs-conseils et des sociétés de conseils(BET, SYNTEC)</t>
  </si>
  <si>
    <t>1597</t>
  </si>
  <si>
    <t>Convention collective nationale concernant les ouvriers employés par les entreprises du bâtiment non visées par le décret 1er mars 1962 -c'est-à-dire occupant plus de 10 salariés-</t>
  </si>
  <si>
    <t>1596</t>
  </si>
  <si>
    <t>Convention collective nationale concernant les ouvriers employés par les entreprises du bâtiment visées par le décret du 1er mars 1962 -c'est-à-dire occupant jusqu'à 10 salariés-</t>
  </si>
  <si>
    <t>2583</t>
  </si>
  <si>
    <t>Convention collective nationale de branche des sociétés concessionnaires ou exploitantes d'autoroutes ou d'ouvrages routiers</t>
  </si>
  <si>
    <t>0567</t>
  </si>
  <si>
    <t>Convention collective nationale de la bijouterie, joaillerie, orfèvrerie et des activités qui s'y rattachent</t>
  </si>
  <si>
    <t>0992</t>
  </si>
  <si>
    <t>Convention collective nationale de la boucherie, boucherie-charcuterie et boucherie hippophagique, triperie, commerce de volailles et gibiers</t>
  </si>
  <si>
    <t>0843</t>
  </si>
  <si>
    <t>Convention collective nationale de la boulangerie-pâtisserie -entreprises artisanales-</t>
  </si>
  <si>
    <t>1543</t>
  </si>
  <si>
    <t>Convention collective nationale de la boyauderie</t>
  </si>
  <si>
    <t>0953</t>
  </si>
  <si>
    <t>Convention collective nationale de la charcuterie de détail</t>
  </si>
  <si>
    <t>0418</t>
  </si>
  <si>
    <t>Convention collective nationale de la chemiserie sur mesure</t>
  </si>
  <si>
    <t>2596</t>
  </si>
  <si>
    <t>Convention collective nationale de la coiffure et des professions connexes</t>
  </si>
  <si>
    <t>2494</t>
  </si>
  <si>
    <t>Convention collective nationale de la coopération maritime</t>
  </si>
  <si>
    <t>1561</t>
  </si>
  <si>
    <t>Convention collective nationale de la cordonnerie multiservice</t>
  </si>
  <si>
    <t>0802</t>
  </si>
  <si>
    <t>Convention collective nationale de la distribution de papiers-cartons commerces de gros pour les ouvriers, employés, techniciens et agents de maîtrise</t>
  </si>
  <si>
    <t>1411</t>
  </si>
  <si>
    <t>Convention collective nationale de la fabrication de l'ameublement</t>
  </si>
  <si>
    <t>1821</t>
  </si>
  <si>
    <t>Convention collective nationale de la fabrication du verre à la main semi-automatique et mixte</t>
  </si>
  <si>
    <t>1555</t>
  </si>
  <si>
    <t>Convention collective nationale de la fabrication et du commerce des produits à usage pharmaceutique, parapharmaceutique et vétérinaire</t>
  </si>
  <si>
    <t>1031</t>
  </si>
  <si>
    <t>Convention collective nationale de la fédération nationale des associations familiales rurales (FNAFR)</t>
  </si>
  <si>
    <t>0673</t>
  </si>
  <si>
    <t>Convention collective nationale de la fourrure</t>
  </si>
  <si>
    <t>0354</t>
  </si>
  <si>
    <t>Convention collective nationale de la ganterie de peau</t>
  </si>
  <si>
    <t>3013</t>
  </si>
  <si>
    <t>Convention collective nationale de la librairie</t>
  </si>
  <si>
    <t>1930</t>
  </si>
  <si>
    <t>Convention collective nationale de la meunerie</t>
  </si>
  <si>
    <t>1499</t>
  </si>
  <si>
    <t>Convention collective nationale de la miroiterie, de la transformation et du négoce du verre</t>
  </si>
  <si>
    <t>2128</t>
  </si>
  <si>
    <t>Convention collective nationale de la mutualité</t>
  </si>
  <si>
    <t>1267</t>
  </si>
  <si>
    <t>Convention collective nationale de la pâtisserie</t>
  </si>
  <si>
    <t>1996</t>
  </si>
  <si>
    <t>Convention collective nationale de la pharmacie d'officine</t>
  </si>
  <si>
    <t>0292</t>
  </si>
  <si>
    <t>Convention collective nationale de la plasturgie (transformation des matières plastiques)</t>
  </si>
  <si>
    <t>1504</t>
  </si>
  <si>
    <t>Convention collective nationale de la poissonnerie (commerce de détail, de demi-gros et de gros de la poissonnerie)</t>
  </si>
  <si>
    <t>3097</t>
  </si>
  <si>
    <t>Convention collective nationale de la production cinématographique</t>
  </si>
  <si>
    <t>1512</t>
  </si>
  <si>
    <t>Convention collective nationale de la promotion immobilière</t>
  </si>
  <si>
    <t>1922</t>
  </si>
  <si>
    <t>Convention collective nationale de la radiodiffusion</t>
  </si>
  <si>
    <t>1621</t>
  </si>
  <si>
    <t>Convention collective nationale de la répartition pharmaceutique</t>
  </si>
  <si>
    <t>1311</t>
  </si>
  <si>
    <t>Convention collective nationale de la restauration ferroviaire</t>
  </si>
  <si>
    <t>1501</t>
  </si>
  <si>
    <t>Convention collective nationale de la restauration rapide (restauration livrée)</t>
  </si>
  <si>
    <t>0161</t>
  </si>
  <si>
    <t>Convention collective nationale de la verrerie travaillée mécaniquement au chalumeau</t>
  </si>
  <si>
    <t>1518</t>
  </si>
  <si>
    <t>Convention collective nationale de l'animation</t>
  </si>
  <si>
    <t>2272</t>
  </si>
  <si>
    <t>Convention collective nationale de l'assainissement et de la maintenance industrielle</t>
  </si>
  <si>
    <t>2121</t>
  </si>
  <si>
    <t>Convention collective nationale de l'édition</t>
  </si>
  <si>
    <t>2770</t>
  </si>
  <si>
    <t>Convention collective nationale de l'édition phonographique</t>
  </si>
  <si>
    <t>2101</t>
  </si>
  <si>
    <t>Convention collective nationale de l'enseignement privé à distance</t>
  </si>
  <si>
    <t>2691</t>
  </si>
  <si>
    <t>Convention collective nationale de l'enseignement privé hors contrat</t>
  </si>
  <si>
    <t>3032</t>
  </si>
  <si>
    <t>Convention collective nationale de l'esthétique - cosmétique et de l'enseignement technique et professionnel liés aux métiers de l'esthétique et de la parfumerie</t>
  </si>
  <si>
    <t>1307</t>
  </si>
  <si>
    <t>Convention collective nationale de l'exploitation cinématographique</t>
  </si>
  <si>
    <t>1044</t>
  </si>
  <si>
    <t>Convention collective nationale de l'horlogerie</t>
  </si>
  <si>
    <t>1631</t>
  </si>
  <si>
    <t>Convention collective nationale de l'hôtellerie de plein air</t>
  </si>
  <si>
    <t>1527</t>
  </si>
  <si>
    <t>Convention collective nationale de l'immobilier</t>
  </si>
  <si>
    <t>0184</t>
  </si>
  <si>
    <t>Convention collective nationale de l'imprimerie de labeur et des industries graphiques</t>
  </si>
  <si>
    <t>1580</t>
  </si>
  <si>
    <t>Convention collective nationale de l'industrie de la chaussure et des articles chaussants</t>
  </si>
  <si>
    <t>1586</t>
  </si>
  <si>
    <t>Convention collective nationale de l'industrie de la salaison, charcuterie en gros et conserves de viandes</t>
  </si>
  <si>
    <t>1942</t>
  </si>
  <si>
    <t>Convention collective nationale de l'industrie de production des textiles artificiels et synthétiques et produits assimilés</t>
  </si>
  <si>
    <t>0207</t>
  </si>
  <si>
    <t>Convention collective nationale de l'industrie des cuirs et peaux</t>
  </si>
  <si>
    <t>2089</t>
  </si>
  <si>
    <t>Convention collective nationale de l'industrie des panneaux à base de bois</t>
  </si>
  <si>
    <t>1170</t>
  </si>
  <si>
    <t>Convention collective nationale de l'industrie des tuiles et briques (CCNTB)</t>
  </si>
  <si>
    <t>1388</t>
  </si>
  <si>
    <t>Convention collective nationale de l'industrie du pétrole</t>
  </si>
  <si>
    <t>0112</t>
  </si>
  <si>
    <t>Convention collective nationale de l'industrie laitière</t>
  </si>
  <si>
    <t>0176</t>
  </si>
  <si>
    <t>Convention collective nationale de l'industrie pharmaceutique</t>
  </si>
  <si>
    <t>1679</t>
  </si>
  <si>
    <t>Convention collective nationale de l'inspection d'assurance</t>
  </si>
  <si>
    <t>1431</t>
  </si>
  <si>
    <t>Convention collective nationale de l'optique-lunetterie de détail</t>
  </si>
  <si>
    <t>2306</t>
  </si>
  <si>
    <t>Convention collective nationale de l'union des chambres syndicales des métiers du verre (taille, bouchage et décoration de verrerie, commerce de flaconnage, verrerie à la main travaillée au chalumeau)</t>
  </si>
  <si>
    <t>2847</t>
  </si>
  <si>
    <t>Convention collective nationale de Pôle Emploi</t>
  </si>
  <si>
    <t>2395</t>
  </si>
  <si>
    <t>Convention collective nationale de travail des assistants maternels du particulier employeur</t>
  </si>
  <si>
    <t>2668</t>
  </si>
  <si>
    <t>Convention collective nationale de travail des cadres supérieurs des sociétés de secours minières et de leurs établissements, des unions régionales et des assistants sociaux régionaux</t>
  </si>
  <si>
    <t>0438</t>
  </si>
  <si>
    <t>Convention collective nationale de travail des échelons intermédiaires des services extérieurs de production des sociétés d'assurances</t>
  </si>
  <si>
    <t>2014</t>
  </si>
  <si>
    <t>Convention collective nationale de travail des employés des agences de presse</t>
  </si>
  <si>
    <t>0413</t>
  </si>
  <si>
    <t>Convention collective nationale de travail des établissements et services pour personnes inadaptées et handicapées (convention de 1966, SNAPEI)</t>
  </si>
  <si>
    <t>0412</t>
  </si>
  <si>
    <t>Convention collective nationale de travail des guides accompagnateurs et accompagnateurs au service des agences de voyages et de tourisme</t>
  </si>
  <si>
    <t>0349</t>
  </si>
  <si>
    <t>Convention collective nationale de travail des guides interprètes de la région parisienne</t>
  </si>
  <si>
    <t>2528</t>
  </si>
  <si>
    <t>Convention collective nationale de travail des industries de la maroquinerie, articles de voyage, chasse sellerie, gainerie, bracelets en cuir</t>
  </si>
  <si>
    <t>1480</t>
  </si>
  <si>
    <t>Convention collective nationale de travail des journalistes</t>
  </si>
  <si>
    <t>0598</t>
  </si>
  <si>
    <t>Convention collective nationale de travail des ouvriers de la presse quotidienne régionale</t>
  </si>
  <si>
    <t>2603</t>
  </si>
  <si>
    <t>Convention collective nationale de travail des praticiens conseils du régime général de sécurité sociale</t>
  </si>
  <si>
    <t>0073</t>
  </si>
  <si>
    <t>Convention collective nationale de travail des professeurs de l'enseignement secondaire privé laïc</t>
  </si>
  <si>
    <t>1420</t>
  </si>
  <si>
    <t>Convention collective nationale de travail du personnel des organismes créés pour l'application de la convention du 31 décembre 1958 UNEDIC ASSEDIC(UNEDIC, ASSEDIC)</t>
  </si>
  <si>
    <t>2152</t>
  </si>
  <si>
    <t>Convention collective nationale de travail du personnel enseignant et formateur des centres de formation continue et des centres de formation d'apprentis, des sections d'apprentissage et des unités de formation par apprentissage intégrés à un établissement technique privé(CFA)</t>
  </si>
  <si>
    <t>3109</t>
  </si>
  <si>
    <t>Convention collective nationale des 5 branches industries alimentaires diverses</t>
  </si>
  <si>
    <t>1261</t>
  </si>
  <si>
    <t>Convention collective nationale des acteurs du lien social et familial : centres sociaux et socioculturels, associations d'accueil de jeunes enfants, associations de développement social local (SNAECSO)</t>
  </si>
  <si>
    <t>2931</t>
  </si>
  <si>
    <t>Convention collective nationale des activités de marchés financiers</t>
  </si>
  <si>
    <t>1513</t>
  </si>
  <si>
    <t>Convention collective nationale des activités de production des eaux embouteillées, des boissons rafraîchissantes sans alcool et de bière</t>
  </si>
  <si>
    <t>2149</t>
  </si>
  <si>
    <t>Convention collective nationale des activités du déchet</t>
  </si>
  <si>
    <t>2230</t>
  </si>
  <si>
    <t>Convention collective nationale des associations agréées de surveillance de la qualité de l'air</t>
  </si>
  <si>
    <t>3160</t>
  </si>
  <si>
    <t>Convention collective nationale des associations de gestion et de comptabilité</t>
  </si>
  <si>
    <t>1619</t>
  </si>
  <si>
    <t>Convention collective nationale des cabinets dentaires</t>
  </si>
  <si>
    <t>0787</t>
  </si>
  <si>
    <t>Convention collective nationale des cabinets d'experts-comptables et de commissaires aux comptes</t>
  </si>
  <si>
    <t>1875</t>
  </si>
  <si>
    <t>Convention collective nationale des cabinets et cliniques vétérinaires : personnel salarié</t>
  </si>
  <si>
    <t>2543</t>
  </si>
  <si>
    <t>Convention collective nationale des cabinets ou entreprises de géomètres experts, géomètres topographes photogrammètres, experts-fonciers</t>
  </si>
  <si>
    <t>1951</t>
  </si>
  <si>
    <t>Convention collective nationale des cabinets ou entreprises d'expertises en automobile</t>
  </si>
  <si>
    <t>0201</t>
  </si>
  <si>
    <t>Convention collective nationale des cadres des agences de renseignements commerciaux</t>
  </si>
  <si>
    <t>3201</t>
  </si>
  <si>
    <t>Convention collective nationale des cadres des éditeurs de la presse magazine</t>
  </si>
  <si>
    <t>0211</t>
  </si>
  <si>
    <t>Convention collective nationale des cadres des industries de carrières et matériaux (UNICEM)</t>
  </si>
  <si>
    <t>Convention collective nationale des cadres des travaux publics</t>
  </si>
  <si>
    <t>2409</t>
  </si>
  <si>
    <t>Convention collective nationale des cadres des travaux publics du 1er juin 2004</t>
  </si>
  <si>
    <t>2420</t>
  </si>
  <si>
    <t>Convention collective nationale des cadres du bâtiment du 1er juin 2004</t>
  </si>
  <si>
    <t>0652</t>
  </si>
  <si>
    <t>Convention collective nationale des cadres du négoce des matériaux de construction</t>
  </si>
  <si>
    <t>0892</t>
  </si>
  <si>
    <t>Convention collective nationale des cadres et agents de maîtrise de la distribution de films de l'industrie cinématographique</t>
  </si>
  <si>
    <t>0625</t>
  </si>
  <si>
    <t>Convention collective nationale des cadres et agents de maîtrise des services généraux et administratifs des théâtres cinématographiques</t>
  </si>
  <si>
    <t>1256</t>
  </si>
  <si>
    <t>Convention collective nationale des cadres, ingénieurs et assimilés des entreprises de gestion d'équipements thermiques et de climatisation</t>
  </si>
  <si>
    <t>1874</t>
  </si>
  <si>
    <t>Convention collective nationale des cadres, techniciens et agents de maîtrise de la presse d'information spécialisée du 1er juillet 1995</t>
  </si>
  <si>
    <t>2257</t>
  </si>
  <si>
    <t>Convention collective nationale des casinos</t>
  </si>
  <si>
    <t>1237</t>
  </si>
  <si>
    <t>Convention collective nationale des centres de gestion agréés</t>
  </si>
  <si>
    <t>2075</t>
  </si>
  <si>
    <t>Convention collective nationale des centres immatriculés de conditionnement, de commercialisation et de transformation des œufs et des industries en produits d'œufs</t>
  </si>
  <si>
    <t>2060</t>
  </si>
  <si>
    <t>Convention collective nationale des chaînes de cafétérias et assimilés</t>
  </si>
  <si>
    <t>2411</t>
  </si>
  <si>
    <t>Convention collective nationale des chaînes thématiques</t>
  </si>
  <si>
    <t>1726</t>
  </si>
  <si>
    <t>Convention collective nationale des collaborateurs salariés des cabinets d'économistes de la construction et des métreurs-vérificateurs</t>
  </si>
  <si>
    <t>Convention collective nationale des collaborateurs salariés des entreprises d'économistes de la construction et des métreurs-vérificateurs</t>
  </si>
  <si>
    <t>1539</t>
  </si>
  <si>
    <t>Convention collective nationale des commerces de détail de papeterie, fournitures de bureau, de bureautique et informatique [et de librairie]</t>
  </si>
  <si>
    <t>1517</t>
  </si>
  <si>
    <t>Convention collective nationale des commerces de détail non alimentaires : antiquités, brocante, galeries d'art, arts de la table, coutellerie, droguerie, équipement du foyer, bazars, commerces ménagers, modélisme, jeux, jouets, périnatalité et maroquinerie(œuvres d'art)</t>
  </si>
  <si>
    <t>0573</t>
  </si>
  <si>
    <t>Convention collective nationale des commerces de gros</t>
  </si>
  <si>
    <t>1624</t>
  </si>
  <si>
    <t>Convention collective nationale des commerces de gros de la confiserie, chocolaterie, biscuiterie et alimentation fine et des négociants distributeurs de levure</t>
  </si>
  <si>
    <t>0500</t>
  </si>
  <si>
    <t>Convention collective nationale des commerces de gros de l'habillement, de la mercerie, de la chaussure et du jouet</t>
  </si>
  <si>
    <t>0731</t>
  </si>
  <si>
    <t>Convention collective nationale des commerces de quincaillerie, fournitures industrielles, fers, métaux et équipement de la maison, cadres</t>
  </si>
  <si>
    <t>1383</t>
  </si>
  <si>
    <t>Convention collective nationale des commerces de quincaillerie, fournitures industrielles, fers, métaux et équipement de la maison, employés et personnels de maîtrise</t>
  </si>
  <si>
    <t>1686</t>
  </si>
  <si>
    <t>Convention collective nationale des commerces et services de l'audiovisuel, de l'électronique et de l'équipement ménager</t>
  </si>
  <si>
    <t>2666</t>
  </si>
  <si>
    <t>Convention collective nationale des conseils d'architecture, d'urbanisme et de l'environnement</t>
  </si>
  <si>
    <t>0733</t>
  </si>
  <si>
    <t>Convention collective nationale des détaillants en chaussure</t>
  </si>
  <si>
    <t>1286</t>
  </si>
  <si>
    <t>Convention collective nationale des détaillants, détaillants-fabricants et artisans de la confiserie, chocolaterie, biscuiterie</t>
  </si>
  <si>
    <t>1536</t>
  </si>
  <si>
    <t>Convention collective nationale des distributeurs conseils hors domicile (entrepositaires-grossistes, bières, eaux minérales et de table, boissons gazeuses, non gazeuses, sirops, jus de fruits, CHD)</t>
  </si>
  <si>
    <t>1871</t>
  </si>
  <si>
    <t>Convention collective nationale des employés de la presse d'information spécialisée du 1er juillet 1995</t>
  </si>
  <si>
    <t>1194</t>
  </si>
  <si>
    <t>Convention collective nationale des employés de l'édition de musique</t>
  </si>
  <si>
    <t>3202</t>
  </si>
  <si>
    <t>Convention collective nationale des employés des éditeurs de la presse magazine</t>
  </si>
  <si>
    <t>0716</t>
  </si>
  <si>
    <t>Convention collective nationale des employés et ouvriers de la distribution cinématographique</t>
  </si>
  <si>
    <t>0889</t>
  </si>
  <si>
    <t>Convention collective nationale des employés et techniciens des services généraux et administratifs de l'exploitation des théâtres cinématographiques</t>
  </si>
  <si>
    <t>0135</t>
  </si>
  <si>
    <t>Convention collective nationale des employés techniciens et agents de maîtrise des industries de carrières et de matériaux</t>
  </si>
  <si>
    <t>2614</t>
  </si>
  <si>
    <t>Convention collective nationale des employés, techniciens et agents de maîtrise des travaux publics</t>
  </si>
  <si>
    <t>2609</t>
  </si>
  <si>
    <t>Convention collective nationale des employés, techniciens et agents de maîtrise du bâtiment</t>
  </si>
  <si>
    <t>0533</t>
  </si>
  <si>
    <t>Convention collective nationale des employés, techniciens et agents de maîtrise du négoce des matériaux de construction</t>
  </si>
  <si>
    <t>2332</t>
  </si>
  <si>
    <t>Convention collective nationale des entreprises d'architecture</t>
  </si>
  <si>
    <t>1404</t>
  </si>
  <si>
    <t>Convention collective nationale des entreprises de commerce, de location et de réparation de tracteurs, machines et matériels agricoles, de matériels de travaux publics, de bâtiment et de manutention, de matériels de motoculture de plaisance, de jardins et d'espaces verts (SEDIMA)</t>
  </si>
  <si>
    <t>1605</t>
  </si>
  <si>
    <t>Convention collective nationale des entreprises de désinfection, désinsectisation, dératisation</t>
  </si>
  <si>
    <t>2372</t>
  </si>
  <si>
    <t>Convention collective nationale des entreprises de la distribution directe</t>
  </si>
  <si>
    <t>1534</t>
  </si>
  <si>
    <t>Convention collective nationale des entreprises de l'industrie et des commerces en gros des viandes</t>
  </si>
  <si>
    <t>1611</t>
  </si>
  <si>
    <t>Convention collective nationale des entreprises de logistique de communication écrite directe</t>
  </si>
  <si>
    <t>1351</t>
  </si>
  <si>
    <t>Convention collective nationale des entreprises de prévention et de sécurité</t>
  </si>
  <si>
    <t>3043</t>
  </si>
  <si>
    <t>Convention collective nationale des entreprises de propreté et services associés du 26 juillet 2011.</t>
  </si>
  <si>
    <t>0086</t>
  </si>
  <si>
    <t>Convention collective nationale des entreprises de publicité et assimilées</t>
  </si>
  <si>
    <t>2198</t>
  </si>
  <si>
    <t>Convention collective nationale des entreprises de vente à distance</t>
  </si>
  <si>
    <t>1405</t>
  </si>
  <si>
    <t>Convention collective nationale des entreprises d'expédition et d'exportation de fruits et légumes</t>
  </si>
  <si>
    <t>0915</t>
  </si>
  <si>
    <t>Convention collective nationale des entreprises d'expertises en matière d'évaluations industrielles et commerciales</t>
  </si>
  <si>
    <t>1412</t>
  </si>
  <si>
    <t>Convention collective nationale des entreprises d'installation sans fabrication, y compris entretien, réparation, dépannage de matériel aéraulique, thermique, frigorifique et connexes</t>
  </si>
  <si>
    <t>1408</t>
  </si>
  <si>
    <t>Convention collective nationale des entreprises du négoce et de distribution de combustibles solides, liquides, gazeux et produits pétroliers</t>
  </si>
  <si>
    <t>3090</t>
  </si>
  <si>
    <t>Convention collective nationale des entreprises du secteur privé du spectacle vivant</t>
  </si>
  <si>
    <t>1423</t>
  </si>
  <si>
    <t>Convention collective nationale des entreprises relevant de la navigation de plaisance</t>
  </si>
  <si>
    <t>1790</t>
  </si>
  <si>
    <t>Convention collective nationale des espaces de loisirs, d'attractions et culturels</t>
  </si>
  <si>
    <t>0405</t>
  </si>
  <si>
    <t>Convention collective nationale des établissements médico-sociaux de l'union intersyndicale des secteurs sanitaires et sociaux (UNISSS, FFESCPE, convention de 1965, enfants, adolescents )</t>
  </si>
  <si>
    <t>0029</t>
  </si>
  <si>
    <t>Convention collective nationale des établissements privés d'hospitalisation, de soins, de cure et de garde à but non lucratif (FEHAP, convention de 1951)</t>
  </si>
  <si>
    <t>0200</t>
  </si>
  <si>
    <t>Convention collective nationale des exploitations frigorifiques</t>
  </si>
  <si>
    <t>1978</t>
  </si>
  <si>
    <t>Convention collective nationale des fleuristes, de la vente et des services des animaux familiers</t>
  </si>
  <si>
    <t>1043</t>
  </si>
  <si>
    <t>Convention collective nationale des gardiens, concierges et employés d'immeubles</t>
  </si>
  <si>
    <t>1325</t>
  </si>
  <si>
    <t>Convention collective nationale des gérants des coopératives de consommation</t>
  </si>
  <si>
    <t>2156</t>
  </si>
  <si>
    <t>Convention collective nationale des grands magasins et des magasins populaires</t>
  </si>
  <si>
    <t>0800</t>
  </si>
  <si>
    <t>Convention collective nationale des hôtels (chaîne)</t>
  </si>
  <si>
    <t>1979</t>
  </si>
  <si>
    <t>Convention collective nationale des hôtels, cafés, restaurants (HCR, CHARBON, REGALIA)</t>
  </si>
  <si>
    <t>1921</t>
  </si>
  <si>
    <t>Convention collective nationale des huissiers de justice</t>
  </si>
  <si>
    <t>0044</t>
  </si>
  <si>
    <t>Convention collective nationale des industries chimiques et connexes</t>
  </si>
  <si>
    <t>0669</t>
  </si>
  <si>
    <t>Convention collective nationale des industries de fabrication mécanique du verre</t>
  </si>
  <si>
    <t>3151</t>
  </si>
  <si>
    <t>Convention collective nationale des industries de la fabrication de la chaux</t>
  </si>
  <si>
    <t>0350</t>
  </si>
  <si>
    <t>Convention collective nationale des industries de la mode et de la chapellerie</t>
  </si>
  <si>
    <t>0614</t>
  </si>
  <si>
    <t>Convention collective nationale des industries de la sérigraphie et des procédés d'impression numérique connexes</t>
  </si>
  <si>
    <t>1938</t>
  </si>
  <si>
    <t>Convention collective nationale des industries de la transformation des volailles (abattoirs, ateliers de découpe et centres de conditionnement de volailles, commerce de gros de volailles)</t>
  </si>
  <si>
    <t>0247</t>
  </si>
  <si>
    <t>Convention collective nationale des industries de l'habillement</t>
  </si>
  <si>
    <t>1607</t>
  </si>
  <si>
    <t>Convention collective nationale des industries des jeux, jouets, articles de fêtes et ornements de Noël, articles de puériculture et voitures d'enfants modélisme et industries connexes</t>
  </si>
  <si>
    <t>0018</t>
  </si>
  <si>
    <t>Convention collective nationale des industries textiles</t>
  </si>
  <si>
    <t>0925</t>
  </si>
  <si>
    <t>Convention collective nationale des ingénieurs et cadres de la distribution des papiers et cartons, commerce de gros</t>
  </si>
  <si>
    <t>0650</t>
  </si>
  <si>
    <t>Convention collective nationale des ingénieurs et cadres de la métallurgie</t>
  </si>
  <si>
    <t>0700</t>
  </si>
  <si>
    <t>Convention collective nationale des ingénieurs et cadres de la production des papiers, cartons et celluloses</t>
  </si>
  <si>
    <t>0707</t>
  </si>
  <si>
    <t>Convention collective nationale des ingénieurs et cadres de la transformation des papiers cartons et de la pellicule cellulosique</t>
  </si>
  <si>
    <t>0715</t>
  </si>
  <si>
    <t>Convention collective nationale des instruments à écrire et des industries connexes</t>
  </si>
  <si>
    <t>1760</t>
  </si>
  <si>
    <t>Convention collective nationale des jardineries et graineteries</t>
  </si>
  <si>
    <t>0959</t>
  </si>
  <si>
    <t>Convention collective nationale des laboratoires de biologie médicale extra-hospitaliers</t>
  </si>
  <si>
    <t>2754</t>
  </si>
  <si>
    <t>Convention collective nationale des magasins prestataires de services de cuisine à usage domestique</t>
  </si>
  <si>
    <t>0675</t>
  </si>
  <si>
    <t>Convention collective nationale des maisons à succursales de vente au détail d'habillement</t>
  </si>
  <si>
    <t>1314</t>
  </si>
  <si>
    <t>Convention collective nationale des maisons d'alimentation à succursales, supermarchés, hypermarchés, "gérants mandataires" (grande distribution)</t>
  </si>
  <si>
    <t>1671</t>
  </si>
  <si>
    <t>Convention collective nationale des maisons d'étudiants</t>
  </si>
  <si>
    <t>1326</t>
  </si>
  <si>
    <t>Convention collective nationale des maîtres de l'enseignement primaire privé dans les classes hors contrat et sous contrat simple et ne relevant pas de la convention collective de travail de l'enseignement primaire catholique</t>
  </si>
  <si>
    <t>1589</t>
  </si>
  <si>
    <t>Convention collective nationale des mareyeurs-expéditeurs</t>
  </si>
  <si>
    <t>1001</t>
  </si>
  <si>
    <t>Convention collective nationale des médecins spécialistes qualifiés au regard du conseil de l'ordre travaillant dans des établissements et services pour personnes inadaptées et handicapées</t>
  </si>
  <si>
    <t>0083</t>
  </si>
  <si>
    <t>Convention collective nationale des menuiseries charpentes et constructions industrialisées et des portes planes</t>
  </si>
  <si>
    <t>2190</t>
  </si>
  <si>
    <t>Convention collective nationale des missions locales et PAIO des maisons de l'emploi et PLIE</t>
  </si>
  <si>
    <t>2727</t>
  </si>
  <si>
    <t>Convention collective nationale des omnipraticiens exerçant dans les centres de santé miniers</t>
  </si>
  <si>
    <t>2526</t>
  </si>
  <si>
    <t>Convention collective nationale des organisations professionnelles de l'habitat social</t>
  </si>
  <si>
    <t>1516</t>
  </si>
  <si>
    <t>Convention collective nationale des organismes de formation</t>
  </si>
  <si>
    <t>0218</t>
  </si>
  <si>
    <t>Convention collective nationale des organismes de sécurité sociale</t>
  </si>
  <si>
    <t>1909</t>
  </si>
  <si>
    <t>Convention collective nationale des organismes de tourisme</t>
  </si>
  <si>
    <t>1316</t>
  </si>
  <si>
    <t>Convention collective nationale des organismes de tourisme social et familial</t>
  </si>
  <si>
    <t>2336</t>
  </si>
  <si>
    <t>Convention collective nationale des organismes gestionnaires de foyers et services pour jeunes travailleurs</t>
  </si>
  <si>
    <t>1702</t>
  </si>
  <si>
    <t>Convention collective nationale des ouvriers de travaux publics</t>
  </si>
  <si>
    <t>0087</t>
  </si>
  <si>
    <t>Convention collective nationale des ouvriers des industries de carrières et de matériaux</t>
  </si>
  <si>
    <t>0398</t>
  </si>
  <si>
    <t>Convention collective nationale des ouvriers du négoce des matériaux de construction</t>
  </si>
  <si>
    <t>1492</t>
  </si>
  <si>
    <t>Convention collective nationale des ouvriers, employés, dessinateurs, techniciens et agents de maîtrise de la production des papiers, cartons et celluloses</t>
  </si>
  <si>
    <t>0998</t>
  </si>
  <si>
    <t>Convention collective nationale des ouvriers, employés, techniciens et agents de maîtrise de l'exploitation d'équipements thermiques et de génie climatique</t>
  </si>
  <si>
    <t>1987</t>
  </si>
  <si>
    <t>Convention collective nationale des pâtes alimentaires sèches et du couscous non préparé</t>
  </si>
  <si>
    <t>1182</t>
  </si>
  <si>
    <t>Convention collective nationale des personnels des ports de plaisance</t>
  </si>
  <si>
    <t>2150</t>
  </si>
  <si>
    <t>Convention collective nationale des personnels des sociétés anonymes et fondations d'HLM</t>
  </si>
  <si>
    <t>2697</t>
  </si>
  <si>
    <t>Convention collective nationale des personnels des structures associatives cynégétiques</t>
  </si>
  <si>
    <t>1278</t>
  </si>
  <si>
    <t>Convention collective nationale des personnels PACT et ARIM (centres pour la protection l'amélioration et la conservation de l'habitat et associations pour la restauration immobilière)</t>
  </si>
  <si>
    <t>0759</t>
  </si>
  <si>
    <t>Convention collective nationale des pompes funèbres</t>
  </si>
  <si>
    <t>3168</t>
  </si>
  <si>
    <t>Convention collective Nationale des professions de la photographie</t>
  </si>
  <si>
    <t>0993</t>
  </si>
  <si>
    <t>Convention collective nationale des prothésistes dentaires et des personnels des laboratoires de prothèse dentaire</t>
  </si>
  <si>
    <t>3105</t>
  </si>
  <si>
    <t>Convention collective nationale des régies de quartier</t>
  </si>
  <si>
    <t>0454</t>
  </si>
  <si>
    <t>Convention collective nationale des remontées mécaniques et domaines skiables</t>
  </si>
  <si>
    <t>1424</t>
  </si>
  <si>
    <t>Convention collective nationale des réseaux de transports publics urbains de voyageurs</t>
  </si>
  <si>
    <t>2111</t>
  </si>
  <si>
    <t>Convention collective nationale des salariés du particulier employeur</t>
  </si>
  <si>
    <t>3127</t>
  </si>
  <si>
    <t>Convention collective nationale des services à la personne du 20 septembre 2012</t>
  </si>
  <si>
    <t>1090</t>
  </si>
  <si>
    <t>Convention collective nationale des services de l'automobile (commerce et réparation de l'automobile, du cycle et du motocycle, activités connexes, contrôle technique automobile, formation des conducteurs auto-écoles CNPA )</t>
  </si>
  <si>
    <t>0897</t>
  </si>
  <si>
    <t>Convention collective nationale des services de santé au travail interentreprises</t>
  </si>
  <si>
    <t>1801</t>
  </si>
  <si>
    <t>Convention collective nationale des sociétés d'assistance</t>
  </si>
  <si>
    <t>1672</t>
  </si>
  <si>
    <t>Convention collective nationale des sociétés d'assurances</t>
  </si>
  <si>
    <t>2785</t>
  </si>
  <si>
    <t>Convention collective nationale des sociétés de ventes volontaires de meubles aux enchères publiques et des offices de commissaires-priseurs judiciaires</t>
  </si>
  <si>
    <t>0478</t>
  </si>
  <si>
    <t>Convention collective nationale des sociétés financières</t>
  </si>
  <si>
    <t>2728</t>
  </si>
  <si>
    <t>Convention collective nationale des sucreries, sucreries-distilleries et raffineries de sucre</t>
  </si>
  <si>
    <t>2148</t>
  </si>
  <si>
    <t>Convention collective nationale des télécommunications</t>
  </si>
  <si>
    <t>0964</t>
  </si>
  <si>
    <t>Convention collective nationale des transports aériens régionaux</t>
  </si>
  <si>
    <t>0016</t>
  </si>
  <si>
    <t>Convention collective nationale des transports routiers et activités auxiliaires du transport</t>
  </si>
  <si>
    <t>2270</t>
  </si>
  <si>
    <t>Convention collective nationale des universités et instituts catholiques de France</t>
  </si>
  <si>
    <t>2564</t>
  </si>
  <si>
    <t>Convention collective nationale des vétérinaires praticiens salariés</t>
  </si>
  <si>
    <t>0493</t>
  </si>
  <si>
    <t>Convention collective nationale des vins, cidres, jus de fruits, sirops, spiritueux et liqueurs de France</t>
  </si>
  <si>
    <t>1606</t>
  </si>
  <si>
    <t>Convention collective nationale du bricolage</t>
  </si>
  <si>
    <t>1618</t>
  </si>
  <si>
    <t>Convention collective nationale du camping</t>
  </si>
  <si>
    <t>0045</t>
  </si>
  <si>
    <t>Convention collective nationale du caoutchouc</t>
  </si>
  <si>
    <t>1505</t>
  </si>
  <si>
    <t>Convention collective nationale du commerce de détail de fruits et légumes, épicerie et produits laitiers</t>
  </si>
  <si>
    <t>1483</t>
  </si>
  <si>
    <t>Convention collective nationale du commerce de détail de l'habillement et des articles textiles</t>
  </si>
  <si>
    <t>1487</t>
  </si>
  <si>
    <t>Convention collective nationale du commerce de détail de l'horlogerie-bijouterie</t>
  </si>
  <si>
    <t>2216</t>
  </si>
  <si>
    <t>Convention collective nationale du commerce de détail et de gros à prédominance alimentaire (entrepôts d'alimentation, supérettes, supermarchés, hypermarchés, grande distribution)</t>
  </si>
  <si>
    <t>1557</t>
  </si>
  <si>
    <t>Convention collective nationale du commerce des articles de sports et d'équipements de loisirs</t>
  </si>
  <si>
    <t>0735</t>
  </si>
  <si>
    <t>Convention collective nationale du commerce des machines à coudre</t>
  </si>
  <si>
    <t>2021</t>
  </si>
  <si>
    <t>Convention collective nationale du golf</t>
  </si>
  <si>
    <t>1947</t>
  </si>
  <si>
    <t>Convention collective nationale du négoce de bois d'œuvre et produits dérivés</t>
  </si>
  <si>
    <t>1880</t>
  </si>
  <si>
    <t>Convention collective nationale du négoce de l'ameublement</t>
  </si>
  <si>
    <t>0635</t>
  </si>
  <si>
    <t>Convention collective nationale du négoce en fournitures dentaires</t>
  </si>
  <si>
    <t>1982</t>
  </si>
  <si>
    <t>Convention collective nationale du négoce et prestations de services dans les domaines médico-techniques</t>
  </si>
  <si>
    <t>0275</t>
  </si>
  <si>
    <t>Convention collective nationale du personnel au sol des entreprises de transport aérien</t>
  </si>
  <si>
    <t>1800</t>
  </si>
  <si>
    <t>Convention collective nationale du personnel de la céramique d'art</t>
  </si>
  <si>
    <t>0706</t>
  </si>
  <si>
    <t>Convention collective nationale du personnel de la reprographie</t>
  </si>
  <si>
    <t>2706</t>
  </si>
  <si>
    <t>Convention collective nationale du personnel des administrateurs et des mandataires judiciaires</t>
  </si>
  <si>
    <t>1710</t>
  </si>
  <si>
    <t>Convention collective nationale du personnel des agences de voyages et de tourisme</t>
  </si>
  <si>
    <t>2335</t>
  </si>
  <si>
    <t>Convention collective nationale du personnel des agences générales d'assurances</t>
  </si>
  <si>
    <t>1000</t>
  </si>
  <si>
    <t>Convention collective nationale du personnel des cabinets d'avocats</t>
  </si>
  <si>
    <t>3205</t>
  </si>
  <si>
    <t>Convention collective nationale du personnel des coopératives de consommation</t>
  </si>
  <si>
    <t>0538</t>
  </si>
  <si>
    <t>Convention collective nationale du personnel des entreprises de manutention ferroviaire et travaux connexes</t>
  </si>
  <si>
    <t>1266</t>
  </si>
  <si>
    <t>Convention collective nationale du personnel des entreprises de restauration de collectivités</t>
  </si>
  <si>
    <t>1974</t>
  </si>
  <si>
    <t>Convention collective nationale du personnel des entreprises de transport de passagers en navigation intérieure</t>
  </si>
  <si>
    <t>0240</t>
  </si>
  <si>
    <t>Convention collective nationale du personnel des greffes des tribunaux de commerce</t>
  </si>
  <si>
    <t>1794</t>
  </si>
  <si>
    <t>Convention collective nationale du personnel des institutions de retraites complémentaires</t>
  </si>
  <si>
    <t>2098</t>
  </si>
  <si>
    <t>Convention collective nationale du personnel des prestataires de services dans le domaine du secteur tertiaire</t>
  </si>
  <si>
    <t>0833</t>
  </si>
  <si>
    <t>Convention collective nationale du personnel employés, techniciens, dessinateurs et agents de maîtrise de l'industrie de la fabrication des ciments</t>
  </si>
  <si>
    <t>0363</t>
  </si>
  <si>
    <t>Convention collective nationale du personnel ingénieurs et cadres de l'industrie de la fabrication des ciments</t>
  </si>
  <si>
    <t>1612</t>
  </si>
  <si>
    <t>Convention collective nationale du personnel navigant des essais et réceptions</t>
  </si>
  <si>
    <t>1944</t>
  </si>
  <si>
    <t>Convention collective nationale du personnel navigant technique des exploitants d'hélicoptères</t>
  </si>
  <si>
    <t>2046</t>
  </si>
  <si>
    <t>Convention collective nationale du personnel non médical des centres de lutte contre le cancer</t>
  </si>
  <si>
    <t>0832</t>
  </si>
  <si>
    <t>Convention collective nationale du personnel ouvrier de l'industrie de la fabrication des ciments</t>
  </si>
  <si>
    <t>2978</t>
  </si>
  <si>
    <t>Convention collective nationale du personnel salarié des agences de recherches privées</t>
  </si>
  <si>
    <t>2174</t>
  </si>
  <si>
    <t>Convention collective nationale du personnel sédentaire des entreprises de transports de marchandises de la navigation intérieure</t>
  </si>
  <si>
    <t>2683</t>
  </si>
  <si>
    <t>Convention collective nationale du portage de presse</t>
  </si>
  <si>
    <t>1659</t>
  </si>
  <si>
    <t>Convention collective nationale du rouissage teillage du lin</t>
  </si>
  <si>
    <t>2511</t>
  </si>
  <si>
    <t>Convention collective nationale du sport</t>
  </si>
  <si>
    <t>2104</t>
  </si>
  <si>
    <t>Convention collective nationale du thermalisme</t>
  </si>
  <si>
    <t>1446</t>
  </si>
  <si>
    <t>Convention collective nationale du travail des personnels enseignant hors contrat et des chefs de travaux exerçant des responsabilités hors contrat dans les établissements d'enseignement techniques privés</t>
  </si>
  <si>
    <t>0158</t>
  </si>
  <si>
    <t>Convention collective nationale du travail mécanique du bois, des scieries, du négoce et de l'importation des bois</t>
  </si>
  <si>
    <t>1945</t>
  </si>
  <si>
    <t>Convention collective nationale du vitrail</t>
  </si>
  <si>
    <t>1077</t>
  </si>
  <si>
    <t>Convention collective nationale entreprises du négoce et de l'industrie des produits du sol, engrais et produits connexes</t>
  </si>
  <si>
    <t>Convention collective nationale ferroviaire dispositions générales</t>
  </si>
  <si>
    <t>1285</t>
  </si>
  <si>
    <t>Convention collective nationale pour les entreprises artistiques et culturelles (SYNDEAC)</t>
  </si>
  <si>
    <t>1396</t>
  </si>
  <si>
    <t>Convention collective nationale pour les industries de produits alimentaires élaborés</t>
  </si>
  <si>
    <t>1495</t>
  </si>
  <si>
    <t>Convention collective nationale pour les ouvriers, employés, dessinateurs, techniciens et agents de maîtrise de la transformation des papiers, cartons et celluloses</t>
  </si>
  <si>
    <t>1558</t>
  </si>
  <si>
    <t>Convention collective nationale relative aux conditions de travail du personnel des industries céramiques de France</t>
  </si>
  <si>
    <t>2797</t>
  </si>
  <si>
    <t>Convention collective nationale spéciale de travail des praticiens conseils du régime social des indépendants et son annexe 1 relative à l'ARTT</t>
  </si>
  <si>
    <t>3017</t>
  </si>
  <si>
    <t>Convention collective nationale unifiée ports et manutention</t>
  </si>
  <si>
    <t>0249</t>
  </si>
  <si>
    <t>Convention collective ouvrière de la distribution charbonnière de la région parisienne</t>
  </si>
  <si>
    <t>0575</t>
  </si>
  <si>
    <t>Convention collective pour le personnel des restaurants publics (chaînes)</t>
  </si>
  <si>
    <t>0155</t>
  </si>
  <si>
    <t>Convention collective pour les ouvriers de la fabrication des sacs en papiers de Saint-Junien de la Haute-Vienne</t>
  </si>
  <si>
    <t>1961</t>
  </si>
  <si>
    <t>Convention collective pour les stations-service en Guadeloupe</t>
  </si>
  <si>
    <t>1391</t>
  </si>
  <si>
    <t>Convention collective régionale concernant le personnel de l'industrie, de la manutention et du nettoyage sur les aéroports ouverts à la circulation publique de la région parisienne</t>
  </si>
  <si>
    <t>2250</t>
  </si>
  <si>
    <t>Convention collective régionale de la boulangerie-pâtisserie de la Guyane</t>
  </si>
  <si>
    <t>0303</t>
  </si>
  <si>
    <t>Convention collective régionale de la couture parisienne</t>
  </si>
  <si>
    <t>0352</t>
  </si>
  <si>
    <t>Convention collective régionale des commerces non alimentaires du territoire de Belfort et de la région de Montbéliard</t>
  </si>
  <si>
    <t>0035</t>
  </si>
  <si>
    <t>Convention collective régionale des employés, techniciens et agents de maîtrise des tissages de soierie du Sud-Est</t>
  </si>
  <si>
    <t>2707</t>
  </si>
  <si>
    <t>Convention collective régionale des employés, techniciens et agents de maîtrise du bâtiment Île-de-France</t>
  </si>
  <si>
    <t>3128</t>
  </si>
  <si>
    <t>Convention collective régionale des employés, techniciens et agents de maîtrise du bâtiment, des travaux publics et des industries et activités connexes de la Guyane</t>
  </si>
  <si>
    <t>0314</t>
  </si>
  <si>
    <t>Convention collective régionale des entreprises de vidanges du Nord Pas-de-Calais et de la Somme</t>
  </si>
  <si>
    <t>0528</t>
  </si>
  <si>
    <t>Convention collective régionale des industries de la teinture nettoyage et de la blanchisserie du Nord et du Pas-de-Calais</t>
  </si>
  <si>
    <t>0863</t>
  </si>
  <si>
    <t>Convention collective régionale des industries métallurgiques et connexes d'Ille-et-Vilaine et du Morbihan</t>
  </si>
  <si>
    <t>0937</t>
  </si>
  <si>
    <t>Convention collective régionale des industries métallurgiques mécaniques et connexes de la Haute-Vienne et de la Creuse</t>
  </si>
  <si>
    <t>1059</t>
  </si>
  <si>
    <t>Convention collective régionale des industries métallurgiques, électriques, électroniques et connexes de Midi-Pyrénées (Ariège, Aveyron, Gers, Haute-Garonne, Tarn, Tarn-et-Garonne, Lot, Aude convention du 1er avril 1980 )</t>
  </si>
  <si>
    <t>1635</t>
  </si>
  <si>
    <t>Convention collective régionale des industries métallurgiques, mécaniques et connexes de la Gironde et des Landes</t>
  </si>
  <si>
    <t>1315</t>
  </si>
  <si>
    <t>Convention collective régionale des industries métallurgiques, mécaniques et connexes de la Haute-Marne et de la Meuse</t>
  </si>
  <si>
    <t>1843</t>
  </si>
  <si>
    <t>Convention collective régionale des ingénieurs, assimilés et cadres du bâtiment de la région parisienne</t>
  </si>
  <si>
    <t>0642</t>
  </si>
  <si>
    <t>Convention collective régionale des ouvriers des tissages de soierie du Sud-Est</t>
  </si>
  <si>
    <t>1785</t>
  </si>
  <si>
    <t>Convention collective régionale des ouvriers du bâtiment de la région Basse-Normandie</t>
  </si>
  <si>
    <t>2145</t>
  </si>
  <si>
    <t>Convention collective régionale des ouvriers du bâtiment de la région Corse</t>
  </si>
  <si>
    <t>1740</t>
  </si>
  <si>
    <t>Convention collective régionale des ouvriers du bâtiment de la région parisienne</t>
  </si>
  <si>
    <t>2625</t>
  </si>
  <si>
    <t>Convention collective régionale des ouvriers du bâtiment des Pays de la Loire</t>
  </si>
  <si>
    <t>2194</t>
  </si>
  <si>
    <t>Convention collective régionale des ouvriers employés par les entreprises du bâtiment occupant jusqu'à 10 salariés, région Aquitaine</t>
  </si>
  <si>
    <t>2195</t>
  </si>
  <si>
    <t>Convention collective régionale des ouvriers employés par les entreprises du bâtiment occupant plus de 10 salariés, région Aquitaine</t>
  </si>
  <si>
    <t>0881</t>
  </si>
  <si>
    <t>Convention collective régionale des petits et moyens commerces de détail de Rouen et sa région -Haute-Normandie sauf le Havre- (commerce non alimentaire )</t>
  </si>
  <si>
    <t>2360</t>
  </si>
  <si>
    <t>Convention collective régionale des services de l'automobile de la Guyane</t>
  </si>
  <si>
    <t>0780</t>
  </si>
  <si>
    <t>Convention collective régionale des tailleurs sur mesure de la région parisienne</t>
  </si>
  <si>
    <t>3028</t>
  </si>
  <si>
    <t>Convention collective régionale des transports routiers et activités auxiliaires du transport de la Guadeloupe</t>
  </si>
  <si>
    <t>0752</t>
  </si>
  <si>
    <t>Convention collective régionale des tresses rigides et élastiques de la région de Saint-Chamond et du Puy et Yssingeaux (Loire, Haute-Loire )</t>
  </si>
  <si>
    <t>1384</t>
  </si>
  <si>
    <t>Convention collective régionale des vins de Champagne</t>
  </si>
  <si>
    <t>0246</t>
  </si>
  <si>
    <t>Convention collective régionale du notariat de la Cour d'appel de Colmar (Alsace)</t>
  </si>
  <si>
    <t>0295</t>
  </si>
  <si>
    <t>Convention collective régionale du notariat de la Cour d'appel de Rouen (Haute-Normandie)</t>
  </si>
  <si>
    <t>0356</t>
  </si>
  <si>
    <t>Convention collective régionale du notariat du Nord-Pas-de-Calais</t>
  </si>
  <si>
    <t>0655</t>
  </si>
  <si>
    <t>Convention collective régionale du personnel des employés techniciens et agents de maîtrise des entreprises de distribution de fluides thermiques d'exploitation et de maintenance d'installations de chauffage Sud-Ouest</t>
  </si>
  <si>
    <t>1370</t>
  </si>
  <si>
    <t>Convention collective régionale du personnel des hôtels de tourisme trois et quatre étoiles luxe de Paris et départements environnants (Essonne, Hauts-de-Seine, Seine-Saint-Denis, Val-de-Marne, Val-d'Oise)</t>
  </si>
  <si>
    <t>0114</t>
  </si>
  <si>
    <t>Convention collective régionale du personnel des maisons grainières de la région parisienne</t>
  </si>
  <si>
    <t>0654</t>
  </si>
  <si>
    <t>Convention collective régionale du personnel ouvrier des entreprises de distribution de fluides thermiques, d'exploitation et de maintenance, d'installations de chauffage du groupement régional Sud-Ouest</t>
  </si>
  <si>
    <t>0508</t>
  </si>
  <si>
    <t>Convention collective régionale du personnel ouvrier d'exploitation de chauffage pour la région lyonnaise</t>
  </si>
  <si>
    <t>2345</t>
  </si>
  <si>
    <t>Convention collective régionale du transport sanitaire en Martinique</t>
  </si>
  <si>
    <t>2025</t>
  </si>
  <si>
    <t>Convention collective régionale du travail des activités minières de Guyane</t>
  </si>
  <si>
    <t>2658</t>
  </si>
  <si>
    <t>Convention collective régionale du travail des guides d'expédition, guides accompagnateurs et guides animateurs en milieu amazonien</t>
  </si>
  <si>
    <t>0688</t>
  </si>
  <si>
    <t>Convention collective régionale pour les entreprises parisiennes de boulangerie industrielle</t>
  </si>
  <si>
    <t>2070</t>
  </si>
  <si>
    <t>Convention collective relative au statut des personnels des organismes de développement économique</t>
  </si>
  <si>
    <t>5505</t>
  </si>
  <si>
    <t>Convention d'entreprise CEA</t>
  </si>
  <si>
    <t>5514</t>
  </si>
  <si>
    <t>Convention d'entreprise Crédit Foncier</t>
  </si>
  <si>
    <t>5502</t>
  </si>
  <si>
    <t>Convention d'entreprise Croix Rouge</t>
  </si>
  <si>
    <t>5522</t>
  </si>
  <si>
    <t>Convention d'entreprise Établissement français du sang</t>
  </si>
  <si>
    <t>5524</t>
  </si>
  <si>
    <t>Convention d'entreprise France terre d'asile</t>
  </si>
  <si>
    <t>5513</t>
  </si>
  <si>
    <t>Convention d'entreprise IFREMER</t>
  </si>
  <si>
    <t>5501</t>
  </si>
  <si>
    <t>Convention d'entreprise indépendante ou texte assimilé</t>
  </si>
  <si>
    <t>5516</t>
  </si>
  <si>
    <t>Convention d'entreprise La Poste - France Télécom</t>
  </si>
  <si>
    <t>5509</t>
  </si>
  <si>
    <t>Convention d'entreprise PMU</t>
  </si>
  <si>
    <t>5503</t>
  </si>
  <si>
    <t>Convention d'entreprise SEITA (LOGISTA France)</t>
  </si>
  <si>
    <t>2579</t>
  </si>
  <si>
    <t>Conventions collectives applicables aux entreprises des industries et métiers de la métallurgie du Loir-et-Cher</t>
  </si>
  <si>
    <t>7519</t>
  </si>
  <si>
    <t>Coopératives agricoles cadres dirigeants</t>
  </si>
  <si>
    <t>7001</t>
  </si>
  <si>
    <t>Coopératives et SICA bétail et viandes</t>
  </si>
  <si>
    <t>7002</t>
  </si>
  <si>
    <t>Coopératives et SICA céréales meunerie oléagineux</t>
  </si>
  <si>
    <t>7003</t>
  </si>
  <si>
    <t>Coopératives et SICA conserves</t>
  </si>
  <si>
    <t>7006</t>
  </si>
  <si>
    <t>Coopératives et SICA fleurs fruits légumes</t>
  </si>
  <si>
    <t>7004</t>
  </si>
  <si>
    <t>Coopératives et SICA laitières</t>
  </si>
  <si>
    <t>7007</t>
  </si>
  <si>
    <t>Coopératives et SICA teillage de lin</t>
  </si>
  <si>
    <t>8435</t>
  </si>
  <si>
    <t>Coopératives fruitières Ain Doubs Jura</t>
  </si>
  <si>
    <t>5601</t>
  </si>
  <si>
    <t>COSEM</t>
  </si>
  <si>
    <t>7501</t>
  </si>
  <si>
    <t>Crédit agricole</t>
  </si>
  <si>
    <t>5506</t>
  </si>
  <si>
    <t>Crédit agricole SA</t>
  </si>
  <si>
    <t>5616</t>
  </si>
  <si>
    <t>CTC</t>
  </si>
  <si>
    <t>8434</t>
  </si>
  <si>
    <t>Culture CUMA ETAR Franche Comté</t>
  </si>
  <si>
    <t>8535</t>
  </si>
  <si>
    <t>CUMA Bretagne Pays de la Loire</t>
  </si>
  <si>
    <t>9422</t>
  </si>
  <si>
    <t>CUMA Loire</t>
  </si>
  <si>
    <t>9452</t>
  </si>
  <si>
    <t>CUMA Loiret</t>
  </si>
  <si>
    <t>8733</t>
  </si>
  <si>
    <t>CUMA Tarn Haute Garonne</t>
  </si>
  <si>
    <t>5607</t>
  </si>
  <si>
    <t>Danone</t>
  </si>
  <si>
    <t>8215</t>
  </si>
  <si>
    <t>Déshydratation Champagne Ardenne</t>
  </si>
  <si>
    <t>9282</t>
  </si>
  <si>
    <t>Déshydratation Eure et Loir</t>
  </si>
  <si>
    <t>7503</t>
  </si>
  <si>
    <t>Distilleries coopératives viticoles</t>
  </si>
  <si>
    <t>7507</t>
  </si>
  <si>
    <t>Enseignement agricole privé administratif technique</t>
  </si>
  <si>
    <t>7505</t>
  </si>
  <si>
    <t>Enseignement agricole privé personnel de formation</t>
  </si>
  <si>
    <t>7506</t>
  </si>
  <si>
    <t>Enseignement agricole privé vie scolaire</t>
  </si>
  <si>
    <t>7014</t>
  </si>
  <si>
    <t>Entraînement chevaux de courses au galop</t>
  </si>
  <si>
    <t>7013</t>
  </si>
  <si>
    <t>Entraînement chevaux de courses au trot</t>
  </si>
  <si>
    <t>8723</t>
  </si>
  <si>
    <t>Entretien forestier Gascogne</t>
  </si>
  <si>
    <t>8214</t>
  </si>
  <si>
    <t>ETAR Aube Marne polyculture Marne</t>
  </si>
  <si>
    <t>8532</t>
  </si>
  <si>
    <t>ETAR Bretagne</t>
  </si>
  <si>
    <t>9183</t>
  </si>
  <si>
    <t>ETAR CUMA Cher</t>
  </si>
  <si>
    <t>9412</t>
  </si>
  <si>
    <t>ETAR CUMA Loir et Cher</t>
  </si>
  <si>
    <t>8233</t>
  </si>
  <si>
    <t>ETAR Haute Normandie</t>
  </si>
  <si>
    <t>8912</t>
  </si>
  <si>
    <t>ETAR Languedoc Roussillon</t>
  </si>
  <si>
    <t>8313</t>
  </si>
  <si>
    <t>ETAR Nord Pas de Calais</t>
  </si>
  <si>
    <t>8525</t>
  </si>
  <si>
    <t>ETAR Pays de la Loire</t>
  </si>
  <si>
    <t>8542</t>
  </si>
  <si>
    <t>ETAR Vienne Deux Sèvres production agricole Vienne</t>
  </si>
  <si>
    <t>5612</t>
  </si>
  <si>
    <t>Eurosport</t>
  </si>
  <si>
    <t>5598</t>
  </si>
  <si>
    <t>Eurotunnel</t>
  </si>
  <si>
    <t>5613</t>
  </si>
  <si>
    <t xml:space="preserve">Ex publicité peinte    </t>
  </si>
  <si>
    <t>9011</t>
  </si>
  <si>
    <t>Exploitations agricoles Ain</t>
  </si>
  <si>
    <t>9041</t>
  </si>
  <si>
    <t>Exploitations agricoles Alpes de Haute Provence</t>
  </si>
  <si>
    <t>9071</t>
  </si>
  <si>
    <t>Exploitations agricoles Ardèche</t>
  </si>
  <si>
    <t>9091</t>
  </si>
  <si>
    <t>Exploitations agricoles Ariège</t>
  </si>
  <si>
    <t>9121</t>
  </si>
  <si>
    <t>Exploitations agricoles Aveyron</t>
  </si>
  <si>
    <t>9132</t>
  </si>
  <si>
    <t>Exploitations agricoles Bouches du Rhône cadres</t>
  </si>
  <si>
    <t>9131</t>
  </si>
  <si>
    <t>Exploitations agricoles Bouches du Rhône exécutants</t>
  </si>
  <si>
    <t>9161</t>
  </si>
  <si>
    <t>Exploitations agricoles Charente</t>
  </si>
  <si>
    <t>9191</t>
  </si>
  <si>
    <t>Exploitations agricoles Corrèze</t>
  </si>
  <si>
    <t>9201</t>
  </si>
  <si>
    <t>Exploitations agricoles Corse du Sud</t>
  </si>
  <si>
    <t>8262</t>
  </si>
  <si>
    <t>Exploitations agricoles Côte d'or Nièvre Yonne ETAR CUMA Côte d'or</t>
  </si>
  <si>
    <t>9231</t>
  </si>
  <si>
    <t>Exploitations agricoles Creuse</t>
  </si>
  <si>
    <t>9383</t>
  </si>
  <si>
    <t>Exploitations agricoles CUMA Isère</t>
  </si>
  <si>
    <t>9791</t>
  </si>
  <si>
    <t>Exploitations agricoles Deux Sèvres</t>
  </si>
  <si>
    <t>9241</t>
  </si>
  <si>
    <t>Exploitations agricoles Dordogne</t>
  </si>
  <si>
    <t>9261</t>
  </si>
  <si>
    <t>Exploitations agricoles Drôme</t>
  </si>
  <si>
    <t>9301</t>
  </si>
  <si>
    <t>Exploitations agricoles Gard</t>
  </si>
  <si>
    <t>9302</t>
  </si>
  <si>
    <t>Exploitations agricoles Gard cadres</t>
  </si>
  <si>
    <t>9321</t>
  </si>
  <si>
    <t>Exploitations agricoles Gers</t>
  </si>
  <si>
    <t>9331</t>
  </si>
  <si>
    <t>Exploitations agricoles Gironde</t>
  </si>
  <si>
    <t>9972</t>
  </si>
  <si>
    <t>Exploitations agricoles Guyane</t>
  </si>
  <si>
    <t>9202</t>
  </si>
  <si>
    <t>Exploitations agricoles Haute Corse</t>
  </si>
  <si>
    <t>9311</t>
  </si>
  <si>
    <t>Exploitations agricoles Haute Garonne</t>
  </si>
  <si>
    <t>9871</t>
  </si>
  <si>
    <t>Exploitations agricoles Haute Vienne</t>
  </si>
  <si>
    <t>9651</t>
  </si>
  <si>
    <t>Exploitations agricoles Hautes Pyrénées</t>
  </si>
  <si>
    <t>9341</t>
  </si>
  <si>
    <t>Exploitations agricoles Hérault</t>
  </si>
  <si>
    <t>9401</t>
  </si>
  <si>
    <t>Exploitations agricoles Landes</t>
  </si>
  <si>
    <t>9411</t>
  </si>
  <si>
    <t>Exploitations agricoles Loir et Cher</t>
  </si>
  <si>
    <t>9421</t>
  </si>
  <si>
    <t>Exploitations agricoles Loire</t>
  </si>
  <si>
    <t>9441</t>
  </si>
  <si>
    <t>Exploitations agricoles Loire Atlantique</t>
  </si>
  <si>
    <t>9461</t>
  </si>
  <si>
    <t>Exploitations agricoles Lot</t>
  </si>
  <si>
    <t>9471</t>
  </si>
  <si>
    <t>Exploitations agricoles Lot et Garonne</t>
  </si>
  <si>
    <t>9501</t>
  </si>
  <si>
    <t>Exploitations agricoles Manche</t>
  </si>
  <si>
    <t>9541</t>
  </si>
  <si>
    <t>Exploitations agricoles Meurthe et Moselle</t>
  </si>
  <si>
    <t>9623</t>
  </si>
  <si>
    <t>Exploitations agricoles Pas de Calais Cadres</t>
  </si>
  <si>
    <t>9631</t>
  </si>
  <si>
    <t>Exploitations agricoles Puy de Dôme</t>
  </si>
  <si>
    <t>9641</t>
  </si>
  <si>
    <t>Exploitations agricoles Pyrénées Atlantiques</t>
  </si>
  <si>
    <t>9691</t>
  </si>
  <si>
    <t>Exploitations agricoles Rhône</t>
  </si>
  <si>
    <t>9712</t>
  </si>
  <si>
    <t>Exploitations agricoles Saône et Loire</t>
  </si>
  <si>
    <t>9761</t>
  </si>
  <si>
    <t>Exploitations agricoles Seine Maritime</t>
  </si>
  <si>
    <t>9811</t>
  </si>
  <si>
    <t>Exploitations agricoles Tarn</t>
  </si>
  <si>
    <t>9821</t>
  </si>
  <si>
    <t>Exploitations agricoles Tarn et Garonne</t>
  </si>
  <si>
    <t>9831</t>
  </si>
  <si>
    <t>Exploitations agricoles Var</t>
  </si>
  <si>
    <t>9841</t>
  </si>
  <si>
    <t>Exploitations agricoles Vaucluse</t>
  </si>
  <si>
    <t>9111</t>
  </si>
  <si>
    <t>Exploitations agricoles zone céréalière Aude</t>
  </si>
  <si>
    <t>9112</t>
  </si>
  <si>
    <t>Exploitations agricoles zone viticole Aude</t>
  </si>
  <si>
    <t>9374</t>
  </si>
  <si>
    <t>Exploitations arboriculture fruitière Indre et Loire</t>
  </si>
  <si>
    <t>9453</t>
  </si>
  <si>
    <t>Exploitations arboriculture fruitière Loiret</t>
  </si>
  <si>
    <t>9971</t>
  </si>
  <si>
    <t>Exploitations bananières Martinique</t>
  </si>
  <si>
    <t>9022</t>
  </si>
  <si>
    <t>Exploitations forestières Aisne</t>
  </si>
  <si>
    <t>8421</t>
  </si>
  <si>
    <t>Exploitations forestières Alsace</t>
  </si>
  <si>
    <t>9901</t>
  </si>
  <si>
    <t>Exploitations forestières Belfort</t>
  </si>
  <si>
    <t>8211</t>
  </si>
  <si>
    <t>Exploitations forestières Champagne Ardenne</t>
  </si>
  <si>
    <t>8431</t>
  </si>
  <si>
    <t>Exploitations forestières Doubs Jura</t>
  </si>
  <si>
    <t>8231</t>
  </si>
  <si>
    <t>Exploitations forestières Haute Normandie</t>
  </si>
  <si>
    <t>9702</t>
  </si>
  <si>
    <t>Exploitations forestières Haute Saône</t>
  </si>
  <si>
    <t>8741</t>
  </si>
  <si>
    <t>Exploitations forestières Limousin</t>
  </si>
  <si>
    <t>8411</t>
  </si>
  <si>
    <t>Exploitations forestières Meurthe et Moselle Vosges</t>
  </si>
  <si>
    <t>9551</t>
  </si>
  <si>
    <t>Exploitations forestières Meuse</t>
  </si>
  <si>
    <t>9571</t>
  </si>
  <si>
    <t>Exploitations forestières Moselle</t>
  </si>
  <si>
    <t>9581</t>
  </si>
  <si>
    <t>Exploitations forestières Nièvre</t>
  </si>
  <si>
    <t>9602</t>
  </si>
  <si>
    <t>Exploitations forestières Oise</t>
  </si>
  <si>
    <t>9711</t>
  </si>
  <si>
    <t>Exploitations forestières Saône et Loire</t>
  </si>
  <si>
    <t>9062</t>
  </si>
  <si>
    <t>Exploitations forestières scieries Alpes Maritimes</t>
  </si>
  <si>
    <t>8831</t>
  </si>
  <si>
    <t>Exploitations forestières scieries Auvergne</t>
  </si>
  <si>
    <t>8531</t>
  </si>
  <si>
    <t>Exploitations forestières scieries Bretagne</t>
  </si>
  <si>
    <t>8251</t>
  </si>
  <si>
    <t>Exploitations forestières scieries Calvados Manche Orne</t>
  </si>
  <si>
    <t>8241</t>
  </si>
  <si>
    <t>Exploitations forestières scieries Centre</t>
  </si>
  <si>
    <t>9211</t>
  </si>
  <si>
    <t>Exploitations forestières scieries Côte d'or</t>
  </si>
  <si>
    <t>8721</t>
  </si>
  <si>
    <t>Exploitations forestières scieries Massif Gascogne</t>
  </si>
  <si>
    <t>8731</t>
  </si>
  <si>
    <t>Exploitations forestières scieries Midi Pyrénées</t>
  </si>
  <si>
    <t>8311</t>
  </si>
  <si>
    <t>Exploitations forestières scieries Nord Pas de Calais</t>
  </si>
  <si>
    <t>8522</t>
  </si>
  <si>
    <t>Exploitations forestières scieries Pays de la Loire</t>
  </si>
  <si>
    <t>8541</t>
  </si>
  <si>
    <t>Exploitations forestières scieries Poitou Charentes</t>
  </si>
  <si>
    <t>8822</t>
  </si>
  <si>
    <t>Exploitations forestières scieries Rhône Alpes</t>
  </si>
  <si>
    <t>9801</t>
  </si>
  <si>
    <t>Exploitations forestières Somme</t>
  </si>
  <si>
    <t>9891</t>
  </si>
  <si>
    <t>Exploitations forestières Yonne</t>
  </si>
  <si>
    <t>9032</t>
  </si>
  <si>
    <t>Exploitations horticoles Allier</t>
  </si>
  <si>
    <t>9283</t>
  </si>
  <si>
    <t>Exploitations horticoles fruitières jardinerie Eure et Loire</t>
  </si>
  <si>
    <t>9142</t>
  </si>
  <si>
    <t>Exploitations horticoles Fruits Calvados</t>
  </si>
  <si>
    <t>9444</t>
  </si>
  <si>
    <t>Exploitations maraîchères Loire Atlantique</t>
  </si>
  <si>
    <t>9455</t>
  </si>
  <si>
    <t>Exploitations maraîchères Loiret</t>
  </si>
  <si>
    <t>9494</t>
  </si>
  <si>
    <t>Exploitations maraîchères Maine et Loire</t>
  </si>
  <si>
    <t>9723</t>
  </si>
  <si>
    <t>Exploitations maraîchères Sarthe</t>
  </si>
  <si>
    <t>9762</t>
  </si>
  <si>
    <t>Exploitations maraîchères Seine Maritime</t>
  </si>
  <si>
    <t>9853</t>
  </si>
  <si>
    <t>Exploitations maraîchères Vendée</t>
  </si>
  <si>
    <t>9182</t>
  </si>
  <si>
    <t>Exploitations pépinières horticulture Cher</t>
  </si>
  <si>
    <t>9222</t>
  </si>
  <si>
    <t>Exploitations pépinières horticulture Côtes d'Armor</t>
  </si>
  <si>
    <t>9292</t>
  </si>
  <si>
    <t>Exploitations pépinières horticulture Finistère</t>
  </si>
  <si>
    <t>9352</t>
  </si>
  <si>
    <t>Exploitations pépinières horticulture Ille et Vilaine</t>
  </si>
  <si>
    <t>9362</t>
  </si>
  <si>
    <t>Exploitations pépinières horticulture Indre</t>
  </si>
  <si>
    <t>9372</t>
  </si>
  <si>
    <t>Exploitations pépinières horticulture Indre et Loire</t>
  </si>
  <si>
    <t>9413</t>
  </si>
  <si>
    <t>Exploitations pépinières horticulture Loir et Cher</t>
  </si>
  <si>
    <t>9442</t>
  </si>
  <si>
    <t>Exploitations pépinières horticulture Loire Atlantique</t>
  </si>
  <si>
    <t>9454</t>
  </si>
  <si>
    <t>Exploitations pépinières horticulture Loiret</t>
  </si>
  <si>
    <t>9472</t>
  </si>
  <si>
    <t>Exploitations pépinières horticulture Lot et Garonne</t>
  </si>
  <si>
    <t>9492</t>
  </si>
  <si>
    <t>Exploitations pépinières horticulture Maine et Loire</t>
  </si>
  <si>
    <t>9502</t>
  </si>
  <si>
    <t>Exploitations pépinières horticulture Manche</t>
  </si>
  <si>
    <t>9882</t>
  </si>
  <si>
    <t>Exploitations pépinières horticulture maraîchères Vosges</t>
  </si>
  <si>
    <t>9532</t>
  </si>
  <si>
    <t>Exploitations pépinières horticulture Mayenne</t>
  </si>
  <si>
    <t>9542</t>
  </si>
  <si>
    <t>Exploitations pépinières horticulture Meurthe et Moselle</t>
  </si>
  <si>
    <t>9552</t>
  </si>
  <si>
    <t>Exploitations pépinières horticulture Meuse</t>
  </si>
  <si>
    <t>9562</t>
  </si>
  <si>
    <t>Exploitations pépinières horticulture Morbihan</t>
  </si>
  <si>
    <t>9572</t>
  </si>
  <si>
    <t>Exploitations pépinières horticulture Moselle</t>
  </si>
  <si>
    <t>9592</t>
  </si>
  <si>
    <t>Exploitations pépinières horticulture Nord</t>
  </si>
  <si>
    <t>9603</t>
  </si>
  <si>
    <t>Exploitations pépinières horticulture Oise</t>
  </si>
  <si>
    <t>9613</t>
  </si>
  <si>
    <t>Exploitations pépinières horticulture Orne</t>
  </si>
  <si>
    <t>9622</t>
  </si>
  <si>
    <t>Exploitations pépinières horticulture Pas de Calais non cadres</t>
  </si>
  <si>
    <t>9661</t>
  </si>
  <si>
    <t>Exploitations pépinières horticulture Pyrénées Orientales</t>
  </si>
  <si>
    <t>9722</t>
  </si>
  <si>
    <t>Exploitations pépinières horticulture Sarthe</t>
  </si>
  <si>
    <t>9852</t>
  </si>
  <si>
    <t>Exploitations pépinières horticulture Vendée</t>
  </si>
  <si>
    <t>9232</t>
  </si>
  <si>
    <t>Exploitations pépinières sylvicoles Creuse</t>
  </si>
  <si>
    <t>9021</t>
  </si>
  <si>
    <t>Exploitations polyculture Aisne</t>
  </si>
  <si>
    <t>9031</t>
  </si>
  <si>
    <t>Exploitations polyculture Allier</t>
  </si>
  <si>
    <t>9061</t>
  </si>
  <si>
    <t>Exploitations polyculture Alpes Maritimes</t>
  </si>
  <si>
    <t>9081</t>
  </si>
  <si>
    <t>Exploitations polyculture Ardennes</t>
  </si>
  <si>
    <t>9101</t>
  </si>
  <si>
    <t>Exploitations polyculture Aube</t>
  </si>
  <si>
    <t>9151</t>
  </si>
  <si>
    <t>Exploitations polyculture Cantal</t>
  </si>
  <si>
    <t>9171</t>
  </si>
  <si>
    <t>Exploitations polyculture Charente Maritime</t>
  </si>
  <si>
    <t>9181</t>
  </si>
  <si>
    <t>Exploitations polyculture Cher</t>
  </si>
  <si>
    <t>9221</t>
  </si>
  <si>
    <t>Exploitations polyculture Côtes d'Armor</t>
  </si>
  <si>
    <t>Exploitations polyculture élev CUMA Seine et Marne ETAR Ile de France</t>
  </si>
  <si>
    <t>9802</t>
  </si>
  <si>
    <t>Exploitations polyculture élevage et CUMA, ETAR Somme</t>
  </si>
  <si>
    <t>9881</t>
  </si>
  <si>
    <t>Exploitations polyculture élevage et CUMA, ETAR Vosges</t>
  </si>
  <si>
    <t>9451</t>
  </si>
  <si>
    <t>Exploitations polyculture élevage Loiret</t>
  </si>
  <si>
    <t>9531</t>
  </si>
  <si>
    <t>Exploitations polyculture élevage Mayenne</t>
  </si>
  <si>
    <t>9553</t>
  </si>
  <si>
    <t>Exploitations polyculture élevage Meuse</t>
  </si>
  <si>
    <t>9561</t>
  </si>
  <si>
    <t>Exploitations polyculture élevage Morbihan</t>
  </si>
  <si>
    <t>9573</t>
  </si>
  <si>
    <t>Exploitations polyculture élevage Moselle</t>
  </si>
  <si>
    <t>9591</t>
  </si>
  <si>
    <t>Exploitations polyculture élevage Nord</t>
  </si>
  <si>
    <t>9601</t>
  </si>
  <si>
    <t>Exploitations polyculture élevage Oise</t>
  </si>
  <si>
    <t>9612</t>
  </si>
  <si>
    <t>Exploitations polyculture élevage Orne</t>
  </si>
  <si>
    <t>9621</t>
  </si>
  <si>
    <t>Exploitations polyculture élevage Pas de Calais non cadres</t>
  </si>
  <si>
    <t>9721</t>
  </si>
  <si>
    <t>Exploitations polyculture élevage Sarthe</t>
  </si>
  <si>
    <t>9851</t>
  </si>
  <si>
    <t>Exploitations polyculture élevage Vendée</t>
  </si>
  <si>
    <t>9141</t>
  </si>
  <si>
    <t>Exploitations polyculture et CUMA Calvados</t>
  </si>
  <si>
    <t>9273</t>
  </si>
  <si>
    <t>Exploitations polyculture Eure cadres</t>
  </si>
  <si>
    <t>9272</t>
  </si>
  <si>
    <t>Exploitations polyculture Eure non cadres</t>
  </si>
  <si>
    <t>9051</t>
  </si>
  <si>
    <t>Exploitations polyculture Hautes Alpes</t>
  </si>
  <si>
    <t>9281</t>
  </si>
  <si>
    <t>Exploitations polyculture, élevage et CUMA Eure et Loir</t>
  </si>
  <si>
    <t>9351</t>
  </si>
  <si>
    <t>Exploitations polyculture, élevage et CUMA Ille et Vilaine</t>
  </si>
  <si>
    <t>9361</t>
  </si>
  <si>
    <t>Exploitations polyculture, élevage et CUMA Indre</t>
  </si>
  <si>
    <t>9291</t>
  </si>
  <si>
    <t>Exploitations polyculture, élevage et maraîchage Finistère</t>
  </si>
  <si>
    <t>9491</t>
  </si>
  <si>
    <t>Exploitations polyculture, élevage Maine et Loire</t>
  </si>
  <si>
    <t>9371</t>
  </si>
  <si>
    <t>Exploitations polyculture, élevage viticulture Indre et Loire</t>
  </si>
  <si>
    <t>8523</t>
  </si>
  <si>
    <t>Exploitations sylvicoles Pays de la Loire</t>
  </si>
  <si>
    <t>8826</t>
  </si>
  <si>
    <t>Exploitations trav agricoles CUMA Savoie Hte Savoie</t>
  </si>
  <si>
    <t>5571</t>
  </si>
  <si>
    <t>Fondation d'Auteuil</t>
  </si>
  <si>
    <t>5507</t>
  </si>
  <si>
    <t>Foot ball administratifs</t>
  </si>
  <si>
    <t>5615</t>
  </si>
  <si>
    <t>Forum des images</t>
  </si>
  <si>
    <t>5579</t>
  </si>
  <si>
    <t>France télévision</t>
  </si>
  <si>
    <t>8722</t>
  </si>
  <si>
    <t>Gemmage forêt Gascogne</t>
  </si>
  <si>
    <t>5200</t>
  </si>
  <si>
    <t>Grille d'usage Mars PF (Non conventionnelle)</t>
  </si>
  <si>
    <t>5574</t>
  </si>
  <si>
    <t>Groupe Canal +</t>
  </si>
  <si>
    <t>5575</t>
  </si>
  <si>
    <t>Groupe Métropole Télévision</t>
  </si>
  <si>
    <t>5565</t>
  </si>
  <si>
    <t>Groupe TF1</t>
  </si>
  <si>
    <t>5599</t>
  </si>
  <si>
    <t>Havas</t>
  </si>
  <si>
    <t>8115</t>
  </si>
  <si>
    <t>Hippodromes Île-de-France Cabourg Caen Chantilly Deauville</t>
  </si>
  <si>
    <t>8433</t>
  </si>
  <si>
    <t>Horticulture Franche Comté</t>
  </si>
  <si>
    <t>8234</t>
  </si>
  <si>
    <t>Horticulture Haute Normandie</t>
  </si>
  <si>
    <t>8734</t>
  </si>
  <si>
    <t>Horticulture Midi Pyrénées</t>
  </si>
  <si>
    <t>5532</t>
  </si>
  <si>
    <t>INRS</t>
  </si>
  <si>
    <t>5614</t>
  </si>
  <si>
    <t>Institut de l'élevage</t>
  </si>
  <si>
    <t>5582</t>
  </si>
  <si>
    <t>Institut national de l'audio visuel</t>
  </si>
  <si>
    <t>5551</t>
  </si>
  <si>
    <t>Institut Pasteur</t>
  </si>
  <si>
    <t>5549</t>
  </si>
  <si>
    <t>IRSN</t>
  </si>
  <si>
    <t>5572</t>
  </si>
  <si>
    <t>Kiloutou</t>
  </si>
  <si>
    <t>5584</t>
  </si>
  <si>
    <t>Laboratoire national de métrologie et d’essais</t>
  </si>
  <si>
    <t>5591</t>
  </si>
  <si>
    <t>Louis Vuitton services</t>
  </si>
  <si>
    <t>7508</t>
  </si>
  <si>
    <t>Maisons familiales rurales</t>
  </si>
  <si>
    <t>8534</t>
  </si>
  <si>
    <t>Maraîchère Ille et Vilaine Morbihan</t>
  </si>
  <si>
    <t>8244</t>
  </si>
  <si>
    <t>Maraîchère Indre Cher</t>
  </si>
  <si>
    <t>8414</t>
  </si>
  <si>
    <t>Maraîchère Meurthe et Moselle Moselle</t>
  </si>
  <si>
    <t>5609</t>
  </si>
  <si>
    <t>MSF logistique</t>
  </si>
  <si>
    <t>5558</t>
  </si>
  <si>
    <t>Multiservice immobilier et facilties management</t>
  </si>
  <si>
    <t>7502</t>
  </si>
  <si>
    <t>Mutualité sociale agricole</t>
  </si>
  <si>
    <t>5590</t>
  </si>
  <si>
    <t>OPCALIM</t>
  </si>
  <si>
    <t>5570</t>
  </si>
  <si>
    <t>Opéra de Paris</t>
  </si>
  <si>
    <t>7008</t>
  </si>
  <si>
    <t>Organismes de contrôle laitier</t>
  </si>
  <si>
    <t>Organismes de contrôle laitier Directeur</t>
  </si>
  <si>
    <t>7509</t>
  </si>
  <si>
    <t>Organismes de formation agricole</t>
  </si>
  <si>
    <t>7514</t>
  </si>
  <si>
    <t>Organismes de la Confédération paysanne</t>
  </si>
  <si>
    <t>5594</t>
  </si>
  <si>
    <t>Ortec Services</t>
  </si>
  <si>
    <t>8821</t>
  </si>
  <si>
    <t>Ouvriers forestiers communes ONF Rhône Alpes</t>
  </si>
  <si>
    <t>7017</t>
  </si>
  <si>
    <t>Parcs et jardins zoologiques</t>
  </si>
  <si>
    <t>5556</t>
  </si>
  <si>
    <t>Passages d'eau officiers</t>
  </si>
  <si>
    <t>5557</t>
  </si>
  <si>
    <t>Passages d'eau personnel navigant d'exécution</t>
  </si>
  <si>
    <t>7018</t>
  </si>
  <si>
    <t>Paysagistes</t>
  </si>
  <si>
    <t>8235</t>
  </si>
  <si>
    <t>Pépiniéristes Haute Normandie</t>
  </si>
  <si>
    <t>7510</t>
  </si>
  <si>
    <t>Personnel des ADASEA</t>
  </si>
  <si>
    <t>7511</t>
  </si>
  <si>
    <t>Personnel des ASAVPA</t>
  </si>
  <si>
    <t>5585</t>
  </si>
  <si>
    <t>Pioneer</t>
  </si>
  <si>
    <t>8422</t>
  </si>
  <si>
    <t>Polyculture Alsace</t>
  </si>
  <si>
    <t>8832</t>
  </si>
  <si>
    <t>Polyculture CUMA Haute Loire Lozère</t>
  </si>
  <si>
    <t>8825</t>
  </si>
  <si>
    <t>Polyculture CUMA Rhône Alpes cadres</t>
  </si>
  <si>
    <t>8116</t>
  </si>
  <si>
    <t>Polyculture Île-de-France cadres</t>
  </si>
  <si>
    <t>8112</t>
  </si>
  <si>
    <t>Polyculture Île-de-France non cadres</t>
  </si>
  <si>
    <t>9521</t>
  </si>
  <si>
    <t>Polyculture pépinières horticulture CUMA Haute Marne</t>
  </si>
  <si>
    <t>Producteurs graines Maine et Loire</t>
  </si>
  <si>
    <t>9496</t>
  </si>
  <si>
    <t>Producteurs graines Maine et Loire cadres</t>
  </si>
  <si>
    <t>9495</t>
  </si>
  <si>
    <t>Producteurs graines Maine et Loire exécution</t>
  </si>
  <si>
    <t>5597</t>
  </si>
  <si>
    <t>Propriétaires exploitants de chapiteaux</t>
  </si>
  <si>
    <t>5580</t>
  </si>
  <si>
    <t>Radio France</t>
  </si>
  <si>
    <t>5581</t>
  </si>
  <si>
    <t>Radio France internationale</t>
  </si>
  <si>
    <t>5201</t>
  </si>
  <si>
    <t>Recommandations ANIL ADIL (Non conventionnelles)</t>
  </si>
  <si>
    <t>5555</t>
  </si>
  <si>
    <t>Remorquage maritime navigant d'exécution</t>
  </si>
  <si>
    <t>5554</t>
  </si>
  <si>
    <t>Remorquage maritime officiers</t>
  </si>
  <si>
    <t>5545</t>
  </si>
  <si>
    <t>Restaurants PTT</t>
  </si>
  <si>
    <t>5563</t>
  </si>
  <si>
    <t>Réunion des musées nationaux</t>
  </si>
  <si>
    <t>5543</t>
  </si>
  <si>
    <t>RFF</t>
  </si>
  <si>
    <t>5541</t>
  </si>
  <si>
    <t>Rugby professionnel</t>
  </si>
  <si>
    <t>5588</t>
  </si>
  <si>
    <t>SACD</t>
  </si>
  <si>
    <t>5586</t>
  </si>
  <si>
    <t>SACEM</t>
  </si>
  <si>
    <t>8412</t>
  </si>
  <si>
    <t>Scieries agricoles Alsace Lorraine</t>
  </si>
  <si>
    <t>8432</t>
  </si>
  <si>
    <t>Scieries agricoles Franche Comté</t>
  </si>
  <si>
    <t>8212</t>
  </si>
  <si>
    <t>Scieries Champagne Ardenne</t>
  </si>
  <si>
    <t>7021</t>
  </si>
  <si>
    <t>Sélection et reproduction animale</t>
  </si>
  <si>
    <t>5552</t>
  </si>
  <si>
    <t>Société d'agences et de diffusion</t>
  </si>
  <si>
    <t>5566</t>
  </si>
  <si>
    <t>Société Protectrice des Animaux</t>
  </si>
  <si>
    <t>5537</t>
  </si>
  <si>
    <t>Sociétés de secours minières dentistes</t>
  </si>
  <si>
    <t>5538</t>
  </si>
  <si>
    <t>Sociétés de secours minières médecins spécialistes</t>
  </si>
  <si>
    <t>5519</t>
  </si>
  <si>
    <t>Sociétés de secours minières salariés</t>
  </si>
  <si>
    <t>5617</t>
  </si>
  <si>
    <t>Sodexo Justice Services</t>
  </si>
  <si>
    <t>5008</t>
  </si>
  <si>
    <t>Statut de la Banque de France</t>
  </si>
  <si>
    <t>5003</t>
  </si>
  <si>
    <t>Statut de la Fonction publique d'État</t>
  </si>
  <si>
    <t>5022</t>
  </si>
  <si>
    <t>Statut de la Fonction publique hospitalière</t>
  </si>
  <si>
    <t>5021</t>
  </si>
  <si>
    <t>Statut de la Fonction publique territoriale</t>
  </si>
  <si>
    <t>5014</t>
  </si>
  <si>
    <t>Statut de la RATP</t>
  </si>
  <si>
    <t>5020</t>
  </si>
  <si>
    <t>Statut de la SNCM</t>
  </si>
  <si>
    <t>5011</t>
  </si>
  <si>
    <t>Statut de l'Aéroport de Paris</t>
  </si>
  <si>
    <t>5017</t>
  </si>
  <si>
    <t>Statut de l'Église ou convention diocésaine</t>
  </si>
  <si>
    <t>5005</t>
  </si>
  <si>
    <t>Statut des Caisses d'épargne</t>
  </si>
  <si>
    <t>5019</t>
  </si>
  <si>
    <t>Statut des Chambres d'agriculture</t>
  </si>
  <si>
    <t>5018</t>
  </si>
  <si>
    <t>Statut des Chambres de commerce et d'industrie</t>
  </si>
  <si>
    <t>5010</t>
  </si>
  <si>
    <t>Statut des Chambres des métiers &amp; de l'artisanat</t>
  </si>
  <si>
    <t>5012</t>
  </si>
  <si>
    <t>Statut des chemins de fer</t>
  </si>
  <si>
    <t>5001</t>
  </si>
  <si>
    <t>Statut des industries électriques et gazières</t>
  </si>
  <si>
    <t>5006</t>
  </si>
  <si>
    <t>Statut des offices publics de l'habitat</t>
  </si>
  <si>
    <t>5100</t>
  </si>
  <si>
    <t>Statut divers</t>
  </si>
  <si>
    <t>5015</t>
  </si>
  <si>
    <t>Statut du CNRS</t>
  </si>
  <si>
    <t>5002</t>
  </si>
  <si>
    <t>Statut du Mineur</t>
  </si>
  <si>
    <t>5004</t>
  </si>
  <si>
    <t>Statut EPAVN Villes nouvelles</t>
  </si>
  <si>
    <t>5023</t>
  </si>
  <si>
    <t>Statut Vivea</t>
  </si>
  <si>
    <t>9103</t>
  </si>
  <si>
    <t>Sylviculture Aube</t>
  </si>
  <si>
    <t>5603</t>
  </si>
  <si>
    <t>Synchrotron Soleil</t>
  </si>
  <si>
    <t>5531</t>
  </si>
  <si>
    <t>Syngenta</t>
  </si>
  <si>
    <t>5562</t>
  </si>
  <si>
    <t>Talc de Luzenac</t>
  </si>
  <si>
    <t>5520</t>
  </si>
  <si>
    <t>Transports maritimes officiers</t>
  </si>
  <si>
    <t>5521</t>
  </si>
  <si>
    <t>Transports maritimes personnel navigant d'exécution</t>
  </si>
  <si>
    <t>8252</t>
  </si>
  <si>
    <t>Travaux agricoles Basse Normandie</t>
  </si>
  <si>
    <t>5592</t>
  </si>
  <si>
    <t>UES CAMIF</t>
  </si>
  <si>
    <t>5573</t>
  </si>
  <si>
    <t>UGAP</t>
  </si>
  <si>
    <t>5595</t>
  </si>
  <si>
    <t>Veolia environnement</t>
  </si>
  <si>
    <t>8216</t>
  </si>
  <si>
    <t>Viticulture Champagne</t>
  </si>
  <si>
    <t>5583</t>
  </si>
  <si>
    <t>Voies navigables de France</t>
  </si>
  <si>
    <t>Entreprise 1</t>
  </si>
  <si>
    <t>AG2R, HUMANIS et AXA</t>
  </si>
  <si>
    <t>Aucun</t>
  </si>
  <si>
    <t>MSA</t>
  </si>
  <si>
    <t>ENIM et AREAS</t>
  </si>
  <si>
    <t>AREAS</t>
  </si>
  <si>
    <t>DURANT</t>
  </si>
  <si>
    <t>Nom Entreprise</t>
  </si>
  <si>
    <t>Representant légal</t>
  </si>
  <si>
    <t>Adresse</t>
  </si>
  <si>
    <t>Email</t>
  </si>
  <si>
    <t>Code NAF</t>
  </si>
  <si>
    <t>Horaires collectives</t>
  </si>
  <si>
    <t>Subrogation</t>
  </si>
  <si>
    <t>Jours ouvrables</t>
  </si>
  <si>
    <t>Maintien/Dixième</t>
  </si>
  <si>
    <t>FICHE ENTREPRISE</t>
  </si>
  <si>
    <t>CDD</t>
  </si>
  <si>
    <t>35Hrs</t>
  </si>
  <si>
    <t>L au V 7Hrs</t>
  </si>
  <si>
    <t>aucune</t>
  </si>
  <si>
    <t>Numéro du client:</t>
  </si>
  <si>
    <t>Représentant légal:</t>
  </si>
  <si>
    <t>L'entreprise est elle adhérente à un syndicat professionnel, si oui lequel:</t>
  </si>
  <si>
    <t>Identité</t>
  </si>
  <si>
    <t>ADRESSE:</t>
  </si>
  <si>
    <t>TELEPHONE:</t>
  </si>
  <si>
    <t>EMAIL:</t>
  </si>
  <si>
    <t>FAX:</t>
  </si>
  <si>
    <t>CODE NAF:</t>
  </si>
  <si>
    <t>l'entreprise a-t-elle d'autres établissements:</t>
  </si>
  <si>
    <t>Convention collective:</t>
  </si>
  <si>
    <t>Horaires collectives:</t>
  </si>
  <si>
    <t>Acquisition des CP:</t>
  </si>
  <si>
    <t>Pas de Subrogation</t>
  </si>
  <si>
    <t>Jours ouvrés</t>
  </si>
  <si>
    <t>Autres à saisir</t>
  </si>
  <si>
    <t>Maintien seulement</t>
  </si>
  <si>
    <t>Si + de 11 DP:</t>
  </si>
  <si>
    <t>Date des dernieres éléctions:</t>
  </si>
  <si>
    <t>PORTABLE:</t>
  </si>
  <si>
    <t>CADRE</t>
  </si>
  <si>
    <t>ETAM</t>
  </si>
  <si>
    <t>CDI temps plein</t>
  </si>
  <si>
    <t>CDD temps plein</t>
  </si>
  <si>
    <t>CDI temps partiel</t>
  </si>
  <si>
    <t>CDD temps partiel</t>
  </si>
  <si>
    <t>Siret:</t>
  </si>
  <si>
    <t>Gestion de la Maladie:</t>
  </si>
  <si>
    <t>test 1</t>
  </si>
  <si>
    <t>test 2</t>
  </si>
  <si>
    <t>FICHES SALARIES DE L'ENTREPRISE</t>
  </si>
  <si>
    <t>2631 Accord collectif national Branche de la télédiffusion. Salariés employés sous contrat à durée déterminée d'usage</t>
  </si>
  <si>
    <t>39Hrs</t>
  </si>
  <si>
    <t>L au V 8Hrs</t>
  </si>
  <si>
    <t>allé si ça marche je vais dormir!</t>
  </si>
  <si>
    <t>Multi Etab</t>
  </si>
  <si>
    <t>Tél Fixe</t>
  </si>
  <si>
    <t>Tél Portable</t>
  </si>
  <si>
    <t>Syndicat</t>
  </si>
  <si>
    <t>No client</t>
  </si>
  <si>
    <t>idE</t>
  </si>
  <si>
    <t>idS</t>
  </si>
  <si>
    <t>Indemnisation des CP</t>
  </si>
  <si>
    <t>CodeP Ville</t>
  </si>
  <si>
    <t/>
  </si>
  <si>
    <t>AcqCP</t>
  </si>
  <si>
    <t>IndCP</t>
  </si>
  <si>
    <t>ConCCN</t>
  </si>
  <si>
    <t>PRENOM</t>
  </si>
  <si>
    <t>Leila</t>
  </si>
  <si>
    <t>MACHINE</t>
  </si>
  <si>
    <t>Luc</t>
  </si>
  <si>
    <t>PERNOT</t>
  </si>
  <si>
    <t>Kelian</t>
  </si>
  <si>
    <t>GAILLARD</t>
  </si>
  <si>
    <t>Corentin</t>
  </si>
  <si>
    <t>MULLER</t>
  </si>
  <si>
    <t>Anthony</t>
  </si>
  <si>
    <t>ROUSSEL</t>
  </si>
  <si>
    <t>Mario</t>
  </si>
  <si>
    <t>NICOLETTI</t>
  </si>
  <si>
    <t>Yuna</t>
  </si>
  <si>
    <t>PILCH</t>
  </si>
  <si>
    <t>Jeanne</t>
  </si>
  <si>
    <t>QUELEN</t>
  </si>
  <si>
    <t>Marie</t>
  </si>
  <si>
    <t>Contrat</t>
  </si>
  <si>
    <t>Cadre</t>
  </si>
  <si>
    <t>Nom de l'entreprise:</t>
  </si>
  <si>
    <t>DATE ENTREE</t>
  </si>
  <si>
    <t>DATE SORTIE</t>
  </si>
  <si>
    <t>Indemnisation des CP:</t>
  </si>
  <si>
    <t>TYPE
CONTRAT</t>
  </si>
  <si>
    <t>Acquisition
CP</t>
  </si>
  <si>
    <t>DP
si + 11</t>
  </si>
  <si>
    <t>Date
élections</t>
  </si>
  <si>
    <t>MONTANT
10EME CP</t>
  </si>
  <si>
    <t>AIDE
EMBAUCHE</t>
  </si>
  <si>
    <t>DATE
ENTREE</t>
  </si>
  <si>
    <t>DATE 
SORTIE</t>
  </si>
  <si>
    <t>Fiche Salarié</t>
  </si>
  <si>
    <t>Nom Salarié :</t>
  </si>
  <si>
    <t>Type de contrat:</t>
  </si>
  <si>
    <t>Date d'entrée:</t>
  </si>
  <si>
    <t>Date de sortie:</t>
  </si>
  <si>
    <t>Cadre/NC:</t>
  </si>
  <si>
    <t>Durée Hebdomadaire:</t>
  </si>
  <si>
    <t>Affilié Mutuelle:</t>
  </si>
  <si>
    <t>Emploi Aidé:</t>
  </si>
  <si>
    <t>Particularité:</t>
  </si>
  <si>
    <t>Montant du 1/10ème:</t>
  </si>
  <si>
    <t>va passer en cdi</t>
  </si>
  <si>
    <t>Répartition du temps de travail :</t>
  </si>
  <si>
    <t>M MACHIN</t>
  </si>
  <si>
    <t>rue de la paix</t>
  </si>
  <si>
    <t>76100 ROUEN</t>
  </si>
  <si>
    <t>truc@gmail,com</t>
  </si>
  <si>
    <t>152B</t>
  </si>
  <si>
    <t>8H du L au V</t>
  </si>
  <si>
    <t>Entreprise 2</t>
  </si>
  <si>
    <t>M TRUC</t>
  </si>
  <si>
    <t>rue du gros</t>
  </si>
  <si>
    <t>test@gmail,com</t>
  </si>
  <si>
    <t>154B</t>
  </si>
  <si>
    <t>Nouvelle entreprise</t>
  </si>
  <si>
    <t>Entreprise 3</t>
  </si>
  <si>
    <t>GALOPIN</t>
  </si>
  <si>
    <t>rue test</t>
  </si>
  <si>
    <t>MACHINE Leila</t>
  </si>
  <si>
    <t>PERNOT Kelian</t>
  </si>
  <si>
    <t>GAILLARD Corentin</t>
  </si>
  <si>
    <t>MULLER Anthony</t>
  </si>
  <si>
    <t>ROUSSEL Mario</t>
  </si>
  <si>
    <t>PILCH Jeanne</t>
  </si>
  <si>
    <t>V11 ajout Fiche Salarié Synchro</t>
  </si>
  <si>
    <t>V13 Mise au point Fiche ENT =&gt; Liste Salariés</t>
  </si>
  <si>
    <t xml:space="preserve">V12 1er Test Nav BD ENT </t>
  </si>
  <si>
    <r>
      <t>La fiche salarié en cours est la dernière</t>
    </r>
    <r>
      <rPr>
        <b/>
        <sz val="11"/>
        <color theme="1"/>
        <rFont val="Calibri"/>
        <family val="2"/>
        <scheme val="minor"/>
      </rPr>
      <t xml:space="preserve"> sélectionnée dans la BD SAL Colonne(3)</t>
    </r>
  </si>
  <si>
    <r>
      <t xml:space="preserve">...ou la dernière </t>
    </r>
    <r>
      <rPr>
        <b/>
        <sz val="11"/>
        <color theme="1"/>
        <rFont val="Calibri"/>
        <family val="2"/>
        <scheme val="minor"/>
      </rPr>
      <t>Modifiée</t>
    </r>
    <r>
      <rPr>
        <sz val="11"/>
        <color theme="1"/>
        <rFont val="Calibri"/>
        <family val="2"/>
        <scheme val="minor"/>
      </rPr>
      <t xml:space="preserve"> ou </t>
    </r>
    <r>
      <rPr>
        <b/>
        <sz val="11"/>
        <color theme="1"/>
        <rFont val="Calibri"/>
        <family val="2"/>
        <scheme val="minor"/>
      </rPr>
      <t>Crée</t>
    </r>
    <r>
      <rPr>
        <sz val="11"/>
        <color theme="1"/>
        <rFont val="Calibri"/>
        <family val="2"/>
        <scheme val="minor"/>
      </rPr>
      <t xml:space="preserve"> dans le Formulaire</t>
    </r>
  </si>
  <si>
    <t>Enregistrement 1</t>
  </si>
  <si>
    <t>Champs obligatoires</t>
  </si>
  <si>
    <t>Tris et Extractions filtrées</t>
  </si>
  <si>
    <t>Les suites possibles :</t>
  </si>
  <si>
    <t>Pb des orphelins (Suppression des salariés avant de supprimer les entreprises)</t>
  </si>
  <si>
    <t>Contrôls des adresse mail</t>
  </si>
  <si>
    <t>V14 Vérification Navigation BD ENT</t>
  </si>
  <si>
    <t>A ce stade le moteur est OK on peut envisager de nombreux développements...</t>
  </si>
  <si>
    <t>Oui truc</t>
  </si>
  <si>
    <t>155A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</si>
</sst>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0C]d\-mmm;@"/>
    <numFmt numFmtId="165" formatCode="0#&quot; &quot;##&quot; &quot;##&quot; &quot;##&quot; &quot;##"/>
    <numFmt numFmtId="166" formatCode="\S0000"/>
    <numFmt numFmtId="167" formatCode="\E0000"/>
    <numFmt numFmtId="168" formatCode="#"/>
  </numFmts>
  <fonts count="37" x14ac:knownFonts="1">
    <font>
      <sz val="11"/>
      <color theme="1"/>
      <name val="Calibri"/>
      <family val="2"/>
      <scheme val="minor"/>
    </font>
    <font>
      <b/>
      <sz val="11"/>
      <color theme="1"/>
      <name val="Calibri"/>
      <family val="2"/>
      <scheme val="minor"/>
    </font>
    <font>
      <sz val="14"/>
      <color theme="1"/>
      <name val="Calibri"/>
      <family val="2"/>
      <scheme val="minor"/>
    </font>
    <font>
      <sz val="11"/>
      <name val="Times New Roman"/>
      <family val="1"/>
    </font>
    <font>
      <b/>
      <sz val="9"/>
      <color indexed="81"/>
      <name val="Tahoma"/>
      <family val="2"/>
    </font>
    <font>
      <i/>
      <sz val="11"/>
      <color theme="1"/>
      <name val="Calibri"/>
      <family val="2"/>
      <scheme val="minor"/>
    </font>
    <font>
      <sz val="11"/>
      <color theme="1"/>
      <name val="Calibri"/>
      <family val="2"/>
      <scheme val="minor"/>
    </font>
    <font>
      <b/>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4"/>
      <color rgb="FFFFC000"/>
      <name val="Calibri"/>
      <family val="2"/>
      <scheme val="minor"/>
    </font>
    <font>
      <b/>
      <sz val="14"/>
      <color rgb="FFE8501F"/>
      <name val="Calibri"/>
      <family val="2"/>
      <scheme val="minor"/>
    </font>
    <font>
      <u/>
      <sz val="11"/>
      <color theme="10"/>
      <name val="Calibri"/>
      <family val="2"/>
      <scheme val="minor"/>
    </font>
    <font>
      <sz val="9"/>
      <color rgb="FF004372"/>
      <name val="Verdana"/>
      <family val="2"/>
    </font>
    <font>
      <b/>
      <sz val="10"/>
      <name val="Arial"/>
      <family val="2"/>
    </font>
    <font>
      <sz val="10"/>
      <color indexed="8"/>
      <name val="Arial"/>
      <family val="2"/>
    </font>
    <font>
      <b/>
      <sz val="14"/>
      <color rgb="FF339966"/>
      <name val="Comic Sans MS"/>
      <family val="4"/>
    </font>
    <font>
      <b/>
      <sz val="12"/>
      <color theme="1"/>
      <name val="Calibri"/>
      <family val="2"/>
      <scheme val="minor"/>
    </font>
    <font>
      <sz val="12"/>
      <color theme="1"/>
      <name val="Calibri"/>
      <family val="2"/>
      <scheme val="minor"/>
    </font>
    <font>
      <b/>
      <sz val="12"/>
      <color rgb="FFFF0000"/>
      <name val="Calibri"/>
      <family val="2"/>
      <scheme val="minor"/>
    </font>
    <font>
      <sz val="12"/>
      <color rgb="FFFF0000"/>
      <name val="Calibri"/>
      <family val="2"/>
      <scheme val="minor"/>
    </font>
    <font>
      <sz val="9"/>
      <color indexed="81"/>
      <name val="Tahoma"/>
      <family val="2"/>
    </font>
    <font>
      <b/>
      <sz val="16"/>
      <color theme="1"/>
      <name val="Calibri"/>
      <family val="2"/>
      <scheme val="minor"/>
    </font>
    <font>
      <b/>
      <sz val="11"/>
      <color rgb="FFFF0000"/>
      <name val="Calibri"/>
      <family val="2"/>
    </font>
    <font>
      <sz val="11"/>
      <color rgb="FF000000"/>
      <name val="Calibri"/>
      <family val="2"/>
    </font>
  </fonts>
  <fills count="3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rgb="FFC4DEE2"/>
        <bgColor indexed="64"/>
      </patternFill>
    </fill>
    <fill>
      <patternFill patternType="solid">
        <fgColor theme="0" tint="-0.14999847407452621"/>
        <bgColor indexed="64"/>
      </patternFill>
    </fill>
    <fill>
      <patternFill patternType="solid">
        <fgColor theme="7" tint="0.59999389629810485"/>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rgb="FF4B4B4D"/>
      </left>
      <right style="thick">
        <color rgb="FF4B4B4D"/>
      </right>
      <top style="thick">
        <color rgb="FF4B4B4D"/>
      </top>
      <bottom style="thick">
        <color rgb="FF4B4B4D"/>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medium">
        <color indexed="64"/>
      </left>
      <right style="medium">
        <color indexed="64"/>
      </right>
      <top/>
      <bottom style="thin">
        <color indexed="64"/>
      </bottom>
      <diagonal/>
    </border>
    <border>
      <left style="medium">
        <color rgb="FF188CA0"/>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4">
    <xf numFmtId="0" fontId="0" fillId="0" borderId="0"/>
    <xf numFmtId="0" fontId="7" fillId="0" borderId="0" applyNumberFormat="0" applyFill="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6" borderId="6" applyNumberFormat="0" applyAlignment="0" applyProtection="0"/>
    <xf numFmtId="0" fontId="15" fillId="7" borderId="7" applyNumberFormat="0" applyAlignment="0" applyProtection="0"/>
    <xf numFmtId="0" fontId="16" fillId="7" borderId="6" applyNumberFormat="0" applyAlignment="0" applyProtection="0"/>
    <xf numFmtId="0" fontId="17" fillId="0" borderId="8" applyNumberFormat="0" applyFill="0" applyAlignment="0" applyProtection="0"/>
    <xf numFmtId="0" fontId="18" fillId="8" borderId="9" applyNumberFormat="0" applyAlignment="0" applyProtection="0"/>
    <xf numFmtId="0" fontId="19" fillId="0" borderId="0" applyNumberFormat="0" applyFill="0" applyBorder="0" applyAlignment="0" applyProtection="0"/>
    <xf numFmtId="0" fontId="6" fillId="9" borderId="10" applyNumberFormat="0" applyFont="0" applyAlignment="0" applyProtection="0"/>
    <xf numFmtId="0" fontId="20" fillId="0" borderId="0" applyNumberFormat="0" applyFill="0" applyBorder="0" applyAlignment="0" applyProtection="0"/>
    <xf numFmtId="0" fontId="1" fillId="0" borderId="11" applyNumberFormat="0" applyFill="0" applyAlignment="0" applyProtection="0"/>
    <xf numFmtId="0" fontId="21"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21" fillId="33" borderId="0" applyNumberFormat="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cellStyleXfs>
  <cellXfs count="148">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wrapText="1"/>
    </xf>
    <xf numFmtId="1" fontId="0" fillId="0" borderId="0" xfId="0" applyNumberFormat="1"/>
    <xf numFmtId="0" fontId="0" fillId="2" borderId="1" xfId="0" applyFill="1" applyBorder="1"/>
    <xf numFmtId="0" fontId="0" fillId="2" borderId="1" xfId="0" applyFill="1" applyBorder="1" applyAlignment="1">
      <alignment horizontal="center" vertical="center"/>
    </xf>
    <xf numFmtId="0" fontId="0" fillId="0" borderId="0" xfId="0"/>
    <xf numFmtId="0" fontId="23" fillId="0" borderId="12" xfId="0" applyFont="1" applyBorder="1" applyAlignment="1">
      <alignment horizontal="center" vertical="center" wrapText="1"/>
    </xf>
    <xf numFmtId="0" fontId="0" fillId="0" borderId="0" xfId="0"/>
    <xf numFmtId="0" fontId="0" fillId="0" borderId="1" xfId="0" applyBorder="1"/>
    <xf numFmtId="0" fontId="0" fillId="0" borderId="0" xfId="0"/>
    <xf numFmtId="0" fontId="0" fillId="0" borderId="0" xfId="0" applyBorder="1"/>
    <xf numFmtId="0" fontId="0" fillId="0" borderId="0" xfId="0" applyFill="1" applyBorder="1"/>
    <xf numFmtId="0" fontId="23" fillId="0" borderId="2" xfId="0" applyFont="1" applyBorder="1" applyAlignment="1">
      <alignment horizontal="center" vertical="center" wrapText="1"/>
    </xf>
    <xf numFmtId="0" fontId="0" fillId="2" borderId="14" xfId="0" applyFill="1" applyBorder="1"/>
    <xf numFmtId="0" fontId="23" fillId="0" borderId="13" xfId="0" applyFont="1" applyBorder="1" applyAlignment="1">
      <alignment horizontal="center" vertical="center" wrapText="1"/>
    </xf>
    <xf numFmtId="0" fontId="3" fillId="2" borderId="14" xfId="0" applyFont="1" applyFill="1" applyBorder="1"/>
    <xf numFmtId="0" fontId="0" fillId="2" borderId="14" xfId="0" applyFill="1" applyBorder="1" applyAlignment="1">
      <alignment horizontal="center" vertical="center"/>
    </xf>
    <xf numFmtId="0" fontId="0" fillId="0" borderId="14" xfId="0" applyBorder="1"/>
    <xf numFmtId="0" fontId="23" fillId="0" borderId="15" xfId="0" applyFont="1" applyBorder="1" applyAlignment="1">
      <alignment horizontal="center" vertical="center" wrapText="1"/>
    </xf>
    <xf numFmtId="0" fontId="0" fillId="2" borderId="16" xfId="0" applyFill="1" applyBorder="1" applyAlignment="1">
      <alignment horizontal="center"/>
    </xf>
    <xf numFmtId="0" fontId="0" fillId="2" borderId="17" xfId="0" applyFill="1" applyBorder="1" applyAlignment="1">
      <alignment horizontal="center"/>
    </xf>
    <xf numFmtId="16" fontId="0" fillId="0" borderId="18" xfId="0" applyNumberFormat="1" applyBorder="1"/>
    <xf numFmtId="0" fontId="0" fillId="0" borderId="19" xfId="0" applyBorder="1"/>
    <xf numFmtId="16" fontId="0" fillId="0" borderId="20" xfId="0" applyNumberFormat="1" applyBorder="1"/>
    <xf numFmtId="0" fontId="0" fillId="0" borderId="21" xfId="0" applyBorder="1"/>
    <xf numFmtId="17" fontId="0" fillId="0" borderId="20" xfId="0" applyNumberFormat="1" applyBorder="1"/>
    <xf numFmtId="0" fontId="0" fillId="0" borderId="20" xfId="0" applyBorder="1"/>
    <xf numFmtId="0" fontId="0" fillId="0" borderId="22" xfId="0" applyBorder="1"/>
    <xf numFmtId="0" fontId="0" fillId="0" borderId="23" xfId="0" applyBorder="1"/>
    <xf numFmtId="164" fontId="0" fillId="0" borderId="18" xfId="0" applyNumberFormat="1" applyBorder="1"/>
    <xf numFmtId="164" fontId="0" fillId="0" borderId="20" xfId="0" applyNumberFormat="1" applyBorder="1"/>
    <xf numFmtId="16" fontId="0" fillId="0" borderId="20" xfId="0" applyNumberFormat="1" applyBorder="1" applyAlignment="1">
      <alignment horizontal="center"/>
    </xf>
    <xf numFmtId="16" fontId="5" fillId="0" borderId="20" xfId="0" applyNumberFormat="1" applyFont="1" applyBorder="1"/>
    <xf numFmtId="0" fontId="5" fillId="0" borderId="20" xfId="0" applyFont="1" applyBorder="1" applyAlignment="1">
      <alignment horizontal="center"/>
    </xf>
    <xf numFmtId="16" fontId="5" fillId="0" borderId="22" xfId="0" applyNumberFormat="1" applyFont="1" applyBorder="1"/>
    <xf numFmtId="0" fontId="5" fillId="0" borderId="21" xfId="0" applyFont="1" applyBorder="1"/>
    <xf numFmtId="0" fontId="5" fillId="0" borderId="20" xfId="0" applyFont="1" applyBorder="1"/>
    <xf numFmtId="0" fontId="5" fillId="0" borderId="23" xfId="0" applyFont="1" applyBorder="1"/>
    <xf numFmtId="0" fontId="0" fillId="0" borderId="24" xfId="0" applyBorder="1"/>
    <xf numFmtId="0" fontId="0" fillId="0" borderId="25" xfId="0" applyBorder="1"/>
    <xf numFmtId="0" fontId="0" fillId="0" borderId="26" xfId="0" applyBorder="1"/>
    <xf numFmtId="0" fontId="0" fillId="0" borderId="20" xfId="0" applyBorder="1" applyAlignment="1">
      <alignment horizontal="center"/>
    </xf>
    <xf numFmtId="16" fontId="0" fillId="0" borderId="22" xfId="0" applyNumberFormat="1" applyBorder="1"/>
    <xf numFmtId="0" fontId="0" fillId="0" borderId="20" xfId="0" applyBorder="1" applyAlignment="1">
      <alignment horizontal="right"/>
    </xf>
    <xf numFmtId="16" fontId="0" fillId="2" borderId="18" xfId="0" applyNumberFormat="1" applyFill="1" applyBorder="1" applyAlignment="1">
      <alignment horizontal="center"/>
    </xf>
    <xf numFmtId="16" fontId="0" fillId="2" borderId="20" xfId="0" applyNumberFormat="1" applyFill="1" applyBorder="1" applyAlignment="1">
      <alignment horizontal="center"/>
    </xf>
    <xf numFmtId="16" fontId="0" fillId="0" borderId="22" xfId="0" applyNumberFormat="1" applyBorder="1" applyAlignment="1">
      <alignment horizontal="center"/>
    </xf>
    <xf numFmtId="16" fontId="0" fillId="0" borderId="18" xfId="0" applyNumberFormat="1" applyBorder="1" applyAlignment="1">
      <alignment horizontal="center"/>
    </xf>
    <xf numFmtId="0" fontId="0" fillId="0" borderId="22" xfId="0" applyBorder="1" applyAlignment="1">
      <alignment horizontal="center"/>
    </xf>
    <xf numFmtId="0" fontId="22" fillId="0" borderId="27" xfId="0" applyFont="1" applyBorder="1" applyAlignment="1">
      <alignment horizontal="center" vertical="center"/>
    </xf>
    <xf numFmtId="0" fontId="25" fillId="0" borderId="0" xfId="0" applyFont="1"/>
    <xf numFmtId="2" fontId="0" fillId="2" borderId="14" xfId="0" applyNumberFormat="1" applyFill="1" applyBorder="1"/>
    <xf numFmtId="0" fontId="0" fillId="0" borderId="0" xfId="0" applyAlignment="1">
      <alignment wrapText="1" shrinkToFit="1"/>
    </xf>
    <xf numFmtId="49" fontId="26" fillId="0" borderId="0" xfId="0" applyNumberFormat="1" applyFont="1" applyFill="1" applyAlignment="1">
      <alignment horizontal="center" vertical="center" wrapText="1" shrinkToFit="1" readingOrder="1"/>
    </xf>
    <xf numFmtId="0" fontId="0" fillId="0" borderId="0" xfId="0" applyAlignment="1">
      <alignment horizontal="center" vertical="center" wrapText="1" shrinkToFit="1"/>
    </xf>
    <xf numFmtId="0" fontId="0" fillId="0" borderId="0" xfId="0" applyAlignment="1">
      <alignment vertical="center" wrapText="1" shrinkToFit="1" readingOrder="1"/>
    </xf>
    <xf numFmtId="0" fontId="27" fillId="0" borderId="0" xfId="0" applyFont="1"/>
    <xf numFmtId="0" fontId="0" fillId="0" borderId="0" xfId="0" applyAlignment="1">
      <alignment horizontal="left" vertical="center" wrapText="1" shrinkToFit="1"/>
    </xf>
    <xf numFmtId="16" fontId="0" fillId="0" borderId="14" xfId="0" applyNumberFormat="1" applyBorder="1"/>
    <xf numFmtId="0" fontId="0" fillId="0" borderId="28" xfId="0" applyBorder="1"/>
    <xf numFmtId="1" fontId="0" fillId="0" borderId="1" xfId="0" applyNumberFormat="1" applyBorder="1"/>
    <xf numFmtId="1" fontId="0" fillId="0" borderId="14" xfId="0" applyNumberFormat="1" applyBorder="1"/>
    <xf numFmtId="0" fontId="0" fillId="0" borderId="0" xfId="0"/>
    <xf numFmtId="165" fontId="0" fillId="0" borderId="0" xfId="0" applyNumberFormat="1" applyBorder="1"/>
    <xf numFmtId="0" fontId="0" fillId="0" borderId="0" xfId="0" applyBorder="1"/>
    <xf numFmtId="0" fontId="0" fillId="0" borderId="0" xfId="0"/>
    <xf numFmtId="167" fontId="0" fillId="0" borderId="0" xfId="0" applyNumberFormat="1" applyBorder="1"/>
    <xf numFmtId="0" fontId="30" fillId="0" borderId="0" xfId="0" applyFont="1" applyAlignment="1">
      <alignment horizontal="center" vertical="top"/>
    </xf>
    <xf numFmtId="0" fontId="0" fillId="36" borderId="0" xfId="0" applyFill="1"/>
    <xf numFmtId="0" fontId="0" fillId="0" borderId="0" xfId="0" applyFont="1"/>
    <xf numFmtId="0" fontId="30" fillId="0" borderId="0" xfId="0" applyFont="1"/>
    <xf numFmtId="0" fontId="29" fillId="34" borderId="0" xfId="0" applyFont="1" applyFill="1" applyBorder="1" applyAlignment="1">
      <alignment horizontal="center" vertical="center" wrapText="1"/>
    </xf>
    <xf numFmtId="0" fontId="30" fillId="0" borderId="0" xfId="0" applyFont="1" applyAlignment="1"/>
    <xf numFmtId="166" fontId="30" fillId="0" borderId="0" xfId="0" applyNumberFormat="1" applyFont="1" applyAlignment="1"/>
    <xf numFmtId="167" fontId="30" fillId="0" borderId="0" xfId="0" applyNumberFormat="1" applyFont="1" applyBorder="1" applyAlignment="1"/>
    <xf numFmtId="0" fontId="30" fillId="0" borderId="0" xfId="0" applyFont="1" applyBorder="1" applyAlignment="1"/>
    <xf numFmtId="0" fontId="30" fillId="0" borderId="0" xfId="0" applyFont="1" applyBorder="1" applyAlignment="1">
      <alignment horizontal="center"/>
    </xf>
    <xf numFmtId="14" fontId="30" fillId="0" borderId="0" xfId="0" applyNumberFormat="1" applyFont="1" applyBorder="1" applyAlignment="1">
      <alignment horizontal="center"/>
    </xf>
    <xf numFmtId="2" fontId="30" fillId="0" borderId="0" xfId="0" applyNumberFormat="1" applyFont="1" applyBorder="1" applyAlignment="1">
      <alignment horizontal="center"/>
    </xf>
    <xf numFmtId="14" fontId="30" fillId="0" borderId="0" xfId="0" applyNumberFormat="1" applyFont="1" applyBorder="1" applyAlignment="1"/>
    <xf numFmtId="166" fontId="29" fillId="34" borderId="0" xfId="0" applyNumberFormat="1" applyFont="1" applyFill="1" applyAlignment="1">
      <alignment horizontal="center" vertical="center"/>
    </xf>
    <xf numFmtId="167" fontId="29" fillId="34" borderId="0" xfId="0" applyNumberFormat="1" applyFont="1" applyFill="1" applyBorder="1" applyAlignment="1">
      <alignment horizontal="center" vertical="center"/>
    </xf>
    <xf numFmtId="0" fontId="0" fillId="0" borderId="0" xfId="0" applyBorder="1" applyAlignment="1">
      <alignment wrapText="1"/>
    </xf>
    <xf numFmtId="167" fontId="29" fillId="34" borderId="0" xfId="0" applyNumberFormat="1" applyFont="1" applyFill="1" applyBorder="1" applyAlignment="1">
      <alignment horizontal="center" vertical="top"/>
    </xf>
    <xf numFmtId="0" fontId="29" fillId="34" borderId="0" xfId="0" applyFont="1" applyFill="1" applyBorder="1" applyAlignment="1">
      <alignment horizontal="center" vertical="top"/>
    </xf>
    <xf numFmtId="0" fontId="29" fillId="34" borderId="0" xfId="0" applyFont="1" applyFill="1" applyBorder="1" applyAlignment="1">
      <alignment horizontal="center" vertical="top" wrapText="1"/>
    </xf>
    <xf numFmtId="0" fontId="30" fillId="0" borderId="33" xfId="0" applyFont="1" applyBorder="1"/>
    <xf numFmtId="0" fontId="30" fillId="0" borderId="34" xfId="0" applyFont="1" applyBorder="1"/>
    <xf numFmtId="0" fontId="29" fillId="0" borderId="34" xfId="0" applyFont="1" applyBorder="1" applyAlignment="1">
      <alignment horizontal="center"/>
    </xf>
    <xf numFmtId="0" fontId="29" fillId="0" borderId="34" xfId="0" applyFont="1" applyBorder="1" applyAlignment="1"/>
    <xf numFmtId="0" fontId="29" fillId="0" borderId="35" xfId="0" applyFont="1" applyBorder="1" applyAlignment="1"/>
    <xf numFmtId="0" fontId="30" fillId="0" borderId="32" xfId="0" applyFont="1" applyBorder="1"/>
    <xf numFmtId="0" fontId="30" fillId="0" borderId="0" xfId="0" applyFont="1" applyBorder="1"/>
    <xf numFmtId="1" fontId="29" fillId="0" borderId="0" xfId="0" applyNumberFormat="1" applyFont="1" applyBorder="1" applyAlignment="1">
      <alignment horizontal="center"/>
    </xf>
    <xf numFmtId="1" fontId="30" fillId="0" borderId="0" xfId="0" applyNumberFormat="1" applyFont="1" applyBorder="1" applyAlignment="1"/>
    <xf numFmtId="0" fontId="31" fillId="0" borderId="0" xfId="0" applyFont="1" applyBorder="1"/>
    <xf numFmtId="0" fontId="30" fillId="0" borderId="36" xfId="0" applyFont="1" applyBorder="1"/>
    <xf numFmtId="0" fontId="32" fillId="0" borderId="0" xfId="0" applyFont="1"/>
    <xf numFmtId="0" fontId="29" fillId="0" borderId="32" xfId="0" applyFont="1" applyBorder="1"/>
    <xf numFmtId="0" fontId="29" fillId="0" borderId="0" xfId="0" applyFont="1" applyBorder="1"/>
    <xf numFmtId="0" fontId="29" fillId="0" borderId="0" xfId="0" applyFont="1" applyBorder="1" applyAlignment="1">
      <alignment horizontal="centerContinuous"/>
    </xf>
    <xf numFmtId="1" fontId="30" fillId="0" borderId="0" xfId="0" applyNumberFormat="1" applyFont="1" applyBorder="1" applyAlignment="1">
      <alignment horizontal="right"/>
    </xf>
    <xf numFmtId="0" fontId="30" fillId="0" borderId="0" xfId="0" applyFont="1" applyBorder="1" applyAlignment="1">
      <alignment horizontal="left"/>
    </xf>
    <xf numFmtId="0" fontId="30" fillId="0" borderId="36" xfId="0" applyFont="1" applyBorder="1" applyAlignment="1">
      <alignment horizontal="left"/>
    </xf>
    <xf numFmtId="165" fontId="30" fillId="0" borderId="0" xfId="0" applyNumberFormat="1" applyFont="1" applyBorder="1"/>
    <xf numFmtId="0" fontId="29" fillId="0" borderId="0" xfId="0" applyFont="1" applyBorder="1" applyAlignment="1">
      <alignment horizontal="center" wrapText="1"/>
    </xf>
    <xf numFmtId="0" fontId="30" fillId="0" borderId="0" xfId="0" applyFont="1" applyBorder="1" applyAlignment="1">
      <alignment horizontal="right"/>
    </xf>
    <xf numFmtId="0" fontId="29" fillId="0" borderId="16" xfId="0" applyFont="1" applyBorder="1"/>
    <xf numFmtId="0" fontId="30" fillId="0" borderId="37" xfId="0" applyFont="1" applyBorder="1"/>
    <xf numFmtId="0" fontId="29" fillId="0" borderId="37" xfId="0" applyFont="1" applyBorder="1"/>
    <xf numFmtId="0" fontId="30" fillId="0" borderId="38" xfId="0" applyFont="1" applyBorder="1"/>
    <xf numFmtId="0" fontId="29" fillId="35" borderId="0" xfId="0" applyFont="1" applyFill="1" applyBorder="1" applyAlignment="1">
      <alignment horizontal="center" vertical="center"/>
    </xf>
    <xf numFmtId="0" fontId="30" fillId="0" borderId="0" xfId="0" applyFont="1" applyBorder="1" applyAlignment="1">
      <alignment horizontal="center"/>
    </xf>
    <xf numFmtId="0" fontId="0" fillId="0" borderId="0" xfId="0" applyBorder="1" applyAlignment="1">
      <alignment horizontal="center"/>
    </xf>
    <xf numFmtId="0" fontId="0" fillId="0" borderId="0" xfId="0" applyAlignment="1">
      <alignment horizontal="left"/>
    </xf>
    <xf numFmtId="0" fontId="0" fillId="0" borderId="0" xfId="0" applyBorder="1" applyAlignment="1"/>
    <xf numFmtId="14" fontId="0" fillId="0" borderId="0" xfId="0" applyNumberFormat="1" applyBorder="1" applyAlignment="1"/>
    <xf numFmtId="0" fontId="0" fillId="0" borderId="0" xfId="0" applyBorder="1" applyAlignment="1">
      <alignment horizontal="right"/>
    </xf>
    <xf numFmtId="0" fontId="0" fillId="0" borderId="0" xfId="0" applyBorder="1" applyAlignment="1">
      <alignment horizontal="left"/>
    </xf>
    <xf numFmtId="168" fontId="0" fillId="0" borderId="0" xfId="0" applyNumberFormat="1" applyBorder="1"/>
    <xf numFmtId="0" fontId="30" fillId="0" borderId="0" xfId="0" applyFont="1" applyBorder="1" applyAlignment="1">
      <alignment horizontal="center"/>
    </xf>
    <xf numFmtId="0" fontId="24" fillId="0" borderId="0" xfId="43" applyBorder="1"/>
    <xf numFmtId="14" fontId="0" fillId="0" borderId="0" xfId="0" applyNumberFormat="1" applyBorder="1"/>
    <xf numFmtId="14" fontId="30" fillId="0" borderId="0" xfId="0" applyNumberFormat="1" applyFont="1" applyBorder="1" applyAlignment="1">
      <alignment horizontal="centerContinuous"/>
    </xf>
    <xf numFmtId="0" fontId="30" fillId="0" borderId="0" xfId="0" applyFont="1" applyBorder="1" applyAlignment="1">
      <alignment horizontal="centerContinuous"/>
    </xf>
    <xf numFmtId="0" fontId="0" fillId="0" borderId="0" xfId="0" applyAlignment="1">
      <alignment horizontal="right"/>
    </xf>
    <xf numFmtId="0" fontId="30" fillId="0" borderId="0" xfId="0" applyFont="1" applyBorder="1" applyAlignment="1">
      <alignment horizontal="center"/>
    </xf>
    <xf numFmtId="0" fontId="30" fillId="0" borderId="37" xfId="0" applyFont="1" applyBorder="1" applyAlignment="1">
      <alignment horizontal="center"/>
    </xf>
    <xf numFmtId="0" fontId="29" fillId="0" borderId="0" xfId="0" applyFont="1" applyBorder="1" applyAlignment="1">
      <alignment horizontal="center"/>
    </xf>
    <xf numFmtId="0" fontId="29" fillId="35" borderId="32" xfId="0" applyFont="1" applyFill="1" applyBorder="1" applyAlignment="1">
      <alignment horizontal="center" vertical="center"/>
    </xf>
    <xf numFmtId="0" fontId="29" fillId="35" borderId="0" xfId="0" applyFont="1" applyFill="1" applyBorder="1" applyAlignment="1">
      <alignment horizontal="center" vertical="center"/>
    </xf>
    <xf numFmtId="0" fontId="29" fillId="35" borderId="36" xfId="0" applyFont="1" applyFill="1" applyBorder="1" applyAlignment="1">
      <alignment horizontal="center" vertical="center"/>
    </xf>
    <xf numFmtId="0" fontId="34" fillId="0" borderId="34" xfId="0" applyFont="1" applyBorder="1" applyAlignment="1">
      <alignment horizontal="center"/>
    </xf>
    <xf numFmtId="1" fontId="30" fillId="0" borderId="0" xfId="0" applyNumberFormat="1" applyFont="1" applyBorder="1" applyAlignment="1">
      <alignment horizontal="center"/>
    </xf>
    <xf numFmtId="0" fontId="29" fillId="35" borderId="32" xfId="0" applyFont="1" applyFill="1" applyBorder="1" applyAlignment="1">
      <alignment horizontal="center"/>
    </xf>
    <xf numFmtId="0" fontId="29" fillId="35" borderId="0" xfId="0" applyFont="1" applyFill="1" applyBorder="1" applyAlignment="1">
      <alignment horizontal="center"/>
    </xf>
    <xf numFmtId="0" fontId="29" fillId="35" borderId="36" xfId="0" applyFont="1" applyFill="1" applyBorder="1" applyAlignment="1">
      <alignment horizontal="center"/>
    </xf>
    <xf numFmtId="165" fontId="30" fillId="0" borderId="0" xfId="0" applyNumberFormat="1" applyFont="1" applyBorder="1" applyAlignment="1">
      <alignment horizontal="center"/>
    </xf>
    <xf numFmtId="1" fontId="29" fillId="0" borderId="0" xfId="0" applyNumberFormat="1" applyFont="1" applyBorder="1" applyAlignment="1">
      <alignment horizontal="center"/>
    </xf>
    <xf numFmtId="0" fontId="0" fillId="34" borderId="17" xfId="0" applyFont="1" applyFill="1" applyBorder="1" applyAlignment="1">
      <alignment horizontal="center" vertical="center" wrapText="1"/>
    </xf>
    <xf numFmtId="0" fontId="0" fillId="34" borderId="31" xfId="0" applyFont="1" applyFill="1" applyBorder="1" applyAlignment="1">
      <alignment horizontal="center" vertical="center" wrapText="1"/>
    </xf>
    <xf numFmtId="0" fontId="29" fillId="35" borderId="29" xfId="0" applyFont="1" applyFill="1" applyBorder="1" applyAlignment="1">
      <alignment horizontal="center" vertical="center"/>
    </xf>
    <xf numFmtId="0" fontId="0" fillId="34" borderId="30" xfId="0" applyFont="1" applyFill="1" applyBorder="1" applyAlignment="1">
      <alignment horizontal="center" vertical="center" wrapText="1"/>
    </xf>
    <xf numFmtId="0" fontId="34" fillId="37" borderId="0" xfId="0" applyFont="1" applyFill="1" applyBorder="1" applyAlignment="1">
      <alignment horizontal="center" vertical="center"/>
    </xf>
    <xf numFmtId="14" fontId="0" fillId="0" borderId="0" xfId="0" applyNumberFormat="1" applyBorder="1" applyAlignment="1">
      <alignment horizontal="left"/>
    </xf>
    <xf numFmtId="14" fontId="0" fillId="0" borderId="0" xfId="0" applyNumberFormat="1" applyBorder="1" applyAlignment="1">
      <alignment horizontal="center"/>
    </xf>
  </cellXfs>
  <cellStyles count="44">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Lien hypertexte" xfId="43" builtinId="8"/>
    <cellStyle name="Lien hypertexte 2" xfId="42"/>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14">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92D050"/>
        </patternFill>
      </fill>
    </dxf>
    <dxf>
      <fill>
        <patternFill>
          <bgColor rgb="FFFF0000"/>
        </patternFill>
      </fill>
    </dxf>
    <dxf>
      <fill>
        <patternFill>
          <bgColor rgb="FFFFC000"/>
        </patternFill>
      </fill>
    </dxf>
    <dxf>
      <fill>
        <patternFill>
          <bgColor rgb="FFF5FCC8"/>
        </patternFill>
      </fill>
    </dxf>
    <dxf>
      <font>
        <condense val="0"/>
        <extend val="0"/>
        <color rgb="FF9C0006"/>
      </font>
      <fill>
        <patternFill>
          <bgColor rgb="FFFFC7CE"/>
        </patternFill>
      </fill>
    </dxf>
    <dxf>
      <fill>
        <patternFill>
          <bgColor rgb="FFFFC000"/>
        </patternFill>
      </fill>
    </dxf>
    <dxf>
      <fill>
        <patternFill>
          <bgColor rgb="FF92D050"/>
        </patternFill>
      </fill>
    </dxf>
    <dxf>
      <fill>
        <patternFill>
          <bgColor rgb="FFFF0000"/>
        </patternFill>
      </fill>
    </dxf>
  </dxfs>
  <tableStyles count="0" defaultTableStyle="TableStyleMedium9" defaultPivotStyle="PivotStyleLight16"/>
  <colors>
    <mruColors>
      <color rgb="FFFFFFCC"/>
      <color rgb="FFDCF0FF"/>
      <color rgb="FFCCFFFF"/>
      <color rgb="FFCCFFCC"/>
      <color rgb="FFC4DEE2"/>
      <color rgb="FF188CA0"/>
      <color rgb="FFFFC000"/>
      <color rgb="FFF5FCC8"/>
      <color rgb="FFE8501F"/>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openxmlformats.org/officeDocument/2006/relationships/image" Target="../media/image1.jpg"/><Relationship Id="rId2" Type="http://schemas.openxmlformats.org/officeDocument/2006/relationships/image" Target="../media/image2.GIF"/><Relationship Id="rId1" Type="http://schemas.openxmlformats.org/officeDocument/2006/relationships/hyperlink" Target="https://forum.excel-pratique.com/excel/tout-est-possible-avec-excel-enfin-t87109.html"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609600</xdr:colOff>
          <xdr:row>0</xdr:row>
          <xdr:rowOff>57150</xdr:rowOff>
        </xdr:from>
        <xdr:to>
          <xdr:col>8</xdr:col>
          <xdr:colOff>2314575</xdr:colOff>
          <xdr:row>2</xdr:row>
          <xdr:rowOff>152400</xdr:rowOff>
        </xdr:to>
        <xdr:sp macro="" textlink="">
          <xdr:nvSpPr>
            <xdr:cNvPr id="2062" name="Button 14" hidden="1">
              <a:extLst>
                <a:ext uri="{63B3BB69-23CF-44E3-9099-C40C66FF867C}">
                  <a14:compatExt spid="_x0000_s2062"/>
                </a:ext>
              </a:extLst>
            </xdr:cNvPr>
            <xdr:cNvSpPr/>
          </xdr:nvSpPr>
          <xdr:spPr>
            <a:xfrm>
              <a:off x="0" y="0"/>
              <a:ext cx="0" cy="0"/>
            </a:xfrm>
            <a:prstGeom prst="rect">
              <a:avLst/>
            </a:prstGeom>
          </xdr:spPr>
          <xdr:txBody>
            <a:bodyPr vertOverflow="clip" wrap="square" lIns="36576" tIns="45720" rIns="36576" bIns="45720" anchor="ctr" upright="1"/>
            <a:lstStyle/>
            <a:p>
              <a:pPr algn="ctr" rtl="0">
                <a:defRPr sz="1000"/>
              </a:pPr>
              <a:r>
                <a:rPr lang="fr-FR" sz="1400" b="1" i="0" u="none" strike="noStrike" baseline="0">
                  <a:solidFill>
                    <a:srgbClr val="339966"/>
                  </a:solidFill>
                  <a:latin typeface="Comic Sans MS"/>
                </a:rPr>
                <a:t>MENU</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142875</xdr:colOff>
          <xdr:row>0</xdr:row>
          <xdr:rowOff>247650</xdr:rowOff>
        </xdr:from>
        <xdr:to>
          <xdr:col>2</xdr:col>
          <xdr:colOff>1323975</xdr:colOff>
          <xdr:row>0</xdr:row>
          <xdr:rowOff>561975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vers Fiche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21</xdr:col>
      <xdr:colOff>361950</xdr:colOff>
      <xdr:row>0</xdr:row>
      <xdr:rowOff>85725</xdr:rowOff>
    </xdr:from>
    <xdr:to>
      <xdr:col>22</xdr:col>
      <xdr:colOff>361950</xdr:colOff>
      <xdr:row>2</xdr:row>
      <xdr:rowOff>66675</xdr:rowOff>
    </xdr:to>
    <xdr:pic macro="[0]!Impress1">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96575" y="295275"/>
          <a:ext cx="476250" cy="476250"/>
        </a:xfrm>
        <a:prstGeom prst="rect">
          <a:avLst/>
        </a:prstGeom>
      </xdr:spPr>
    </xdr:pic>
    <xdr:clientData fPrintsWithSheet="0"/>
  </xdr:twoCellAnchor>
  <xdr:twoCellAnchor editAs="oneCell">
    <xdr:from>
      <xdr:col>23</xdr:col>
      <xdr:colOff>152400</xdr:colOff>
      <xdr:row>24</xdr:row>
      <xdr:rowOff>200025</xdr:rowOff>
    </xdr:from>
    <xdr:to>
      <xdr:col>24</xdr:col>
      <xdr:colOff>85725</xdr:colOff>
      <xdr:row>26</xdr:row>
      <xdr:rowOff>257175</xdr:rowOff>
    </xdr:to>
    <xdr:pic macro="[0]!Impress2">
      <xdr:nvPicPr>
        <xdr:cNvPr id="5" name="Imag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9525" y="5438775"/>
          <a:ext cx="476250" cy="476250"/>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13</xdr:col>
      <xdr:colOff>361950</xdr:colOff>
      <xdr:row>5</xdr:row>
      <xdr:rowOff>171450</xdr:rowOff>
    </xdr:from>
    <xdr:to>
      <xdr:col>14</xdr:col>
      <xdr:colOff>200025</xdr:colOff>
      <xdr:row>7</xdr:row>
      <xdr:rowOff>142875</xdr:rowOff>
    </xdr:to>
    <xdr:pic>
      <xdr:nvPicPr>
        <xdr:cNvPr id="2" name="Image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791950" y="1266825"/>
          <a:ext cx="314325" cy="352425"/>
        </a:xfrm>
        <a:prstGeom prst="rect">
          <a:avLst/>
        </a:prstGeom>
      </xdr:spPr>
    </xdr:pic>
    <xdr:clientData fPrintsWithSheet="0"/>
  </xdr:twoCellAnchor>
  <mc:AlternateContent xmlns:mc="http://schemas.openxmlformats.org/markup-compatibility/2006">
    <mc:Choice xmlns:a14="http://schemas.microsoft.com/office/drawing/2010/main" Requires="a14">
      <xdr:twoCellAnchor>
        <xdr:from>
          <xdr:col>13</xdr:col>
          <xdr:colOff>28575</xdr:colOff>
          <xdr:row>0</xdr:row>
          <xdr:rowOff>0</xdr:rowOff>
        </xdr:from>
        <xdr:to>
          <xdr:col>15</xdr:col>
          <xdr:colOff>0</xdr:colOff>
          <xdr:row>1</xdr:row>
          <xdr:rowOff>0</xdr:rowOff>
        </xdr:to>
        <xdr:sp macro="" textlink="">
          <xdr:nvSpPr>
            <xdr:cNvPr id="4099" name="Button 3" hidden="1">
              <a:extLst>
                <a:ext uri="{63B3BB69-23CF-44E3-9099-C40C66FF867C}">
                  <a14:compatExt spid="_x0000_s40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Choisir</a:t>
              </a:r>
            </a:p>
          </xdr:txBody>
        </xdr:sp>
        <xdr:clientData fPrintsWithSheet="0"/>
      </xdr:twoCellAnchor>
    </mc:Choice>
    <mc:Fallback/>
  </mc:AlternateContent>
  <xdr:twoCellAnchor editAs="oneCell">
    <xdr:from>
      <xdr:col>13</xdr:col>
      <xdr:colOff>238125</xdr:colOff>
      <xdr:row>1</xdr:row>
      <xdr:rowOff>142875</xdr:rowOff>
    </xdr:from>
    <xdr:to>
      <xdr:col>14</xdr:col>
      <xdr:colOff>238125</xdr:colOff>
      <xdr:row>4</xdr:row>
      <xdr:rowOff>47625</xdr:rowOff>
    </xdr:to>
    <xdr:pic macro="[0]!Impress3">
      <xdr:nvPicPr>
        <xdr:cNvPr id="4" name="Imag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668125" y="476250"/>
          <a:ext cx="476250" cy="476250"/>
        </a:xfrm>
        <a:prstGeom prst="rect">
          <a:avLst/>
        </a:prstGeom>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GSN1334\Desktop\Trame%20charg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GSN1334\AppData\Roaming\Microsoft\Excel\liste%20salaires%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E"/>
    </sheetNames>
    <sheetDataSet>
      <sheetData sheetId="0">
        <row r="8">
          <cell r="H8" t="str">
            <v>RETRAITE</v>
          </cell>
        </row>
        <row r="9">
          <cell r="H9" t="str">
            <v>PREVOYANCE</v>
          </cell>
        </row>
        <row r="10">
          <cell r="H10" t="str">
            <v>CIBTP</v>
          </cell>
        </row>
        <row r="11">
          <cell r="H11" t="str">
            <v>URSSAF ANNUELLE</v>
          </cell>
        </row>
        <row r="12">
          <cell r="H12" t="str">
            <v>RETRAITE ANNUELLE</v>
          </cell>
        </row>
        <row r="13">
          <cell r="F13" t="str">
            <v>Coupon</v>
          </cell>
        </row>
        <row r="14">
          <cell r="F14" t="str">
            <v>Télérèglement</v>
          </cell>
        </row>
        <row r="15">
          <cell r="F15" t="str">
            <v>Chèque</v>
          </cell>
        </row>
        <row r="16">
          <cell r="F16" t="str">
            <v>Pas de règlement. Bordereau envoyé par nos soins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IRES 2014"/>
      <sheetName val="CHARGES 2014"/>
      <sheetName val="SALAIRES 2013"/>
      <sheetName val="CHARGES 2013"/>
      <sheetName val="SALAIRES 2012"/>
      <sheetName val="CHARGES 2012"/>
      <sheetName val="SALAIRES 2011"/>
      <sheetName val="CHARGES 2011"/>
      <sheetName val="SALAIRES 2010"/>
      <sheetName val="CHARGES 2010"/>
      <sheetName val="SALAIRES 2009"/>
      <sheetName val="CHARGES 2009"/>
      <sheetName val="SALAIRES 2008"/>
      <sheetName val="CHARGES 2008"/>
      <sheetName val="Tableau MSA"/>
      <sheetName val="SALAIRES 2015"/>
      <sheetName val="CHARGES 2015"/>
      <sheetName val="DSN"/>
      <sheetName val="TRAME"/>
      <sheetName val="TAB M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3">
          <cell r="F13" t="str">
            <v>Coupon</v>
          </cell>
        </row>
        <row r="14">
          <cell r="F14" t="str">
            <v>Télérèglement</v>
          </cell>
        </row>
        <row r="15">
          <cell r="F15" t="str">
            <v>Chèque</v>
          </cell>
        </row>
        <row r="16">
          <cell r="F16" t="str">
            <v>Pas de règlement. Bordereau envoyé par nos soins</v>
          </cell>
        </row>
      </sheetData>
      <sheetData sheetId="1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truc@gmail,com" TargetMode="Externa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hyperlink" Target="https://fr.wikipedia.org/wiki/Pr%C3%A9vention_et_s%C3%A9curit%C3%A9_en_France" TargetMode="External"/><Relationship Id="rId1" Type="http://schemas.openxmlformats.org/officeDocument/2006/relationships/hyperlink" Target="https://fr.wikipedia.org/wiki/PRODAF"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2:AJ155"/>
  <sheetViews>
    <sheetView workbookViewId="0"/>
  </sheetViews>
  <sheetFormatPr baseColWidth="10" defaultRowHeight="15" x14ac:dyDescent="0.25"/>
  <cols>
    <col min="1" max="1" width="33.28515625" style="11" customWidth="1"/>
    <col min="2" max="2" width="30.7109375" style="11" customWidth="1"/>
    <col min="3" max="3" width="28.5703125" customWidth="1"/>
    <col min="4" max="4" width="23" style="11" customWidth="1"/>
    <col min="5" max="5" width="14.28515625" style="11" customWidth="1"/>
    <col min="6" max="6" width="54.7109375" customWidth="1"/>
    <col min="7" max="7" width="12.140625" style="11" customWidth="1"/>
    <col min="8" max="8" width="21.28515625" style="2" customWidth="1"/>
    <col min="9" max="9" width="39.5703125" customWidth="1"/>
    <col min="10" max="10" width="31.85546875" style="1" customWidth="1"/>
    <col min="11" max="25" width="11.42578125" customWidth="1"/>
    <col min="26" max="26" width="13.7109375" customWidth="1"/>
    <col min="27" max="27" width="16" customWidth="1"/>
    <col min="28" max="28" width="13" customWidth="1"/>
    <col min="29" max="29" width="13" style="1" customWidth="1"/>
    <col min="30" max="30" width="11.42578125" customWidth="1"/>
    <col min="31" max="31" width="13.7109375" customWidth="1"/>
    <col min="32" max="32" width="11.42578125" customWidth="1"/>
    <col min="33" max="33" width="13.7109375" style="1" customWidth="1"/>
    <col min="34" max="34" width="11.42578125" customWidth="1"/>
  </cols>
  <sheetData>
    <row r="2" spans="1:36" ht="53.25" customHeight="1" x14ac:dyDescent="0.25"/>
    <row r="3" spans="1:36" ht="18" customHeight="1" thickBot="1" x14ac:dyDescent="0.3"/>
    <row r="4" spans="1:36" s="3" customFormat="1" ht="50.25" customHeight="1" thickTop="1" thickBot="1" x14ac:dyDescent="0.3">
      <c r="A4" s="8" t="s">
        <v>29</v>
      </c>
      <c r="B4" s="8" t="s">
        <v>30</v>
      </c>
      <c r="C4" s="8" t="s">
        <v>31</v>
      </c>
      <c r="D4" s="8" t="s">
        <v>32</v>
      </c>
      <c r="E4" s="8" t="s">
        <v>1</v>
      </c>
      <c r="F4" s="16" t="s">
        <v>21</v>
      </c>
      <c r="G4" s="16" t="s">
        <v>33</v>
      </c>
      <c r="H4" s="16" t="s">
        <v>35</v>
      </c>
      <c r="I4" s="16" t="s">
        <v>36</v>
      </c>
      <c r="J4" s="20" t="s">
        <v>37</v>
      </c>
      <c r="K4" s="16" t="s">
        <v>4</v>
      </c>
      <c r="L4" s="16" t="s">
        <v>5</v>
      </c>
      <c r="M4" s="16" t="s">
        <v>6</v>
      </c>
      <c r="N4" s="16" t="s">
        <v>5</v>
      </c>
      <c r="O4" s="16" t="s">
        <v>7</v>
      </c>
      <c r="P4" s="16" t="s">
        <v>5</v>
      </c>
      <c r="Q4" s="16" t="s">
        <v>8</v>
      </c>
      <c r="R4" s="16" t="s">
        <v>5</v>
      </c>
      <c r="S4" s="16" t="s">
        <v>9</v>
      </c>
      <c r="T4" s="16" t="s">
        <v>5</v>
      </c>
      <c r="U4" s="16" t="s">
        <v>10</v>
      </c>
      <c r="V4" s="16" t="s">
        <v>5</v>
      </c>
      <c r="W4" s="16" t="s">
        <v>11</v>
      </c>
      <c r="X4" s="16" t="s">
        <v>5</v>
      </c>
      <c r="Y4" s="16" t="s">
        <v>12</v>
      </c>
      <c r="Z4" s="16" t="s">
        <v>5</v>
      </c>
      <c r="AA4" s="16" t="s">
        <v>13</v>
      </c>
      <c r="AB4" s="16" t="s">
        <v>5</v>
      </c>
      <c r="AC4" s="16" t="s">
        <v>14</v>
      </c>
      <c r="AD4" s="16" t="s">
        <v>5</v>
      </c>
      <c r="AE4" s="16" t="s">
        <v>15</v>
      </c>
      <c r="AF4" s="16" t="s">
        <v>5</v>
      </c>
      <c r="AG4" s="16" t="s">
        <v>16</v>
      </c>
      <c r="AH4" s="16" t="s">
        <v>5</v>
      </c>
      <c r="AI4" s="14" t="s">
        <v>58</v>
      </c>
    </row>
    <row r="5" spans="1:36" ht="18" customHeight="1" thickTop="1" x14ac:dyDescent="0.25">
      <c r="A5" s="63">
        <v>555555555555555</v>
      </c>
      <c r="B5" s="19" t="s">
        <v>2162</v>
      </c>
      <c r="C5" s="53"/>
      <c r="D5" s="53"/>
      <c r="E5" s="53"/>
      <c r="F5" s="17" t="s">
        <v>2165</v>
      </c>
      <c r="G5" s="17">
        <v>3</v>
      </c>
      <c r="H5" s="18" t="s">
        <v>54</v>
      </c>
      <c r="I5" s="15" t="s">
        <v>2114</v>
      </c>
      <c r="J5" s="21" t="s">
        <v>2115</v>
      </c>
      <c r="K5" s="23">
        <v>42719</v>
      </c>
      <c r="L5" s="24" t="s">
        <v>2</v>
      </c>
      <c r="M5" s="31"/>
      <c r="N5" s="24"/>
      <c r="O5" s="23"/>
      <c r="P5" s="24"/>
      <c r="Q5" s="23"/>
      <c r="R5" s="24"/>
      <c r="S5" s="23"/>
      <c r="T5" s="24"/>
      <c r="U5" s="23"/>
      <c r="V5" s="24"/>
      <c r="W5" s="23"/>
      <c r="X5" s="24"/>
      <c r="Y5" s="23"/>
      <c r="Z5" s="24"/>
      <c r="AA5" s="23"/>
      <c r="AB5" s="24"/>
      <c r="AC5" s="46"/>
      <c r="AD5" s="24"/>
      <c r="AE5" s="23"/>
      <c r="AF5" s="24"/>
      <c r="AG5" s="49"/>
      <c r="AH5" s="24"/>
      <c r="AI5" s="40"/>
    </row>
    <row r="6" spans="1:36" ht="18" customHeight="1" x14ac:dyDescent="0.25">
      <c r="A6" s="62">
        <v>4.5454545454545402E+25</v>
      </c>
      <c r="B6" s="10" t="s">
        <v>2163</v>
      </c>
      <c r="C6" s="53"/>
      <c r="D6" s="53"/>
      <c r="E6" s="53"/>
      <c r="F6" s="17"/>
      <c r="G6" s="17"/>
      <c r="H6" s="18"/>
      <c r="I6" s="15"/>
      <c r="J6" s="21"/>
      <c r="K6" s="23"/>
      <c r="L6" s="24" t="s">
        <v>2</v>
      </c>
      <c r="M6" s="31"/>
      <c r="N6" s="24"/>
      <c r="O6" s="23"/>
      <c r="P6" s="24"/>
      <c r="Q6" s="23"/>
      <c r="R6" s="24"/>
      <c r="S6" s="23"/>
      <c r="T6" s="24"/>
      <c r="U6" s="23"/>
      <c r="V6" s="24"/>
      <c r="W6" s="23"/>
      <c r="X6" s="24"/>
      <c r="Y6" s="23"/>
      <c r="Z6" s="24"/>
      <c r="AA6" s="23"/>
      <c r="AB6" s="24"/>
      <c r="AC6" s="46"/>
      <c r="AD6" s="24"/>
      <c r="AE6" s="23"/>
      <c r="AF6" s="24"/>
      <c r="AG6" s="49"/>
      <c r="AH6" s="24"/>
      <c r="AI6" s="61"/>
      <c r="AJ6" s="11"/>
    </row>
    <row r="7" spans="1:36" ht="18" customHeight="1" x14ac:dyDescent="0.25">
      <c r="A7" s="62"/>
      <c r="B7" s="10"/>
      <c r="C7" s="53"/>
      <c r="D7" s="53"/>
      <c r="E7" s="53"/>
      <c r="F7" s="17"/>
      <c r="G7" s="17"/>
      <c r="H7" s="6" t="s">
        <v>55</v>
      </c>
      <c r="I7" s="5" t="s">
        <v>2116</v>
      </c>
      <c r="J7" s="22" t="s">
        <v>2115</v>
      </c>
      <c r="K7" s="25">
        <v>43085</v>
      </c>
      <c r="L7" s="26" t="s">
        <v>3</v>
      </c>
      <c r="M7" s="32"/>
      <c r="N7" s="26"/>
      <c r="O7" s="25"/>
      <c r="P7" s="26"/>
      <c r="Q7" s="25"/>
      <c r="R7" s="26"/>
      <c r="S7" s="25"/>
      <c r="T7" s="26"/>
      <c r="U7" s="25"/>
      <c r="V7" s="26"/>
      <c r="W7" s="25"/>
      <c r="X7" s="26"/>
      <c r="Y7" s="25"/>
      <c r="Z7" s="26"/>
      <c r="AA7" s="25"/>
      <c r="AB7" s="26"/>
      <c r="AC7" s="33"/>
      <c r="AD7" s="26"/>
      <c r="AE7" s="25"/>
      <c r="AF7" s="26"/>
      <c r="AG7" s="33"/>
      <c r="AH7" s="26"/>
      <c r="AI7" s="41"/>
    </row>
    <row r="8" spans="1:36" ht="18" customHeight="1" x14ac:dyDescent="0.25">
      <c r="A8" s="62"/>
      <c r="B8" s="10"/>
      <c r="C8" s="53"/>
      <c r="D8" s="53"/>
      <c r="E8" s="53"/>
      <c r="F8" s="17"/>
      <c r="G8" s="17"/>
      <c r="H8" s="6" t="s">
        <v>56</v>
      </c>
      <c r="I8" s="5" t="s">
        <v>2117</v>
      </c>
      <c r="J8" s="22" t="s">
        <v>2118</v>
      </c>
      <c r="K8" s="25"/>
      <c r="L8" s="26"/>
      <c r="M8" s="32"/>
      <c r="N8" s="26"/>
      <c r="O8" s="25"/>
      <c r="P8" s="26"/>
      <c r="Q8" s="25"/>
      <c r="R8" s="26"/>
      <c r="S8" s="25"/>
      <c r="T8" s="26"/>
      <c r="U8" s="25"/>
      <c r="V8" s="26"/>
      <c r="W8" s="25"/>
      <c r="X8" s="26"/>
      <c r="Y8" s="25"/>
      <c r="Z8" s="26"/>
      <c r="AA8" s="25"/>
      <c r="AB8" s="26"/>
      <c r="AC8" s="33"/>
      <c r="AD8" s="26"/>
      <c r="AE8" s="25"/>
      <c r="AF8" s="26"/>
      <c r="AG8" s="33"/>
      <c r="AH8" s="26"/>
      <c r="AI8" s="41"/>
    </row>
    <row r="9" spans="1:36" ht="18" customHeight="1" x14ac:dyDescent="0.25">
      <c r="A9" s="62"/>
      <c r="B9" s="10"/>
      <c r="C9" s="53"/>
      <c r="D9" s="53"/>
      <c r="E9" s="53"/>
      <c r="F9" s="17"/>
      <c r="G9" s="17"/>
      <c r="H9" s="6" t="s">
        <v>57</v>
      </c>
      <c r="I9" s="5"/>
      <c r="J9" s="22"/>
      <c r="K9" s="25"/>
      <c r="L9" s="26"/>
      <c r="M9" s="32"/>
      <c r="N9" s="26"/>
      <c r="O9" s="25"/>
      <c r="P9" s="26"/>
      <c r="Q9" s="25"/>
      <c r="R9" s="26"/>
      <c r="S9" s="25"/>
      <c r="T9" s="26"/>
      <c r="U9" s="25"/>
      <c r="V9" s="26"/>
      <c r="W9" s="25"/>
      <c r="X9" s="26"/>
      <c r="Y9" s="25"/>
      <c r="Z9" s="26"/>
      <c r="AA9" s="25"/>
      <c r="AB9" s="26"/>
      <c r="AC9" s="33"/>
      <c r="AD9" s="26"/>
      <c r="AE9" s="25"/>
      <c r="AF9" s="26"/>
      <c r="AG9" s="33"/>
      <c r="AH9" s="26"/>
      <c r="AI9" s="41"/>
    </row>
    <row r="10" spans="1:36" ht="18" customHeight="1" x14ac:dyDescent="0.25">
      <c r="A10" s="62"/>
      <c r="B10" s="10"/>
      <c r="C10" s="53"/>
      <c r="D10" s="53"/>
      <c r="E10" s="53"/>
      <c r="F10" s="17"/>
      <c r="G10" s="17"/>
      <c r="H10" s="6" t="s">
        <v>54</v>
      </c>
      <c r="I10" s="5"/>
      <c r="J10" s="22"/>
      <c r="K10" s="25"/>
      <c r="L10" s="26"/>
      <c r="M10" s="32"/>
      <c r="N10" s="26"/>
      <c r="O10" s="25"/>
      <c r="P10" s="26"/>
      <c r="Q10" s="25"/>
      <c r="R10" s="26"/>
      <c r="S10" s="25"/>
      <c r="T10" s="26"/>
      <c r="U10" s="25"/>
      <c r="V10" s="26"/>
      <c r="W10" s="25"/>
      <c r="X10" s="26"/>
      <c r="Y10" s="25"/>
      <c r="Z10" s="26"/>
      <c r="AA10" s="25"/>
      <c r="AB10" s="26"/>
      <c r="AC10" s="33"/>
      <c r="AD10" s="26"/>
      <c r="AE10" s="25"/>
      <c r="AF10" s="26"/>
      <c r="AG10" s="33"/>
      <c r="AH10" s="26"/>
      <c r="AI10" s="41"/>
    </row>
    <row r="11" spans="1:36" ht="18" customHeight="1" x14ac:dyDescent="0.25">
      <c r="A11" s="62"/>
      <c r="B11" s="10"/>
      <c r="C11" s="53"/>
      <c r="D11" s="53"/>
      <c r="E11" s="53"/>
      <c r="F11" s="17"/>
      <c r="G11" s="17"/>
      <c r="H11" s="6"/>
      <c r="I11" s="5"/>
      <c r="J11" s="22"/>
      <c r="K11" s="25">
        <v>42719</v>
      </c>
      <c r="L11" s="26"/>
      <c r="M11" s="32"/>
      <c r="N11" s="26"/>
      <c r="O11" s="25"/>
      <c r="P11" s="26"/>
      <c r="Q11" s="25"/>
      <c r="R11" s="26"/>
      <c r="S11" s="25"/>
      <c r="T11" s="26"/>
      <c r="U11" s="25"/>
      <c r="V11" s="26"/>
      <c r="W11" s="25"/>
      <c r="X11" s="26"/>
      <c r="Y11" s="25"/>
      <c r="Z11" s="26"/>
      <c r="AA11" s="25"/>
      <c r="AB11" s="26"/>
      <c r="AC11" s="33"/>
      <c r="AD11" s="26"/>
      <c r="AE11" s="25"/>
      <c r="AF11" s="26"/>
      <c r="AG11" s="33"/>
      <c r="AH11" s="26"/>
      <c r="AI11" s="41"/>
    </row>
    <row r="12" spans="1:36" ht="18" customHeight="1" x14ac:dyDescent="0.25">
      <c r="A12" s="62"/>
      <c r="B12" s="10"/>
      <c r="C12" s="53"/>
      <c r="D12" s="53"/>
      <c r="E12" s="53"/>
      <c r="F12" s="17"/>
      <c r="G12" s="17"/>
      <c r="H12" s="6"/>
      <c r="I12" s="5"/>
      <c r="J12" s="22"/>
      <c r="K12" s="25"/>
      <c r="L12" s="26"/>
      <c r="M12" s="32"/>
      <c r="N12" s="26"/>
      <c r="O12" s="25"/>
      <c r="P12" s="26"/>
      <c r="Q12" s="25"/>
      <c r="R12" s="26"/>
      <c r="S12" s="25"/>
      <c r="T12" s="26"/>
      <c r="U12" s="25"/>
      <c r="V12" s="26"/>
      <c r="W12" s="25"/>
      <c r="X12" s="26"/>
      <c r="Y12" s="25"/>
      <c r="Z12" s="26"/>
      <c r="AA12" s="25"/>
      <c r="AB12" s="26"/>
      <c r="AC12" s="47"/>
      <c r="AD12" s="26"/>
      <c r="AE12" s="25"/>
      <c r="AF12" s="26"/>
      <c r="AG12" s="33"/>
      <c r="AH12" s="26"/>
      <c r="AI12" s="41"/>
    </row>
    <row r="13" spans="1:36" ht="18" customHeight="1" x14ac:dyDescent="0.25">
      <c r="A13" s="62"/>
      <c r="B13" s="10"/>
      <c r="C13" s="53"/>
      <c r="D13" s="53"/>
      <c r="E13" s="53"/>
      <c r="F13" s="17"/>
      <c r="G13" s="17"/>
      <c r="H13" s="6"/>
      <c r="I13" s="5"/>
      <c r="J13" s="22"/>
      <c r="K13" s="25"/>
      <c r="L13" s="26"/>
      <c r="M13" s="32"/>
      <c r="N13" s="26"/>
      <c r="O13" s="25"/>
      <c r="P13" s="26"/>
      <c r="Q13" s="25"/>
      <c r="R13" s="26"/>
      <c r="S13" s="25"/>
      <c r="T13" s="26"/>
      <c r="U13" s="25"/>
      <c r="V13" s="26"/>
      <c r="W13" s="25"/>
      <c r="X13" s="26"/>
      <c r="Y13" s="25"/>
      <c r="Z13" s="26"/>
      <c r="AA13" s="25"/>
      <c r="AB13" s="26"/>
      <c r="AC13" s="47"/>
      <c r="AD13" s="26"/>
      <c r="AE13" s="25"/>
      <c r="AF13" s="26"/>
      <c r="AG13" s="33"/>
      <c r="AH13" s="26"/>
      <c r="AI13" s="41"/>
    </row>
    <row r="14" spans="1:36" ht="18" customHeight="1" x14ac:dyDescent="0.25">
      <c r="A14" s="62"/>
      <c r="B14" s="10"/>
      <c r="C14" s="53"/>
      <c r="D14" s="53"/>
      <c r="E14" s="53"/>
      <c r="F14" s="17"/>
      <c r="G14" s="17"/>
      <c r="H14" s="6"/>
      <c r="I14" s="5"/>
      <c r="J14" s="22"/>
      <c r="K14" s="25"/>
      <c r="L14" s="26"/>
      <c r="M14" s="32"/>
      <c r="N14" s="26"/>
      <c r="O14" s="25"/>
      <c r="P14" s="26"/>
      <c r="Q14" s="25"/>
      <c r="R14" s="26"/>
      <c r="S14" s="25"/>
      <c r="T14" s="26"/>
      <c r="U14" s="25"/>
      <c r="V14" s="26"/>
      <c r="W14" s="25"/>
      <c r="X14" s="26"/>
      <c r="Y14" s="25"/>
      <c r="Z14" s="26"/>
      <c r="AA14" s="25"/>
      <c r="AB14" s="26"/>
      <c r="AC14" s="33"/>
      <c r="AD14" s="26"/>
      <c r="AE14" s="25"/>
      <c r="AF14" s="26"/>
      <c r="AG14" s="33"/>
      <c r="AH14" s="26"/>
      <c r="AI14" s="41"/>
    </row>
    <row r="15" spans="1:36" ht="18" customHeight="1" x14ac:dyDescent="0.25">
      <c r="A15" s="62"/>
      <c r="B15" s="10"/>
      <c r="C15" s="53"/>
      <c r="D15" s="53"/>
      <c r="E15" s="53"/>
      <c r="F15" s="17"/>
      <c r="G15" s="17"/>
      <c r="H15" s="6"/>
      <c r="I15" s="5"/>
      <c r="J15" s="22"/>
      <c r="K15" s="25"/>
      <c r="L15" s="26"/>
      <c r="M15" s="32"/>
      <c r="N15" s="26"/>
      <c r="O15" s="25"/>
      <c r="P15" s="26"/>
      <c r="Q15" s="25"/>
      <c r="R15" s="26"/>
      <c r="S15" s="25"/>
      <c r="T15" s="26"/>
      <c r="U15" s="25"/>
      <c r="V15" s="26"/>
      <c r="W15" s="25"/>
      <c r="X15" s="26"/>
      <c r="Y15" s="25"/>
      <c r="Z15" s="26"/>
      <c r="AA15" s="25"/>
      <c r="AB15" s="26"/>
      <c r="AC15" s="33"/>
      <c r="AD15" s="26"/>
      <c r="AE15" s="25"/>
      <c r="AF15" s="26"/>
      <c r="AG15" s="33"/>
      <c r="AH15" s="26"/>
      <c r="AI15" s="41"/>
    </row>
    <row r="16" spans="1:36" ht="18" customHeight="1" x14ac:dyDescent="0.25">
      <c r="A16" s="62"/>
      <c r="B16" s="10"/>
      <c r="C16" s="53"/>
      <c r="D16" s="53"/>
      <c r="E16" s="53"/>
      <c r="F16" s="17"/>
      <c r="G16" s="17"/>
      <c r="H16" s="6"/>
      <c r="I16" s="5"/>
      <c r="J16" s="22"/>
      <c r="K16" s="25"/>
      <c r="L16" s="26"/>
      <c r="M16" s="32"/>
      <c r="N16" s="26"/>
      <c r="O16" s="25"/>
      <c r="P16" s="26"/>
      <c r="Q16" s="25"/>
      <c r="R16" s="26"/>
      <c r="S16" s="25"/>
      <c r="T16" s="26"/>
      <c r="U16" s="25"/>
      <c r="V16" s="26"/>
      <c r="W16" s="25"/>
      <c r="X16" s="26"/>
      <c r="Y16" s="25"/>
      <c r="Z16" s="26"/>
      <c r="AA16" s="25"/>
      <c r="AB16" s="26"/>
      <c r="AC16" s="47"/>
      <c r="AD16" s="26"/>
      <c r="AE16" s="25"/>
      <c r="AF16" s="26"/>
      <c r="AG16" s="33"/>
      <c r="AH16" s="26"/>
      <c r="AI16" s="41"/>
    </row>
    <row r="17" spans="1:35" ht="18" customHeight="1" x14ac:dyDescent="0.25">
      <c r="A17" s="62"/>
      <c r="B17" s="10"/>
      <c r="C17" s="53"/>
      <c r="D17" s="53"/>
      <c r="E17" s="53"/>
      <c r="F17" s="17"/>
      <c r="G17" s="17"/>
      <c r="H17" s="6"/>
      <c r="I17" s="5"/>
      <c r="J17" s="22"/>
      <c r="K17" s="25">
        <v>42719</v>
      </c>
      <c r="L17" s="26" t="s">
        <v>28</v>
      </c>
      <c r="M17" s="32"/>
      <c r="N17" s="26"/>
      <c r="O17" s="25"/>
      <c r="P17" s="26"/>
      <c r="Q17" s="25"/>
      <c r="R17" s="26"/>
      <c r="S17" s="25"/>
      <c r="T17" s="26"/>
      <c r="U17" s="25"/>
      <c r="V17" s="26"/>
      <c r="W17" s="25"/>
      <c r="X17" s="26"/>
      <c r="Y17" s="25"/>
      <c r="Z17" s="26"/>
      <c r="AA17" s="25"/>
      <c r="AB17" s="26"/>
      <c r="AC17" s="33"/>
      <c r="AD17" s="26"/>
      <c r="AE17" s="25"/>
      <c r="AF17" s="26"/>
      <c r="AG17" s="33"/>
      <c r="AH17" s="26"/>
      <c r="AI17" s="41"/>
    </row>
    <row r="18" spans="1:35" ht="18" customHeight="1" x14ac:dyDescent="0.25">
      <c r="A18" s="62"/>
      <c r="B18" s="10"/>
      <c r="C18" s="53"/>
      <c r="D18" s="53"/>
      <c r="E18" s="53"/>
      <c r="F18" s="17"/>
      <c r="G18" s="17"/>
      <c r="H18" s="6"/>
      <c r="I18" s="5"/>
      <c r="J18" s="22"/>
      <c r="K18" s="25"/>
      <c r="L18" s="26"/>
      <c r="M18" s="32"/>
      <c r="N18" s="26"/>
      <c r="O18" s="25"/>
      <c r="P18" s="26"/>
      <c r="Q18" s="25"/>
      <c r="R18" s="26"/>
      <c r="S18" s="25"/>
      <c r="T18" s="26"/>
      <c r="U18" s="25"/>
      <c r="V18" s="26"/>
      <c r="W18" s="25"/>
      <c r="X18" s="26"/>
      <c r="Y18" s="25"/>
      <c r="Z18" s="26"/>
      <c r="AA18" s="25"/>
      <c r="AB18" s="26"/>
      <c r="AC18" s="33"/>
      <c r="AD18" s="26"/>
      <c r="AE18" s="25"/>
      <c r="AF18" s="26"/>
      <c r="AG18" s="33"/>
      <c r="AH18" s="26"/>
      <c r="AI18" s="41"/>
    </row>
    <row r="19" spans="1:35" ht="18" customHeight="1" x14ac:dyDescent="0.25">
      <c r="A19" s="62"/>
      <c r="B19" s="10"/>
      <c r="C19" s="53"/>
      <c r="D19" s="53"/>
      <c r="E19" s="53"/>
      <c r="F19" s="17"/>
      <c r="G19" s="17"/>
      <c r="H19" s="6"/>
      <c r="I19" s="5"/>
      <c r="J19" s="22"/>
      <c r="K19" s="25"/>
      <c r="L19" s="26"/>
      <c r="M19" s="32"/>
      <c r="N19" s="26"/>
      <c r="O19" s="25"/>
      <c r="P19" s="26"/>
      <c r="Q19" s="25"/>
      <c r="R19" s="26"/>
      <c r="S19" s="25"/>
      <c r="T19" s="26"/>
      <c r="U19" s="25"/>
      <c r="V19" s="26"/>
      <c r="W19" s="25"/>
      <c r="X19" s="26"/>
      <c r="Y19" s="25"/>
      <c r="Z19" s="26"/>
      <c r="AA19" s="45"/>
      <c r="AB19" s="26"/>
      <c r="AC19" s="33"/>
      <c r="AD19" s="26"/>
      <c r="AE19" s="25"/>
      <c r="AF19" s="26"/>
      <c r="AG19" s="33"/>
      <c r="AH19" s="26"/>
      <c r="AI19" s="41"/>
    </row>
    <row r="20" spans="1:35" ht="18" customHeight="1" x14ac:dyDescent="0.25">
      <c r="A20" s="62"/>
      <c r="B20" s="10"/>
      <c r="C20" s="53"/>
      <c r="D20" s="53"/>
      <c r="E20" s="53"/>
      <c r="F20" s="17"/>
      <c r="G20" s="17"/>
      <c r="H20" s="6"/>
      <c r="I20" s="5"/>
      <c r="J20" s="22"/>
      <c r="K20" s="25"/>
      <c r="L20" s="26"/>
      <c r="M20" s="32"/>
      <c r="N20" s="26"/>
      <c r="O20" s="25"/>
      <c r="P20" s="26"/>
      <c r="Q20" s="25"/>
      <c r="R20" s="26"/>
      <c r="S20" s="25"/>
      <c r="T20" s="26"/>
      <c r="U20" s="25"/>
      <c r="V20" s="26"/>
      <c r="W20" s="25"/>
      <c r="X20" s="26"/>
      <c r="Y20" s="25"/>
      <c r="Z20" s="26"/>
      <c r="AA20" s="25"/>
      <c r="AB20" s="26"/>
      <c r="AC20" s="33"/>
      <c r="AD20" s="26"/>
      <c r="AE20" s="25"/>
      <c r="AF20" s="26"/>
      <c r="AG20" s="33"/>
      <c r="AH20" s="26"/>
      <c r="AI20" s="41"/>
    </row>
    <row r="21" spans="1:35" ht="18" customHeight="1" x14ac:dyDescent="0.25">
      <c r="A21" s="62"/>
      <c r="B21" s="10"/>
      <c r="C21" s="53"/>
      <c r="D21" s="53"/>
      <c r="E21" s="53"/>
      <c r="F21" s="17"/>
      <c r="G21" s="17"/>
      <c r="H21" s="6"/>
      <c r="I21" s="5"/>
      <c r="J21" s="22"/>
      <c r="K21" s="25"/>
      <c r="L21" s="26"/>
      <c r="M21" s="32"/>
      <c r="N21" s="26"/>
      <c r="O21" s="25"/>
      <c r="P21" s="26"/>
      <c r="Q21" s="25"/>
      <c r="R21" s="26"/>
      <c r="S21" s="25"/>
      <c r="T21" s="26"/>
      <c r="U21" s="25"/>
      <c r="V21" s="26"/>
      <c r="W21" s="25"/>
      <c r="X21" s="26"/>
      <c r="Y21" s="25"/>
      <c r="Z21" s="26"/>
      <c r="AA21" s="25"/>
      <c r="AB21" s="26"/>
      <c r="AC21" s="33"/>
      <c r="AD21" s="26"/>
      <c r="AE21" s="25"/>
      <c r="AF21" s="26"/>
      <c r="AG21" s="33"/>
      <c r="AH21" s="26"/>
      <c r="AI21" s="41"/>
    </row>
    <row r="22" spans="1:35" ht="18" customHeight="1" x14ac:dyDescent="0.25">
      <c r="A22" s="62"/>
      <c r="B22" s="10"/>
      <c r="C22" s="53"/>
      <c r="D22" s="53"/>
      <c r="E22" s="53"/>
      <c r="F22" s="17"/>
      <c r="G22" s="17"/>
      <c r="H22" s="6"/>
      <c r="I22" s="5"/>
      <c r="J22" s="22"/>
      <c r="K22" s="25"/>
      <c r="L22" s="26"/>
      <c r="M22" s="32"/>
      <c r="N22" s="26"/>
      <c r="O22" s="25"/>
      <c r="P22" s="26"/>
      <c r="Q22" s="25"/>
      <c r="R22" s="26"/>
      <c r="S22" s="25"/>
      <c r="T22" s="26"/>
      <c r="U22" s="25"/>
      <c r="V22" s="26"/>
      <c r="W22" s="25"/>
      <c r="X22" s="26"/>
      <c r="Y22" s="25"/>
      <c r="Z22" s="26"/>
      <c r="AA22" s="25"/>
      <c r="AB22" s="26"/>
      <c r="AC22" s="47"/>
      <c r="AD22" s="26"/>
      <c r="AE22" s="25"/>
      <c r="AF22" s="26"/>
      <c r="AG22" s="33"/>
      <c r="AH22" s="26"/>
      <c r="AI22" s="41"/>
    </row>
    <row r="23" spans="1:35" ht="18" customHeight="1" x14ac:dyDescent="0.25">
      <c r="A23" s="62"/>
      <c r="B23" s="10"/>
      <c r="C23" s="53"/>
      <c r="D23" s="53"/>
      <c r="E23" s="53"/>
      <c r="F23" s="17"/>
      <c r="G23" s="17"/>
      <c r="H23" s="6"/>
      <c r="I23" s="5"/>
      <c r="J23" s="22"/>
      <c r="K23" s="25"/>
      <c r="L23" s="26"/>
      <c r="M23" s="32"/>
      <c r="N23" s="26"/>
      <c r="O23" s="25"/>
      <c r="P23" s="26"/>
      <c r="Q23" s="25"/>
      <c r="R23" s="26"/>
      <c r="S23" s="25"/>
      <c r="T23" s="26"/>
      <c r="U23" s="25"/>
      <c r="V23" s="26"/>
      <c r="W23" s="25"/>
      <c r="X23" s="26"/>
      <c r="Y23" s="25"/>
      <c r="Z23" s="26"/>
      <c r="AA23" s="25"/>
      <c r="AB23" s="26"/>
      <c r="AC23" s="47"/>
      <c r="AD23" s="26"/>
      <c r="AE23" s="25"/>
      <c r="AF23" s="26"/>
      <c r="AG23" s="33"/>
      <c r="AH23" s="26"/>
      <c r="AI23" s="41"/>
    </row>
    <row r="24" spans="1:35" ht="18" customHeight="1" x14ac:dyDescent="0.25">
      <c r="A24" s="62"/>
      <c r="B24" s="10"/>
      <c r="C24" s="53"/>
      <c r="D24" s="53"/>
      <c r="E24" s="53"/>
      <c r="F24" s="17"/>
      <c r="G24" s="17"/>
      <c r="H24" s="6"/>
      <c r="I24" s="5"/>
      <c r="J24" s="22"/>
      <c r="K24" s="25"/>
      <c r="L24" s="26"/>
      <c r="M24" s="32"/>
      <c r="N24" s="26"/>
      <c r="O24" s="25"/>
      <c r="P24" s="26"/>
      <c r="Q24" s="25"/>
      <c r="R24" s="26"/>
      <c r="S24" s="25"/>
      <c r="T24" s="26"/>
      <c r="U24" s="25"/>
      <c r="V24" s="26"/>
      <c r="W24" s="25"/>
      <c r="X24" s="26"/>
      <c r="Y24" s="25"/>
      <c r="Z24" s="26"/>
      <c r="AA24" s="25"/>
      <c r="AB24" s="26"/>
      <c r="AC24" s="47"/>
      <c r="AD24" s="26"/>
      <c r="AE24" s="25"/>
      <c r="AF24" s="26"/>
      <c r="AG24" s="33"/>
      <c r="AH24" s="26"/>
      <c r="AI24" s="41"/>
    </row>
    <row r="25" spans="1:35" ht="18" customHeight="1" x14ac:dyDescent="0.25">
      <c r="A25" s="62"/>
      <c r="B25" s="10"/>
      <c r="C25" s="53"/>
      <c r="D25" s="53"/>
      <c r="E25" s="53"/>
      <c r="F25" s="17"/>
      <c r="G25" s="17"/>
      <c r="H25" s="6"/>
      <c r="I25" s="5"/>
      <c r="J25" s="22"/>
      <c r="K25" s="25"/>
      <c r="L25" s="26"/>
      <c r="M25" s="32"/>
      <c r="N25" s="26"/>
      <c r="O25" s="25"/>
      <c r="P25" s="26"/>
      <c r="Q25" s="25"/>
      <c r="R25" s="26"/>
      <c r="S25" s="25"/>
      <c r="T25" s="26"/>
      <c r="U25" s="25"/>
      <c r="V25" s="26"/>
      <c r="W25" s="25"/>
      <c r="X25" s="26"/>
      <c r="Y25" s="25"/>
      <c r="Z25" s="26"/>
      <c r="AA25" s="25"/>
      <c r="AB25" s="26"/>
      <c r="AC25" s="33"/>
      <c r="AD25" s="26"/>
      <c r="AE25" s="25"/>
      <c r="AF25" s="26"/>
      <c r="AG25" s="33"/>
      <c r="AH25" s="26"/>
      <c r="AI25" s="41"/>
    </row>
    <row r="26" spans="1:35" ht="18" customHeight="1" x14ac:dyDescent="0.25">
      <c r="A26" s="62"/>
      <c r="B26" s="10"/>
      <c r="C26" s="53"/>
      <c r="D26" s="53"/>
      <c r="E26" s="53"/>
      <c r="F26" s="17"/>
      <c r="G26" s="17"/>
      <c r="H26" s="6"/>
      <c r="I26" s="5"/>
      <c r="J26" s="22"/>
      <c r="K26" s="25"/>
      <c r="L26" s="26"/>
      <c r="M26" s="32"/>
      <c r="N26" s="26"/>
      <c r="O26" s="25"/>
      <c r="P26" s="26"/>
      <c r="Q26" s="25"/>
      <c r="R26" s="26"/>
      <c r="S26" s="25"/>
      <c r="T26" s="26"/>
      <c r="U26" s="25"/>
      <c r="V26" s="26"/>
      <c r="W26" s="25"/>
      <c r="X26" s="26"/>
      <c r="Y26" s="25"/>
      <c r="Z26" s="26"/>
      <c r="AA26" s="25"/>
      <c r="AB26" s="26"/>
      <c r="AC26" s="33"/>
      <c r="AD26" s="26"/>
      <c r="AE26" s="25"/>
      <c r="AF26" s="26"/>
      <c r="AG26" s="33"/>
      <c r="AH26" s="26"/>
      <c r="AI26" s="41"/>
    </row>
    <row r="27" spans="1:35" ht="18" customHeight="1" x14ac:dyDescent="0.25">
      <c r="A27" s="62"/>
      <c r="B27" s="10"/>
      <c r="C27" s="53"/>
      <c r="D27" s="53"/>
      <c r="E27" s="53"/>
      <c r="F27" s="17"/>
      <c r="G27" s="17"/>
      <c r="H27" s="6"/>
      <c r="I27" s="5"/>
      <c r="J27" s="22"/>
      <c r="K27" s="25"/>
      <c r="L27" s="26"/>
      <c r="M27" s="32"/>
      <c r="N27" s="26"/>
      <c r="O27" s="25"/>
      <c r="P27" s="26"/>
      <c r="Q27" s="25"/>
      <c r="R27" s="26"/>
      <c r="S27" s="25"/>
      <c r="T27" s="26"/>
      <c r="U27" s="25"/>
      <c r="V27" s="26"/>
      <c r="W27" s="25"/>
      <c r="X27" s="26"/>
      <c r="Y27" s="25"/>
      <c r="Z27" s="26"/>
      <c r="AA27" s="25"/>
      <c r="AB27" s="26"/>
      <c r="AC27" s="33"/>
      <c r="AD27" s="26"/>
      <c r="AE27" s="25"/>
      <c r="AF27" s="26"/>
      <c r="AG27" s="33"/>
      <c r="AH27" s="26"/>
      <c r="AI27" s="41"/>
    </row>
    <row r="28" spans="1:35" ht="18" customHeight="1" x14ac:dyDescent="0.25">
      <c r="A28" s="62"/>
      <c r="B28" s="10"/>
      <c r="C28" s="53"/>
      <c r="D28" s="53"/>
      <c r="E28" s="53"/>
      <c r="F28" s="17"/>
      <c r="G28" s="17"/>
      <c r="H28" s="6"/>
      <c r="I28" s="5"/>
      <c r="J28" s="22"/>
      <c r="K28" s="25"/>
      <c r="L28" s="26"/>
      <c r="M28" s="32"/>
      <c r="N28" s="26"/>
      <c r="O28" s="25"/>
      <c r="P28" s="26"/>
      <c r="Q28" s="25"/>
      <c r="R28" s="26"/>
      <c r="S28" s="25"/>
      <c r="T28" s="26"/>
      <c r="U28" s="25"/>
      <c r="V28" s="26"/>
      <c r="W28" s="25"/>
      <c r="X28" s="26"/>
      <c r="Y28" s="25"/>
      <c r="Z28" s="26"/>
      <c r="AA28" s="25"/>
      <c r="AB28" s="26"/>
      <c r="AC28" s="33"/>
      <c r="AD28" s="26"/>
      <c r="AE28" s="25"/>
      <c r="AF28" s="26"/>
      <c r="AG28" s="33"/>
      <c r="AH28" s="26"/>
      <c r="AI28" s="41"/>
    </row>
    <row r="29" spans="1:35" ht="18" customHeight="1" x14ac:dyDescent="0.25">
      <c r="A29" s="62"/>
      <c r="B29" s="10"/>
      <c r="C29" s="53"/>
      <c r="D29" s="53"/>
      <c r="E29" s="53"/>
      <c r="F29" s="17"/>
      <c r="G29" s="17"/>
      <c r="H29" s="6"/>
      <c r="I29" s="5"/>
      <c r="J29" s="22"/>
      <c r="K29" s="25"/>
      <c r="L29" s="26"/>
      <c r="M29" s="32"/>
      <c r="N29" s="26"/>
      <c r="O29" s="25"/>
      <c r="P29" s="26"/>
      <c r="Q29" s="25"/>
      <c r="R29" s="26"/>
      <c r="S29" s="25"/>
      <c r="T29" s="26"/>
      <c r="U29" s="25"/>
      <c r="V29" s="26"/>
      <c r="W29" s="25"/>
      <c r="X29" s="26"/>
      <c r="Y29" s="25"/>
      <c r="Z29" s="26"/>
      <c r="AA29" s="25"/>
      <c r="AB29" s="26"/>
      <c r="AC29" s="47"/>
      <c r="AD29" s="26"/>
      <c r="AE29" s="25"/>
      <c r="AF29" s="26"/>
      <c r="AG29" s="33"/>
      <c r="AH29" s="26"/>
      <c r="AI29" s="41"/>
    </row>
    <row r="30" spans="1:35" ht="18" customHeight="1" x14ac:dyDescent="0.25">
      <c r="A30" s="62"/>
      <c r="B30" s="10"/>
      <c r="C30" s="53"/>
      <c r="D30" s="53"/>
      <c r="E30" s="53"/>
      <c r="F30" s="17"/>
      <c r="G30" s="17"/>
      <c r="H30" s="6"/>
      <c r="I30" s="5"/>
      <c r="J30" s="22"/>
      <c r="K30" s="25"/>
      <c r="L30" s="26"/>
      <c r="M30" s="32"/>
      <c r="N30" s="26"/>
      <c r="O30" s="25"/>
      <c r="P30" s="26"/>
      <c r="Q30" s="25"/>
      <c r="R30" s="26"/>
      <c r="S30" s="25"/>
      <c r="T30" s="26"/>
      <c r="U30" s="25"/>
      <c r="V30" s="26"/>
      <c r="W30" s="25"/>
      <c r="X30" s="26"/>
      <c r="Y30" s="25"/>
      <c r="Z30" s="26"/>
      <c r="AA30" s="25"/>
      <c r="AB30" s="26"/>
      <c r="AC30" s="33"/>
      <c r="AD30" s="26"/>
      <c r="AE30" s="25"/>
      <c r="AF30" s="26"/>
      <c r="AG30" s="33"/>
      <c r="AH30" s="26"/>
      <c r="AI30" s="41"/>
    </row>
    <row r="31" spans="1:35" ht="18" customHeight="1" x14ac:dyDescent="0.25">
      <c r="A31" s="62"/>
      <c r="B31" s="10"/>
      <c r="C31" s="53"/>
      <c r="D31" s="53"/>
      <c r="E31" s="53"/>
      <c r="F31" s="17"/>
      <c r="G31" s="17"/>
      <c r="H31" s="6"/>
      <c r="I31" s="5"/>
      <c r="J31" s="22"/>
      <c r="K31" s="25"/>
      <c r="L31" s="26"/>
      <c r="M31" s="32"/>
      <c r="N31" s="26"/>
      <c r="O31" s="25"/>
      <c r="P31" s="26"/>
      <c r="Q31" s="25"/>
      <c r="R31" s="26"/>
      <c r="S31" s="25"/>
      <c r="T31" s="26"/>
      <c r="U31" s="25"/>
      <c r="V31" s="26"/>
      <c r="W31" s="28"/>
      <c r="X31" s="26"/>
      <c r="Y31" s="28"/>
      <c r="Z31" s="26"/>
      <c r="AA31" s="28"/>
      <c r="AB31" s="26"/>
      <c r="AC31" s="33"/>
      <c r="AD31" s="26"/>
      <c r="AE31" s="25"/>
      <c r="AF31" s="26"/>
      <c r="AG31" s="33"/>
      <c r="AH31" s="26"/>
      <c r="AI31" s="41"/>
    </row>
    <row r="32" spans="1:35" ht="18" customHeight="1" x14ac:dyDescent="0.25">
      <c r="A32" s="62"/>
      <c r="B32" s="10"/>
      <c r="C32" s="53"/>
      <c r="D32" s="53"/>
      <c r="E32" s="53"/>
      <c r="F32" s="17"/>
      <c r="G32" s="17"/>
      <c r="H32" s="6"/>
      <c r="I32" s="5"/>
      <c r="J32" s="22"/>
      <c r="K32" s="25"/>
      <c r="L32" s="26"/>
      <c r="M32" s="32"/>
      <c r="N32" s="26"/>
      <c r="O32" s="25"/>
      <c r="P32" s="26"/>
      <c r="Q32" s="25"/>
      <c r="R32" s="26"/>
      <c r="S32" s="25"/>
      <c r="T32" s="26"/>
      <c r="U32" s="25"/>
      <c r="V32" s="26"/>
      <c r="W32" s="25"/>
      <c r="X32" s="26"/>
      <c r="Y32" s="28"/>
      <c r="Z32" s="26"/>
      <c r="AA32" s="28"/>
      <c r="AB32" s="26"/>
      <c r="AC32" s="33"/>
      <c r="AD32" s="26"/>
      <c r="AE32" s="25"/>
      <c r="AF32" s="26"/>
      <c r="AG32" s="33"/>
      <c r="AH32" s="26"/>
      <c r="AI32" s="41"/>
    </row>
    <row r="33" spans="1:35" ht="18" customHeight="1" x14ac:dyDescent="0.25">
      <c r="A33" s="62"/>
      <c r="B33" s="10"/>
      <c r="C33" s="53"/>
      <c r="D33" s="53"/>
      <c r="E33" s="53"/>
      <c r="F33" s="17"/>
      <c r="G33" s="17"/>
      <c r="H33" s="6"/>
      <c r="I33" s="5"/>
      <c r="J33" s="22"/>
      <c r="K33" s="25"/>
      <c r="L33" s="26"/>
      <c r="M33" s="32"/>
      <c r="N33" s="26"/>
      <c r="O33" s="25"/>
      <c r="P33" s="26"/>
      <c r="Q33" s="25"/>
      <c r="R33" s="26"/>
      <c r="S33" s="25"/>
      <c r="T33" s="26"/>
      <c r="U33" s="25"/>
      <c r="V33" s="26"/>
      <c r="W33" s="25"/>
      <c r="X33" s="26"/>
      <c r="Y33" s="25"/>
      <c r="Z33" s="26"/>
      <c r="AA33" s="25"/>
      <c r="AB33" s="26"/>
      <c r="AC33" s="33"/>
      <c r="AD33" s="26"/>
      <c r="AE33" s="25"/>
      <c r="AF33" s="26"/>
      <c r="AG33" s="33"/>
      <c r="AH33" s="26"/>
      <c r="AI33" s="41"/>
    </row>
    <row r="34" spans="1:35" ht="18" customHeight="1" x14ac:dyDescent="0.25">
      <c r="A34" s="62"/>
      <c r="B34" s="10"/>
      <c r="C34" s="53"/>
      <c r="D34" s="53"/>
      <c r="E34" s="53"/>
      <c r="F34" s="17"/>
      <c r="G34" s="17"/>
      <c r="H34" s="6"/>
      <c r="I34" s="5"/>
      <c r="J34" s="22"/>
      <c r="K34" s="25"/>
      <c r="L34" s="26"/>
      <c r="M34" s="32"/>
      <c r="N34" s="26"/>
      <c r="O34" s="25"/>
      <c r="P34" s="26"/>
      <c r="Q34" s="25"/>
      <c r="R34" s="26"/>
      <c r="S34" s="33"/>
      <c r="T34" s="26"/>
      <c r="U34" s="25"/>
      <c r="V34" s="26"/>
      <c r="W34" s="25"/>
      <c r="X34" s="26"/>
      <c r="Y34" s="25"/>
      <c r="Z34" s="26"/>
      <c r="AA34" s="25"/>
      <c r="AB34" s="26"/>
      <c r="AC34" s="33"/>
      <c r="AD34" s="26"/>
      <c r="AE34" s="25"/>
      <c r="AF34" s="26"/>
      <c r="AG34" s="33"/>
      <c r="AH34" s="26"/>
      <c r="AI34" s="41"/>
    </row>
    <row r="35" spans="1:35" ht="18" customHeight="1" x14ac:dyDescent="0.25">
      <c r="A35" s="62"/>
      <c r="B35" s="10"/>
      <c r="C35" s="53"/>
      <c r="D35" s="53"/>
      <c r="E35" s="53"/>
      <c r="F35" s="17"/>
      <c r="G35" s="17"/>
      <c r="H35" s="6"/>
      <c r="I35" s="5"/>
      <c r="J35" s="22"/>
      <c r="K35" s="25"/>
      <c r="L35" s="26"/>
      <c r="M35" s="32"/>
      <c r="N35" s="26"/>
      <c r="O35" s="25"/>
      <c r="P35" s="26"/>
      <c r="Q35" s="25"/>
      <c r="R35" s="26"/>
      <c r="S35" s="25"/>
      <c r="T35" s="26"/>
      <c r="U35" s="25"/>
      <c r="V35" s="26"/>
      <c r="W35" s="25"/>
      <c r="X35" s="26"/>
      <c r="Y35" s="25"/>
      <c r="Z35" s="26"/>
      <c r="AA35" s="25"/>
      <c r="AB35" s="26"/>
      <c r="AC35" s="33"/>
      <c r="AD35" s="26"/>
      <c r="AE35" s="25"/>
      <c r="AF35" s="26"/>
      <c r="AG35" s="33"/>
      <c r="AH35" s="26"/>
      <c r="AI35" s="41"/>
    </row>
    <row r="36" spans="1:35" ht="18" customHeight="1" x14ac:dyDescent="0.25">
      <c r="A36" s="62"/>
      <c r="B36" s="10"/>
      <c r="C36" s="53"/>
      <c r="D36" s="53"/>
      <c r="E36" s="53"/>
      <c r="F36" s="17"/>
      <c r="G36" s="17"/>
      <c r="H36" s="6"/>
      <c r="I36" s="5"/>
      <c r="J36" s="22"/>
      <c r="K36" s="25"/>
      <c r="L36" s="26"/>
      <c r="M36" s="32"/>
      <c r="N36" s="26"/>
      <c r="O36" s="25"/>
      <c r="P36" s="26"/>
      <c r="Q36" s="25"/>
      <c r="R36" s="26"/>
      <c r="S36" s="25"/>
      <c r="T36" s="26"/>
      <c r="U36" s="25"/>
      <c r="V36" s="26"/>
      <c r="W36" s="25"/>
      <c r="X36" s="26"/>
      <c r="Y36" s="25"/>
      <c r="Z36" s="26"/>
      <c r="AA36" s="25"/>
      <c r="AB36" s="26"/>
      <c r="AC36" s="33"/>
      <c r="AD36" s="26"/>
      <c r="AE36" s="25"/>
      <c r="AF36" s="26"/>
      <c r="AG36" s="33"/>
      <c r="AH36" s="26"/>
      <c r="AI36" s="41"/>
    </row>
    <row r="37" spans="1:35" ht="18" customHeight="1" x14ac:dyDescent="0.25">
      <c r="A37" s="62"/>
      <c r="B37" s="10"/>
      <c r="C37" s="53"/>
      <c r="D37" s="53"/>
      <c r="E37" s="53"/>
      <c r="F37" s="17"/>
      <c r="G37" s="17"/>
      <c r="H37" s="6"/>
      <c r="I37" s="5"/>
      <c r="J37" s="22"/>
      <c r="K37" s="25"/>
      <c r="L37" s="26"/>
      <c r="M37" s="32"/>
      <c r="N37" s="26"/>
      <c r="O37" s="25"/>
      <c r="P37" s="26"/>
      <c r="Q37" s="25"/>
      <c r="R37" s="26"/>
      <c r="S37" s="25"/>
      <c r="T37" s="26"/>
      <c r="U37" s="25"/>
      <c r="V37" s="26"/>
      <c r="W37" s="25"/>
      <c r="X37" s="26"/>
      <c r="Y37" s="25"/>
      <c r="Z37" s="26"/>
      <c r="AA37" s="25"/>
      <c r="AB37" s="26"/>
      <c r="AC37" s="33"/>
      <c r="AD37" s="26"/>
      <c r="AE37" s="25"/>
      <c r="AF37" s="26"/>
      <c r="AG37" s="33"/>
      <c r="AH37" s="26"/>
      <c r="AI37" s="41"/>
    </row>
    <row r="38" spans="1:35" ht="18" customHeight="1" x14ac:dyDescent="0.25">
      <c r="A38" s="62"/>
      <c r="B38" s="10"/>
      <c r="C38" s="53"/>
      <c r="D38" s="53"/>
      <c r="E38" s="53"/>
      <c r="F38" s="17"/>
      <c r="G38" s="17"/>
      <c r="H38" s="6"/>
      <c r="I38" s="5"/>
      <c r="J38" s="22"/>
      <c r="K38" s="25"/>
      <c r="L38" s="26"/>
      <c r="M38" s="32"/>
      <c r="N38" s="26"/>
      <c r="O38" s="25"/>
      <c r="P38" s="26"/>
      <c r="Q38" s="25"/>
      <c r="R38" s="26"/>
      <c r="S38" s="25"/>
      <c r="T38" s="26"/>
      <c r="U38" s="25"/>
      <c r="V38" s="26"/>
      <c r="W38" s="25"/>
      <c r="X38" s="26"/>
      <c r="Y38" s="25"/>
      <c r="Z38" s="26"/>
      <c r="AA38" s="25"/>
      <c r="AB38" s="26"/>
      <c r="AC38" s="33"/>
      <c r="AD38" s="26"/>
      <c r="AE38" s="25"/>
      <c r="AF38" s="26"/>
      <c r="AG38" s="33"/>
      <c r="AH38" s="26"/>
      <c r="AI38" s="41"/>
    </row>
    <row r="39" spans="1:35" ht="18" customHeight="1" x14ac:dyDescent="0.25">
      <c r="A39" s="62"/>
      <c r="B39" s="10"/>
      <c r="C39" s="53"/>
      <c r="D39" s="53"/>
      <c r="E39" s="53"/>
      <c r="F39" s="17"/>
      <c r="G39" s="17"/>
      <c r="H39" s="6"/>
      <c r="I39" s="5"/>
      <c r="J39" s="22"/>
      <c r="K39" s="25"/>
      <c r="L39" s="26"/>
      <c r="M39" s="32"/>
      <c r="N39" s="26"/>
      <c r="O39" s="25"/>
      <c r="P39" s="26"/>
      <c r="Q39" s="25"/>
      <c r="R39" s="26"/>
      <c r="S39" s="25"/>
      <c r="T39" s="26"/>
      <c r="U39" s="25"/>
      <c r="V39" s="26"/>
      <c r="W39" s="25"/>
      <c r="X39" s="26"/>
      <c r="Y39" s="25"/>
      <c r="Z39" s="26"/>
      <c r="AA39" s="25"/>
      <c r="AB39" s="26"/>
      <c r="AC39" s="33"/>
      <c r="AD39" s="26"/>
      <c r="AE39" s="25"/>
      <c r="AF39" s="26"/>
      <c r="AG39" s="33"/>
      <c r="AH39" s="26"/>
      <c r="AI39" s="41"/>
    </row>
    <row r="40" spans="1:35" ht="18" customHeight="1" x14ac:dyDescent="0.25">
      <c r="A40" s="62"/>
      <c r="B40" s="10"/>
      <c r="C40" s="53"/>
      <c r="D40" s="53"/>
      <c r="E40" s="53"/>
      <c r="F40" s="17"/>
      <c r="G40" s="17"/>
      <c r="H40" s="6"/>
      <c r="I40" s="5"/>
      <c r="J40" s="22"/>
      <c r="K40" s="25"/>
      <c r="L40" s="26"/>
      <c r="M40" s="32"/>
      <c r="N40" s="26"/>
      <c r="O40" s="25"/>
      <c r="P40" s="26"/>
      <c r="Q40" s="25"/>
      <c r="R40" s="26"/>
      <c r="S40" s="25"/>
      <c r="T40" s="26"/>
      <c r="U40" s="25"/>
      <c r="V40" s="26"/>
      <c r="W40" s="25"/>
      <c r="X40" s="26"/>
      <c r="Y40" s="25"/>
      <c r="Z40" s="26"/>
      <c r="AA40" s="25"/>
      <c r="AB40" s="26"/>
      <c r="AC40" s="47"/>
      <c r="AD40" s="26"/>
      <c r="AE40" s="25"/>
      <c r="AF40" s="26"/>
      <c r="AG40" s="33"/>
      <c r="AH40" s="26"/>
      <c r="AI40" s="41"/>
    </row>
    <row r="41" spans="1:35" ht="18" customHeight="1" x14ac:dyDescent="0.25">
      <c r="A41" s="62"/>
      <c r="B41" s="10"/>
      <c r="C41" s="53"/>
      <c r="D41" s="53"/>
      <c r="E41" s="53"/>
      <c r="F41" s="17"/>
      <c r="G41" s="17"/>
      <c r="H41" s="6"/>
      <c r="I41" s="5"/>
      <c r="J41" s="22"/>
      <c r="K41" s="25"/>
      <c r="L41" s="26"/>
      <c r="M41" s="32"/>
      <c r="N41" s="26"/>
      <c r="O41" s="25"/>
      <c r="P41" s="26"/>
      <c r="Q41" s="25"/>
      <c r="R41" s="26"/>
      <c r="S41" s="25"/>
      <c r="T41" s="26"/>
      <c r="U41" s="25"/>
      <c r="V41" s="26"/>
      <c r="W41" s="25"/>
      <c r="X41" s="26"/>
      <c r="Y41" s="25"/>
      <c r="Z41" s="26"/>
      <c r="AA41" s="25"/>
      <c r="AB41" s="26"/>
      <c r="AC41" s="33"/>
      <c r="AD41" s="26"/>
      <c r="AE41" s="25"/>
      <c r="AF41" s="26"/>
      <c r="AG41" s="33"/>
      <c r="AH41" s="26"/>
      <c r="AI41" s="41"/>
    </row>
    <row r="42" spans="1:35" ht="18" customHeight="1" x14ac:dyDescent="0.25">
      <c r="A42" s="62"/>
      <c r="B42" s="10"/>
      <c r="C42" s="53"/>
      <c r="D42" s="53"/>
      <c r="E42" s="53"/>
      <c r="F42" s="17"/>
      <c r="G42" s="17"/>
      <c r="H42" s="6"/>
      <c r="I42" s="5"/>
      <c r="J42" s="22"/>
      <c r="K42" s="25"/>
      <c r="L42" s="26"/>
      <c r="M42" s="32"/>
      <c r="N42" s="26"/>
      <c r="O42" s="25"/>
      <c r="P42" s="26"/>
      <c r="Q42" s="25"/>
      <c r="R42" s="26"/>
      <c r="S42" s="25"/>
      <c r="T42" s="26"/>
      <c r="U42" s="25"/>
      <c r="V42" s="26"/>
      <c r="W42" s="25"/>
      <c r="X42" s="26"/>
      <c r="Y42" s="25"/>
      <c r="Z42" s="26"/>
      <c r="AA42" s="25"/>
      <c r="AB42" s="26"/>
      <c r="AC42" s="33"/>
      <c r="AD42" s="26"/>
      <c r="AE42" s="25"/>
      <c r="AF42" s="26"/>
      <c r="AG42" s="33"/>
      <c r="AH42" s="26"/>
      <c r="AI42" s="41"/>
    </row>
    <row r="43" spans="1:35" ht="18" customHeight="1" x14ac:dyDescent="0.25">
      <c r="A43" s="62"/>
      <c r="B43" s="10"/>
      <c r="C43" s="53"/>
      <c r="D43" s="53"/>
      <c r="E43" s="53"/>
      <c r="F43" s="17"/>
      <c r="G43" s="17"/>
      <c r="H43" s="6"/>
      <c r="I43" s="5"/>
      <c r="J43" s="22"/>
      <c r="K43" s="25"/>
      <c r="L43" s="26"/>
      <c r="M43" s="32"/>
      <c r="N43" s="26"/>
      <c r="O43" s="25"/>
      <c r="P43" s="26"/>
      <c r="Q43" s="25"/>
      <c r="R43" s="26"/>
      <c r="S43" s="25"/>
      <c r="T43" s="26"/>
      <c r="U43" s="25"/>
      <c r="V43" s="26"/>
      <c r="W43" s="25"/>
      <c r="X43" s="26"/>
      <c r="Y43" s="25"/>
      <c r="Z43" s="26"/>
      <c r="AA43" s="25"/>
      <c r="AB43" s="26"/>
      <c r="AC43" s="33"/>
      <c r="AD43" s="26"/>
      <c r="AE43" s="25"/>
      <c r="AF43" s="26"/>
      <c r="AG43" s="33"/>
      <c r="AH43" s="26"/>
      <c r="AI43" s="41"/>
    </row>
    <row r="44" spans="1:35" ht="18" customHeight="1" x14ac:dyDescent="0.25">
      <c r="A44" s="62"/>
      <c r="B44" s="10"/>
      <c r="C44" s="53"/>
      <c r="D44" s="53"/>
      <c r="E44" s="53"/>
      <c r="F44" s="17"/>
      <c r="G44" s="17"/>
      <c r="H44" s="6"/>
      <c r="I44" s="5"/>
      <c r="J44" s="22"/>
      <c r="K44" s="25"/>
      <c r="L44" s="26"/>
      <c r="M44" s="32"/>
      <c r="N44" s="26"/>
      <c r="O44" s="25"/>
      <c r="P44" s="26"/>
      <c r="Q44" s="25"/>
      <c r="R44" s="26"/>
      <c r="S44" s="25"/>
      <c r="T44" s="26"/>
      <c r="U44" s="25"/>
      <c r="V44" s="26"/>
      <c r="W44" s="25"/>
      <c r="X44" s="26"/>
      <c r="Y44" s="25"/>
      <c r="Z44" s="26"/>
      <c r="AA44" s="25"/>
      <c r="AB44" s="26"/>
      <c r="AC44" s="33"/>
      <c r="AD44" s="26"/>
      <c r="AE44" s="25"/>
      <c r="AF44" s="26"/>
      <c r="AG44" s="33"/>
      <c r="AH44" s="26"/>
      <c r="AI44" s="41"/>
    </row>
    <row r="45" spans="1:35" ht="18" customHeight="1" x14ac:dyDescent="0.25">
      <c r="A45" s="62"/>
      <c r="B45" s="10"/>
      <c r="C45" s="53"/>
      <c r="D45" s="53"/>
      <c r="E45" s="53"/>
      <c r="F45" s="17"/>
      <c r="G45" s="17"/>
      <c r="H45" s="6"/>
      <c r="I45" s="5"/>
      <c r="J45" s="22"/>
      <c r="K45" s="25"/>
      <c r="L45" s="26"/>
      <c r="M45" s="32"/>
      <c r="N45" s="26"/>
      <c r="O45" s="25"/>
      <c r="P45" s="26"/>
      <c r="Q45" s="25"/>
      <c r="R45" s="26"/>
      <c r="S45" s="25"/>
      <c r="T45" s="26"/>
      <c r="U45" s="25"/>
      <c r="V45" s="26"/>
      <c r="W45" s="25"/>
      <c r="X45" s="26"/>
      <c r="Y45" s="25"/>
      <c r="Z45" s="26"/>
      <c r="AA45" s="25"/>
      <c r="AB45" s="26"/>
      <c r="AC45" s="33"/>
      <c r="AD45" s="26"/>
      <c r="AE45" s="25"/>
      <c r="AF45" s="26"/>
      <c r="AG45" s="33"/>
      <c r="AH45" s="26"/>
      <c r="AI45" s="41"/>
    </row>
    <row r="46" spans="1:35" ht="18" customHeight="1" x14ac:dyDescent="0.25">
      <c r="A46" s="62"/>
      <c r="B46" s="10"/>
      <c r="C46" s="53"/>
      <c r="D46" s="53"/>
      <c r="E46" s="53"/>
      <c r="F46" s="17"/>
      <c r="G46" s="17"/>
      <c r="H46" s="6"/>
      <c r="I46" s="5"/>
      <c r="J46" s="22"/>
      <c r="K46" s="25"/>
      <c r="L46" s="26"/>
      <c r="M46" s="32"/>
      <c r="N46" s="26"/>
      <c r="O46" s="25"/>
      <c r="P46" s="26"/>
      <c r="Q46" s="25"/>
      <c r="R46" s="26"/>
      <c r="S46" s="25"/>
      <c r="T46" s="26"/>
      <c r="U46" s="25"/>
      <c r="V46" s="26"/>
      <c r="W46" s="25"/>
      <c r="X46" s="26"/>
      <c r="Y46" s="25"/>
      <c r="Z46" s="26"/>
      <c r="AA46" s="25"/>
      <c r="AB46" s="26"/>
      <c r="AC46" s="33"/>
      <c r="AD46" s="26"/>
      <c r="AE46" s="25"/>
      <c r="AF46" s="26"/>
      <c r="AG46" s="33"/>
      <c r="AH46" s="26"/>
      <c r="AI46" s="41"/>
    </row>
    <row r="47" spans="1:35" ht="18" customHeight="1" x14ac:dyDescent="0.25">
      <c r="A47" s="62"/>
      <c r="B47" s="10"/>
      <c r="C47" s="53"/>
      <c r="D47" s="53"/>
      <c r="E47" s="53"/>
      <c r="F47" s="17"/>
      <c r="G47" s="17"/>
      <c r="H47" s="6"/>
      <c r="I47" s="5"/>
      <c r="J47" s="22"/>
      <c r="K47" s="25"/>
      <c r="L47" s="26"/>
      <c r="M47" s="32"/>
      <c r="N47" s="26"/>
      <c r="O47" s="25"/>
      <c r="P47" s="26"/>
      <c r="Q47" s="25"/>
      <c r="R47" s="26"/>
      <c r="S47" s="25"/>
      <c r="T47" s="26"/>
      <c r="U47" s="25"/>
      <c r="V47" s="26"/>
      <c r="W47" s="25"/>
      <c r="X47" s="26"/>
      <c r="Y47" s="25"/>
      <c r="Z47" s="26"/>
      <c r="AA47" s="25"/>
      <c r="AB47" s="26"/>
      <c r="AC47" s="47"/>
      <c r="AD47" s="26"/>
      <c r="AE47" s="25"/>
      <c r="AF47" s="26"/>
      <c r="AG47" s="33"/>
      <c r="AH47" s="26"/>
      <c r="AI47" s="41"/>
    </row>
    <row r="48" spans="1:35" ht="18" customHeight="1" x14ac:dyDescent="0.25">
      <c r="A48" s="62"/>
      <c r="B48" s="10"/>
      <c r="C48" s="53"/>
      <c r="D48" s="53"/>
      <c r="E48" s="53"/>
      <c r="F48" s="17"/>
      <c r="G48" s="17"/>
      <c r="H48" s="6"/>
      <c r="I48" s="5"/>
      <c r="J48" s="22"/>
      <c r="K48" s="25"/>
      <c r="L48" s="26"/>
      <c r="M48" s="32"/>
      <c r="N48" s="26"/>
      <c r="O48" s="25"/>
      <c r="P48" s="26"/>
      <c r="Q48" s="25"/>
      <c r="R48" s="26"/>
      <c r="S48" s="25"/>
      <c r="T48" s="26"/>
      <c r="U48" s="25"/>
      <c r="V48" s="26"/>
      <c r="W48" s="25"/>
      <c r="X48" s="26"/>
      <c r="Y48" s="25"/>
      <c r="Z48" s="26"/>
      <c r="AA48" s="25"/>
      <c r="AB48" s="26"/>
      <c r="AC48" s="33"/>
      <c r="AD48" s="26"/>
      <c r="AE48" s="25"/>
      <c r="AF48" s="26"/>
      <c r="AG48" s="33"/>
      <c r="AH48" s="26"/>
      <c r="AI48" s="41"/>
    </row>
    <row r="49" spans="1:35" ht="18" customHeight="1" x14ac:dyDescent="0.25">
      <c r="A49" s="62"/>
      <c r="B49" s="10"/>
      <c r="C49" s="53"/>
      <c r="D49" s="53"/>
      <c r="E49" s="53"/>
      <c r="F49" s="17"/>
      <c r="G49" s="17"/>
      <c r="H49" s="6"/>
      <c r="I49" s="5"/>
      <c r="J49" s="22"/>
      <c r="K49" s="25"/>
      <c r="L49" s="26"/>
      <c r="M49" s="32"/>
      <c r="N49" s="26"/>
      <c r="O49" s="25"/>
      <c r="P49" s="26"/>
      <c r="Q49" s="25"/>
      <c r="R49" s="26"/>
      <c r="S49" s="25"/>
      <c r="T49" s="26"/>
      <c r="U49" s="25"/>
      <c r="V49" s="26"/>
      <c r="W49" s="25"/>
      <c r="X49" s="26"/>
      <c r="Y49" s="25"/>
      <c r="Z49" s="26"/>
      <c r="AA49" s="25"/>
      <c r="AB49" s="26"/>
      <c r="AC49" s="47"/>
      <c r="AD49" s="26"/>
      <c r="AE49" s="25"/>
      <c r="AF49" s="26"/>
      <c r="AG49" s="33"/>
      <c r="AH49" s="26"/>
      <c r="AI49" s="41"/>
    </row>
    <row r="50" spans="1:35" ht="18" customHeight="1" x14ac:dyDescent="0.25">
      <c r="A50" s="62"/>
      <c r="B50" s="10"/>
      <c r="C50" s="53"/>
      <c r="D50" s="53"/>
      <c r="E50" s="53"/>
      <c r="F50" s="17"/>
      <c r="G50" s="17"/>
      <c r="H50" s="6"/>
      <c r="I50" s="5"/>
      <c r="J50" s="22"/>
      <c r="K50" s="25"/>
      <c r="L50" s="26"/>
      <c r="M50" s="32"/>
      <c r="N50" s="26"/>
      <c r="O50" s="25"/>
      <c r="P50" s="26"/>
      <c r="Q50" s="25"/>
      <c r="R50" s="26"/>
      <c r="S50" s="25"/>
      <c r="T50" s="26"/>
      <c r="U50" s="25"/>
      <c r="V50" s="26"/>
      <c r="W50" s="25"/>
      <c r="X50" s="26"/>
      <c r="Y50" s="25"/>
      <c r="Z50" s="26"/>
      <c r="AA50" s="25"/>
      <c r="AB50" s="26"/>
      <c r="AC50" s="33"/>
      <c r="AD50" s="26"/>
      <c r="AE50" s="25"/>
      <c r="AF50" s="26"/>
      <c r="AG50" s="33"/>
      <c r="AH50" s="26"/>
      <c r="AI50" s="41"/>
    </row>
    <row r="51" spans="1:35" ht="18" customHeight="1" x14ac:dyDescent="0.25">
      <c r="A51" s="62"/>
      <c r="B51" s="10"/>
      <c r="C51" s="53"/>
      <c r="D51" s="53"/>
      <c r="E51" s="53"/>
      <c r="F51" s="17"/>
      <c r="G51" s="17"/>
      <c r="H51" s="6"/>
      <c r="I51" s="5"/>
      <c r="J51" s="22"/>
      <c r="K51" s="25"/>
      <c r="L51" s="26"/>
      <c r="M51" s="32"/>
      <c r="N51" s="26"/>
      <c r="O51" s="25"/>
      <c r="P51" s="26"/>
      <c r="Q51" s="25"/>
      <c r="R51" s="26"/>
      <c r="S51" s="25"/>
      <c r="T51" s="26"/>
      <c r="U51" s="25"/>
      <c r="V51" s="26"/>
      <c r="W51" s="25"/>
      <c r="X51" s="26"/>
      <c r="Y51" s="25"/>
      <c r="Z51" s="26"/>
      <c r="AA51" s="25"/>
      <c r="AB51" s="26"/>
      <c r="AC51" s="33"/>
      <c r="AD51" s="26"/>
      <c r="AE51" s="25"/>
      <c r="AF51" s="26"/>
      <c r="AG51" s="33"/>
      <c r="AH51" s="26"/>
      <c r="AI51" s="41"/>
    </row>
    <row r="52" spans="1:35" ht="18" customHeight="1" x14ac:dyDescent="0.25">
      <c r="A52" s="62"/>
      <c r="B52" s="10"/>
      <c r="C52" s="53"/>
      <c r="D52" s="53"/>
      <c r="E52" s="53"/>
      <c r="F52" s="17"/>
      <c r="G52" s="17"/>
      <c r="H52" s="6"/>
      <c r="I52" s="5"/>
      <c r="J52" s="22"/>
      <c r="K52" s="25"/>
      <c r="L52" s="26"/>
      <c r="M52" s="32"/>
      <c r="N52" s="26"/>
      <c r="O52" s="25"/>
      <c r="P52" s="26"/>
      <c r="Q52" s="25"/>
      <c r="R52" s="26"/>
      <c r="S52" s="25"/>
      <c r="T52" s="26"/>
      <c r="U52" s="25"/>
      <c r="V52" s="26"/>
      <c r="W52" s="25"/>
      <c r="X52" s="26"/>
      <c r="Y52" s="25"/>
      <c r="Z52" s="26"/>
      <c r="AA52" s="25"/>
      <c r="AB52" s="26"/>
      <c r="AC52" s="33"/>
      <c r="AD52" s="26"/>
      <c r="AE52" s="25"/>
      <c r="AF52" s="26"/>
      <c r="AG52" s="33"/>
      <c r="AH52" s="26"/>
      <c r="AI52" s="41"/>
    </row>
    <row r="53" spans="1:35" ht="18" customHeight="1" x14ac:dyDescent="0.25">
      <c r="A53" s="62"/>
      <c r="B53" s="10"/>
      <c r="C53" s="53"/>
      <c r="D53" s="53"/>
      <c r="E53" s="53"/>
      <c r="F53" s="17"/>
      <c r="G53" s="17"/>
      <c r="H53" s="6"/>
      <c r="I53" s="5"/>
      <c r="J53" s="22"/>
      <c r="K53" s="25"/>
      <c r="L53" s="26"/>
      <c r="M53" s="32"/>
      <c r="N53" s="26"/>
      <c r="O53" s="25"/>
      <c r="P53" s="26"/>
      <c r="Q53" s="25"/>
      <c r="R53" s="26"/>
      <c r="S53" s="25"/>
      <c r="T53" s="26"/>
      <c r="U53" s="25"/>
      <c r="V53" s="26"/>
      <c r="W53" s="25"/>
      <c r="X53" s="26"/>
      <c r="Y53" s="25"/>
      <c r="Z53" s="26"/>
      <c r="AA53" s="25"/>
      <c r="AB53" s="26"/>
      <c r="AC53" s="33"/>
      <c r="AD53" s="26"/>
      <c r="AE53" s="25"/>
      <c r="AF53" s="26"/>
      <c r="AG53" s="33"/>
      <c r="AH53" s="26"/>
      <c r="AI53" s="41"/>
    </row>
    <row r="54" spans="1:35" ht="18" customHeight="1" x14ac:dyDescent="0.25">
      <c r="A54" s="62"/>
      <c r="B54" s="10"/>
      <c r="C54" s="53"/>
      <c r="D54" s="53"/>
      <c r="E54" s="53"/>
      <c r="F54" s="17"/>
      <c r="G54" s="17"/>
      <c r="H54" s="6"/>
      <c r="I54" s="5"/>
      <c r="J54" s="22"/>
      <c r="K54" s="25"/>
      <c r="L54" s="26"/>
      <c r="M54" s="32"/>
      <c r="N54" s="26"/>
      <c r="O54" s="25"/>
      <c r="P54" s="26"/>
      <c r="Q54" s="25"/>
      <c r="R54" s="26"/>
      <c r="S54" s="25"/>
      <c r="T54" s="26"/>
      <c r="U54" s="25"/>
      <c r="V54" s="26"/>
      <c r="W54" s="25"/>
      <c r="X54" s="26"/>
      <c r="Y54" s="25"/>
      <c r="Z54" s="26"/>
      <c r="AA54" s="25"/>
      <c r="AB54" s="26"/>
      <c r="AC54" s="47"/>
      <c r="AD54" s="26"/>
      <c r="AE54" s="25"/>
      <c r="AF54" s="26"/>
      <c r="AG54" s="33"/>
      <c r="AH54" s="26"/>
      <c r="AI54" s="41"/>
    </row>
    <row r="55" spans="1:35" ht="18" customHeight="1" x14ac:dyDescent="0.25">
      <c r="A55" s="62"/>
      <c r="B55" s="10"/>
      <c r="C55" s="53"/>
      <c r="D55" s="53"/>
      <c r="E55" s="53"/>
      <c r="F55" s="17"/>
      <c r="G55" s="17"/>
      <c r="H55" s="6"/>
      <c r="I55" s="5"/>
      <c r="J55" s="22"/>
      <c r="K55" s="25"/>
      <c r="L55" s="26"/>
      <c r="M55" s="32"/>
      <c r="N55" s="26"/>
      <c r="O55" s="25"/>
      <c r="P55" s="26"/>
      <c r="Q55" s="25"/>
      <c r="R55" s="26"/>
      <c r="S55" s="25"/>
      <c r="T55" s="26"/>
      <c r="U55" s="25"/>
      <c r="V55" s="26"/>
      <c r="W55" s="25"/>
      <c r="X55" s="26"/>
      <c r="Y55" s="25"/>
      <c r="Z55" s="26"/>
      <c r="AA55" s="28"/>
      <c r="AB55" s="26"/>
      <c r="AC55" s="33"/>
      <c r="AD55" s="26"/>
      <c r="AE55" s="25"/>
      <c r="AF55" s="26"/>
      <c r="AG55" s="33"/>
      <c r="AH55" s="26"/>
      <c r="AI55" s="41"/>
    </row>
    <row r="56" spans="1:35" ht="18" customHeight="1" x14ac:dyDescent="0.25">
      <c r="A56" s="62"/>
      <c r="B56" s="10"/>
      <c r="C56" s="53"/>
      <c r="D56" s="53"/>
      <c r="E56" s="53"/>
      <c r="F56" s="17"/>
      <c r="G56" s="17"/>
      <c r="H56" s="6"/>
      <c r="I56" s="5"/>
      <c r="J56" s="22"/>
      <c r="K56" s="25"/>
      <c r="L56" s="26"/>
      <c r="M56" s="32"/>
      <c r="N56" s="26"/>
      <c r="O56" s="25"/>
      <c r="P56" s="26"/>
      <c r="Q56" s="25"/>
      <c r="R56" s="26"/>
      <c r="S56" s="25"/>
      <c r="T56" s="26"/>
      <c r="U56" s="25"/>
      <c r="V56" s="26"/>
      <c r="W56" s="25"/>
      <c r="X56" s="26"/>
      <c r="Y56" s="25"/>
      <c r="Z56" s="26"/>
      <c r="AA56" s="25"/>
      <c r="AB56" s="26"/>
      <c r="AC56" s="33"/>
      <c r="AD56" s="26"/>
      <c r="AE56" s="25"/>
      <c r="AF56" s="26"/>
      <c r="AG56" s="33"/>
      <c r="AH56" s="26"/>
      <c r="AI56" s="41"/>
    </row>
    <row r="57" spans="1:35" ht="18" customHeight="1" x14ac:dyDescent="0.25">
      <c r="A57" s="62"/>
      <c r="B57" s="10"/>
      <c r="C57" s="53"/>
      <c r="D57" s="53"/>
      <c r="E57" s="53"/>
      <c r="F57" s="17"/>
      <c r="G57" s="17"/>
      <c r="H57" s="6"/>
      <c r="I57" s="5"/>
      <c r="J57" s="22"/>
      <c r="K57" s="25"/>
      <c r="L57" s="26"/>
      <c r="M57" s="32"/>
      <c r="N57" s="26"/>
      <c r="O57" s="25"/>
      <c r="P57" s="26"/>
      <c r="Q57" s="25"/>
      <c r="R57" s="26"/>
      <c r="S57" s="25"/>
      <c r="T57" s="26"/>
      <c r="U57" s="25"/>
      <c r="V57" s="26"/>
      <c r="W57" s="25"/>
      <c r="X57" s="26"/>
      <c r="Y57" s="25"/>
      <c r="Z57" s="26"/>
      <c r="AA57" s="25"/>
      <c r="AB57" s="26"/>
      <c r="AC57" s="33"/>
      <c r="AD57" s="26"/>
      <c r="AE57" s="25"/>
      <c r="AF57" s="26"/>
      <c r="AG57" s="33"/>
      <c r="AH57" s="26"/>
      <c r="AI57" s="41"/>
    </row>
    <row r="58" spans="1:35" ht="18" customHeight="1" x14ac:dyDescent="0.25">
      <c r="A58" s="62"/>
      <c r="B58" s="10"/>
      <c r="C58" s="53"/>
      <c r="D58" s="53"/>
      <c r="E58" s="53"/>
      <c r="F58" s="17"/>
      <c r="G58" s="17"/>
      <c r="H58" s="6"/>
      <c r="I58" s="5"/>
      <c r="J58" s="22"/>
      <c r="K58" s="25"/>
      <c r="L58" s="26"/>
      <c r="M58" s="32"/>
      <c r="N58" s="26"/>
      <c r="O58" s="25"/>
      <c r="P58" s="26"/>
      <c r="Q58" s="25"/>
      <c r="R58" s="26"/>
      <c r="S58" s="25"/>
      <c r="T58" s="26"/>
      <c r="U58" s="25"/>
      <c r="V58" s="26"/>
      <c r="W58" s="25"/>
      <c r="X58" s="26"/>
      <c r="Y58" s="25"/>
      <c r="Z58" s="26"/>
      <c r="AA58" s="25"/>
      <c r="AB58" s="26"/>
      <c r="AC58" s="33"/>
      <c r="AD58" s="26"/>
      <c r="AE58" s="25"/>
      <c r="AF58" s="26"/>
      <c r="AG58" s="33"/>
      <c r="AH58" s="26"/>
      <c r="AI58" s="41"/>
    </row>
    <row r="59" spans="1:35" ht="18" customHeight="1" x14ac:dyDescent="0.25">
      <c r="A59" s="62"/>
      <c r="B59" s="10"/>
      <c r="C59" s="53"/>
      <c r="D59" s="53"/>
      <c r="E59" s="53"/>
      <c r="F59" s="17"/>
      <c r="G59" s="17"/>
      <c r="H59" s="6"/>
      <c r="I59" s="5"/>
      <c r="J59" s="22"/>
      <c r="K59" s="25"/>
      <c r="L59" s="26"/>
      <c r="M59" s="32"/>
      <c r="N59" s="26"/>
      <c r="O59" s="25"/>
      <c r="P59" s="26"/>
      <c r="Q59" s="25"/>
      <c r="R59" s="26"/>
      <c r="S59" s="25"/>
      <c r="T59" s="26"/>
      <c r="U59" s="25"/>
      <c r="V59" s="26"/>
      <c r="W59" s="25"/>
      <c r="X59" s="26"/>
      <c r="Y59" s="25"/>
      <c r="Z59" s="26"/>
      <c r="AA59" s="25"/>
      <c r="AB59" s="26"/>
      <c r="AC59" s="33"/>
      <c r="AD59" s="26"/>
      <c r="AE59" s="25"/>
      <c r="AF59" s="26"/>
      <c r="AG59" s="33"/>
      <c r="AH59" s="26"/>
      <c r="AI59" s="41"/>
    </row>
    <row r="60" spans="1:35" ht="18" customHeight="1" x14ac:dyDescent="0.25">
      <c r="A60" s="62"/>
      <c r="B60" s="10"/>
      <c r="C60" s="53"/>
      <c r="D60" s="53"/>
      <c r="E60" s="53"/>
      <c r="F60" s="17"/>
      <c r="G60" s="17"/>
      <c r="H60" s="6"/>
      <c r="I60" s="5"/>
      <c r="J60" s="22"/>
      <c r="K60" s="25"/>
      <c r="L60" s="26"/>
      <c r="M60" s="32"/>
      <c r="N60" s="26"/>
      <c r="O60" s="25"/>
      <c r="P60" s="26"/>
      <c r="Q60" s="25"/>
      <c r="R60" s="26"/>
      <c r="S60" s="25"/>
      <c r="T60" s="26"/>
      <c r="U60" s="25"/>
      <c r="V60" s="26"/>
      <c r="W60" s="25"/>
      <c r="X60" s="26"/>
      <c r="Y60" s="25"/>
      <c r="Z60" s="26"/>
      <c r="AA60" s="25"/>
      <c r="AB60" s="26"/>
      <c r="AC60" s="33"/>
      <c r="AD60" s="26"/>
      <c r="AE60" s="25"/>
      <c r="AF60" s="26"/>
      <c r="AG60" s="33"/>
      <c r="AH60" s="26"/>
      <c r="AI60" s="41"/>
    </row>
    <row r="61" spans="1:35" ht="18" customHeight="1" x14ac:dyDescent="0.25">
      <c r="A61" s="62"/>
      <c r="B61" s="10"/>
      <c r="C61" s="53"/>
      <c r="D61" s="53"/>
      <c r="E61" s="53"/>
      <c r="F61" s="17"/>
      <c r="G61" s="17"/>
      <c r="H61" s="6"/>
      <c r="I61" s="5"/>
      <c r="J61" s="22"/>
      <c r="K61" s="25"/>
      <c r="L61" s="26"/>
      <c r="M61" s="32"/>
      <c r="N61" s="26"/>
      <c r="O61" s="25"/>
      <c r="P61" s="26"/>
      <c r="Q61" s="25"/>
      <c r="R61" s="26"/>
      <c r="S61" s="25"/>
      <c r="T61" s="26"/>
      <c r="U61" s="25"/>
      <c r="V61" s="26"/>
      <c r="W61" s="25"/>
      <c r="X61" s="26"/>
      <c r="Y61" s="25"/>
      <c r="Z61" s="26"/>
      <c r="AA61" s="25"/>
      <c r="AB61" s="26"/>
      <c r="AC61" s="47"/>
      <c r="AD61" s="26"/>
      <c r="AE61" s="25"/>
      <c r="AF61" s="26"/>
      <c r="AG61" s="33"/>
      <c r="AH61" s="26"/>
      <c r="AI61" s="41"/>
    </row>
    <row r="62" spans="1:35" ht="18" customHeight="1" x14ac:dyDescent="0.25">
      <c r="A62" s="62"/>
      <c r="B62" s="10"/>
      <c r="C62" s="53"/>
      <c r="D62" s="53"/>
      <c r="E62" s="53"/>
      <c r="F62" s="17"/>
      <c r="G62" s="17"/>
      <c r="H62" s="6"/>
      <c r="I62" s="5"/>
      <c r="J62" s="22"/>
      <c r="K62" s="27"/>
      <c r="L62" s="26"/>
      <c r="M62" s="32"/>
      <c r="N62" s="26"/>
      <c r="O62" s="25"/>
      <c r="P62" s="26"/>
      <c r="Q62" s="25"/>
      <c r="R62" s="26"/>
      <c r="S62" s="25"/>
      <c r="T62" s="26"/>
      <c r="U62" s="25"/>
      <c r="V62" s="26"/>
      <c r="W62" s="25"/>
      <c r="X62" s="26"/>
      <c r="Y62" s="25"/>
      <c r="Z62" s="26"/>
      <c r="AA62" s="25"/>
      <c r="AB62" s="26"/>
      <c r="AC62" s="33"/>
      <c r="AD62" s="26"/>
      <c r="AE62" s="25"/>
      <c r="AF62" s="26"/>
      <c r="AG62" s="33"/>
      <c r="AH62" s="26"/>
      <c r="AI62" s="41"/>
    </row>
    <row r="63" spans="1:35" ht="18" customHeight="1" x14ac:dyDescent="0.25">
      <c r="A63" s="62"/>
      <c r="B63" s="10"/>
      <c r="C63" s="53"/>
      <c r="D63" s="53"/>
      <c r="E63" s="53"/>
      <c r="F63" s="17"/>
      <c r="G63" s="17"/>
      <c r="H63" s="6"/>
      <c r="I63" s="5"/>
      <c r="J63" s="22"/>
      <c r="K63" s="25"/>
      <c r="L63" s="26"/>
      <c r="M63" s="32"/>
      <c r="N63" s="26"/>
      <c r="O63" s="25"/>
      <c r="P63" s="26"/>
      <c r="Q63" s="25"/>
      <c r="R63" s="26"/>
      <c r="S63" s="25"/>
      <c r="T63" s="26"/>
      <c r="U63" s="25"/>
      <c r="V63" s="26"/>
      <c r="W63" s="25"/>
      <c r="X63" s="26"/>
      <c r="Y63" s="25"/>
      <c r="Z63" s="26"/>
      <c r="AA63" s="25"/>
      <c r="AB63" s="26"/>
      <c r="AC63" s="33"/>
      <c r="AD63" s="26"/>
      <c r="AE63" s="25"/>
      <c r="AF63" s="26"/>
      <c r="AG63" s="33"/>
      <c r="AH63" s="26"/>
      <c r="AI63" s="41"/>
    </row>
    <row r="64" spans="1:35" ht="18" customHeight="1" x14ac:dyDescent="0.25">
      <c r="A64" s="62"/>
      <c r="B64" s="10"/>
      <c r="C64" s="53"/>
      <c r="D64" s="53"/>
      <c r="E64" s="53"/>
      <c r="F64" s="17"/>
      <c r="G64" s="17"/>
      <c r="H64" s="6"/>
      <c r="I64" s="5"/>
      <c r="J64" s="22"/>
      <c r="K64" s="25"/>
      <c r="L64" s="26"/>
      <c r="M64" s="32"/>
      <c r="N64" s="26"/>
      <c r="O64" s="25"/>
      <c r="P64" s="26"/>
      <c r="Q64" s="25"/>
      <c r="R64" s="26"/>
      <c r="S64" s="25"/>
      <c r="T64" s="26"/>
      <c r="U64" s="25"/>
      <c r="V64" s="26"/>
      <c r="W64" s="25"/>
      <c r="X64" s="26"/>
      <c r="Y64" s="25"/>
      <c r="Z64" s="26"/>
      <c r="AA64" s="25"/>
      <c r="AB64" s="26"/>
      <c r="AC64" s="33"/>
      <c r="AD64" s="26"/>
      <c r="AE64" s="25"/>
      <c r="AF64" s="26"/>
      <c r="AG64" s="33"/>
      <c r="AH64" s="26"/>
      <c r="AI64" s="41"/>
    </row>
    <row r="65" spans="1:35" ht="18" customHeight="1" x14ac:dyDescent="0.25">
      <c r="A65" s="62"/>
      <c r="B65" s="10"/>
      <c r="C65" s="53"/>
      <c r="D65" s="53"/>
      <c r="E65" s="53"/>
      <c r="F65" s="17"/>
      <c r="G65" s="17"/>
      <c r="H65" s="6"/>
      <c r="I65" s="5"/>
      <c r="J65" s="22"/>
      <c r="K65" s="25"/>
      <c r="L65" s="26"/>
      <c r="M65" s="32"/>
      <c r="N65" s="26"/>
      <c r="O65" s="25"/>
      <c r="P65" s="26"/>
      <c r="Q65" s="25"/>
      <c r="R65" s="26"/>
      <c r="S65" s="25"/>
      <c r="T65" s="26"/>
      <c r="U65" s="25"/>
      <c r="V65" s="26"/>
      <c r="W65" s="25"/>
      <c r="X65" s="26"/>
      <c r="Y65" s="25"/>
      <c r="Z65" s="26"/>
      <c r="AA65" s="25"/>
      <c r="AB65" s="26"/>
      <c r="AC65" s="33"/>
      <c r="AD65" s="26"/>
      <c r="AE65" s="25"/>
      <c r="AF65" s="26"/>
      <c r="AG65" s="33"/>
      <c r="AH65" s="26"/>
      <c r="AI65" s="41"/>
    </row>
    <row r="66" spans="1:35" ht="18" customHeight="1" x14ac:dyDescent="0.25">
      <c r="A66" s="62"/>
      <c r="B66" s="10"/>
      <c r="C66" s="53"/>
      <c r="D66" s="53"/>
      <c r="E66" s="53"/>
      <c r="F66" s="17"/>
      <c r="G66" s="17"/>
      <c r="H66" s="6"/>
      <c r="I66" s="5"/>
      <c r="J66" s="22"/>
      <c r="K66" s="25"/>
      <c r="L66" s="26"/>
      <c r="M66" s="32"/>
      <c r="N66" s="26"/>
      <c r="O66" s="25"/>
      <c r="P66" s="26"/>
      <c r="Q66" s="25"/>
      <c r="R66" s="26"/>
      <c r="S66" s="25"/>
      <c r="T66" s="26"/>
      <c r="U66" s="25"/>
      <c r="V66" s="26"/>
      <c r="W66" s="25"/>
      <c r="X66" s="26"/>
      <c r="Y66" s="25"/>
      <c r="Z66" s="26"/>
      <c r="AA66" s="25"/>
      <c r="AB66" s="26"/>
      <c r="AC66" s="33"/>
      <c r="AD66" s="26"/>
      <c r="AE66" s="25"/>
      <c r="AF66" s="26"/>
      <c r="AG66" s="33"/>
      <c r="AH66" s="26"/>
      <c r="AI66" s="41"/>
    </row>
    <row r="67" spans="1:35" ht="18" customHeight="1" x14ac:dyDescent="0.25">
      <c r="A67" s="62"/>
      <c r="B67" s="10"/>
      <c r="C67" s="53"/>
      <c r="D67" s="53"/>
      <c r="E67" s="53"/>
      <c r="F67" s="17"/>
      <c r="G67" s="17"/>
      <c r="H67" s="6"/>
      <c r="I67" s="5"/>
      <c r="J67" s="22"/>
      <c r="K67" s="25"/>
      <c r="L67" s="26"/>
      <c r="M67" s="32"/>
      <c r="N67" s="26"/>
      <c r="O67" s="25"/>
      <c r="P67" s="26"/>
      <c r="Q67" s="25"/>
      <c r="R67" s="26"/>
      <c r="S67" s="25"/>
      <c r="T67" s="26"/>
      <c r="U67" s="25"/>
      <c r="V67" s="26"/>
      <c r="W67" s="25"/>
      <c r="X67" s="26"/>
      <c r="Y67" s="25"/>
      <c r="Z67" s="26"/>
      <c r="AA67" s="25"/>
      <c r="AB67" s="26"/>
      <c r="AC67" s="33"/>
      <c r="AD67" s="26"/>
      <c r="AE67" s="25"/>
      <c r="AF67" s="26"/>
      <c r="AG67" s="33"/>
      <c r="AH67" s="26"/>
      <c r="AI67" s="41"/>
    </row>
    <row r="68" spans="1:35" ht="18" customHeight="1" x14ac:dyDescent="0.25">
      <c r="A68" s="62"/>
      <c r="B68" s="10"/>
      <c r="C68" s="53"/>
      <c r="D68" s="53"/>
      <c r="E68" s="53"/>
      <c r="F68" s="17"/>
      <c r="G68" s="17"/>
      <c r="H68" s="6"/>
      <c r="I68" s="5"/>
      <c r="J68" s="22"/>
      <c r="K68" s="25"/>
      <c r="L68" s="26"/>
      <c r="M68" s="32"/>
      <c r="N68" s="26"/>
      <c r="O68" s="25"/>
      <c r="P68" s="26"/>
      <c r="Q68" s="25"/>
      <c r="R68" s="26"/>
      <c r="S68" s="25"/>
      <c r="T68" s="26"/>
      <c r="U68" s="25"/>
      <c r="V68" s="26"/>
      <c r="W68" s="25"/>
      <c r="X68" s="26"/>
      <c r="Y68" s="25"/>
      <c r="Z68" s="26"/>
      <c r="AA68" s="25"/>
      <c r="AB68" s="26"/>
      <c r="AC68" s="33"/>
      <c r="AD68" s="26"/>
      <c r="AE68" s="25"/>
      <c r="AF68" s="26"/>
      <c r="AG68" s="33"/>
      <c r="AH68" s="26"/>
      <c r="AI68" s="41"/>
    </row>
    <row r="69" spans="1:35" ht="18" customHeight="1" x14ac:dyDescent="0.25">
      <c r="A69" s="62"/>
      <c r="B69" s="10"/>
      <c r="C69" s="53"/>
      <c r="D69" s="53"/>
      <c r="E69" s="53"/>
      <c r="F69" s="17"/>
      <c r="G69" s="17"/>
      <c r="H69" s="6"/>
      <c r="I69" s="5"/>
      <c r="J69" s="22"/>
      <c r="K69" s="25"/>
      <c r="L69" s="26"/>
      <c r="M69" s="32"/>
      <c r="N69" s="26"/>
      <c r="O69" s="25"/>
      <c r="P69" s="26"/>
      <c r="Q69" s="25"/>
      <c r="R69" s="26"/>
      <c r="S69" s="25"/>
      <c r="T69" s="26"/>
      <c r="U69" s="25"/>
      <c r="V69" s="26"/>
      <c r="W69" s="25"/>
      <c r="X69" s="26"/>
      <c r="Y69" s="25"/>
      <c r="Z69" s="26"/>
      <c r="AA69" s="25"/>
      <c r="AB69" s="26"/>
      <c r="AC69" s="47"/>
      <c r="AD69" s="26"/>
      <c r="AE69" s="25"/>
      <c r="AF69" s="26"/>
      <c r="AG69" s="33"/>
      <c r="AH69" s="26"/>
      <c r="AI69" s="41"/>
    </row>
    <row r="70" spans="1:35" ht="18" customHeight="1" x14ac:dyDescent="0.25">
      <c r="A70" s="62"/>
      <c r="B70" s="10"/>
      <c r="C70" s="53"/>
      <c r="D70" s="53"/>
      <c r="E70" s="53"/>
      <c r="F70" s="17"/>
      <c r="G70" s="17"/>
      <c r="H70" s="6"/>
      <c r="I70" s="5"/>
      <c r="J70" s="22"/>
      <c r="K70" s="25"/>
      <c r="L70" s="26"/>
      <c r="M70" s="32"/>
      <c r="N70" s="26"/>
      <c r="O70" s="25"/>
      <c r="P70" s="26"/>
      <c r="Q70" s="25"/>
      <c r="R70" s="26"/>
      <c r="S70" s="25"/>
      <c r="T70" s="26"/>
      <c r="U70" s="25"/>
      <c r="V70" s="26"/>
      <c r="W70" s="25"/>
      <c r="X70" s="26"/>
      <c r="Y70" s="25"/>
      <c r="Z70" s="26"/>
      <c r="AA70" s="25"/>
      <c r="AB70" s="26"/>
      <c r="AC70" s="33"/>
      <c r="AD70" s="26"/>
      <c r="AE70" s="25"/>
      <c r="AF70" s="26"/>
      <c r="AG70" s="33"/>
      <c r="AH70" s="26"/>
      <c r="AI70" s="41"/>
    </row>
    <row r="71" spans="1:35" ht="18" customHeight="1" x14ac:dyDescent="0.25">
      <c r="A71" s="62"/>
      <c r="B71" s="10"/>
      <c r="C71" s="53"/>
      <c r="D71" s="53"/>
      <c r="E71" s="53"/>
      <c r="F71" s="17"/>
      <c r="G71" s="17"/>
      <c r="H71" s="6"/>
      <c r="I71" s="5"/>
      <c r="J71" s="22"/>
      <c r="K71" s="25"/>
      <c r="L71" s="26"/>
      <c r="M71" s="32"/>
      <c r="N71" s="26"/>
      <c r="O71" s="25"/>
      <c r="P71" s="26"/>
      <c r="Q71" s="25"/>
      <c r="R71" s="26"/>
      <c r="S71" s="25"/>
      <c r="T71" s="26"/>
      <c r="U71" s="25"/>
      <c r="V71" s="26"/>
      <c r="W71" s="25"/>
      <c r="X71" s="26"/>
      <c r="Y71" s="25"/>
      <c r="Z71" s="26"/>
      <c r="AA71" s="25"/>
      <c r="AB71" s="26"/>
      <c r="AC71" s="33"/>
      <c r="AD71" s="26"/>
      <c r="AE71" s="25"/>
      <c r="AF71" s="26"/>
      <c r="AG71" s="33"/>
      <c r="AH71" s="26"/>
      <c r="AI71" s="41"/>
    </row>
    <row r="72" spans="1:35" ht="18" customHeight="1" x14ac:dyDescent="0.25">
      <c r="A72" s="62"/>
      <c r="B72" s="10"/>
      <c r="C72" s="53"/>
      <c r="D72" s="53"/>
      <c r="E72" s="53"/>
      <c r="F72" s="17"/>
      <c r="G72" s="17"/>
      <c r="H72" s="6"/>
      <c r="I72" s="5"/>
      <c r="J72" s="22"/>
      <c r="K72" s="25"/>
      <c r="L72" s="26"/>
      <c r="M72" s="32"/>
      <c r="N72" s="26"/>
      <c r="O72" s="25"/>
      <c r="P72" s="26"/>
      <c r="Q72" s="25"/>
      <c r="R72" s="26"/>
      <c r="S72" s="25"/>
      <c r="T72" s="26"/>
      <c r="U72" s="25"/>
      <c r="V72" s="26"/>
      <c r="W72" s="25"/>
      <c r="X72" s="26"/>
      <c r="Y72" s="25"/>
      <c r="Z72" s="26"/>
      <c r="AA72" s="25"/>
      <c r="AB72" s="26"/>
      <c r="AC72" s="33"/>
      <c r="AD72" s="26"/>
      <c r="AE72" s="25"/>
      <c r="AF72" s="26"/>
      <c r="AG72" s="33"/>
      <c r="AH72" s="26"/>
      <c r="AI72" s="41"/>
    </row>
    <row r="73" spans="1:35" ht="18" customHeight="1" x14ac:dyDescent="0.25">
      <c r="A73" s="62"/>
      <c r="B73" s="10"/>
      <c r="C73" s="53"/>
      <c r="D73" s="53"/>
      <c r="E73" s="53"/>
      <c r="F73" s="17"/>
      <c r="G73" s="17"/>
      <c r="H73" s="6"/>
      <c r="I73" s="5"/>
      <c r="J73" s="22"/>
      <c r="K73" s="28"/>
      <c r="L73" s="26"/>
      <c r="M73" s="28"/>
      <c r="N73" s="26"/>
      <c r="O73" s="28"/>
      <c r="P73" s="26"/>
      <c r="Q73" s="28"/>
      <c r="R73" s="26"/>
      <c r="S73" s="34"/>
      <c r="T73" s="26"/>
      <c r="U73" s="34"/>
      <c r="V73" s="37"/>
      <c r="W73" s="25"/>
      <c r="X73" s="26"/>
      <c r="Y73" s="25"/>
      <c r="Z73" s="26"/>
      <c r="AA73" s="25"/>
      <c r="AB73" s="26"/>
      <c r="AC73" s="33"/>
      <c r="AD73" s="26"/>
      <c r="AE73" s="25"/>
      <c r="AF73" s="26"/>
      <c r="AG73" s="33"/>
      <c r="AH73" s="26"/>
      <c r="AI73" s="41"/>
    </row>
    <row r="74" spans="1:35" ht="18" customHeight="1" x14ac:dyDescent="0.25">
      <c r="A74" s="62"/>
      <c r="B74" s="10"/>
      <c r="C74" s="53"/>
      <c r="D74" s="53"/>
      <c r="E74" s="53"/>
      <c r="F74" s="17"/>
      <c r="G74" s="17"/>
      <c r="H74" s="6"/>
      <c r="I74" s="5"/>
      <c r="J74" s="22"/>
      <c r="K74" s="28"/>
      <c r="L74" s="26"/>
      <c r="M74" s="28"/>
      <c r="N74" s="26"/>
      <c r="O74" s="28"/>
      <c r="P74" s="26"/>
      <c r="Q74" s="28"/>
      <c r="R74" s="26"/>
      <c r="S74" s="34"/>
      <c r="T74" s="26"/>
      <c r="U74" s="34"/>
      <c r="V74" s="37"/>
      <c r="W74" s="25"/>
      <c r="X74" s="26"/>
      <c r="Y74" s="25"/>
      <c r="Z74" s="26"/>
      <c r="AA74" s="25"/>
      <c r="AB74" s="26"/>
      <c r="AC74" s="33"/>
      <c r="AD74" s="26"/>
      <c r="AE74" s="25"/>
      <c r="AF74" s="26"/>
      <c r="AG74" s="43"/>
      <c r="AH74" s="26"/>
      <c r="AI74" s="41"/>
    </row>
    <row r="75" spans="1:35" ht="18" customHeight="1" x14ac:dyDescent="0.25">
      <c r="A75" s="62"/>
      <c r="B75" s="10"/>
      <c r="C75" s="53"/>
      <c r="D75" s="53"/>
      <c r="E75" s="53"/>
      <c r="F75" s="17"/>
      <c r="G75" s="17"/>
      <c r="H75" s="6"/>
      <c r="I75" s="5"/>
      <c r="J75" s="22"/>
      <c r="K75" s="28"/>
      <c r="L75" s="26"/>
      <c r="M75" s="28"/>
      <c r="N75" s="26"/>
      <c r="O75" s="28"/>
      <c r="P75" s="26"/>
      <c r="Q75" s="28"/>
      <c r="R75" s="26"/>
      <c r="S75" s="34"/>
      <c r="T75" s="26"/>
      <c r="U75" s="34"/>
      <c r="V75" s="37"/>
      <c r="W75" s="25"/>
      <c r="X75" s="26"/>
      <c r="Y75" s="25"/>
      <c r="Z75" s="26"/>
      <c r="AA75" s="25"/>
      <c r="AB75" s="26"/>
      <c r="AC75" s="43"/>
      <c r="AD75" s="26"/>
      <c r="AE75" s="28"/>
      <c r="AF75" s="26"/>
      <c r="AG75" s="43"/>
      <c r="AH75" s="26"/>
      <c r="AI75" s="41"/>
    </row>
    <row r="76" spans="1:35" ht="18" customHeight="1" x14ac:dyDescent="0.25">
      <c r="A76" s="62"/>
      <c r="B76" s="10"/>
      <c r="C76" s="53"/>
      <c r="D76" s="53"/>
      <c r="E76" s="53"/>
      <c r="F76" s="17"/>
      <c r="G76" s="17"/>
      <c r="H76" s="6"/>
      <c r="I76" s="5"/>
      <c r="J76" s="22"/>
      <c r="K76" s="28"/>
      <c r="L76" s="26"/>
      <c r="M76" s="28"/>
      <c r="N76" s="26"/>
      <c r="O76" s="28"/>
      <c r="P76" s="26"/>
      <c r="Q76" s="28"/>
      <c r="R76" s="26"/>
      <c r="S76" s="35"/>
      <c r="T76" s="26"/>
      <c r="U76" s="34"/>
      <c r="V76" s="37"/>
      <c r="W76" s="28"/>
      <c r="X76" s="26"/>
      <c r="Y76" s="28"/>
      <c r="Z76" s="26"/>
      <c r="AA76" s="28"/>
      <c r="AB76" s="26"/>
      <c r="AC76" s="43"/>
      <c r="AD76" s="26"/>
      <c r="AE76" s="28"/>
      <c r="AF76" s="26"/>
      <c r="AG76" s="43"/>
      <c r="AH76" s="26"/>
      <c r="AI76" s="41"/>
    </row>
    <row r="77" spans="1:35" ht="18" customHeight="1" x14ac:dyDescent="0.25">
      <c r="A77" s="62"/>
      <c r="B77" s="10"/>
      <c r="C77" s="53"/>
      <c r="D77" s="53"/>
      <c r="E77" s="53"/>
      <c r="F77" s="17"/>
      <c r="G77" s="17"/>
      <c r="H77" s="6"/>
      <c r="I77" s="5"/>
      <c r="J77" s="22"/>
      <c r="K77" s="28"/>
      <c r="L77" s="26"/>
      <c r="M77" s="28"/>
      <c r="N77" s="26"/>
      <c r="O77" s="28"/>
      <c r="P77" s="26"/>
      <c r="Q77" s="28"/>
      <c r="R77" s="26"/>
      <c r="S77" s="34"/>
      <c r="T77" s="26"/>
      <c r="U77" s="34"/>
      <c r="V77" s="37"/>
      <c r="W77" s="25"/>
      <c r="X77" s="26"/>
      <c r="Y77" s="25"/>
      <c r="Z77" s="26"/>
      <c r="AA77" s="25"/>
      <c r="AB77" s="26"/>
      <c r="AC77" s="43"/>
      <c r="AD77" s="26"/>
      <c r="AE77" s="28"/>
      <c r="AF77" s="26"/>
      <c r="AG77" s="43"/>
      <c r="AH77" s="26"/>
      <c r="AI77" s="41"/>
    </row>
    <row r="78" spans="1:35" ht="18" customHeight="1" x14ac:dyDescent="0.25">
      <c r="A78" s="62"/>
      <c r="B78" s="10"/>
      <c r="C78" s="53"/>
      <c r="D78" s="53"/>
      <c r="E78" s="53"/>
      <c r="F78" s="17"/>
      <c r="G78" s="17"/>
      <c r="H78" s="6"/>
      <c r="I78" s="5"/>
      <c r="J78" s="22"/>
      <c r="K78" s="28"/>
      <c r="L78" s="26"/>
      <c r="M78" s="28"/>
      <c r="N78" s="26"/>
      <c r="O78" s="28"/>
      <c r="P78" s="26"/>
      <c r="Q78" s="28"/>
      <c r="R78" s="26"/>
      <c r="S78" s="34"/>
      <c r="T78" s="26"/>
      <c r="U78" s="34"/>
      <c r="V78" s="37"/>
      <c r="W78" s="25"/>
      <c r="X78" s="26"/>
      <c r="Y78" s="25"/>
      <c r="Z78" s="26"/>
      <c r="AA78" s="25"/>
      <c r="AB78" s="26"/>
      <c r="AC78" s="33"/>
      <c r="AD78" s="26"/>
      <c r="AE78" s="25"/>
      <c r="AF78" s="26"/>
      <c r="AG78" s="33"/>
      <c r="AH78" s="26"/>
      <c r="AI78" s="41"/>
    </row>
    <row r="79" spans="1:35" ht="18" customHeight="1" x14ac:dyDescent="0.25">
      <c r="A79" s="62"/>
      <c r="B79" s="10"/>
      <c r="C79" s="53"/>
      <c r="D79" s="53"/>
      <c r="E79" s="53"/>
      <c r="F79" s="17"/>
      <c r="G79" s="17"/>
      <c r="H79" s="6"/>
      <c r="I79" s="5"/>
      <c r="J79" s="22"/>
      <c r="K79" s="28"/>
      <c r="L79" s="26"/>
      <c r="M79" s="28"/>
      <c r="N79" s="26"/>
      <c r="O79" s="28"/>
      <c r="P79" s="26"/>
      <c r="Q79" s="28"/>
      <c r="R79" s="26"/>
      <c r="S79" s="34"/>
      <c r="T79" s="26"/>
      <c r="U79" s="34"/>
      <c r="V79" s="37"/>
      <c r="W79" s="25"/>
      <c r="X79" s="26"/>
      <c r="Y79" s="25"/>
      <c r="Z79" s="26"/>
      <c r="AA79" s="25"/>
      <c r="AB79" s="26"/>
      <c r="AC79" s="33"/>
      <c r="AD79" s="26"/>
      <c r="AE79" s="25"/>
      <c r="AF79" s="26"/>
      <c r="AG79" s="43"/>
      <c r="AH79" s="26"/>
      <c r="AI79" s="41"/>
    </row>
    <row r="80" spans="1:35" ht="18" customHeight="1" x14ac:dyDescent="0.25">
      <c r="A80" s="62"/>
      <c r="B80" s="10"/>
      <c r="C80" s="53"/>
      <c r="D80" s="53"/>
      <c r="E80" s="53"/>
      <c r="F80" s="17"/>
      <c r="G80" s="17"/>
      <c r="H80" s="6"/>
      <c r="I80" s="5"/>
      <c r="J80" s="22"/>
      <c r="K80" s="28"/>
      <c r="L80" s="26"/>
      <c r="M80" s="28"/>
      <c r="N80" s="26"/>
      <c r="O80" s="28"/>
      <c r="P80" s="26"/>
      <c r="Q80" s="28"/>
      <c r="R80" s="26"/>
      <c r="S80" s="34"/>
      <c r="T80" s="26"/>
      <c r="U80" s="34"/>
      <c r="V80" s="37"/>
      <c r="W80" s="25"/>
      <c r="X80" s="26"/>
      <c r="Y80" s="25"/>
      <c r="Z80" s="26"/>
      <c r="AA80" s="25"/>
      <c r="AB80" s="26"/>
      <c r="AC80" s="33"/>
      <c r="AD80" s="26"/>
      <c r="AE80" s="25"/>
      <c r="AF80" s="26"/>
      <c r="AG80" s="43"/>
      <c r="AH80" s="26"/>
      <c r="AI80" s="41"/>
    </row>
    <row r="81" spans="1:35" ht="18" customHeight="1" x14ac:dyDescent="0.25">
      <c r="A81" s="62"/>
      <c r="B81" s="10"/>
      <c r="C81" s="53"/>
      <c r="D81" s="53"/>
      <c r="E81" s="53"/>
      <c r="F81" s="17"/>
      <c r="G81" s="17"/>
      <c r="H81" s="6"/>
      <c r="I81" s="5"/>
      <c r="J81" s="22"/>
      <c r="K81" s="28"/>
      <c r="L81" s="26"/>
      <c r="M81" s="28"/>
      <c r="N81" s="26"/>
      <c r="O81" s="28"/>
      <c r="P81" s="26"/>
      <c r="Q81" s="28"/>
      <c r="R81" s="26"/>
      <c r="S81" s="34"/>
      <c r="T81" s="26"/>
      <c r="U81" s="34"/>
      <c r="V81" s="37"/>
      <c r="W81" s="25"/>
      <c r="X81" s="26"/>
      <c r="Y81" s="25"/>
      <c r="Z81" s="26"/>
      <c r="AA81" s="28"/>
      <c r="AB81" s="26"/>
      <c r="AC81" s="43"/>
      <c r="AD81" s="26"/>
      <c r="AE81" s="28"/>
      <c r="AF81" s="26"/>
      <c r="AG81" s="43"/>
      <c r="AH81" s="26"/>
      <c r="AI81" s="41"/>
    </row>
    <row r="82" spans="1:35" ht="18" customHeight="1" x14ac:dyDescent="0.25">
      <c r="A82" s="62"/>
      <c r="B82" s="10"/>
      <c r="C82" s="53"/>
      <c r="D82" s="53"/>
      <c r="E82" s="53"/>
      <c r="F82" s="17"/>
      <c r="G82" s="17"/>
      <c r="H82" s="6"/>
      <c r="I82" s="5"/>
      <c r="J82" s="22"/>
      <c r="K82" s="28"/>
      <c r="L82" s="26"/>
      <c r="M82" s="28"/>
      <c r="N82" s="26"/>
      <c r="O82" s="28"/>
      <c r="P82" s="26"/>
      <c r="Q82" s="28"/>
      <c r="R82" s="26"/>
      <c r="S82" s="34"/>
      <c r="T82" s="26"/>
      <c r="U82" s="34"/>
      <c r="V82" s="37"/>
      <c r="W82" s="25"/>
      <c r="X82" s="26"/>
      <c r="Y82" s="25"/>
      <c r="Z82" s="26"/>
      <c r="AA82" s="25"/>
      <c r="AB82" s="26"/>
      <c r="AC82" s="43"/>
      <c r="AD82" s="26"/>
      <c r="AE82" s="28"/>
      <c r="AF82" s="26"/>
      <c r="AG82" s="43"/>
      <c r="AH82" s="26"/>
      <c r="AI82" s="41"/>
    </row>
    <row r="83" spans="1:35" ht="18" customHeight="1" x14ac:dyDescent="0.25">
      <c r="A83" s="62"/>
      <c r="B83" s="10"/>
      <c r="C83" s="53"/>
      <c r="D83" s="53"/>
      <c r="E83" s="53"/>
      <c r="F83" s="17"/>
      <c r="G83" s="17"/>
      <c r="H83" s="6"/>
      <c r="I83" s="5"/>
      <c r="J83" s="22"/>
      <c r="K83" s="28"/>
      <c r="L83" s="26"/>
      <c r="M83" s="28"/>
      <c r="N83" s="26"/>
      <c r="O83" s="28"/>
      <c r="P83" s="26"/>
      <c r="Q83" s="28"/>
      <c r="R83" s="26"/>
      <c r="S83" s="34"/>
      <c r="T83" s="26"/>
      <c r="U83" s="34"/>
      <c r="V83" s="37"/>
      <c r="W83" s="25"/>
      <c r="X83" s="26"/>
      <c r="Y83" s="25"/>
      <c r="Z83" s="26"/>
      <c r="AA83" s="25"/>
      <c r="AB83" s="26"/>
      <c r="AC83" s="33"/>
      <c r="AD83" s="26"/>
      <c r="AE83" s="25"/>
      <c r="AF83" s="26"/>
      <c r="AG83" s="33"/>
      <c r="AH83" s="26"/>
      <c r="AI83" s="41"/>
    </row>
    <row r="84" spans="1:35" ht="18" customHeight="1" x14ac:dyDescent="0.25">
      <c r="A84" s="62"/>
      <c r="B84" s="10"/>
      <c r="C84" s="53"/>
      <c r="D84" s="53"/>
      <c r="E84" s="53"/>
      <c r="F84" s="17"/>
      <c r="G84" s="17"/>
      <c r="H84" s="6"/>
      <c r="I84" s="5"/>
      <c r="J84" s="22"/>
      <c r="K84" s="28"/>
      <c r="L84" s="26"/>
      <c r="M84" s="28"/>
      <c r="N84" s="26"/>
      <c r="O84" s="28"/>
      <c r="P84" s="26"/>
      <c r="Q84" s="28"/>
      <c r="R84" s="26"/>
      <c r="S84" s="34"/>
      <c r="T84" s="26"/>
      <c r="U84" s="38"/>
      <c r="V84" s="37"/>
      <c r="W84" s="25"/>
      <c r="X84" s="26"/>
      <c r="Y84" s="25"/>
      <c r="Z84" s="26"/>
      <c r="AA84" s="25"/>
      <c r="AB84" s="26"/>
      <c r="AC84" s="33"/>
      <c r="AD84" s="26"/>
      <c r="AE84" s="25"/>
      <c r="AF84" s="26"/>
      <c r="AG84" s="43"/>
      <c r="AH84" s="26"/>
      <c r="AI84" s="41"/>
    </row>
    <row r="85" spans="1:35" ht="18" customHeight="1" x14ac:dyDescent="0.25">
      <c r="A85" s="62"/>
      <c r="B85" s="10"/>
      <c r="C85" s="53"/>
      <c r="D85" s="53"/>
      <c r="E85" s="53"/>
      <c r="F85" s="17"/>
      <c r="G85" s="17"/>
      <c r="H85" s="6"/>
      <c r="I85" s="5"/>
      <c r="J85" s="22"/>
      <c r="K85" s="28"/>
      <c r="L85" s="26"/>
      <c r="M85" s="28"/>
      <c r="N85" s="26"/>
      <c r="O85" s="28"/>
      <c r="P85" s="26"/>
      <c r="Q85" s="28"/>
      <c r="R85" s="26"/>
      <c r="S85" s="34"/>
      <c r="T85" s="26"/>
      <c r="U85" s="34"/>
      <c r="V85" s="37"/>
      <c r="W85" s="25"/>
      <c r="X85" s="26"/>
      <c r="Y85" s="25"/>
      <c r="Z85" s="26"/>
      <c r="AA85" s="25"/>
      <c r="AB85" s="26"/>
      <c r="AC85" s="33"/>
      <c r="AD85" s="26"/>
      <c r="AE85" s="25"/>
      <c r="AF85" s="26"/>
      <c r="AG85" s="33"/>
      <c r="AH85" s="26"/>
      <c r="AI85" s="41"/>
    </row>
    <row r="86" spans="1:35" ht="18" customHeight="1" x14ac:dyDescent="0.25">
      <c r="A86" s="62"/>
      <c r="B86" s="10"/>
      <c r="C86" s="53"/>
      <c r="D86" s="53"/>
      <c r="E86" s="53"/>
      <c r="F86" s="17"/>
      <c r="G86" s="17"/>
      <c r="H86" s="6"/>
      <c r="I86" s="5"/>
      <c r="J86" s="22"/>
      <c r="K86" s="28"/>
      <c r="L86" s="26"/>
      <c r="M86" s="28"/>
      <c r="N86" s="26"/>
      <c r="O86" s="28"/>
      <c r="P86" s="26"/>
      <c r="Q86" s="28"/>
      <c r="R86" s="26"/>
      <c r="S86" s="28"/>
      <c r="T86" s="26"/>
      <c r="U86" s="28"/>
      <c r="V86" s="26"/>
      <c r="W86" s="25"/>
      <c r="X86" s="26"/>
      <c r="Y86" s="25"/>
      <c r="Z86" s="26"/>
      <c r="AA86" s="25"/>
      <c r="AB86" s="26"/>
      <c r="AC86" s="33"/>
      <c r="AD86" s="26"/>
      <c r="AE86" s="25"/>
      <c r="AF86" s="26"/>
      <c r="AG86" s="33"/>
      <c r="AH86" s="26"/>
      <c r="AI86" s="41"/>
    </row>
    <row r="87" spans="1:35" ht="18" customHeight="1" x14ac:dyDescent="0.25">
      <c r="A87" s="62"/>
      <c r="B87" s="10"/>
      <c r="C87" s="53"/>
      <c r="D87" s="53"/>
      <c r="E87" s="53"/>
      <c r="F87" s="17"/>
      <c r="G87" s="17"/>
      <c r="H87" s="6"/>
      <c r="I87" s="5"/>
      <c r="J87" s="22"/>
      <c r="K87" s="28"/>
      <c r="L87" s="26"/>
      <c r="M87" s="28"/>
      <c r="N87" s="26"/>
      <c r="O87" s="28"/>
      <c r="P87" s="26"/>
      <c r="Q87" s="28"/>
      <c r="R87" s="26"/>
      <c r="S87" s="34"/>
      <c r="T87" s="26"/>
      <c r="U87" s="34"/>
      <c r="V87" s="37"/>
      <c r="W87" s="25"/>
      <c r="X87" s="26"/>
      <c r="Y87" s="25"/>
      <c r="Z87" s="26"/>
      <c r="AA87" s="25"/>
      <c r="AB87" s="26"/>
      <c r="AC87" s="33"/>
      <c r="AD87" s="26"/>
      <c r="AE87" s="25"/>
      <c r="AF87" s="26"/>
      <c r="AG87" s="43"/>
      <c r="AH87" s="26"/>
      <c r="AI87" s="41"/>
    </row>
    <row r="88" spans="1:35" ht="18" customHeight="1" x14ac:dyDescent="0.25">
      <c r="A88" s="62"/>
      <c r="B88" s="10"/>
      <c r="C88" s="53"/>
      <c r="D88" s="53"/>
      <c r="E88" s="53"/>
      <c r="F88" s="17"/>
      <c r="G88" s="17"/>
      <c r="H88" s="6"/>
      <c r="I88" s="5"/>
      <c r="J88" s="22"/>
      <c r="K88" s="28"/>
      <c r="L88" s="26"/>
      <c r="M88" s="28"/>
      <c r="N88" s="26"/>
      <c r="O88" s="28"/>
      <c r="P88" s="26"/>
      <c r="Q88" s="28"/>
      <c r="R88" s="26"/>
      <c r="S88" s="34"/>
      <c r="T88" s="26"/>
      <c r="U88" s="38"/>
      <c r="V88" s="37"/>
      <c r="W88" s="25"/>
      <c r="X88" s="26"/>
      <c r="Y88" s="25"/>
      <c r="Z88" s="26"/>
      <c r="AA88" s="25"/>
      <c r="AB88" s="26"/>
      <c r="AC88" s="33"/>
      <c r="AD88" s="26"/>
      <c r="AE88" s="25"/>
      <c r="AF88" s="26"/>
      <c r="AG88" s="43"/>
      <c r="AH88" s="26"/>
      <c r="AI88" s="41"/>
    </row>
    <row r="89" spans="1:35" ht="18" customHeight="1" x14ac:dyDescent="0.25">
      <c r="A89" s="62"/>
      <c r="B89" s="10"/>
      <c r="C89" s="53"/>
      <c r="D89" s="53"/>
      <c r="E89" s="53"/>
      <c r="F89" s="17"/>
      <c r="G89" s="17"/>
      <c r="H89" s="6"/>
      <c r="I89" s="5"/>
      <c r="J89" s="22"/>
      <c r="K89" s="28"/>
      <c r="L89" s="26"/>
      <c r="M89" s="28"/>
      <c r="N89" s="26"/>
      <c r="O89" s="28"/>
      <c r="P89" s="26"/>
      <c r="Q89" s="28"/>
      <c r="R89" s="26"/>
      <c r="S89" s="34"/>
      <c r="T89" s="26"/>
      <c r="U89" s="34"/>
      <c r="V89" s="37"/>
      <c r="W89" s="25"/>
      <c r="X89" s="26"/>
      <c r="Y89" s="25"/>
      <c r="Z89" s="26"/>
      <c r="AA89" s="25"/>
      <c r="AB89" s="26"/>
      <c r="AC89" s="33"/>
      <c r="AD89" s="26"/>
      <c r="AE89" s="25"/>
      <c r="AF89" s="26"/>
      <c r="AG89" s="43"/>
      <c r="AH89" s="26"/>
      <c r="AI89" s="41"/>
    </row>
    <row r="90" spans="1:35" ht="18" customHeight="1" x14ac:dyDescent="0.25">
      <c r="A90" s="62"/>
      <c r="B90" s="10"/>
      <c r="C90" s="53"/>
      <c r="D90" s="53"/>
      <c r="E90" s="53"/>
      <c r="F90" s="17"/>
      <c r="G90" s="17"/>
      <c r="H90" s="6"/>
      <c r="I90" s="5"/>
      <c r="J90" s="22"/>
      <c r="K90" s="28"/>
      <c r="L90" s="26"/>
      <c r="M90" s="28"/>
      <c r="N90" s="26"/>
      <c r="O90" s="28"/>
      <c r="P90" s="26"/>
      <c r="Q90" s="28"/>
      <c r="R90" s="26"/>
      <c r="S90" s="34"/>
      <c r="T90" s="26"/>
      <c r="U90" s="34"/>
      <c r="V90" s="37"/>
      <c r="W90" s="25"/>
      <c r="X90" s="26"/>
      <c r="Y90" s="25"/>
      <c r="Z90" s="26"/>
      <c r="AA90" s="25"/>
      <c r="AB90" s="26"/>
      <c r="AC90" s="33"/>
      <c r="AD90" s="26"/>
      <c r="AE90" s="45"/>
      <c r="AF90" s="26"/>
      <c r="AG90" s="43"/>
      <c r="AH90" s="26"/>
      <c r="AI90" s="41"/>
    </row>
    <row r="91" spans="1:35" ht="18" customHeight="1" x14ac:dyDescent="0.25">
      <c r="A91" s="62"/>
      <c r="B91" s="10"/>
      <c r="C91" s="53"/>
      <c r="D91" s="53"/>
      <c r="E91" s="53"/>
      <c r="F91" s="17"/>
      <c r="G91" s="17"/>
      <c r="H91" s="6"/>
      <c r="I91" s="5"/>
      <c r="J91" s="22"/>
      <c r="K91" s="28"/>
      <c r="L91" s="26"/>
      <c r="M91" s="28"/>
      <c r="N91" s="26"/>
      <c r="O91" s="28"/>
      <c r="P91" s="26"/>
      <c r="Q91" s="28"/>
      <c r="R91" s="26"/>
      <c r="S91" s="34"/>
      <c r="T91" s="26"/>
      <c r="U91" s="34"/>
      <c r="V91" s="37"/>
      <c r="W91" s="25"/>
      <c r="X91" s="26"/>
      <c r="Y91" s="25"/>
      <c r="Z91" s="26"/>
      <c r="AA91" s="25"/>
      <c r="AB91" s="26"/>
      <c r="AC91" s="33"/>
      <c r="AD91" s="26"/>
      <c r="AE91" s="25"/>
      <c r="AF91" s="26"/>
      <c r="AG91" s="33"/>
      <c r="AH91" s="26"/>
      <c r="AI91" s="41"/>
    </row>
    <row r="92" spans="1:35" ht="18" customHeight="1" x14ac:dyDescent="0.25">
      <c r="A92" s="62"/>
      <c r="B92" s="10"/>
      <c r="C92" s="53"/>
      <c r="D92" s="53"/>
      <c r="E92" s="53"/>
      <c r="F92" s="17"/>
      <c r="G92" s="17"/>
      <c r="H92" s="6"/>
      <c r="I92" s="5"/>
      <c r="J92" s="22"/>
      <c r="K92" s="28"/>
      <c r="L92" s="26"/>
      <c r="M92" s="28"/>
      <c r="N92" s="26"/>
      <c r="O92" s="28"/>
      <c r="P92" s="26"/>
      <c r="Q92" s="28"/>
      <c r="R92" s="26"/>
      <c r="S92" s="34"/>
      <c r="T92" s="26"/>
      <c r="U92" s="34"/>
      <c r="V92" s="37"/>
      <c r="W92" s="25"/>
      <c r="X92" s="26"/>
      <c r="Y92" s="25"/>
      <c r="Z92" s="26"/>
      <c r="AA92" s="25"/>
      <c r="AB92" s="26"/>
      <c r="AC92" s="33"/>
      <c r="AD92" s="26"/>
      <c r="AE92" s="25"/>
      <c r="AF92" s="26"/>
      <c r="AG92" s="33"/>
      <c r="AH92" s="26"/>
      <c r="AI92" s="41"/>
    </row>
    <row r="93" spans="1:35" ht="18" customHeight="1" x14ac:dyDescent="0.25">
      <c r="A93" s="62"/>
      <c r="B93" s="10"/>
      <c r="C93" s="53"/>
      <c r="D93" s="53"/>
      <c r="E93" s="53"/>
      <c r="F93" s="17"/>
      <c r="G93" s="17"/>
      <c r="H93" s="6"/>
      <c r="I93" s="5"/>
      <c r="J93" s="22"/>
      <c r="K93" s="28"/>
      <c r="L93" s="26"/>
      <c r="M93" s="28"/>
      <c r="N93" s="26"/>
      <c r="O93" s="28"/>
      <c r="P93" s="26"/>
      <c r="Q93" s="28"/>
      <c r="R93" s="26"/>
      <c r="S93" s="34"/>
      <c r="T93" s="26"/>
      <c r="U93" s="34"/>
      <c r="V93" s="37"/>
      <c r="W93" s="25"/>
      <c r="X93" s="26"/>
      <c r="Y93" s="25"/>
      <c r="Z93" s="26"/>
      <c r="AA93" s="25"/>
      <c r="AB93" s="26"/>
      <c r="AC93" s="33"/>
      <c r="AD93" s="26"/>
      <c r="AE93" s="45"/>
      <c r="AF93" s="26"/>
      <c r="AG93" s="43"/>
      <c r="AH93" s="26"/>
      <c r="AI93" s="41"/>
    </row>
    <row r="94" spans="1:35" ht="18" customHeight="1" x14ac:dyDescent="0.25">
      <c r="A94" s="62"/>
      <c r="B94" s="10"/>
      <c r="C94" s="53"/>
      <c r="D94" s="53"/>
      <c r="E94" s="53"/>
      <c r="F94" s="17"/>
      <c r="G94" s="17"/>
      <c r="H94" s="6"/>
      <c r="I94" s="5"/>
      <c r="J94" s="22"/>
      <c r="K94" s="28"/>
      <c r="L94" s="26"/>
      <c r="M94" s="28"/>
      <c r="N94" s="26"/>
      <c r="O94" s="28"/>
      <c r="P94" s="26"/>
      <c r="Q94" s="28"/>
      <c r="R94" s="26"/>
      <c r="S94" s="34"/>
      <c r="T94" s="26"/>
      <c r="U94" s="34"/>
      <c r="V94" s="37"/>
      <c r="W94" s="25"/>
      <c r="X94" s="26"/>
      <c r="Y94" s="25"/>
      <c r="Z94" s="26"/>
      <c r="AA94" s="25"/>
      <c r="AB94" s="26"/>
      <c r="AC94" s="33"/>
      <c r="AD94" s="26"/>
      <c r="AE94" s="25"/>
      <c r="AF94" s="26"/>
      <c r="AG94" s="43"/>
      <c r="AH94" s="26"/>
      <c r="AI94" s="41"/>
    </row>
    <row r="95" spans="1:35" ht="18" customHeight="1" x14ac:dyDescent="0.25">
      <c r="A95" s="62"/>
      <c r="B95" s="10"/>
      <c r="C95" s="53"/>
      <c r="D95" s="53"/>
      <c r="E95" s="53"/>
      <c r="F95" s="17"/>
      <c r="G95" s="17"/>
      <c r="H95" s="6"/>
      <c r="I95" s="5"/>
      <c r="J95" s="22"/>
      <c r="K95" s="28"/>
      <c r="L95" s="26"/>
      <c r="M95" s="28"/>
      <c r="N95" s="26"/>
      <c r="O95" s="28"/>
      <c r="P95" s="26"/>
      <c r="Q95" s="28"/>
      <c r="R95" s="26"/>
      <c r="S95" s="34"/>
      <c r="T95" s="26"/>
      <c r="U95" s="34"/>
      <c r="V95" s="37"/>
      <c r="W95" s="25"/>
      <c r="X95" s="26"/>
      <c r="Y95" s="25"/>
      <c r="Z95" s="26"/>
      <c r="AA95" s="25"/>
      <c r="AB95" s="26"/>
      <c r="AC95" s="33"/>
      <c r="AD95" s="26"/>
      <c r="AE95" s="25"/>
      <c r="AF95" s="26"/>
      <c r="AG95" s="43"/>
      <c r="AH95" s="26"/>
      <c r="AI95" s="41"/>
    </row>
    <row r="96" spans="1:35" ht="18" customHeight="1" x14ac:dyDescent="0.25">
      <c r="A96" s="62"/>
      <c r="B96" s="10"/>
      <c r="C96" s="53"/>
      <c r="D96" s="53"/>
      <c r="E96" s="53"/>
      <c r="F96" s="17"/>
      <c r="G96" s="17"/>
      <c r="H96" s="6"/>
      <c r="I96" s="5"/>
      <c r="J96" s="22"/>
      <c r="K96" s="28"/>
      <c r="L96" s="26"/>
      <c r="M96" s="28"/>
      <c r="N96" s="26"/>
      <c r="O96" s="28"/>
      <c r="P96" s="26"/>
      <c r="Q96" s="28"/>
      <c r="R96" s="26"/>
      <c r="S96" s="34"/>
      <c r="T96" s="26"/>
      <c r="U96" s="34"/>
      <c r="V96" s="37"/>
      <c r="W96" s="25"/>
      <c r="X96" s="26"/>
      <c r="Y96" s="25"/>
      <c r="Z96" s="26"/>
      <c r="AA96" s="25"/>
      <c r="AB96" s="26"/>
      <c r="AC96" s="33"/>
      <c r="AD96" s="26"/>
      <c r="AE96" s="25"/>
      <c r="AF96" s="26"/>
      <c r="AG96" s="33"/>
      <c r="AH96" s="26"/>
      <c r="AI96" s="41"/>
    </row>
    <row r="97" spans="1:35" ht="18" customHeight="1" x14ac:dyDescent="0.25">
      <c r="A97" s="62"/>
      <c r="B97" s="10"/>
      <c r="C97" s="53"/>
      <c r="D97" s="53"/>
      <c r="E97" s="53"/>
      <c r="F97" s="17"/>
      <c r="G97" s="17"/>
      <c r="H97" s="6"/>
      <c r="I97" s="5"/>
      <c r="J97" s="22"/>
      <c r="K97" s="28"/>
      <c r="L97" s="26"/>
      <c r="M97" s="28"/>
      <c r="N97" s="26"/>
      <c r="O97" s="28"/>
      <c r="P97" s="26"/>
      <c r="Q97" s="28"/>
      <c r="R97" s="26"/>
      <c r="S97" s="34"/>
      <c r="T97" s="26"/>
      <c r="U97" s="34"/>
      <c r="V97" s="37"/>
      <c r="W97" s="25"/>
      <c r="X97" s="26"/>
      <c r="Y97" s="25"/>
      <c r="Z97" s="26"/>
      <c r="AA97" s="25"/>
      <c r="AB97" s="26"/>
      <c r="AC97" s="33"/>
      <c r="AD97" s="26"/>
      <c r="AE97" s="25"/>
      <c r="AF97" s="26"/>
      <c r="AG97" s="43"/>
      <c r="AH97" s="26"/>
      <c r="AI97" s="41"/>
    </row>
    <row r="98" spans="1:35" ht="18" customHeight="1" x14ac:dyDescent="0.25">
      <c r="A98" s="62"/>
      <c r="B98" s="10"/>
      <c r="C98" s="53"/>
      <c r="D98" s="53"/>
      <c r="E98" s="53"/>
      <c r="F98" s="17"/>
      <c r="G98" s="17"/>
      <c r="H98" s="6"/>
      <c r="I98" s="5"/>
      <c r="J98" s="22"/>
      <c r="K98" s="28"/>
      <c r="L98" s="26"/>
      <c r="M98" s="28"/>
      <c r="N98" s="26"/>
      <c r="O98" s="28"/>
      <c r="P98" s="26"/>
      <c r="Q98" s="28"/>
      <c r="R98" s="26"/>
      <c r="S98" s="34"/>
      <c r="T98" s="26"/>
      <c r="U98" s="34"/>
      <c r="V98" s="37"/>
      <c r="W98" s="25"/>
      <c r="X98" s="26"/>
      <c r="Y98" s="25"/>
      <c r="Z98" s="26"/>
      <c r="AA98" s="25"/>
      <c r="AB98" s="26"/>
      <c r="AC98" s="33"/>
      <c r="AD98" s="26"/>
      <c r="AE98" s="25"/>
      <c r="AF98" s="26"/>
      <c r="AG98" s="43"/>
      <c r="AH98" s="26"/>
      <c r="AI98" s="41"/>
    </row>
    <row r="99" spans="1:35" ht="18" customHeight="1" x14ac:dyDescent="0.25">
      <c r="A99" s="62"/>
      <c r="B99" s="10"/>
      <c r="C99" s="53"/>
      <c r="D99" s="53"/>
      <c r="E99" s="53"/>
      <c r="F99" s="17"/>
      <c r="G99" s="17"/>
      <c r="H99" s="6"/>
      <c r="I99" s="5"/>
      <c r="J99" s="22"/>
      <c r="K99" s="28"/>
      <c r="L99" s="26"/>
      <c r="M99" s="28"/>
      <c r="N99" s="26"/>
      <c r="O99" s="28"/>
      <c r="P99" s="26"/>
      <c r="Q99" s="28"/>
      <c r="R99" s="26"/>
      <c r="S99" s="34"/>
      <c r="T99" s="26"/>
      <c r="U99" s="34"/>
      <c r="V99" s="37"/>
      <c r="W99" s="25"/>
      <c r="X99" s="26"/>
      <c r="Y99" s="25"/>
      <c r="Z99" s="26"/>
      <c r="AA99" s="25"/>
      <c r="AB99" s="26"/>
      <c r="AC99" s="33"/>
      <c r="AD99" s="26"/>
      <c r="AE99" s="25"/>
      <c r="AF99" s="26"/>
      <c r="AG99" s="43"/>
      <c r="AH99" s="26"/>
      <c r="AI99" s="41"/>
    </row>
    <row r="100" spans="1:35" ht="18" customHeight="1" x14ac:dyDescent="0.25">
      <c r="A100" s="62"/>
      <c r="B100" s="10"/>
      <c r="C100" s="53"/>
      <c r="D100" s="53"/>
      <c r="E100" s="53"/>
      <c r="F100" s="17"/>
      <c r="G100" s="17"/>
      <c r="H100" s="6"/>
      <c r="I100" s="5"/>
      <c r="J100" s="22"/>
      <c r="K100" s="28"/>
      <c r="L100" s="26"/>
      <c r="M100" s="28"/>
      <c r="N100" s="26"/>
      <c r="O100" s="28"/>
      <c r="P100" s="26"/>
      <c r="Q100" s="28"/>
      <c r="R100" s="26"/>
      <c r="S100" s="34"/>
      <c r="T100" s="26"/>
      <c r="U100" s="34"/>
      <c r="V100" s="37"/>
      <c r="W100" s="25"/>
      <c r="X100" s="26"/>
      <c r="Y100" s="25"/>
      <c r="Z100" s="26"/>
      <c r="AA100" s="25"/>
      <c r="AB100" s="26"/>
      <c r="AC100" s="33"/>
      <c r="AD100" s="26"/>
      <c r="AE100" s="25"/>
      <c r="AF100" s="26"/>
      <c r="AG100" s="43"/>
      <c r="AH100" s="26"/>
      <c r="AI100" s="41"/>
    </row>
    <row r="101" spans="1:35" ht="18" customHeight="1" x14ac:dyDescent="0.25">
      <c r="A101" s="62"/>
      <c r="B101" s="10"/>
      <c r="C101" s="53"/>
      <c r="D101" s="53"/>
      <c r="E101" s="53"/>
      <c r="F101" s="17"/>
      <c r="G101" s="17"/>
      <c r="H101" s="6"/>
      <c r="I101" s="5"/>
      <c r="J101" s="22"/>
      <c r="K101" s="28"/>
      <c r="L101" s="26"/>
      <c r="M101" s="28"/>
      <c r="N101" s="26"/>
      <c r="O101" s="28"/>
      <c r="P101" s="26"/>
      <c r="Q101" s="28"/>
      <c r="R101" s="26"/>
      <c r="S101" s="34"/>
      <c r="T101" s="26"/>
      <c r="U101" s="34"/>
      <c r="V101" s="37"/>
      <c r="W101" s="34"/>
      <c r="X101" s="37"/>
      <c r="Y101" s="25"/>
      <c r="Z101" s="26"/>
      <c r="AA101" s="25"/>
      <c r="AB101" s="26"/>
      <c r="AC101" s="43"/>
      <c r="AD101" s="26"/>
      <c r="AE101" s="28"/>
      <c r="AF101" s="26"/>
      <c r="AG101" s="43"/>
      <c r="AH101" s="26"/>
      <c r="AI101" s="41"/>
    </row>
    <row r="102" spans="1:35" ht="18" customHeight="1" x14ac:dyDescent="0.25">
      <c r="A102" s="62"/>
      <c r="B102" s="10"/>
      <c r="C102" s="53"/>
      <c r="D102" s="53"/>
      <c r="E102" s="53"/>
      <c r="F102" s="17"/>
      <c r="G102" s="17"/>
      <c r="H102" s="6"/>
      <c r="I102" s="5"/>
      <c r="J102" s="22"/>
      <c r="K102" s="28"/>
      <c r="L102" s="26"/>
      <c r="M102" s="28"/>
      <c r="N102" s="26"/>
      <c r="O102" s="28"/>
      <c r="P102" s="26"/>
      <c r="Q102" s="28"/>
      <c r="R102" s="26"/>
      <c r="S102" s="34"/>
      <c r="T102" s="26"/>
      <c r="U102" s="34"/>
      <c r="V102" s="37"/>
      <c r="W102" s="43"/>
      <c r="X102" s="26"/>
      <c r="Y102" s="25"/>
      <c r="Z102" s="26"/>
      <c r="AA102" s="25"/>
      <c r="AB102" s="26"/>
      <c r="AC102" s="43"/>
      <c r="AD102" s="26"/>
      <c r="AE102" s="28"/>
      <c r="AF102" s="26"/>
      <c r="AG102" s="43"/>
      <c r="AH102" s="26"/>
      <c r="AI102" s="41"/>
    </row>
    <row r="103" spans="1:35" ht="18" customHeight="1" x14ac:dyDescent="0.25">
      <c r="A103" s="62"/>
      <c r="B103" s="10"/>
      <c r="C103" s="53"/>
      <c r="D103" s="53"/>
      <c r="E103" s="53"/>
      <c r="F103" s="17"/>
      <c r="G103" s="17"/>
      <c r="H103" s="6"/>
      <c r="I103" s="5"/>
      <c r="J103" s="22"/>
      <c r="K103" s="28"/>
      <c r="L103" s="26"/>
      <c r="M103" s="28"/>
      <c r="N103" s="26"/>
      <c r="O103" s="28"/>
      <c r="P103" s="26"/>
      <c r="Q103" s="28"/>
      <c r="R103" s="26"/>
      <c r="S103" s="34"/>
      <c r="T103" s="26"/>
      <c r="U103" s="34"/>
      <c r="V103" s="37"/>
      <c r="W103" s="25"/>
      <c r="X103" s="26"/>
      <c r="Y103" s="25"/>
      <c r="Z103" s="26"/>
      <c r="AA103" s="25"/>
      <c r="AB103" s="26"/>
      <c r="AC103" s="33"/>
      <c r="AD103" s="26"/>
      <c r="AE103" s="25"/>
      <c r="AF103" s="26"/>
      <c r="AG103" s="43"/>
      <c r="AH103" s="26"/>
      <c r="AI103" s="41"/>
    </row>
    <row r="104" spans="1:35" ht="20.25" customHeight="1" thickBot="1" x14ac:dyDescent="0.3">
      <c r="A104" s="62"/>
      <c r="B104" s="10"/>
      <c r="C104" s="53"/>
      <c r="D104" s="53"/>
      <c r="E104" s="53"/>
      <c r="F104" s="17"/>
      <c r="G104" s="17"/>
      <c r="H104" s="6"/>
      <c r="I104" s="5"/>
      <c r="J104" s="22"/>
      <c r="K104" s="29"/>
      <c r="L104" s="30"/>
      <c r="M104" s="29"/>
      <c r="N104" s="30"/>
      <c r="O104" s="29"/>
      <c r="P104" s="30"/>
      <c r="Q104" s="29"/>
      <c r="R104" s="30"/>
      <c r="S104" s="36"/>
      <c r="T104" s="30"/>
      <c r="U104" s="36"/>
      <c r="V104" s="39"/>
      <c r="W104" s="44"/>
      <c r="X104" s="30"/>
      <c r="Y104" s="44"/>
      <c r="Z104" s="30"/>
      <c r="AA104" s="44"/>
      <c r="AB104" s="30"/>
      <c r="AC104" s="48"/>
      <c r="AD104" s="30"/>
      <c r="AE104" s="44"/>
      <c r="AF104" s="30"/>
      <c r="AG104" s="50"/>
      <c r="AH104" s="30"/>
      <c r="AI104" s="42"/>
    </row>
    <row r="105" spans="1:35" ht="20.25" customHeight="1" thickBot="1" x14ac:dyDescent="0.3">
      <c r="A105" s="62"/>
      <c r="B105" s="10"/>
      <c r="C105" s="53"/>
      <c r="D105" s="53"/>
      <c r="E105" s="53"/>
      <c r="F105" s="17"/>
      <c r="G105" s="17"/>
      <c r="H105" s="6"/>
      <c r="I105" s="5"/>
      <c r="J105" s="22"/>
      <c r="K105" s="29"/>
      <c r="L105" s="30"/>
      <c r="M105" s="29"/>
      <c r="N105" s="30"/>
      <c r="O105" s="29"/>
      <c r="P105" s="30"/>
      <c r="Q105" s="29"/>
      <c r="R105" s="30"/>
      <c r="S105" s="36"/>
      <c r="T105" s="30"/>
      <c r="U105" s="36"/>
      <c r="V105" s="39"/>
      <c r="W105" s="44"/>
      <c r="X105" s="30"/>
      <c r="Y105" s="44"/>
      <c r="Z105" s="30"/>
      <c r="AA105" s="44"/>
      <c r="AB105" s="30"/>
      <c r="AC105" s="48"/>
      <c r="AD105" s="30"/>
      <c r="AE105" s="44"/>
      <c r="AF105" s="30"/>
      <c r="AG105" s="50"/>
      <c r="AH105" s="30"/>
      <c r="AI105" s="42"/>
    </row>
    <row r="106" spans="1:35" ht="20.25" customHeight="1" thickBot="1" x14ac:dyDescent="0.3">
      <c r="A106" s="62"/>
      <c r="B106" s="10"/>
      <c r="C106" s="53"/>
      <c r="D106" s="53"/>
      <c r="E106" s="53"/>
      <c r="F106" s="17"/>
      <c r="G106" s="17"/>
      <c r="H106" s="6"/>
      <c r="I106" s="5"/>
      <c r="J106" s="22"/>
      <c r="K106" s="29"/>
      <c r="L106" s="30"/>
      <c r="M106" s="29"/>
      <c r="N106" s="30"/>
      <c r="O106" s="29"/>
      <c r="P106" s="30"/>
      <c r="Q106" s="29"/>
      <c r="R106" s="30"/>
      <c r="S106" s="36"/>
      <c r="T106" s="30"/>
      <c r="U106" s="36"/>
      <c r="V106" s="39"/>
      <c r="W106" s="44"/>
      <c r="X106" s="30"/>
      <c r="Y106" s="44"/>
      <c r="Z106" s="30"/>
      <c r="AA106" s="44"/>
      <c r="AB106" s="30"/>
      <c r="AC106" s="48"/>
      <c r="AD106" s="30"/>
      <c r="AE106" s="44"/>
      <c r="AF106" s="30"/>
      <c r="AG106" s="50"/>
      <c r="AH106" s="30"/>
      <c r="AI106" s="42"/>
    </row>
    <row r="107" spans="1:35" ht="20.25" customHeight="1" thickBot="1" x14ac:dyDescent="0.3">
      <c r="A107" s="62"/>
      <c r="B107" s="10"/>
      <c r="C107" s="53"/>
      <c r="D107" s="53"/>
      <c r="E107" s="53"/>
      <c r="F107" s="17"/>
      <c r="G107" s="17"/>
      <c r="H107" s="6"/>
      <c r="I107" s="5"/>
      <c r="J107" s="22"/>
      <c r="K107" s="29"/>
      <c r="L107" s="30"/>
      <c r="M107" s="29"/>
      <c r="N107" s="30"/>
      <c r="O107" s="29"/>
      <c r="P107" s="30"/>
      <c r="Q107" s="29"/>
      <c r="R107" s="30"/>
      <c r="S107" s="36"/>
      <c r="T107" s="30"/>
      <c r="U107" s="36"/>
      <c r="V107" s="39"/>
      <c r="W107" s="44"/>
      <c r="X107" s="30"/>
      <c r="Y107" s="44"/>
      <c r="Z107" s="30"/>
      <c r="AA107" s="44"/>
      <c r="AB107" s="30"/>
      <c r="AC107" s="48"/>
      <c r="AD107" s="30"/>
      <c r="AE107" s="44"/>
      <c r="AF107" s="30"/>
      <c r="AG107" s="50"/>
      <c r="AH107" s="30"/>
      <c r="AI107" s="42"/>
    </row>
    <row r="108" spans="1:35" ht="20.25" customHeight="1" thickBot="1" x14ac:dyDescent="0.3">
      <c r="A108" s="62"/>
      <c r="B108" s="10"/>
      <c r="C108" s="53"/>
      <c r="D108" s="53"/>
      <c r="E108" s="53"/>
      <c r="F108" s="17"/>
      <c r="G108" s="17"/>
      <c r="H108" s="6"/>
      <c r="I108" s="5"/>
      <c r="J108" s="22"/>
      <c r="K108" s="29"/>
      <c r="L108" s="30"/>
      <c r="M108" s="29"/>
      <c r="N108" s="30"/>
      <c r="O108" s="29"/>
      <c r="P108" s="30"/>
      <c r="Q108" s="29"/>
      <c r="R108" s="30"/>
      <c r="S108" s="36"/>
      <c r="T108" s="30"/>
      <c r="U108" s="36"/>
      <c r="V108" s="39"/>
      <c r="W108" s="44"/>
      <c r="X108" s="30"/>
      <c r="Y108" s="44"/>
      <c r="Z108" s="30"/>
      <c r="AA108" s="44"/>
      <c r="AB108" s="30"/>
      <c r="AC108" s="48"/>
      <c r="AD108" s="30"/>
      <c r="AE108" s="44"/>
      <c r="AF108" s="30"/>
      <c r="AG108" s="50"/>
      <c r="AH108" s="30"/>
      <c r="AI108" s="42"/>
    </row>
    <row r="109" spans="1:35" ht="20.25" customHeight="1" thickBot="1" x14ac:dyDescent="0.3">
      <c r="A109" s="62"/>
      <c r="B109" s="10"/>
      <c r="C109" s="53"/>
      <c r="D109" s="53"/>
      <c r="E109" s="53"/>
      <c r="F109" s="17"/>
      <c r="G109" s="17"/>
      <c r="H109" s="6"/>
      <c r="I109" s="5"/>
      <c r="J109" s="22"/>
      <c r="K109" s="29"/>
      <c r="L109" s="30"/>
      <c r="M109" s="29"/>
      <c r="N109" s="30"/>
      <c r="O109" s="29"/>
      <c r="P109" s="30"/>
      <c r="Q109" s="29"/>
      <c r="R109" s="30"/>
      <c r="S109" s="36"/>
      <c r="T109" s="30"/>
      <c r="U109" s="36"/>
      <c r="V109" s="39"/>
      <c r="W109" s="44"/>
      <c r="X109" s="30"/>
      <c r="Y109" s="44"/>
      <c r="Z109" s="30"/>
      <c r="AA109" s="44"/>
      <c r="AB109" s="30"/>
      <c r="AC109" s="48"/>
      <c r="AD109" s="30"/>
      <c r="AE109" s="44"/>
      <c r="AF109" s="30"/>
      <c r="AG109" s="50"/>
      <c r="AH109" s="30"/>
      <c r="AI109" s="42"/>
    </row>
    <row r="110" spans="1:35" ht="20.25" customHeight="1" thickBot="1" x14ac:dyDescent="0.3">
      <c r="A110" s="62"/>
      <c r="B110" s="10"/>
      <c r="C110" s="53"/>
      <c r="D110" s="53"/>
      <c r="E110" s="53"/>
      <c r="F110" s="17"/>
      <c r="G110" s="17"/>
      <c r="H110" s="6"/>
      <c r="I110" s="5"/>
      <c r="J110" s="22"/>
      <c r="K110" s="29"/>
      <c r="L110" s="30"/>
      <c r="M110" s="29"/>
      <c r="N110" s="30"/>
      <c r="O110" s="29"/>
      <c r="P110" s="30"/>
      <c r="Q110" s="29"/>
      <c r="R110" s="30"/>
      <c r="S110" s="36"/>
      <c r="T110" s="30"/>
      <c r="U110" s="36"/>
      <c r="V110" s="39"/>
      <c r="W110" s="44"/>
      <c r="X110" s="30"/>
      <c r="Y110" s="44"/>
      <c r="Z110" s="30"/>
      <c r="AA110" s="44"/>
      <c r="AB110" s="30"/>
      <c r="AC110" s="48"/>
      <c r="AD110" s="30"/>
      <c r="AE110" s="44"/>
      <c r="AF110" s="30"/>
      <c r="AG110" s="50"/>
      <c r="AH110" s="30"/>
      <c r="AI110" s="42"/>
    </row>
    <row r="111" spans="1:35" ht="20.25" customHeight="1" thickBot="1" x14ac:dyDescent="0.3">
      <c r="A111" s="62"/>
      <c r="B111" s="10"/>
      <c r="C111" s="53"/>
      <c r="D111" s="53"/>
      <c r="E111" s="53"/>
      <c r="F111" s="17"/>
      <c r="G111" s="17"/>
      <c r="H111" s="6"/>
      <c r="I111" s="5"/>
      <c r="J111" s="22"/>
      <c r="K111" s="29"/>
      <c r="L111" s="30"/>
      <c r="M111" s="29"/>
      <c r="N111" s="30"/>
      <c r="O111" s="29"/>
      <c r="P111" s="30"/>
      <c r="Q111" s="29"/>
      <c r="R111" s="30"/>
      <c r="S111" s="36"/>
      <c r="T111" s="30"/>
      <c r="U111" s="36"/>
      <c r="V111" s="39"/>
      <c r="W111" s="44"/>
      <c r="X111" s="30"/>
      <c r="Y111" s="44"/>
      <c r="Z111" s="30"/>
      <c r="AA111" s="44"/>
      <c r="AB111" s="30"/>
      <c r="AC111" s="48"/>
      <c r="AD111" s="30"/>
      <c r="AE111" s="44"/>
      <c r="AF111" s="30"/>
      <c r="AG111" s="50"/>
      <c r="AH111" s="30"/>
      <c r="AI111" s="42"/>
    </row>
    <row r="112" spans="1:35" ht="20.25" customHeight="1" thickBot="1" x14ac:dyDescent="0.3">
      <c r="A112" s="62"/>
      <c r="B112" s="10"/>
      <c r="C112" s="53"/>
      <c r="D112" s="53"/>
      <c r="E112" s="53"/>
      <c r="F112" s="17"/>
      <c r="G112" s="17"/>
      <c r="H112" s="6"/>
      <c r="I112" s="5"/>
      <c r="J112" s="22"/>
      <c r="K112" s="29"/>
      <c r="L112" s="30"/>
      <c r="M112" s="29"/>
      <c r="N112" s="30"/>
      <c r="O112" s="29"/>
      <c r="P112" s="30"/>
      <c r="Q112" s="29"/>
      <c r="R112" s="30"/>
      <c r="S112" s="36"/>
      <c r="T112" s="30"/>
      <c r="U112" s="36"/>
      <c r="V112" s="39"/>
      <c r="W112" s="44"/>
      <c r="X112" s="30"/>
      <c r="Y112" s="44"/>
      <c r="Z112" s="30"/>
      <c r="AA112" s="44"/>
      <c r="AB112" s="30"/>
      <c r="AC112" s="48"/>
      <c r="AD112" s="30"/>
      <c r="AE112" s="44"/>
      <c r="AF112" s="30"/>
      <c r="AG112" s="50"/>
      <c r="AH112" s="30"/>
      <c r="AI112" s="42"/>
    </row>
    <row r="113" spans="1:35" ht="20.25" customHeight="1" thickBot="1" x14ac:dyDescent="0.3">
      <c r="A113" s="62"/>
      <c r="B113" s="10"/>
      <c r="C113" s="53"/>
      <c r="D113" s="53"/>
      <c r="E113" s="53"/>
      <c r="F113" s="17"/>
      <c r="G113" s="17"/>
      <c r="H113" s="6"/>
      <c r="I113" s="5"/>
      <c r="J113" s="22"/>
      <c r="K113" s="29"/>
      <c r="L113" s="30"/>
      <c r="M113" s="29"/>
      <c r="N113" s="30"/>
      <c r="O113" s="29"/>
      <c r="P113" s="30"/>
      <c r="Q113" s="29"/>
      <c r="R113" s="30"/>
      <c r="S113" s="36"/>
      <c r="T113" s="30"/>
      <c r="U113" s="36"/>
      <c r="V113" s="39"/>
      <c r="W113" s="44"/>
      <c r="X113" s="30"/>
      <c r="Y113" s="44"/>
      <c r="Z113" s="30"/>
      <c r="AA113" s="44"/>
      <c r="AB113" s="30"/>
      <c r="AC113" s="48"/>
      <c r="AD113" s="30"/>
      <c r="AE113" s="44"/>
      <c r="AF113" s="30"/>
      <c r="AG113" s="50"/>
      <c r="AH113" s="30"/>
      <c r="AI113" s="42"/>
    </row>
    <row r="114" spans="1:35" ht="20.25" customHeight="1" thickBot="1" x14ac:dyDescent="0.3">
      <c r="A114" s="62"/>
      <c r="B114" s="10"/>
      <c r="C114" s="53"/>
      <c r="D114" s="53"/>
      <c r="E114" s="53"/>
      <c r="F114" s="17"/>
      <c r="G114" s="17"/>
      <c r="H114" s="6"/>
      <c r="I114" s="5"/>
      <c r="J114" s="22"/>
      <c r="K114" s="29"/>
      <c r="L114" s="30"/>
      <c r="M114" s="29"/>
      <c r="N114" s="30"/>
      <c r="O114" s="29"/>
      <c r="P114" s="30"/>
      <c r="Q114" s="29"/>
      <c r="R114" s="30"/>
      <c r="S114" s="36"/>
      <c r="T114" s="30"/>
      <c r="U114" s="36"/>
      <c r="V114" s="39"/>
      <c r="W114" s="44"/>
      <c r="X114" s="30"/>
      <c r="Y114" s="44"/>
      <c r="Z114" s="30"/>
      <c r="AA114" s="44"/>
      <c r="AB114" s="30"/>
      <c r="AC114" s="48"/>
      <c r="AD114" s="30"/>
      <c r="AE114" s="44"/>
      <c r="AF114" s="30"/>
      <c r="AG114" s="50"/>
      <c r="AH114" s="30"/>
      <c r="AI114" s="42"/>
    </row>
    <row r="115" spans="1:35" ht="20.25" customHeight="1" thickBot="1" x14ac:dyDescent="0.3">
      <c r="A115" s="62"/>
      <c r="B115" s="10"/>
      <c r="C115" s="53"/>
      <c r="D115" s="53"/>
      <c r="E115" s="53"/>
      <c r="F115" s="17"/>
      <c r="G115" s="17"/>
      <c r="H115" s="6"/>
      <c r="I115" s="5"/>
      <c r="J115" s="22"/>
      <c r="K115" s="29"/>
      <c r="L115" s="30"/>
      <c r="M115" s="29"/>
      <c r="N115" s="30"/>
      <c r="O115" s="29"/>
      <c r="P115" s="30"/>
      <c r="Q115" s="29"/>
      <c r="R115" s="30"/>
      <c r="S115" s="36"/>
      <c r="T115" s="30"/>
      <c r="U115" s="36"/>
      <c r="V115" s="39"/>
      <c r="W115" s="44"/>
      <c r="X115" s="30"/>
      <c r="Y115" s="44"/>
      <c r="Z115" s="30"/>
      <c r="AA115" s="44"/>
      <c r="AB115" s="30"/>
      <c r="AC115" s="48"/>
      <c r="AD115" s="30"/>
      <c r="AE115" s="44"/>
      <c r="AF115" s="30"/>
      <c r="AG115" s="50"/>
      <c r="AH115" s="30"/>
      <c r="AI115" s="42"/>
    </row>
    <row r="116" spans="1:35" ht="20.25" customHeight="1" thickBot="1" x14ac:dyDescent="0.3">
      <c r="A116" s="62"/>
      <c r="B116" s="10"/>
      <c r="C116" s="53"/>
      <c r="D116" s="53"/>
      <c r="E116" s="53"/>
      <c r="F116" s="17"/>
      <c r="G116" s="17"/>
      <c r="H116" s="6"/>
      <c r="I116" s="5"/>
      <c r="J116" s="22"/>
      <c r="K116" s="29"/>
      <c r="L116" s="30"/>
      <c r="M116" s="29"/>
      <c r="N116" s="30"/>
      <c r="O116" s="29"/>
      <c r="P116" s="30"/>
      <c r="Q116" s="29"/>
      <c r="R116" s="30"/>
      <c r="S116" s="36"/>
      <c r="T116" s="30"/>
      <c r="U116" s="36"/>
      <c r="V116" s="39"/>
      <c r="W116" s="44"/>
      <c r="X116" s="30"/>
      <c r="Y116" s="44"/>
      <c r="Z116" s="30"/>
      <c r="AA116" s="44"/>
      <c r="AB116" s="30"/>
      <c r="AC116" s="48"/>
      <c r="AD116" s="30"/>
      <c r="AE116" s="44"/>
      <c r="AF116" s="30"/>
      <c r="AG116" s="50"/>
      <c r="AH116" s="30"/>
      <c r="AI116" s="42"/>
    </row>
    <row r="117" spans="1:35" ht="20.25" customHeight="1" thickBot="1" x14ac:dyDescent="0.3">
      <c r="A117" s="62"/>
      <c r="B117" s="10"/>
      <c r="C117" s="53"/>
      <c r="D117" s="53"/>
      <c r="E117" s="53"/>
      <c r="F117" s="17"/>
      <c r="G117" s="17"/>
      <c r="H117" s="6"/>
      <c r="I117" s="5"/>
      <c r="J117" s="22"/>
      <c r="K117" s="29"/>
      <c r="L117" s="30"/>
      <c r="M117" s="29"/>
      <c r="N117" s="30"/>
      <c r="O117" s="29"/>
      <c r="P117" s="30"/>
      <c r="Q117" s="29"/>
      <c r="R117" s="30"/>
      <c r="S117" s="36"/>
      <c r="T117" s="30"/>
      <c r="U117" s="36"/>
      <c r="V117" s="39"/>
      <c r="W117" s="44"/>
      <c r="X117" s="30"/>
      <c r="Y117" s="44"/>
      <c r="Z117" s="30"/>
      <c r="AA117" s="44"/>
      <c r="AB117" s="30"/>
      <c r="AC117" s="48"/>
      <c r="AD117" s="30"/>
      <c r="AE117" s="44"/>
      <c r="AF117" s="30"/>
      <c r="AG117" s="50"/>
      <c r="AH117" s="30"/>
      <c r="AI117" s="42"/>
    </row>
    <row r="118" spans="1:35" ht="20.25" customHeight="1" thickBot="1" x14ac:dyDescent="0.3">
      <c r="A118" s="62"/>
      <c r="B118" s="10"/>
      <c r="C118" s="53"/>
      <c r="D118" s="53"/>
      <c r="E118" s="53"/>
      <c r="F118" s="17"/>
      <c r="G118" s="17"/>
      <c r="H118" s="6"/>
      <c r="I118" s="5"/>
      <c r="J118" s="22"/>
      <c r="K118" s="29"/>
      <c r="L118" s="30"/>
      <c r="M118" s="29"/>
      <c r="N118" s="30"/>
      <c r="O118" s="29"/>
      <c r="P118" s="30"/>
      <c r="Q118" s="29"/>
      <c r="R118" s="30"/>
      <c r="S118" s="36"/>
      <c r="T118" s="30"/>
      <c r="U118" s="36"/>
      <c r="V118" s="39"/>
      <c r="W118" s="44"/>
      <c r="X118" s="30"/>
      <c r="Y118" s="44"/>
      <c r="Z118" s="30"/>
      <c r="AA118" s="44"/>
      <c r="AB118" s="30"/>
      <c r="AC118" s="48"/>
      <c r="AD118" s="30"/>
      <c r="AE118" s="44"/>
      <c r="AF118" s="30"/>
      <c r="AG118" s="50"/>
      <c r="AH118" s="30"/>
      <c r="AI118" s="42"/>
    </row>
    <row r="119" spans="1:35" ht="20.25" customHeight="1" thickBot="1" x14ac:dyDescent="0.3">
      <c r="A119" s="62"/>
      <c r="B119" s="10"/>
      <c r="C119" s="53"/>
      <c r="D119" s="53"/>
      <c r="E119" s="53"/>
      <c r="F119" s="17"/>
      <c r="G119" s="17"/>
      <c r="H119" s="6"/>
      <c r="I119" s="5"/>
      <c r="J119" s="22"/>
      <c r="K119" s="29"/>
      <c r="L119" s="30"/>
      <c r="M119" s="29"/>
      <c r="N119" s="30"/>
      <c r="O119" s="29"/>
      <c r="P119" s="30"/>
      <c r="Q119" s="29"/>
      <c r="R119" s="30"/>
      <c r="S119" s="36"/>
      <c r="T119" s="30"/>
      <c r="U119" s="36"/>
      <c r="V119" s="39"/>
      <c r="W119" s="44"/>
      <c r="X119" s="30"/>
      <c r="Y119" s="44"/>
      <c r="Z119" s="30"/>
      <c r="AA119" s="44"/>
      <c r="AB119" s="30"/>
      <c r="AC119" s="48"/>
      <c r="AD119" s="30"/>
      <c r="AE119" s="44"/>
      <c r="AF119" s="30"/>
      <c r="AG119" s="50"/>
      <c r="AH119" s="30"/>
      <c r="AI119" s="42"/>
    </row>
    <row r="120" spans="1:35" ht="20.25" customHeight="1" thickBot="1" x14ac:dyDescent="0.3">
      <c r="A120" s="62"/>
      <c r="B120" s="10"/>
      <c r="C120" s="53"/>
      <c r="D120" s="53"/>
      <c r="E120" s="53"/>
      <c r="F120" s="17"/>
      <c r="G120" s="17"/>
      <c r="H120" s="6"/>
      <c r="I120" s="5"/>
      <c r="J120" s="22"/>
      <c r="K120" s="29"/>
      <c r="L120" s="30"/>
      <c r="M120" s="29"/>
      <c r="N120" s="30"/>
      <c r="O120" s="29"/>
      <c r="P120" s="30"/>
      <c r="Q120" s="29"/>
      <c r="R120" s="30"/>
      <c r="S120" s="36"/>
      <c r="T120" s="30"/>
      <c r="U120" s="36"/>
      <c r="V120" s="39"/>
      <c r="W120" s="44"/>
      <c r="X120" s="30"/>
      <c r="Y120" s="44"/>
      <c r="Z120" s="30"/>
      <c r="AA120" s="44"/>
      <c r="AB120" s="30"/>
      <c r="AC120" s="48"/>
      <c r="AD120" s="30"/>
      <c r="AE120" s="44"/>
      <c r="AF120" s="30"/>
      <c r="AG120" s="50"/>
      <c r="AH120" s="30"/>
      <c r="AI120" s="42"/>
    </row>
    <row r="121" spans="1:35" ht="20.25" customHeight="1" thickBot="1" x14ac:dyDescent="0.3">
      <c r="A121" s="62"/>
      <c r="B121" s="10"/>
      <c r="C121" s="53"/>
      <c r="D121" s="53"/>
      <c r="E121" s="53"/>
      <c r="F121" s="17"/>
      <c r="G121" s="17"/>
      <c r="H121" s="6"/>
      <c r="I121" s="5"/>
      <c r="J121" s="22"/>
      <c r="K121" s="29"/>
      <c r="L121" s="30"/>
      <c r="M121" s="29"/>
      <c r="N121" s="30"/>
      <c r="O121" s="29"/>
      <c r="P121" s="30"/>
      <c r="Q121" s="29"/>
      <c r="R121" s="30"/>
      <c r="S121" s="36"/>
      <c r="T121" s="30"/>
      <c r="U121" s="36"/>
      <c r="V121" s="39"/>
      <c r="W121" s="44"/>
      <c r="X121" s="30"/>
      <c r="Y121" s="44"/>
      <c r="Z121" s="30"/>
      <c r="AA121" s="44"/>
      <c r="AB121" s="30"/>
      <c r="AC121" s="48"/>
      <c r="AD121" s="30"/>
      <c r="AE121" s="44"/>
      <c r="AF121" s="30"/>
      <c r="AG121" s="50"/>
      <c r="AH121" s="30"/>
      <c r="AI121" s="42"/>
    </row>
    <row r="122" spans="1:35" ht="20.25" customHeight="1" thickBot="1" x14ac:dyDescent="0.3">
      <c r="A122" s="62"/>
      <c r="B122" s="10"/>
      <c r="C122" s="53"/>
      <c r="D122" s="53"/>
      <c r="E122" s="53"/>
      <c r="F122" s="17"/>
      <c r="G122" s="17"/>
      <c r="H122" s="6"/>
      <c r="I122" s="5"/>
      <c r="J122" s="22"/>
      <c r="K122" s="29"/>
      <c r="L122" s="30"/>
      <c r="M122" s="29"/>
      <c r="N122" s="30"/>
      <c r="O122" s="29"/>
      <c r="P122" s="30"/>
      <c r="Q122" s="29"/>
      <c r="R122" s="30"/>
      <c r="S122" s="36"/>
      <c r="T122" s="30"/>
      <c r="U122" s="36"/>
      <c r="V122" s="39"/>
      <c r="W122" s="44"/>
      <c r="X122" s="30"/>
      <c r="Y122" s="44"/>
      <c r="Z122" s="30"/>
      <c r="AA122" s="44"/>
      <c r="AB122" s="30"/>
      <c r="AC122" s="48"/>
      <c r="AD122" s="30"/>
      <c r="AE122" s="44"/>
      <c r="AF122" s="30"/>
      <c r="AG122" s="50"/>
      <c r="AH122" s="30"/>
      <c r="AI122" s="42"/>
    </row>
    <row r="123" spans="1:35" ht="20.25" customHeight="1" thickBot="1" x14ac:dyDescent="0.3">
      <c r="A123" s="62"/>
      <c r="B123" s="10"/>
      <c r="C123" s="53"/>
      <c r="D123" s="53"/>
      <c r="E123" s="53"/>
      <c r="F123" s="17"/>
      <c r="G123" s="17"/>
      <c r="H123" s="6"/>
      <c r="I123" s="5"/>
      <c r="J123" s="22"/>
      <c r="K123" s="29"/>
      <c r="L123" s="30"/>
      <c r="M123" s="29"/>
      <c r="N123" s="30"/>
      <c r="O123" s="29"/>
      <c r="P123" s="30"/>
      <c r="Q123" s="29"/>
      <c r="R123" s="30"/>
      <c r="S123" s="36"/>
      <c r="T123" s="30"/>
      <c r="U123" s="36"/>
      <c r="V123" s="39"/>
      <c r="W123" s="44"/>
      <c r="X123" s="30"/>
      <c r="Y123" s="44"/>
      <c r="Z123" s="30"/>
      <c r="AA123" s="44"/>
      <c r="AB123" s="30"/>
      <c r="AC123" s="48"/>
      <c r="AD123" s="30"/>
      <c r="AE123" s="44"/>
      <c r="AF123" s="30"/>
      <c r="AG123" s="50"/>
      <c r="AH123" s="30"/>
      <c r="AI123" s="42"/>
    </row>
    <row r="124" spans="1:35" ht="20.25" customHeight="1" thickBot="1" x14ac:dyDescent="0.3">
      <c r="A124" s="62"/>
      <c r="B124" s="10"/>
      <c r="C124" s="53"/>
      <c r="D124" s="53"/>
      <c r="E124" s="53"/>
      <c r="F124" s="17"/>
      <c r="G124" s="17"/>
      <c r="H124" s="6"/>
      <c r="I124" s="5"/>
      <c r="J124" s="22"/>
      <c r="K124" s="29"/>
      <c r="L124" s="30"/>
      <c r="M124" s="29"/>
      <c r="N124" s="30"/>
      <c r="O124" s="29"/>
      <c r="P124" s="30"/>
      <c r="Q124" s="29"/>
      <c r="R124" s="30"/>
      <c r="S124" s="36"/>
      <c r="T124" s="30"/>
      <c r="U124" s="36"/>
      <c r="V124" s="39"/>
      <c r="W124" s="44"/>
      <c r="X124" s="30"/>
      <c r="Y124" s="44"/>
      <c r="Z124" s="30"/>
      <c r="AA124" s="44"/>
      <c r="AB124" s="30"/>
      <c r="AC124" s="48"/>
      <c r="AD124" s="30"/>
      <c r="AE124" s="44"/>
      <c r="AF124" s="30"/>
      <c r="AG124" s="50"/>
      <c r="AH124" s="30"/>
      <c r="AI124" s="42"/>
    </row>
    <row r="125" spans="1:35" ht="20.25" customHeight="1" thickBot="1" x14ac:dyDescent="0.3">
      <c r="A125" s="62"/>
      <c r="B125" s="10"/>
      <c r="C125" s="53"/>
      <c r="D125" s="53"/>
      <c r="E125" s="53"/>
      <c r="F125" s="17"/>
      <c r="G125" s="17"/>
      <c r="H125" s="6"/>
      <c r="I125" s="5"/>
      <c r="J125" s="22"/>
      <c r="K125" s="29"/>
      <c r="L125" s="30"/>
      <c r="M125" s="29"/>
      <c r="N125" s="30"/>
      <c r="O125" s="29"/>
      <c r="P125" s="30"/>
      <c r="Q125" s="29"/>
      <c r="R125" s="30"/>
      <c r="S125" s="36"/>
      <c r="T125" s="30"/>
      <c r="U125" s="36"/>
      <c r="V125" s="39"/>
      <c r="W125" s="44"/>
      <c r="X125" s="30"/>
      <c r="Y125" s="44"/>
      <c r="Z125" s="30"/>
      <c r="AA125" s="44"/>
      <c r="AB125" s="30"/>
      <c r="AC125" s="48"/>
      <c r="AD125" s="30"/>
      <c r="AE125" s="44"/>
      <c r="AF125" s="30"/>
      <c r="AG125" s="50"/>
      <c r="AH125" s="30"/>
      <c r="AI125" s="42"/>
    </row>
    <row r="126" spans="1:35" ht="20.25" customHeight="1" thickBot="1" x14ac:dyDescent="0.3">
      <c r="A126" s="62"/>
      <c r="B126" s="10"/>
      <c r="C126" s="53"/>
      <c r="D126" s="53"/>
      <c r="E126" s="53"/>
      <c r="F126" s="17"/>
      <c r="G126" s="17"/>
      <c r="H126" s="6"/>
      <c r="I126" s="5"/>
      <c r="J126" s="22"/>
      <c r="K126" s="29"/>
      <c r="L126" s="30"/>
      <c r="M126" s="29"/>
      <c r="N126" s="30"/>
      <c r="O126" s="29"/>
      <c r="P126" s="30"/>
      <c r="Q126" s="29"/>
      <c r="R126" s="30"/>
      <c r="S126" s="36"/>
      <c r="T126" s="30"/>
      <c r="U126" s="36"/>
      <c r="V126" s="39"/>
      <c r="W126" s="44"/>
      <c r="X126" s="30"/>
      <c r="Y126" s="44"/>
      <c r="Z126" s="30"/>
      <c r="AA126" s="44"/>
      <c r="AB126" s="30"/>
      <c r="AC126" s="48"/>
      <c r="AD126" s="30"/>
      <c r="AE126" s="44"/>
      <c r="AF126" s="30"/>
      <c r="AG126" s="50"/>
      <c r="AH126" s="30"/>
      <c r="AI126" s="42"/>
    </row>
    <row r="127" spans="1:35" ht="20.25" customHeight="1" thickBot="1" x14ac:dyDescent="0.3">
      <c r="A127" s="62"/>
      <c r="B127" s="10"/>
      <c r="C127" s="53"/>
      <c r="D127" s="53"/>
      <c r="E127" s="53"/>
      <c r="F127" s="17"/>
      <c r="G127" s="17"/>
      <c r="H127" s="6"/>
      <c r="I127" s="5"/>
      <c r="J127" s="22"/>
      <c r="K127" s="29"/>
      <c r="L127" s="30"/>
      <c r="M127" s="29"/>
      <c r="N127" s="30"/>
      <c r="O127" s="29"/>
      <c r="P127" s="30"/>
      <c r="Q127" s="29"/>
      <c r="R127" s="30"/>
      <c r="S127" s="36"/>
      <c r="T127" s="30"/>
      <c r="U127" s="36"/>
      <c r="V127" s="39"/>
      <c r="W127" s="44"/>
      <c r="X127" s="30"/>
      <c r="Y127" s="44"/>
      <c r="Z127" s="30"/>
      <c r="AA127" s="44"/>
      <c r="AB127" s="30"/>
      <c r="AC127" s="48"/>
      <c r="AD127" s="30"/>
      <c r="AE127" s="44"/>
      <c r="AF127" s="30"/>
      <c r="AG127" s="50"/>
      <c r="AH127" s="30"/>
      <c r="AI127" s="42"/>
    </row>
    <row r="128" spans="1:35" ht="20.25" customHeight="1" thickBot="1" x14ac:dyDescent="0.3">
      <c r="A128" s="62"/>
      <c r="B128" s="10"/>
      <c r="C128" s="53"/>
      <c r="D128" s="53"/>
      <c r="E128" s="53"/>
      <c r="F128" s="17"/>
      <c r="G128" s="17"/>
      <c r="H128" s="6"/>
      <c r="I128" s="5"/>
      <c r="J128" s="22"/>
      <c r="K128" s="29"/>
      <c r="L128" s="30"/>
      <c r="M128" s="29"/>
      <c r="N128" s="30"/>
      <c r="O128" s="29"/>
      <c r="P128" s="30"/>
      <c r="Q128" s="29"/>
      <c r="R128" s="30"/>
      <c r="S128" s="36"/>
      <c r="T128" s="30"/>
      <c r="U128" s="36"/>
      <c r="V128" s="39"/>
      <c r="W128" s="44"/>
      <c r="X128" s="30"/>
      <c r="Y128" s="44"/>
      <c r="Z128" s="30"/>
      <c r="AA128" s="44"/>
      <c r="AB128" s="30"/>
      <c r="AC128" s="48"/>
      <c r="AD128" s="30"/>
      <c r="AE128" s="44"/>
      <c r="AF128" s="30"/>
      <c r="AG128" s="50"/>
      <c r="AH128" s="30"/>
      <c r="AI128" s="42"/>
    </row>
    <row r="129" spans="1:35" ht="20.25" customHeight="1" thickBot="1" x14ac:dyDescent="0.3">
      <c r="A129" s="62"/>
      <c r="B129" s="10"/>
      <c r="C129" s="53"/>
      <c r="D129" s="53"/>
      <c r="E129" s="53"/>
      <c r="F129" s="17"/>
      <c r="G129" s="17"/>
      <c r="H129" s="6"/>
      <c r="I129" s="5"/>
      <c r="J129" s="22"/>
      <c r="K129" s="29"/>
      <c r="L129" s="30"/>
      <c r="M129" s="29"/>
      <c r="N129" s="30"/>
      <c r="O129" s="29"/>
      <c r="P129" s="30"/>
      <c r="Q129" s="29"/>
      <c r="R129" s="30"/>
      <c r="S129" s="36"/>
      <c r="T129" s="30"/>
      <c r="U129" s="36"/>
      <c r="V129" s="39"/>
      <c r="W129" s="44"/>
      <c r="X129" s="30"/>
      <c r="Y129" s="44"/>
      <c r="Z129" s="30"/>
      <c r="AA129" s="44"/>
      <c r="AB129" s="30"/>
      <c r="AC129" s="48"/>
      <c r="AD129" s="30"/>
      <c r="AE129" s="44"/>
      <c r="AF129" s="30"/>
      <c r="AG129" s="50"/>
      <c r="AH129" s="30"/>
      <c r="AI129" s="42"/>
    </row>
    <row r="130" spans="1:35" ht="20.25" customHeight="1" thickBot="1" x14ac:dyDescent="0.3">
      <c r="A130" s="62"/>
      <c r="B130" s="10"/>
      <c r="C130" s="53"/>
      <c r="D130" s="53"/>
      <c r="E130" s="53"/>
      <c r="F130" s="17"/>
      <c r="G130" s="17"/>
      <c r="H130" s="6"/>
      <c r="I130" s="5"/>
      <c r="J130" s="22"/>
      <c r="K130" s="29"/>
      <c r="L130" s="30"/>
      <c r="M130" s="29"/>
      <c r="N130" s="30"/>
      <c r="O130" s="29"/>
      <c r="P130" s="30"/>
      <c r="Q130" s="29"/>
      <c r="R130" s="30"/>
      <c r="S130" s="36"/>
      <c r="T130" s="30"/>
      <c r="U130" s="36"/>
      <c r="V130" s="39"/>
      <c r="W130" s="44"/>
      <c r="X130" s="30"/>
      <c r="Y130" s="44"/>
      <c r="Z130" s="30"/>
      <c r="AA130" s="44"/>
      <c r="AB130" s="30"/>
      <c r="AC130" s="48"/>
      <c r="AD130" s="30"/>
      <c r="AE130" s="44"/>
      <c r="AF130" s="30"/>
      <c r="AG130" s="50"/>
      <c r="AH130" s="30"/>
      <c r="AI130" s="42"/>
    </row>
    <row r="131" spans="1:35" ht="20.25" customHeight="1" thickBot="1" x14ac:dyDescent="0.3">
      <c r="A131" s="62"/>
      <c r="B131" s="10"/>
      <c r="C131" s="53"/>
      <c r="D131" s="53"/>
      <c r="E131" s="53"/>
      <c r="F131" s="17"/>
      <c r="G131" s="17"/>
      <c r="H131" s="6"/>
      <c r="I131" s="5"/>
      <c r="J131" s="22"/>
      <c r="K131" s="29"/>
      <c r="L131" s="30"/>
      <c r="M131" s="29"/>
      <c r="N131" s="30"/>
      <c r="O131" s="29"/>
      <c r="P131" s="30"/>
      <c r="Q131" s="29"/>
      <c r="R131" s="30"/>
      <c r="S131" s="36"/>
      <c r="T131" s="30"/>
      <c r="U131" s="36"/>
      <c r="V131" s="39"/>
      <c r="W131" s="44"/>
      <c r="X131" s="30"/>
      <c r="Y131" s="44"/>
      <c r="Z131" s="30"/>
      <c r="AA131" s="44"/>
      <c r="AB131" s="30"/>
      <c r="AC131" s="48"/>
      <c r="AD131" s="30"/>
      <c r="AE131" s="44"/>
      <c r="AF131" s="30"/>
      <c r="AG131" s="50"/>
      <c r="AH131" s="30"/>
      <c r="AI131" s="42"/>
    </row>
    <row r="132" spans="1:35" ht="20.25" customHeight="1" thickBot="1" x14ac:dyDescent="0.3">
      <c r="A132" s="62"/>
      <c r="B132" s="10"/>
      <c r="C132" s="53"/>
      <c r="D132" s="53"/>
      <c r="E132" s="53"/>
      <c r="F132" s="17"/>
      <c r="G132" s="17"/>
      <c r="H132" s="6"/>
      <c r="I132" s="5"/>
      <c r="J132" s="22"/>
      <c r="K132" s="29"/>
      <c r="L132" s="30"/>
      <c r="M132" s="29"/>
      <c r="N132" s="30"/>
      <c r="O132" s="29"/>
      <c r="P132" s="30"/>
      <c r="Q132" s="29"/>
      <c r="R132" s="30"/>
      <c r="S132" s="36"/>
      <c r="T132" s="30"/>
      <c r="U132" s="36"/>
      <c r="V132" s="39"/>
      <c r="W132" s="44"/>
      <c r="X132" s="30"/>
      <c r="Y132" s="44"/>
      <c r="Z132" s="30"/>
      <c r="AA132" s="44"/>
      <c r="AB132" s="30"/>
      <c r="AC132" s="48"/>
      <c r="AD132" s="30"/>
      <c r="AE132" s="44"/>
      <c r="AF132" s="30"/>
      <c r="AG132" s="50"/>
      <c r="AH132" s="30"/>
      <c r="AI132" s="42"/>
    </row>
    <row r="133" spans="1:35" ht="20.25" customHeight="1" thickBot="1" x14ac:dyDescent="0.3">
      <c r="A133" s="62"/>
      <c r="B133" s="10"/>
      <c r="C133" s="53"/>
      <c r="D133" s="53"/>
      <c r="E133" s="53"/>
      <c r="F133" s="17"/>
      <c r="G133" s="17"/>
      <c r="H133" s="6"/>
      <c r="I133" s="5"/>
      <c r="J133" s="22"/>
      <c r="K133" s="29"/>
      <c r="L133" s="30"/>
      <c r="M133" s="29"/>
      <c r="N133" s="30"/>
      <c r="O133" s="29"/>
      <c r="P133" s="30"/>
      <c r="Q133" s="29"/>
      <c r="R133" s="30"/>
      <c r="S133" s="36"/>
      <c r="T133" s="30"/>
      <c r="U133" s="36"/>
      <c r="V133" s="39"/>
      <c r="W133" s="44"/>
      <c r="X133" s="30"/>
      <c r="Y133" s="44"/>
      <c r="Z133" s="30"/>
      <c r="AA133" s="44"/>
      <c r="AB133" s="30"/>
      <c r="AC133" s="48"/>
      <c r="AD133" s="30"/>
      <c r="AE133" s="44"/>
      <c r="AF133" s="30"/>
      <c r="AG133" s="50"/>
      <c r="AH133" s="30"/>
      <c r="AI133" s="42"/>
    </row>
    <row r="134" spans="1:35" ht="20.25" customHeight="1" thickBot="1" x14ac:dyDescent="0.3">
      <c r="A134" s="62"/>
      <c r="B134" s="10"/>
      <c r="C134" s="53"/>
      <c r="D134" s="53"/>
      <c r="E134" s="53"/>
      <c r="F134" s="17"/>
      <c r="G134" s="17"/>
      <c r="H134" s="6"/>
      <c r="I134" s="5"/>
      <c r="J134" s="22"/>
      <c r="K134" s="29"/>
      <c r="L134" s="30"/>
      <c r="M134" s="29"/>
      <c r="N134" s="30"/>
      <c r="O134" s="29"/>
      <c r="P134" s="30"/>
      <c r="Q134" s="29"/>
      <c r="R134" s="30"/>
      <c r="S134" s="36"/>
      <c r="T134" s="30"/>
      <c r="U134" s="36"/>
      <c r="V134" s="39"/>
      <c r="W134" s="44"/>
      <c r="X134" s="30"/>
      <c r="Y134" s="44"/>
      <c r="Z134" s="30"/>
      <c r="AA134" s="44"/>
      <c r="AB134" s="30"/>
      <c r="AC134" s="48"/>
      <c r="AD134" s="30"/>
      <c r="AE134" s="44"/>
      <c r="AF134" s="30"/>
      <c r="AG134" s="50"/>
      <c r="AH134" s="30"/>
      <c r="AI134" s="42"/>
    </row>
    <row r="135" spans="1:35" ht="20.25" customHeight="1" thickBot="1" x14ac:dyDescent="0.3">
      <c r="A135" s="62"/>
      <c r="B135" s="10"/>
      <c r="C135" s="53"/>
      <c r="D135" s="53"/>
      <c r="E135" s="53"/>
      <c r="F135" s="17"/>
      <c r="G135" s="17"/>
      <c r="H135" s="6"/>
      <c r="I135" s="5"/>
      <c r="J135" s="22"/>
      <c r="K135" s="29"/>
      <c r="L135" s="30"/>
      <c r="M135" s="29"/>
      <c r="N135" s="30"/>
      <c r="O135" s="29"/>
      <c r="P135" s="30"/>
      <c r="Q135" s="29"/>
      <c r="R135" s="30"/>
      <c r="S135" s="36"/>
      <c r="T135" s="30"/>
      <c r="U135" s="36"/>
      <c r="V135" s="39"/>
      <c r="W135" s="44"/>
      <c r="X135" s="30"/>
      <c r="Y135" s="44"/>
      <c r="Z135" s="30"/>
      <c r="AA135" s="44"/>
      <c r="AB135" s="30"/>
      <c r="AC135" s="48"/>
      <c r="AD135" s="30"/>
      <c r="AE135" s="44"/>
      <c r="AF135" s="30"/>
      <c r="AG135" s="50"/>
      <c r="AH135" s="30"/>
      <c r="AI135" s="42"/>
    </row>
    <row r="136" spans="1:35" ht="20.25" customHeight="1" thickBot="1" x14ac:dyDescent="0.3">
      <c r="A136" s="62"/>
      <c r="B136" s="10"/>
      <c r="C136" s="53"/>
      <c r="D136" s="53"/>
      <c r="E136" s="53"/>
      <c r="F136" s="17"/>
      <c r="G136" s="17"/>
      <c r="H136" s="6"/>
      <c r="I136" s="5"/>
      <c r="J136" s="22"/>
      <c r="K136" s="29"/>
      <c r="L136" s="30"/>
      <c r="M136" s="29"/>
      <c r="N136" s="30"/>
      <c r="O136" s="29"/>
      <c r="P136" s="30"/>
      <c r="Q136" s="29"/>
      <c r="R136" s="30"/>
      <c r="S136" s="36"/>
      <c r="T136" s="30"/>
      <c r="U136" s="36"/>
      <c r="V136" s="39"/>
      <c r="W136" s="44"/>
      <c r="X136" s="30"/>
      <c r="Y136" s="44"/>
      <c r="Z136" s="30"/>
      <c r="AA136" s="44"/>
      <c r="AB136" s="30"/>
      <c r="AC136" s="48"/>
      <c r="AD136" s="30"/>
      <c r="AE136" s="44"/>
      <c r="AF136" s="30"/>
      <c r="AG136" s="50"/>
      <c r="AH136" s="30"/>
      <c r="AI136" s="42"/>
    </row>
    <row r="137" spans="1:35" ht="20.25" customHeight="1" thickBot="1" x14ac:dyDescent="0.3">
      <c r="A137" s="62"/>
      <c r="B137" s="10"/>
      <c r="C137" s="53"/>
      <c r="D137" s="53"/>
      <c r="E137" s="53"/>
      <c r="F137" s="17"/>
      <c r="G137" s="17"/>
      <c r="H137" s="6"/>
      <c r="I137" s="5"/>
      <c r="J137" s="22"/>
      <c r="K137" s="29"/>
      <c r="L137" s="30"/>
      <c r="M137" s="29"/>
      <c r="N137" s="30"/>
      <c r="O137" s="29"/>
      <c r="P137" s="30"/>
      <c r="Q137" s="29"/>
      <c r="R137" s="30"/>
      <c r="S137" s="36"/>
      <c r="T137" s="30"/>
      <c r="U137" s="36"/>
      <c r="V137" s="39"/>
      <c r="W137" s="44"/>
      <c r="X137" s="30"/>
      <c r="Y137" s="44"/>
      <c r="Z137" s="30"/>
      <c r="AA137" s="44"/>
      <c r="AB137" s="30"/>
      <c r="AC137" s="48"/>
      <c r="AD137" s="30"/>
      <c r="AE137" s="44"/>
      <c r="AF137" s="30"/>
      <c r="AG137" s="50"/>
      <c r="AH137" s="30"/>
      <c r="AI137" s="42"/>
    </row>
    <row r="138" spans="1:35" ht="20.25" customHeight="1" thickBot="1" x14ac:dyDescent="0.3">
      <c r="A138" s="62"/>
      <c r="B138" s="10"/>
      <c r="C138" s="53"/>
      <c r="D138" s="53"/>
      <c r="E138" s="53"/>
      <c r="F138" s="17"/>
      <c r="G138" s="17"/>
      <c r="H138" s="6"/>
      <c r="I138" s="5"/>
      <c r="J138" s="22"/>
      <c r="K138" s="29"/>
      <c r="L138" s="30"/>
      <c r="M138" s="29"/>
      <c r="N138" s="30"/>
      <c r="O138" s="29"/>
      <c r="P138" s="30"/>
      <c r="Q138" s="29"/>
      <c r="R138" s="30"/>
      <c r="S138" s="36"/>
      <c r="T138" s="30"/>
      <c r="U138" s="36"/>
      <c r="V138" s="39"/>
      <c r="W138" s="44"/>
      <c r="X138" s="30"/>
      <c r="Y138" s="44"/>
      <c r="Z138" s="30"/>
      <c r="AA138" s="44"/>
      <c r="AB138" s="30"/>
      <c r="AC138" s="48"/>
      <c r="AD138" s="30"/>
      <c r="AE138" s="44"/>
      <c r="AF138" s="30"/>
      <c r="AG138" s="50"/>
      <c r="AH138" s="30"/>
      <c r="AI138" s="42"/>
    </row>
    <row r="139" spans="1:35" ht="20.25" customHeight="1" thickBot="1" x14ac:dyDescent="0.3">
      <c r="A139" s="62"/>
      <c r="B139" s="10"/>
      <c r="C139" s="53"/>
      <c r="D139" s="53"/>
      <c r="E139" s="53"/>
      <c r="F139" s="17"/>
      <c r="G139" s="17"/>
      <c r="H139" s="6"/>
      <c r="I139" s="5"/>
      <c r="J139" s="22"/>
      <c r="K139" s="29"/>
      <c r="L139" s="30"/>
      <c r="M139" s="29"/>
      <c r="N139" s="30"/>
      <c r="O139" s="29"/>
      <c r="P139" s="30"/>
      <c r="Q139" s="29"/>
      <c r="R139" s="30"/>
      <c r="S139" s="36"/>
      <c r="T139" s="30"/>
      <c r="U139" s="36"/>
      <c r="V139" s="39"/>
      <c r="W139" s="44"/>
      <c r="X139" s="30"/>
      <c r="Y139" s="44"/>
      <c r="Z139" s="30"/>
      <c r="AA139" s="44"/>
      <c r="AB139" s="30"/>
      <c r="AC139" s="48"/>
      <c r="AD139" s="30"/>
      <c r="AE139" s="44"/>
      <c r="AF139" s="30"/>
      <c r="AG139" s="50"/>
      <c r="AH139" s="30"/>
      <c r="AI139" s="42"/>
    </row>
    <row r="140" spans="1:35" ht="20.25" customHeight="1" thickBot="1" x14ac:dyDescent="0.3">
      <c r="A140" s="62"/>
      <c r="B140" s="10"/>
      <c r="C140" s="53"/>
      <c r="D140" s="53"/>
      <c r="E140" s="53"/>
      <c r="F140" s="17"/>
      <c r="G140" s="17"/>
      <c r="H140" s="6"/>
      <c r="I140" s="5"/>
      <c r="J140" s="22"/>
      <c r="K140" s="29"/>
      <c r="L140" s="30"/>
      <c r="M140" s="29"/>
      <c r="N140" s="30"/>
      <c r="O140" s="29"/>
      <c r="P140" s="30"/>
      <c r="Q140" s="29"/>
      <c r="R140" s="30"/>
      <c r="S140" s="36"/>
      <c r="T140" s="30"/>
      <c r="U140" s="36"/>
      <c r="V140" s="39"/>
      <c r="W140" s="44"/>
      <c r="X140" s="30"/>
      <c r="Y140" s="44"/>
      <c r="Z140" s="30"/>
      <c r="AA140" s="44"/>
      <c r="AB140" s="30"/>
      <c r="AC140" s="48"/>
      <c r="AD140" s="30"/>
      <c r="AE140" s="44"/>
      <c r="AF140" s="30"/>
      <c r="AG140" s="50"/>
      <c r="AH140" s="30"/>
      <c r="AI140" s="42"/>
    </row>
    <row r="141" spans="1:35" ht="20.25" customHeight="1" thickBot="1" x14ac:dyDescent="0.3">
      <c r="A141" s="62"/>
      <c r="B141" s="10"/>
      <c r="C141" s="53"/>
      <c r="D141" s="53"/>
      <c r="E141" s="53"/>
      <c r="F141" s="17"/>
      <c r="G141" s="17"/>
      <c r="H141" s="6"/>
      <c r="I141" s="5"/>
      <c r="J141" s="22"/>
      <c r="K141" s="29"/>
      <c r="L141" s="30"/>
      <c r="M141" s="29"/>
      <c r="N141" s="30"/>
      <c r="O141" s="29"/>
      <c r="P141" s="30"/>
      <c r="Q141" s="29"/>
      <c r="R141" s="30"/>
      <c r="S141" s="36"/>
      <c r="T141" s="30"/>
      <c r="U141" s="36"/>
      <c r="V141" s="39"/>
      <c r="W141" s="44"/>
      <c r="X141" s="30"/>
      <c r="Y141" s="44"/>
      <c r="Z141" s="30"/>
      <c r="AA141" s="44"/>
      <c r="AB141" s="30"/>
      <c r="AC141" s="48"/>
      <c r="AD141" s="30"/>
      <c r="AE141" s="44"/>
      <c r="AF141" s="30"/>
      <c r="AG141" s="50"/>
      <c r="AH141" s="30"/>
      <c r="AI141" s="42"/>
    </row>
    <row r="142" spans="1:35" ht="20.25" customHeight="1" thickBot="1" x14ac:dyDescent="0.3">
      <c r="A142" s="62"/>
      <c r="B142" s="10"/>
      <c r="C142" s="53"/>
      <c r="D142" s="53"/>
      <c r="E142" s="53"/>
      <c r="F142" s="17"/>
      <c r="G142" s="17"/>
      <c r="H142" s="6"/>
      <c r="I142" s="5"/>
      <c r="J142" s="22"/>
      <c r="K142" s="29"/>
      <c r="L142" s="30"/>
      <c r="M142" s="29"/>
      <c r="N142" s="30"/>
      <c r="O142" s="29"/>
      <c r="P142" s="30"/>
      <c r="Q142" s="29"/>
      <c r="R142" s="30"/>
      <c r="S142" s="36"/>
      <c r="T142" s="30"/>
      <c r="U142" s="36"/>
      <c r="V142" s="39"/>
      <c r="W142" s="44"/>
      <c r="X142" s="30"/>
      <c r="Y142" s="44"/>
      <c r="Z142" s="30"/>
      <c r="AA142" s="44"/>
      <c r="AB142" s="30"/>
      <c r="AC142" s="48"/>
      <c r="AD142" s="30"/>
      <c r="AE142" s="44"/>
      <c r="AF142" s="30"/>
      <c r="AG142" s="50"/>
      <c r="AH142" s="30"/>
      <c r="AI142" s="42"/>
    </row>
    <row r="143" spans="1:35" ht="20.25" customHeight="1" thickBot="1" x14ac:dyDescent="0.3">
      <c r="A143" s="62"/>
      <c r="B143" s="10"/>
      <c r="C143" s="53"/>
      <c r="D143" s="53"/>
      <c r="E143" s="53"/>
      <c r="F143" s="17"/>
      <c r="G143" s="17"/>
      <c r="H143" s="6"/>
      <c r="I143" s="5"/>
      <c r="J143" s="22"/>
      <c r="K143" s="29"/>
      <c r="L143" s="30"/>
      <c r="M143" s="29"/>
      <c r="N143" s="30"/>
      <c r="O143" s="29"/>
      <c r="P143" s="30"/>
      <c r="Q143" s="29"/>
      <c r="R143" s="30"/>
      <c r="S143" s="36"/>
      <c r="T143" s="30"/>
      <c r="U143" s="36"/>
      <c r="V143" s="39"/>
      <c r="W143" s="44"/>
      <c r="X143" s="30"/>
      <c r="Y143" s="44"/>
      <c r="Z143" s="30"/>
      <c r="AA143" s="44"/>
      <c r="AB143" s="30"/>
      <c r="AC143" s="48"/>
      <c r="AD143" s="30"/>
      <c r="AE143" s="44"/>
      <c r="AF143" s="30"/>
      <c r="AG143" s="50"/>
      <c r="AH143" s="30"/>
      <c r="AI143" s="42"/>
    </row>
    <row r="144" spans="1:35" ht="20.25" customHeight="1" thickBot="1" x14ac:dyDescent="0.3">
      <c r="A144" s="62"/>
      <c r="B144" s="10"/>
      <c r="C144" s="53"/>
      <c r="D144" s="53"/>
      <c r="E144" s="53"/>
      <c r="F144" s="17"/>
      <c r="G144" s="17"/>
      <c r="H144" s="6"/>
      <c r="I144" s="5"/>
      <c r="J144" s="22"/>
      <c r="K144" s="29"/>
      <c r="L144" s="30"/>
      <c r="M144" s="29"/>
      <c r="N144" s="30"/>
      <c r="O144" s="29"/>
      <c r="P144" s="30"/>
      <c r="Q144" s="29"/>
      <c r="R144" s="30"/>
      <c r="S144" s="36"/>
      <c r="T144" s="30"/>
      <c r="U144" s="36"/>
      <c r="V144" s="39"/>
      <c r="W144" s="44"/>
      <c r="X144" s="30"/>
      <c r="Y144" s="44"/>
      <c r="Z144" s="30"/>
      <c r="AA144" s="44"/>
      <c r="AB144" s="30"/>
      <c r="AC144" s="48"/>
      <c r="AD144" s="30"/>
      <c r="AE144" s="44"/>
      <c r="AF144" s="30"/>
      <c r="AG144" s="50"/>
      <c r="AH144" s="30"/>
      <c r="AI144" s="42"/>
    </row>
    <row r="145" spans="1:35" ht="20.25" customHeight="1" thickBot="1" x14ac:dyDescent="0.3">
      <c r="A145" s="62"/>
      <c r="B145" s="10"/>
      <c r="C145" s="53"/>
      <c r="D145" s="53"/>
      <c r="E145" s="53"/>
      <c r="F145" s="17"/>
      <c r="G145" s="17"/>
      <c r="H145" s="6"/>
      <c r="I145" s="5"/>
      <c r="J145" s="22"/>
      <c r="K145" s="29"/>
      <c r="L145" s="30"/>
      <c r="M145" s="29"/>
      <c r="N145" s="30"/>
      <c r="O145" s="29"/>
      <c r="P145" s="30"/>
      <c r="Q145" s="29"/>
      <c r="R145" s="30"/>
      <c r="S145" s="36"/>
      <c r="T145" s="30"/>
      <c r="U145" s="36"/>
      <c r="V145" s="39"/>
      <c r="W145" s="44"/>
      <c r="X145" s="30"/>
      <c r="Y145" s="44"/>
      <c r="Z145" s="30"/>
      <c r="AA145" s="44"/>
      <c r="AB145" s="30"/>
      <c r="AC145" s="48"/>
      <c r="AD145" s="30"/>
      <c r="AE145" s="44"/>
      <c r="AF145" s="30"/>
      <c r="AG145" s="50"/>
      <c r="AH145" s="30"/>
      <c r="AI145" s="42"/>
    </row>
    <row r="146" spans="1:35" ht="20.25" customHeight="1" thickBot="1" x14ac:dyDescent="0.3">
      <c r="A146" s="62"/>
      <c r="B146" s="10"/>
      <c r="C146" s="53"/>
      <c r="D146" s="53"/>
      <c r="E146" s="53"/>
      <c r="F146" s="17"/>
      <c r="G146" s="17"/>
      <c r="H146" s="6"/>
      <c r="I146" s="5"/>
      <c r="J146" s="22"/>
      <c r="K146" s="29"/>
      <c r="L146" s="30"/>
      <c r="M146" s="29"/>
      <c r="N146" s="30"/>
      <c r="O146" s="29"/>
      <c r="P146" s="30"/>
      <c r="Q146" s="29"/>
      <c r="R146" s="30"/>
      <c r="S146" s="36"/>
      <c r="T146" s="30"/>
      <c r="U146" s="36"/>
      <c r="V146" s="39"/>
      <c r="W146" s="44"/>
      <c r="X146" s="30"/>
      <c r="Y146" s="44"/>
      <c r="Z146" s="30"/>
      <c r="AA146" s="44"/>
      <c r="AB146" s="30"/>
      <c r="AC146" s="48"/>
      <c r="AD146" s="30"/>
      <c r="AE146" s="44"/>
      <c r="AF146" s="30"/>
      <c r="AG146" s="50"/>
      <c r="AH146" s="30"/>
      <c r="AI146" s="42"/>
    </row>
    <row r="147" spans="1:35" ht="20.25" customHeight="1" thickBot="1" x14ac:dyDescent="0.3">
      <c r="A147" s="62"/>
      <c r="B147" s="10"/>
      <c r="C147" s="53"/>
      <c r="D147" s="53"/>
      <c r="E147" s="53"/>
      <c r="F147" s="17"/>
      <c r="G147" s="17"/>
      <c r="H147" s="6"/>
      <c r="I147" s="5"/>
      <c r="J147" s="22"/>
      <c r="K147" s="29"/>
      <c r="L147" s="30"/>
      <c r="M147" s="29"/>
      <c r="N147" s="30"/>
      <c r="O147" s="29"/>
      <c r="P147" s="30"/>
      <c r="Q147" s="29"/>
      <c r="R147" s="30"/>
      <c r="S147" s="36"/>
      <c r="T147" s="30"/>
      <c r="U147" s="36"/>
      <c r="V147" s="39"/>
      <c r="W147" s="44"/>
      <c r="X147" s="30"/>
      <c r="Y147" s="44"/>
      <c r="Z147" s="30"/>
      <c r="AA147" s="44"/>
      <c r="AB147" s="30"/>
      <c r="AC147" s="48"/>
      <c r="AD147" s="30"/>
      <c r="AE147" s="44"/>
      <c r="AF147" s="30"/>
      <c r="AG147" s="50"/>
      <c r="AH147" s="30"/>
      <c r="AI147" s="42"/>
    </row>
    <row r="148" spans="1:35" ht="20.25" customHeight="1" thickBot="1" x14ac:dyDescent="0.3">
      <c r="A148" s="62"/>
      <c r="B148" s="10"/>
      <c r="C148" s="53"/>
      <c r="D148" s="53"/>
      <c r="E148" s="53"/>
      <c r="F148" s="17"/>
      <c r="G148" s="17"/>
      <c r="H148" s="6"/>
      <c r="I148" s="5"/>
      <c r="J148" s="22"/>
      <c r="K148" s="29"/>
      <c r="L148" s="30"/>
      <c r="M148" s="29"/>
      <c r="N148" s="30"/>
      <c r="O148" s="29"/>
      <c r="P148" s="30"/>
      <c r="Q148" s="29"/>
      <c r="R148" s="30"/>
      <c r="S148" s="36"/>
      <c r="T148" s="30"/>
      <c r="U148" s="36"/>
      <c r="V148" s="39"/>
      <c r="W148" s="44"/>
      <c r="X148" s="30"/>
      <c r="Y148" s="44"/>
      <c r="Z148" s="30"/>
      <c r="AA148" s="44"/>
      <c r="AB148" s="30"/>
      <c r="AC148" s="48"/>
      <c r="AD148" s="30"/>
      <c r="AE148" s="44"/>
      <c r="AF148" s="30"/>
      <c r="AG148" s="50"/>
      <c r="AH148" s="30"/>
      <c r="AI148" s="42"/>
    </row>
    <row r="149" spans="1:35" ht="20.25" customHeight="1" thickBot="1" x14ac:dyDescent="0.3">
      <c r="A149" s="62"/>
      <c r="B149" s="10"/>
      <c r="C149" s="53"/>
      <c r="D149" s="53"/>
      <c r="E149" s="53"/>
      <c r="F149" s="17"/>
      <c r="G149" s="17"/>
      <c r="H149" s="6"/>
      <c r="I149" s="5"/>
      <c r="J149" s="22"/>
      <c r="K149" s="29"/>
      <c r="L149" s="30"/>
      <c r="M149" s="29"/>
      <c r="N149" s="30"/>
      <c r="O149" s="29"/>
      <c r="P149" s="30"/>
      <c r="Q149" s="29"/>
      <c r="R149" s="30"/>
      <c r="S149" s="36"/>
      <c r="T149" s="30"/>
      <c r="U149" s="36"/>
      <c r="V149" s="39"/>
      <c r="W149" s="44"/>
      <c r="X149" s="30"/>
      <c r="Y149" s="44"/>
      <c r="Z149" s="30"/>
      <c r="AA149" s="44"/>
      <c r="AB149" s="30"/>
      <c r="AC149" s="48"/>
      <c r="AD149" s="30"/>
      <c r="AE149" s="44"/>
      <c r="AF149" s="30"/>
      <c r="AG149" s="50"/>
      <c r="AH149" s="30"/>
      <c r="AI149" s="42"/>
    </row>
    <row r="150" spans="1:35" ht="20.25" customHeight="1" thickBot="1" x14ac:dyDescent="0.3">
      <c r="A150" s="62"/>
      <c r="B150" s="10"/>
      <c r="C150" s="53"/>
      <c r="D150" s="53"/>
      <c r="E150" s="53"/>
      <c r="F150" s="17"/>
      <c r="G150" s="17"/>
      <c r="H150" s="6"/>
      <c r="I150" s="5"/>
      <c r="J150" s="22"/>
      <c r="K150" s="29"/>
      <c r="L150" s="30"/>
      <c r="M150" s="29"/>
      <c r="N150" s="30"/>
      <c r="O150" s="29"/>
      <c r="P150" s="30"/>
      <c r="Q150" s="29"/>
      <c r="R150" s="30"/>
      <c r="S150" s="36"/>
      <c r="T150" s="30"/>
      <c r="U150" s="36"/>
      <c r="V150" s="39"/>
      <c r="W150" s="44"/>
      <c r="X150" s="30"/>
      <c r="Y150" s="44"/>
      <c r="Z150" s="30"/>
      <c r="AA150" s="44"/>
      <c r="AB150" s="30"/>
      <c r="AC150" s="48"/>
      <c r="AD150" s="30"/>
      <c r="AE150" s="44"/>
      <c r="AF150" s="30"/>
      <c r="AG150" s="50"/>
      <c r="AH150" s="30"/>
      <c r="AI150" s="42"/>
    </row>
    <row r="151" spans="1:35" ht="20.25" customHeight="1" thickBot="1" x14ac:dyDescent="0.3">
      <c r="A151" s="62"/>
      <c r="B151" s="10"/>
      <c r="C151" s="53"/>
      <c r="D151" s="53"/>
      <c r="E151" s="53"/>
      <c r="F151" s="17"/>
      <c r="G151" s="17"/>
      <c r="H151" s="6"/>
      <c r="I151" s="5"/>
      <c r="J151" s="22"/>
      <c r="K151" s="29"/>
      <c r="L151" s="30"/>
      <c r="M151" s="29"/>
      <c r="N151" s="30"/>
      <c r="O151" s="29"/>
      <c r="P151" s="30"/>
      <c r="Q151" s="29"/>
      <c r="R151" s="30"/>
      <c r="S151" s="36"/>
      <c r="T151" s="30"/>
      <c r="U151" s="36"/>
      <c r="V151" s="39"/>
      <c r="W151" s="44"/>
      <c r="X151" s="30"/>
      <c r="Y151" s="44"/>
      <c r="Z151" s="30"/>
      <c r="AA151" s="44"/>
      <c r="AB151" s="30"/>
      <c r="AC151" s="48"/>
      <c r="AD151" s="30"/>
      <c r="AE151" s="44"/>
      <c r="AF151" s="30"/>
      <c r="AG151" s="50"/>
      <c r="AH151" s="30"/>
      <c r="AI151" s="42"/>
    </row>
    <row r="152" spans="1:35" ht="20.25" customHeight="1" thickBot="1" x14ac:dyDescent="0.3">
      <c r="A152" s="62"/>
      <c r="B152" s="10"/>
      <c r="C152" s="53"/>
      <c r="D152" s="53"/>
      <c r="E152" s="53"/>
      <c r="F152" s="17"/>
      <c r="G152" s="17"/>
      <c r="H152" s="6"/>
      <c r="I152" s="5"/>
      <c r="J152" s="22"/>
      <c r="K152" s="29"/>
      <c r="L152" s="30"/>
      <c r="M152" s="29"/>
      <c r="N152" s="30"/>
      <c r="O152" s="29"/>
      <c r="P152" s="30"/>
      <c r="Q152" s="29"/>
      <c r="R152" s="30"/>
      <c r="S152" s="36"/>
      <c r="T152" s="30"/>
      <c r="U152" s="36"/>
      <c r="V152" s="39"/>
      <c r="W152" s="44"/>
      <c r="X152" s="30"/>
      <c r="Y152" s="44"/>
      <c r="Z152" s="30"/>
      <c r="AA152" s="44"/>
      <c r="AB152" s="30"/>
      <c r="AC152" s="48"/>
      <c r="AD152" s="30"/>
      <c r="AE152" s="44"/>
      <c r="AF152" s="30"/>
      <c r="AG152" s="50"/>
      <c r="AH152" s="30"/>
      <c r="AI152" s="42"/>
    </row>
    <row r="153" spans="1:35" ht="22.5" customHeight="1" thickBot="1" x14ac:dyDescent="0.3">
      <c r="A153" s="62"/>
      <c r="B153" s="10"/>
      <c r="C153" s="53"/>
      <c r="D153" s="53"/>
      <c r="E153" s="53"/>
      <c r="F153" s="17"/>
      <c r="G153" s="17"/>
      <c r="H153" s="6"/>
      <c r="I153" s="5"/>
      <c r="J153" s="22"/>
      <c r="K153" s="29"/>
      <c r="L153" s="30"/>
      <c r="M153" s="29"/>
      <c r="N153" s="30"/>
      <c r="O153" s="29"/>
      <c r="P153" s="30"/>
      <c r="Q153" s="29"/>
      <c r="R153" s="30"/>
      <c r="S153" s="36"/>
      <c r="T153" s="30"/>
      <c r="U153" s="36"/>
      <c r="V153" s="39"/>
      <c r="W153" s="44"/>
      <c r="X153" s="30"/>
      <c r="Y153" s="44"/>
      <c r="Z153" s="30"/>
      <c r="AA153" s="44"/>
      <c r="AB153" s="30"/>
      <c r="AC153" s="48"/>
      <c r="AD153" s="30"/>
      <c r="AE153" s="44"/>
      <c r="AF153" s="30"/>
      <c r="AG153" s="50"/>
      <c r="AH153" s="30"/>
      <c r="AI153" s="42"/>
    </row>
    <row r="154" spans="1:35" ht="22.5" customHeight="1" thickBot="1" x14ac:dyDescent="0.3">
      <c r="A154" s="62"/>
      <c r="B154" s="10"/>
      <c r="C154" s="53"/>
      <c r="D154" s="53"/>
      <c r="E154" s="53"/>
      <c r="F154" s="17"/>
      <c r="G154" s="17"/>
      <c r="H154" s="6"/>
      <c r="I154" s="5"/>
      <c r="J154" s="22"/>
      <c r="K154" s="29"/>
      <c r="L154" s="30"/>
      <c r="M154" s="29"/>
      <c r="N154" s="30"/>
      <c r="O154" s="29"/>
      <c r="P154" s="30"/>
      <c r="Q154" s="29"/>
      <c r="R154" s="30"/>
      <c r="S154" s="36"/>
      <c r="T154" s="30"/>
      <c r="U154" s="36"/>
      <c r="V154" s="39"/>
      <c r="W154" s="44"/>
      <c r="X154" s="30"/>
      <c r="Y154" s="44"/>
      <c r="Z154" s="30"/>
      <c r="AA154" s="44"/>
      <c r="AB154" s="30"/>
      <c r="AC154" s="48"/>
      <c r="AD154" s="30"/>
      <c r="AE154" s="44"/>
      <c r="AF154" s="30"/>
      <c r="AG154" s="50"/>
      <c r="AH154" s="30"/>
      <c r="AI154" s="42"/>
    </row>
    <row r="155" spans="1:35" ht="15.75" thickBot="1" x14ac:dyDescent="0.3">
      <c r="H155" s="6"/>
      <c r="I155" s="5"/>
      <c r="J155" s="22"/>
      <c r="K155" s="29"/>
      <c r="L155" s="30"/>
      <c r="M155" s="29"/>
      <c r="N155" s="30"/>
      <c r="O155" s="29"/>
      <c r="P155" s="30"/>
      <c r="Q155" s="29"/>
      <c r="R155" s="30"/>
      <c r="S155" s="36"/>
      <c r="T155" s="30"/>
      <c r="U155" s="36"/>
      <c r="V155" s="39"/>
      <c r="W155" s="44"/>
      <c r="X155" s="30"/>
      <c r="Y155" s="44"/>
      <c r="Z155" s="30"/>
      <c r="AA155" s="44"/>
      <c r="AB155" s="30"/>
      <c r="AC155" s="48"/>
      <c r="AD155" s="30"/>
      <c r="AE155" s="44"/>
      <c r="AF155" s="30"/>
      <c r="AG155" s="50"/>
      <c r="AH155" s="30"/>
      <c r="AI155" s="42"/>
    </row>
  </sheetData>
  <autoFilter ref="A4:AI11"/>
  <sortState ref="F71:F99">
    <sortCondition ref="F70"/>
  </sortState>
  <conditionalFormatting sqref="T5:T476 V5:V476 AF5:AF476 AB5:AB476 AH5:AH476 AD5:AD476 X5:X476 N5:N476 P5:P476 R5:R476 L5:L478 Z5:Z476 H5:H478">
    <cfRule type="containsText" dxfId="13" priority="11" operator="containsText" text="Non">
      <formula>NOT(ISERROR(SEARCH("Non",H5)))</formula>
    </cfRule>
    <cfRule type="containsText" dxfId="12" priority="12" operator="containsText" text="Oui">
      <formula>NOT(ISERROR(SEARCH("Oui",H5)))</formula>
    </cfRule>
  </conditionalFormatting>
  <conditionalFormatting sqref="T5:T155 V5:V155 AD5:AD155 AH5:AH155 AB5:AB155 AF5:AF155 X5:X155 L5:L155 R5:R155 P5:P155 N5:N155 Z5:Z155">
    <cfRule type="containsText" dxfId="11" priority="6" operator="containsText" text="En Attente">
      <formula>NOT(ISERROR(SEARCH("En Attente",L5)))</formula>
    </cfRule>
  </conditionalFormatting>
  <conditionalFormatting sqref="J5:J72">
    <cfRule type="cellIs" dxfId="10" priority="2" operator="equal">
      <formula>"T Mensuel"</formula>
    </cfRule>
  </conditionalFormatting>
  <conditionalFormatting sqref="K5:K155 M5:M155 O5:O155 Q5:Q155 S5:S155 U5:U155 W5:W155 Y5:Y155 AA5:AA155 AC5:AC155 AE5:AE155 AG5:AG155 AI5:AI155">
    <cfRule type="containsBlanks" dxfId="9" priority="14">
      <formula>LEN(TRIM(K5))=0</formula>
    </cfRule>
  </conditionalFormatting>
  <dataValidations count="8">
    <dataValidation type="list" allowBlank="1" showInputMessage="1" showErrorMessage="1" sqref="AH156:AH476 AF156:AF476 R156:R476 Z156:Z476 T156:T476 V156:V476 P86 X156:X476 H156:H480 R86 T86 V86 P156:P476 AB156:AB476 L156:L478 L86 AD156:AD476 N86 N156:N476">
      <formula1>valid</formula1>
    </dataValidation>
    <dataValidation type="list" allowBlank="1" showInputMessage="1" showErrorMessage="1" sqref="L87:L155 R87:R155 P87:P155 N87:N155 T87:T155 V87:V155 Z5:Z155 P5:P85 R5:R85 L5:L85 V5:V85 T5:T85 AB5:AB155 AD5:AD155 AF5:AF155 X5:X155 N5:N85 AH5:AH155">
      <formula1>choix</formula1>
    </dataValidation>
    <dataValidation type="list" allowBlank="1" showInputMessage="1" showErrorMessage="1" sqref="I156:I238">
      <formula1>PHASES</formula1>
    </dataValidation>
    <dataValidation type="list" allowBlank="1" showInputMessage="1" showErrorMessage="1" sqref="H5:H155">
      <formula1>REGL</formula1>
    </dataValidation>
    <dataValidation type="list" allowBlank="1" showErrorMessage="1" sqref="C5:C154">
      <formula1>TYPE</formula1>
    </dataValidation>
    <dataValidation type="list" allowBlank="1" showErrorMessage="1" sqref="D5:D154">
      <formula1>ENVOI</formula1>
    </dataValidation>
    <dataValidation type="list" allowBlank="1" showErrorMessage="1" sqref="E5:E154">
      <formula1>DATE</formula1>
    </dataValidation>
    <dataValidation type="list" allowBlank="1" showInputMessage="1" showErrorMessage="1" sqref="F5:F154">
      <formula1>COLLECTIVES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2" r:id="rId4" name="Button 14">
              <controlPr defaultSize="0" print="0" autoFill="0" autoPict="0" macro="[0]!Bouton14_Cliquer">
                <anchor moveWithCells="1" sizeWithCells="1">
                  <from>
                    <xdr:col>7</xdr:col>
                    <xdr:colOff>609600</xdr:colOff>
                    <xdr:row>0</xdr:row>
                    <xdr:rowOff>57150</xdr:rowOff>
                  </from>
                  <to>
                    <xdr:col>8</xdr:col>
                    <xdr:colOff>2314575</xdr:colOff>
                    <xdr:row>2</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E192"/>
  <sheetViews>
    <sheetView workbookViewId="0"/>
  </sheetViews>
  <sheetFormatPr baseColWidth="10" defaultRowHeight="15" x14ac:dyDescent="0.25"/>
  <cols>
    <col min="1" max="1" width="34.85546875" style="4" customWidth="1"/>
    <col min="2" max="2" width="23.28515625" customWidth="1"/>
    <col min="3" max="3" width="27" customWidth="1"/>
    <col min="4" max="4" width="25.28515625" customWidth="1"/>
    <col min="5" max="5" width="26.5703125" customWidth="1"/>
  </cols>
  <sheetData>
    <row r="1" spans="1:5" ht="32.25" customHeight="1" thickTop="1" thickBot="1" x14ac:dyDescent="0.3">
      <c r="A1" s="51" t="s">
        <v>30</v>
      </c>
      <c r="B1" s="51" t="s">
        <v>38</v>
      </c>
      <c r="C1" s="51" t="s">
        <v>39</v>
      </c>
      <c r="D1" s="51" t="s">
        <v>40</v>
      </c>
      <c r="E1" s="51" t="s">
        <v>0</v>
      </c>
    </row>
    <row r="2" spans="1:5" ht="18" customHeight="1" thickTop="1" x14ac:dyDescent="0.25">
      <c r="A2" s="19" t="s">
        <v>2113</v>
      </c>
      <c r="B2" s="19" t="s">
        <v>2119</v>
      </c>
      <c r="C2" s="19" t="s">
        <v>22</v>
      </c>
      <c r="D2" s="60">
        <v>43084</v>
      </c>
      <c r="E2" s="19" t="s">
        <v>2</v>
      </c>
    </row>
    <row r="3" spans="1:5" ht="18" customHeight="1" x14ac:dyDescent="0.25">
      <c r="A3" s="10"/>
      <c r="B3" s="10"/>
      <c r="C3" s="19"/>
      <c r="D3" s="10"/>
      <c r="E3" s="19"/>
    </row>
    <row r="4" spans="1:5" ht="18" customHeight="1" x14ac:dyDescent="0.25">
      <c r="A4" s="10"/>
      <c r="B4" s="10"/>
      <c r="C4" s="19"/>
      <c r="D4" s="10"/>
      <c r="E4" s="19"/>
    </row>
    <row r="5" spans="1:5" ht="18" customHeight="1" x14ac:dyDescent="0.25">
      <c r="A5" s="10"/>
      <c r="B5" s="10"/>
      <c r="C5" s="19"/>
      <c r="D5" s="10"/>
      <c r="E5" s="19"/>
    </row>
    <row r="6" spans="1:5" ht="18" customHeight="1" x14ac:dyDescent="0.25">
      <c r="A6" s="10"/>
      <c r="B6" s="10"/>
      <c r="C6" s="19"/>
      <c r="D6" s="10"/>
      <c r="E6" s="19"/>
    </row>
    <row r="7" spans="1:5" ht="18" customHeight="1" x14ac:dyDescent="0.25">
      <c r="A7" s="10"/>
      <c r="B7" s="10"/>
      <c r="C7" s="19"/>
      <c r="D7" s="10"/>
      <c r="E7" s="19"/>
    </row>
    <row r="8" spans="1:5" ht="18" customHeight="1" x14ac:dyDescent="0.25">
      <c r="A8" s="10"/>
      <c r="B8" s="10"/>
      <c r="C8" s="19"/>
      <c r="D8" s="10"/>
      <c r="E8" s="19"/>
    </row>
    <row r="9" spans="1:5" ht="18" customHeight="1" x14ac:dyDescent="0.25">
      <c r="A9" s="10"/>
      <c r="B9" s="10"/>
      <c r="C9" s="19"/>
      <c r="D9" s="10"/>
      <c r="E9" s="19"/>
    </row>
    <row r="10" spans="1:5" ht="18" customHeight="1" x14ac:dyDescent="0.25">
      <c r="A10" s="10"/>
      <c r="B10" s="10"/>
      <c r="C10" s="19"/>
      <c r="D10" s="10"/>
      <c r="E10" s="19"/>
    </row>
    <row r="11" spans="1:5" ht="18" customHeight="1" x14ac:dyDescent="0.25">
      <c r="A11" s="10"/>
      <c r="B11" s="10"/>
      <c r="C11" s="19"/>
      <c r="D11" s="10"/>
      <c r="E11" s="19"/>
    </row>
    <row r="12" spans="1:5" ht="18" customHeight="1" x14ac:dyDescent="0.25">
      <c r="A12" s="10"/>
      <c r="B12" s="10"/>
      <c r="C12" s="19"/>
      <c r="D12" s="10"/>
      <c r="E12" s="19"/>
    </row>
    <row r="13" spans="1:5" ht="18" customHeight="1" x14ac:dyDescent="0.25">
      <c r="A13" s="10"/>
      <c r="B13" s="10"/>
      <c r="C13" s="19"/>
      <c r="D13" s="10"/>
      <c r="E13" s="19"/>
    </row>
    <row r="14" spans="1:5" ht="18" customHeight="1" x14ac:dyDescent="0.25">
      <c r="A14" s="10"/>
      <c r="B14" s="10"/>
      <c r="C14" s="19"/>
      <c r="D14" s="10"/>
      <c r="E14" s="19"/>
    </row>
    <row r="15" spans="1:5" ht="18" customHeight="1" x14ac:dyDescent="0.25">
      <c r="A15" s="10"/>
      <c r="B15" s="10"/>
      <c r="C15" s="19"/>
      <c r="D15" s="10"/>
      <c r="E15" s="19"/>
    </row>
    <row r="16" spans="1:5" ht="18" customHeight="1" x14ac:dyDescent="0.25">
      <c r="A16" s="10"/>
      <c r="B16" s="10"/>
      <c r="C16" s="19"/>
      <c r="D16" s="10"/>
      <c r="E16" s="19"/>
    </row>
    <row r="17" spans="1:5" ht="18" customHeight="1" x14ac:dyDescent="0.25">
      <c r="A17" s="10"/>
      <c r="B17" s="10"/>
      <c r="C17" s="19"/>
      <c r="D17" s="10"/>
      <c r="E17" s="19"/>
    </row>
    <row r="18" spans="1:5" ht="18" customHeight="1" x14ac:dyDescent="0.25">
      <c r="A18" s="10"/>
      <c r="B18" s="10"/>
      <c r="C18" s="19"/>
      <c r="D18" s="10"/>
      <c r="E18" s="19"/>
    </row>
    <row r="19" spans="1:5" ht="18" customHeight="1" x14ac:dyDescent="0.25">
      <c r="A19" s="10"/>
      <c r="B19" s="10"/>
      <c r="C19" s="19"/>
      <c r="D19" s="10"/>
      <c r="E19" s="19"/>
    </row>
    <row r="20" spans="1:5" ht="18" customHeight="1" x14ac:dyDescent="0.25">
      <c r="A20" s="10"/>
      <c r="B20" s="10"/>
      <c r="C20" s="19"/>
      <c r="D20" s="10"/>
      <c r="E20" s="19"/>
    </row>
    <row r="21" spans="1:5" ht="18" customHeight="1" x14ac:dyDescent="0.25">
      <c r="A21" s="10"/>
      <c r="B21" s="10"/>
      <c r="C21" s="19"/>
      <c r="D21" s="10"/>
      <c r="E21" s="19"/>
    </row>
    <row r="22" spans="1:5" ht="18" customHeight="1" x14ac:dyDescent="0.25">
      <c r="A22" s="10"/>
      <c r="B22" s="10"/>
      <c r="C22" s="19"/>
      <c r="D22" s="10"/>
      <c r="E22" s="19"/>
    </row>
    <row r="23" spans="1:5" ht="18" customHeight="1" x14ac:dyDescent="0.25">
      <c r="A23" s="10"/>
      <c r="B23" s="10"/>
      <c r="C23" s="19"/>
      <c r="D23" s="10"/>
      <c r="E23" s="19"/>
    </row>
    <row r="24" spans="1:5" ht="18" customHeight="1" x14ac:dyDescent="0.25">
      <c r="A24" s="10"/>
      <c r="B24" s="10"/>
      <c r="C24" s="19"/>
      <c r="D24" s="10"/>
      <c r="E24" s="19"/>
    </row>
    <row r="25" spans="1:5" ht="18" customHeight="1" x14ac:dyDescent="0.25">
      <c r="A25" s="10"/>
      <c r="B25" s="10"/>
      <c r="C25" s="19"/>
      <c r="D25" s="10"/>
      <c r="E25" s="19"/>
    </row>
    <row r="26" spans="1:5" ht="18" customHeight="1" x14ac:dyDescent="0.25">
      <c r="A26" s="10"/>
      <c r="B26" s="10"/>
      <c r="C26" s="19"/>
      <c r="D26" s="10"/>
      <c r="E26" s="19"/>
    </row>
    <row r="27" spans="1:5" ht="18" customHeight="1" x14ac:dyDescent="0.25">
      <c r="A27" s="10"/>
      <c r="B27" s="10"/>
      <c r="C27" s="19"/>
      <c r="D27" s="10"/>
      <c r="E27" s="19"/>
    </row>
    <row r="28" spans="1:5" ht="18" customHeight="1" x14ac:dyDescent="0.25">
      <c r="A28" s="10"/>
      <c r="B28" s="10"/>
      <c r="C28" s="19"/>
      <c r="D28" s="10"/>
      <c r="E28" s="19"/>
    </row>
    <row r="29" spans="1:5" ht="18" customHeight="1" x14ac:dyDescent="0.25">
      <c r="A29" s="10"/>
      <c r="B29" s="10"/>
      <c r="C29" s="19"/>
      <c r="D29" s="10"/>
      <c r="E29" s="19"/>
    </row>
    <row r="30" spans="1:5" ht="18" customHeight="1" x14ac:dyDescent="0.25">
      <c r="A30" s="10"/>
      <c r="B30" s="10"/>
      <c r="C30" s="19"/>
      <c r="D30" s="10"/>
      <c r="E30" s="19"/>
    </row>
    <row r="31" spans="1:5" ht="18" customHeight="1" x14ac:dyDescent="0.25">
      <c r="A31" s="10"/>
      <c r="B31" s="10"/>
      <c r="C31" s="19"/>
      <c r="D31" s="10"/>
      <c r="E31" s="19"/>
    </row>
    <row r="32" spans="1:5" ht="18" customHeight="1" x14ac:dyDescent="0.25">
      <c r="A32" s="10"/>
      <c r="B32" s="10"/>
      <c r="C32" s="19"/>
      <c r="D32" s="10"/>
      <c r="E32" s="19"/>
    </row>
    <row r="33" spans="1:5" ht="18" customHeight="1" x14ac:dyDescent="0.25">
      <c r="A33" s="10"/>
      <c r="B33" s="10"/>
      <c r="C33" s="19"/>
      <c r="D33" s="10"/>
      <c r="E33" s="19"/>
    </row>
    <row r="34" spans="1:5" ht="18" customHeight="1" x14ac:dyDescent="0.25">
      <c r="A34" s="10"/>
      <c r="B34" s="10"/>
      <c r="C34" s="19"/>
      <c r="D34" s="10"/>
      <c r="E34" s="19"/>
    </row>
    <row r="35" spans="1:5" ht="18" customHeight="1" x14ac:dyDescent="0.25">
      <c r="A35" s="10"/>
      <c r="B35" s="10"/>
      <c r="C35" s="19"/>
      <c r="D35" s="10"/>
      <c r="E35" s="19"/>
    </row>
    <row r="36" spans="1:5" ht="18" customHeight="1" x14ac:dyDescent="0.25">
      <c r="A36" s="10"/>
      <c r="B36" s="10"/>
      <c r="C36" s="19"/>
      <c r="D36" s="10"/>
      <c r="E36" s="19"/>
    </row>
    <row r="37" spans="1:5" ht="18" customHeight="1" x14ac:dyDescent="0.25">
      <c r="A37" s="10"/>
      <c r="B37" s="10"/>
      <c r="C37" s="19"/>
      <c r="D37" s="10"/>
      <c r="E37" s="19"/>
    </row>
    <row r="38" spans="1:5" ht="18" customHeight="1" x14ac:dyDescent="0.25">
      <c r="A38" s="10"/>
      <c r="B38" s="10"/>
      <c r="C38" s="19"/>
      <c r="D38" s="10"/>
      <c r="E38" s="19"/>
    </row>
    <row r="39" spans="1:5" ht="18" customHeight="1" x14ac:dyDescent="0.25">
      <c r="A39" s="10"/>
      <c r="B39" s="10"/>
      <c r="C39" s="19"/>
      <c r="D39" s="10"/>
      <c r="E39" s="19"/>
    </row>
    <row r="40" spans="1:5" ht="18" customHeight="1" x14ac:dyDescent="0.25">
      <c r="A40" s="10"/>
      <c r="B40" s="10"/>
      <c r="C40" s="19"/>
      <c r="D40" s="10"/>
      <c r="E40" s="19"/>
    </row>
    <row r="41" spans="1:5" ht="18" customHeight="1" x14ac:dyDescent="0.25">
      <c r="A41" s="10"/>
      <c r="B41" s="10"/>
      <c r="C41" s="19"/>
      <c r="D41" s="10"/>
      <c r="E41" s="19"/>
    </row>
    <row r="42" spans="1:5" ht="18" customHeight="1" x14ac:dyDescent="0.25">
      <c r="A42" s="10"/>
      <c r="B42" s="10"/>
      <c r="C42" s="19"/>
      <c r="D42" s="10"/>
      <c r="E42" s="19"/>
    </row>
    <row r="43" spans="1:5" ht="18" customHeight="1" x14ac:dyDescent="0.25">
      <c r="A43" s="10"/>
      <c r="B43" s="10"/>
      <c r="C43" s="19"/>
      <c r="D43" s="10"/>
      <c r="E43" s="19"/>
    </row>
    <row r="44" spans="1:5" ht="18" customHeight="1" x14ac:dyDescent="0.25">
      <c r="A44" s="10"/>
      <c r="B44" s="10"/>
      <c r="C44" s="19"/>
      <c r="D44" s="10"/>
      <c r="E44" s="19"/>
    </row>
    <row r="45" spans="1:5" ht="18" customHeight="1" x14ac:dyDescent="0.25">
      <c r="A45" s="10"/>
      <c r="B45" s="10"/>
      <c r="C45" s="19"/>
      <c r="D45" s="10"/>
      <c r="E45" s="19"/>
    </row>
    <row r="46" spans="1:5" ht="18" customHeight="1" x14ac:dyDescent="0.25">
      <c r="A46" s="10"/>
      <c r="B46" s="10"/>
      <c r="C46" s="19"/>
      <c r="D46" s="10"/>
      <c r="E46" s="19"/>
    </row>
    <row r="47" spans="1:5" ht="18" customHeight="1" x14ac:dyDescent="0.25">
      <c r="A47" s="10"/>
      <c r="B47" s="10"/>
      <c r="C47" s="19"/>
      <c r="D47" s="10"/>
      <c r="E47" s="19"/>
    </row>
    <row r="48" spans="1:5" ht="18" customHeight="1" x14ac:dyDescent="0.25">
      <c r="A48" s="10"/>
      <c r="B48" s="10"/>
      <c r="C48" s="19"/>
      <c r="D48" s="10"/>
      <c r="E48" s="19"/>
    </row>
    <row r="49" spans="1:5" ht="18" customHeight="1" x14ac:dyDescent="0.25">
      <c r="A49" s="10"/>
      <c r="B49" s="10"/>
      <c r="C49" s="19"/>
      <c r="D49" s="10"/>
      <c r="E49" s="19"/>
    </row>
    <row r="50" spans="1:5" ht="18" customHeight="1" x14ac:dyDescent="0.25">
      <c r="A50" s="10"/>
      <c r="B50" s="10"/>
      <c r="C50" s="19"/>
      <c r="D50" s="10"/>
      <c r="E50" s="19"/>
    </row>
    <row r="51" spans="1:5" ht="18" customHeight="1" x14ac:dyDescent="0.25">
      <c r="A51" s="10"/>
      <c r="B51" s="10"/>
      <c r="C51" s="19"/>
      <c r="D51" s="10"/>
      <c r="E51" s="19"/>
    </row>
    <row r="52" spans="1:5" ht="18" customHeight="1" x14ac:dyDescent="0.25">
      <c r="A52" s="10"/>
      <c r="B52" s="10"/>
      <c r="C52" s="19"/>
      <c r="D52" s="10"/>
      <c r="E52" s="19"/>
    </row>
    <row r="53" spans="1:5" ht="18" customHeight="1" x14ac:dyDescent="0.25">
      <c r="A53" s="10"/>
      <c r="B53" s="10"/>
      <c r="C53" s="19"/>
      <c r="D53" s="10"/>
      <c r="E53" s="19"/>
    </row>
    <row r="54" spans="1:5" ht="18" customHeight="1" x14ac:dyDescent="0.25">
      <c r="A54" s="10"/>
      <c r="B54" s="10"/>
      <c r="C54" s="19"/>
      <c r="D54" s="10"/>
      <c r="E54" s="19"/>
    </row>
    <row r="55" spans="1:5" ht="18" customHeight="1" x14ac:dyDescent="0.25">
      <c r="A55" s="10"/>
      <c r="B55" s="10"/>
      <c r="C55" s="19"/>
      <c r="D55" s="10"/>
      <c r="E55" s="19"/>
    </row>
    <row r="56" spans="1:5" ht="18" customHeight="1" x14ac:dyDescent="0.25">
      <c r="A56" s="10"/>
      <c r="B56" s="10"/>
      <c r="C56" s="19"/>
      <c r="D56" s="10"/>
      <c r="E56" s="19"/>
    </row>
    <row r="57" spans="1:5" ht="18" customHeight="1" x14ac:dyDescent="0.25">
      <c r="A57" s="10"/>
      <c r="B57" s="10"/>
      <c r="C57" s="19"/>
      <c r="D57" s="10"/>
      <c r="E57" s="19"/>
    </row>
    <row r="58" spans="1:5" ht="18" customHeight="1" x14ac:dyDescent="0.25">
      <c r="A58" s="10"/>
      <c r="B58" s="10"/>
      <c r="C58" s="19"/>
      <c r="D58" s="10"/>
      <c r="E58" s="19"/>
    </row>
    <row r="59" spans="1:5" ht="18" customHeight="1" x14ac:dyDescent="0.25">
      <c r="A59" s="10"/>
      <c r="B59" s="10"/>
      <c r="C59" s="19"/>
      <c r="D59" s="10"/>
      <c r="E59" s="19"/>
    </row>
    <row r="60" spans="1:5" ht="18" customHeight="1" x14ac:dyDescent="0.25">
      <c r="A60" s="10"/>
      <c r="B60" s="10"/>
      <c r="C60" s="19"/>
      <c r="D60" s="10"/>
      <c r="E60" s="19"/>
    </row>
    <row r="61" spans="1:5" ht="18" customHeight="1" x14ac:dyDescent="0.25">
      <c r="A61" s="10"/>
      <c r="B61" s="10"/>
      <c r="C61" s="19"/>
      <c r="D61" s="10"/>
      <c r="E61" s="19"/>
    </row>
    <row r="62" spans="1:5" ht="18" customHeight="1" x14ac:dyDescent="0.25">
      <c r="A62" s="10"/>
      <c r="B62" s="10"/>
      <c r="C62" s="19"/>
      <c r="D62" s="10"/>
      <c r="E62" s="19"/>
    </row>
    <row r="63" spans="1:5" ht="18" customHeight="1" x14ac:dyDescent="0.25">
      <c r="A63" s="10"/>
      <c r="B63" s="10"/>
      <c r="C63" s="19"/>
      <c r="D63" s="10"/>
      <c r="E63" s="19"/>
    </row>
    <row r="64" spans="1:5" ht="18" customHeight="1" x14ac:dyDescent="0.25">
      <c r="A64" s="10"/>
      <c r="B64" s="10"/>
      <c r="C64" s="19"/>
      <c r="D64" s="10"/>
      <c r="E64" s="19"/>
    </row>
    <row r="65" spans="1:5" ht="18" customHeight="1" x14ac:dyDescent="0.25">
      <c r="A65" s="10"/>
      <c r="B65" s="10"/>
      <c r="C65" s="19"/>
      <c r="D65" s="10"/>
      <c r="E65" s="19"/>
    </row>
    <row r="66" spans="1:5" ht="18" customHeight="1" x14ac:dyDescent="0.25">
      <c r="A66" s="10"/>
      <c r="B66" s="10"/>
      <c r="C66" s="19"/>
      <c r="D66" s="10"/>
      <c r="E66" s="19"/>
    </row>
    <row r="67" spans="1:5" ht="18" customHeight="1" x14ac:dyDescent="0.25">
      <c r="A67" s="10"/>
      <c r="B67" s="10"/>
      <c r="C67" s="19"/>
      <c r="D67" s="10"/>
      <c r="E67" s="19"/>
    </row>
    <row r="68" spans="1:5" ht="18" customHeight="1" x14ac:dyDescent="0.25">
      <c r="A68" s="10"/>
      <c r="B68" s="10"/>
      <c r="C68" s="19"/>
      <c r="D68" s="10"/>
      <c r="E68" s="19"/>
    </row>
    <row r="69" spans="1:5" ht="18" customHeight="1" x14ac:dyDescent="0.25">
      <c r="A69" s="10"/>
      <c r="B69" s="10"/>
      <c r="C69" s="19"/>
      <c r="D69" s="10"/>
      <c r="E69" s="19"/>
    </row>
    <row r="70" spans="1:5" ht="18" customHeight="1" x14ac:dyDescent="0.25">
      <c r="A70" s="10"/>
      <c r="B70" s="10"/>
      <c r="C70" s="19"/>
      <c r="D70" s="10"/>
      <c r="E70" s="19"/>
    </row>
    <row r="71" spans="1:5" ht="18" customHeight="1" x14ac:dyDescent="0.25">
      <c r="A71" s="10"/>
      <c r="B71" s="10"/>
      <c r="C71" s="19"/>
      <c r="D71" s="10"/>
      <c r="E71" s="19"/>
    </row>
    <row r="72" spans="1:5" ht="18" customHeight="1" x14ac:dyDescent="0.25">
      <c r="A72" s="10"/>
      <c r="B72" s="10"/>
      <c r="C72" s="19"/>
      <c r="D72" s="10"/>
      <c r="E72" s="19"/>
    </row>
    <row r="73" spans="1:5" ht="18" customHeight="1" x14ac:dyDescent="0.25">
      <c r="A73" s="10"/>
      <c r="B73" s="10"/>
      <c r="C73" s="19"/>
      <c r="D73" s="10"/>
      <c r="E73" s="19"/>
    </row>
    <row r="74" spans="1:5" ht="18" customHeight="1" x14ac:dyDescent="0.25">
      <c r="A74" s="10"/>
      <c r="B74" s="10"/>
      <c r="C74" s="19"/>
      <c r="D74" s="10"/>
      <c r="E74" s="19"/>
    </row>
    <row r="75" spans="1:5" ht="18" customHeight="1" x14ac:dyDescent="0.25">
      <c r="A75" s="10"/>
      <c r="B75" s="10"/>
      <c r="C75" s="19"/>
      <c r="D75" s="10"/>
      <c r="E75" s="19"/>
    </row>
    <row r="76" spans="1:5" ht="18" customHeight="1" x14ac:dyDescent="0.25">
      <c r="A76" s="10"/>
      <c r="B76" s="10"/>
      <c r="C76" s="19"/>
      <c r="D76" s="10"/>
      <c r="E76" s="19"/>
    </row>
    <row r="77" spans="1:5" ht="18" customHeight="1" x14ac:dyDescent="0.25">
      <c r="A77" s="10"/>
      <c r="B77" s="10"/>
      <c r="C77" s="19"/>
      <c r="D77" s="10"/>
      <c r="E77" s="19"/>
    </row>
    <row r="78" spans="1:5" ht="18" customHeight="1" x14ac:dyDescent="0.25">
      <c r="A78" s="10"/>
      <c r="B78" s="10"/>
      <c r="C78" s="19"/>
      <c r="D78" s="10"/>
      <c r="E78" s="19"/>
    </row>
    <row r="79" spans="1:5" ht="18" customHeight="1" x14ac:dyDescent="0.25">
      <c r="A79" s="10"/>
      <c r="B79" s="10"/>
      <c r="C79" s="19"/>
      <c r="D79" s="10"/>
      <c r="E79" s="19"/>
    </row>
    <row r="80" spans="1:5" ht="18" customHeight="1" x14ac:dyDescent="0.25">
      <c r="A80" s="10"/>
      <c r="B80" s="10"/>
      <c r="C80" s="19"/>
      <c r="D80" s="10"/>
      <c r="E80" s="19"/>
    </row>
    <row r="81" spans="1:5" ht="18" customHeight="1" x14ac:dyDescent="0.25">
      <c r="A81" s="10"/>
      <c r="B81" s="10"/>
      <c r="C81" s="19"/>
      <c r="D81" s="10"/>
      <c r="E81" s="19"/>
    </row>
    <row r="82" spans="1:5" ht="18" customHeight="1" x14ac:dyDescent="0.25">
      <c r="A82" s="10"/>
      <c r="B82" s="10"/>
      <c r="C82" s="19"/>
      <c r="D82" s="10"/>
      <c r="E82" s="19"/>
    </row>
    <row r="83" spans="1:5" ht="18" customHeight="1" x14ac:dyDescent="0.25">
      <c r="A83" s="10"/>
      <c r="B83" s="10"/>
      <c r="C83" s="19"/>
      <c r="D83" s="10"/>
      <c r="E83" s="19"/>
    </row>
    <row r="84" spans="1:5" ht="18" customHeight="1" x14ac:dyDescent="0.25">
      <c r="A84" s="10"/>
      <c r="B84" s="10"/>
      <c r="C84" s="19"/>
      <c r="D84" s="10"/>
      <c r="E84" s="19"/>
    </row>
    <row r="85" spans="1:5" ht="18" customHeight="1" x14ac:dyDescent="0.25">
      <c r="A85" s="10"/>
      <c r="B85" s="10"/>
      <c r="C85" s="19"/>
      <c r="D85" s="10"/>
      <c r="E85" s="19"/>
    </row>
    <row r="86" spans="1:5" ht="18" customHeight="1" x14ac:dyDescent="0.25">
      <c r="A86" s="10"/>
      <c r="B86" s="10"/>
      <c r="C86" s="19"/>
      <c r="D86" s="10"/>
      <c r="E86" s="19"/>
    </row>
    <row r="87" spans="1:5" ht="18" customHeight="1" x14ac:dyDescent="0.25">
      <c r="A87" s="10"/>
      <c r="B87" s="10"/>
      <c r="C87" s="19"/>
      <c r="D87" s="10"/>
      <c r="E87" s="19"/>
    </row>
    <row r="88" spans="1:5" ht="18" customHeight="1" x14ac:dyDescent="0.25">
      <c r="A88" s="10"/>
      <c r="B88" s="10"/>
      <c r="C88" s="19"/>
      <c r="D88" s="10"/>
      <c r="E88" s="19"/>
    </row>
    <row r="89" spans="1:5" ht="18" customHeight="1" x14ac:dyDescent="0.25">
      <c r="A89" s="10"/>
      <c r="B89" s="10"/>
      <c r="C89" s="19"/>
      <c r="D89" s="10"/>
      <c r="E89" s="19"/>
    </row>
    <row r="90" spans="1:5" ht="18" customHeight="1" x14ac:dyDescent="0.25">
      <c r="A90" s="10"/>
      <c r="B90" s="10"/>
      <c r="C90" s="19"/>
      <c r="D90" s="10"/>
      <c r="E90" s="19"/>
    </row>
    <row r="91" spans="1:5" ht="18" customHeight="1" x14ac:dyDescent="0.25">
      <c r="A91" s="10"/>
      <c r="B91" s="10"/>
      <c r="C91" s="19"/>
      <c r="D91" s="10"/>
      <c r="E91" s="19"/>
    </row>
    <row r="92" spans="1:5" ht="18" customHeight="1" x14ac:dyDescent="0.25">
      <c r="A92" s="10"/>
      <c r="B92" s="10"/>
      <c r="C92" s="19"/>
      <c r="D92" s="10"/>
      <c r="E92" s="19"/>
    </row>
    <row r="93" spans="1:5" ht="18" customHeight="1" x14ac:dyDescent="0.25">
      <c r="A93" s="10"/>
      <c r="B93" s="10"/>
      <c r="C93" s="19"/>
      <c r="D93" s="10"/>
      <c r="E93" s="19"/>
    </row>
    <row r="94" spans="1:5" ht="18" customHeight="1" x14ac:dyDescent="0.25">
      <c r="A94" s="10"/>
      <c r="B94" s="10"/>
      <c r="C94" s="19"/>
      <c r="D94" s="10"/>
      <c r="E94" s="19"/>
    </row>
    <row r="95" spans="1:5" ht="18" customHeight="1" x14ac:dyDescent="0.25">
      <c r="A95" s="10"/>
      <c r="B95" s="10"/>
      <c r="C95" s="19"/>
      <c r="D95" s="10"/>
      <c r="E95" s="19"/>
    </row>
    <row r="96" spans="1:5" ht="18" customHeight="1" x14ac:dyDescent="0.25">
      <c r="A96" s="10"/>
      <c r="B96" s="10"/>
      <c r="C96" s="19"/>
      <c r="D96" s="10"/>
      <c r="E96" s="19"/>
    </row>
    <row r="97" spans="1:5" ht="18" customHeight="1" x14ac:dyDescent="0.25">
      <c r="A97" s="10"/>
      <c r="B97" s="10"/>
      <c r="C97" s="19"/>
      <c r="D97" s="10"/>
      <c r="E97" s="19"/>
    </row>
    <row r="98" spans="1:5" ht="18" customHeight="1" x14ac:dyDescent="0.25">
      <c r="A98" s="10"/>
      <c r="B98" s="10"/>
      <c r="C98" s="19"/>
      <c r="D98" s="10"/>
      <c r="E98" s="19"/>
    </row>
    <row r="99" spans="1:5" ht="18" customHeight="1" x14ac:dyDescent="0.25">
      <c r="A99" s="10"/>
      <c r="B99" s="10"/>
      <c r="C99" s="19"/>
      <c r="D99" s="10"/>
      <c r="E99" s="19"/>
    </row>
    <row r="100" spans="1:5" ht="18" customHeight="1" x14ac:dyDescent="0.25">
      <c r="A100" s="10"/>
      <c r="B100" s="10"/>
      <c r="C100" s="19"/>
      <c r="D100" s="10"/>
      <c r="E100" s="19"/>
    </row>
    <row r="101" spans="1:5" ht="18" customHeight="1" x14ac:dyDescent="0.25">
      <c r="A101" s="10"/>
      <c r="B101" s="10"/>
      <c r="C101" s="19"/>
      <c r="D101" s="10"/>
      <c r="E101" s="19"/>
    </row>
    <row r="102" spans="1:5" ht="18" customHeight="1" x14ac:dyDescent="0.25">
      <c r="A102" s="10"/>
      <c r="B102" s="10"/>
      <c r="C102" s="19"/>
      <c r="D102" s="10"/>
      <c r="E102" s="19"/>
    </row>
    <row r="103" spans="1:5" ht="18" customHeight="1" x14ac:dyDescent="0.25">
      <c r="A103" s="10"/>
      <c r="B103" s="10"/>
      <c r="C103" s="19"/>
      <c r="D103" s="10"/>
      <c r="E103" s="19"/>
    </row>
    <row r="104" spans="1:5" ht="18" customHeight="1" x14ac:dyDescent="0.25">
      <c r="A104" s="10"/>
      <c r="B104" s="10"/>
      <c r="C104" s="19"/>
      <c r="D104" s="10"/>
      <c r="E104" s="19"/>
    </row>
    <row r="105" spans="1:5" ht="18" customHeight="1" x14ac:dyDescent="0.25">
      <c r="A105" s="10"/>
      <c r="B105" s="10"/>
      <c r="C105" s="19"/>
      <c r="D105" s="10"/>
      <c r="E105" s="19"/>
    </row>
    <row r="106" spans="1:5" ht="18" customHeight="1" x14ac:dyDescent="0.25">
      <c r="A106" s="10"/>
      <c r="B106" s="10"/>
      <c r="C106" s="19"/>
      <c r="D106" s="10"/>
      <c r="E106" s="19"/>
    </row>
    <row r="107" spans="1:5" ht="18" customHeight="1" x14ac:dyDescent="0.25">
      <c r="A107" s="10"/>
      <c r="B107" s="10"/>
      <c r="C107" s="19"/>
      <c r="D107" s="10"/>
      <c r="E107" s="19"/>
    </row>
    <row r="108" spans="1:5" ht="18" customHeight="1" x14ac:dyDescent="0.25">
      <c r="A108" s="10"/>
      <c r="B108" s="10"/>
      <c r="C108" s="19"/>
      <c r="D108" s="10"/>
      <c r="E108" s="19"/>
    </row>
    <row r="109" spans="1:5" ht="18" customHeight="1" x14ac:dyDescent="0.25">
      <c r="A109" s="10"/>
      <c r="B109" s="10"/>
      <c r="C109" s="19"/>
      <c r="D109" s="10"/>
      <c r="E109" s="19"/>
    </row>
    <row r="110" spans="1:5" ht="18" customHeight="1" x14ac:dyDescent="0.25">
      <c r="A110" s="10"/>
      <c r="B110" s="10"/>
      <c r="C110" s="19"/>
      <c r="D110" s="10"/>
      <c r="E110" s="19"/>
    </row>
    <row r="111" spans="1:5" ht="18" customHeight="1" x14ac:dyDescent="0.25">
      <c r="A111" s="10"/>
      <c r="B111" s="10"/>
      <c r="C111" s="19"/>
      <c r="D111" s="10"/>
      <c r="E111" s="19"/>
    </row>
    <row r="112" spans="1:5" ht="18" customHeight="1" x14ac:dyDescent="0.25">
      <c r="A112" s="10"/>
      <c r="B112" s="10"/>
      <c r="C112" s="19"/>
      <c r="D112" s="10"/>
      <c r="E112" s="19"/>
    </row>
    <row r="113" spans="1:5" ht="18" customHeight="1" x14ac:dyDescent="0.25">
      <c r="A113" s="10"/>
      <c r="B113" s="10"/>
      <c r="C113" s="19"/>
      <c r="D113" s="10"/>
      <c r="E113" s="19"/>
    </row>
    <row r="114" spans="1:5" ht="18" customHeight="1" x14ac:dyDescent="0.25">
      <c r="A114" s="10"/>
      <c r="B114" s="10"/>
      <c r="C114" s="19"/>
      <c r="D114" s="10"/>
      <c r="E114" s="19"/>
    </row>
    <row r="115" spans="1:5" ht="18" customHeight="1" x14ac:dyDescent="0.25">
      <c r="A115" s="10"/>
      <c r="B115" s="10"/>
      <c r="C115" s="19"/>
      <c r="D115" s="10"/>
      <c r="E115" s="19"/>
    </row>
    <row r="116" spans="1:5" ht="18" customHeight="1" x14ac:dyDescent="0.25">
      <c r="A116" s="10"/>
      <c r="B116" s="10"/>
      <c r="C116" s="19"/>
      <c r="D116" s="10"/>
      <c r="E116" s="19"/>
    </row>
    <row r="117" spans="1:5" ht="18" customHeight="1" x14ac:dyDescent="0.25">
      <c r="A117" s="10"/>
      <c r="B117" s="10"/>
      <c r="C117" s="19"/>
      <c r="D117" s="10"/>
      <c r="E117" s="19"/>
    </row>
    <row r="118" spans="1:5" ht="18" customHeight="1" x14ac:dyDescent="0.25">
      <c r="A118" s="10"/>
      <c r="B118" s="10"/>
      <c r="C118" s="19"/>
      <c r="D118" s="10"/>
      <c r="E118" s="19"/>
    </row>
    <row r="119" spans="1:5" ht="18" customHeight="1" x14ac:dyDescent="0.25">
      <c r="A119" s="10"/>
      <c r="B119" s="10"/>
      <c r="C119" s="19"/>
      <c r="D119" s="10"/>
      <c r="E119" s="19"/>
    </row>
    <row r="120" spans="1:5" ht="18" customHeight="1" x14ac:dyDescent="0.25">
      <c r="A120" s="10"/>
      <c r="B120" s="10"/>
      <c r="C120" s="19"/>
      <c r="D120" s="10"/>
      <c r="E120" s="19"/>
    </row>
    <row r="121" spans="1:5" ht="18" customHeight="1" x14ac:dyDescent="0.25">
      <c r="A121" s="10"/>
      <c r="B121" s="10"/>
      <c r="C121" s="19"/>
      <c r="D121" s="10"/>
      <c r="E121" s="19"/>
    </row>
    <row r="122" spans="1:5" ht="18" customHeight="1" x14ac:dyDescent="0.25">
      <c r="A122" s="10"/>
      <c r="B122" s="10"/>
      <c r="C122" s="19"/>
      <c r="D122" s="10"/>
      <c r="E122" s="19"/>
    </row>
    <row r="123" spans="1:5" ht="18" customHeight="1" x14ac:dyDescent="0.25">
      <c r="A123" s="10"/>
      <c r="B123" s="10"/>
      <c r="C123" s="19"/>
      <c r="D123" s="10"/>
      <c r="E123" s="19"/>
    </row>
    <row r="124" spans="1:5" ht="18" customHeight="1" x14ac:dyDescent="0.25">
      <c r="A124" s="10"/>
      <c r="B124" s="10"/>
      <c r="C124" s="19"/>
      <c r="D124" s="10"/>
      <c r="E124" s="19"/>
    </row>
    <row r="125" spans="1:5" ht="18" customHeight="1" x14ac:dyDescent="0.25">
      <c r="A125" s="10"/>
      <c r="B125" s="10"/>
      <c r="C125" s="19"/>
      <c r="D125" s="10"/>
      <c r="E125" s="19"/>
    </row>
    <row r="126" spans="1:5" ht="18" customHeight="1" x14ac:dyDescent="0.25">
      <c r="A126" s="10"/>
      <c r="B126" s="10"/>
      <c r="C126" s="19"/>
      <c r="D126" s="10"/>
      <c r="E126" s="19"/>
    </row>
    <row r="127" spans="1:5" ht="18" customHeight="1" x14ac:dyDescent="0.25">
      <c r="A127" s="10"/>
      <c r="B127" s="10"/>
      <c r="C127" s="19"/>
      <c r="D127" s="10"/>
      <c r="E127" s="19"/>
    </row>
    <row r="128" spans="1:5" ht="18" customHeight="1" x14ac:dyDescent="0.25">
      <c r="A128" s="10"/>
      <c r="B128" s="10"/>
      <c r="C128" s="19"/>
      <c r="D128" s="10"/>
      <c r="E128" s="19"/>
    </row>
    <row r="129" spans="1:5" ht="18" customHeight="1" x14ac:dyDescent="0.25">
      <c r="A129" s="10"/>
      <c r="B129" s="10"/>
      <c r="C129" s="19"/>
      <c r="D129" s="10"/>
      <c r="E129" s="19"/>
    </row>
    <row r="130" spans="1:5" ht="18" customHeight="1" x14ac:dyDescent="0.25">
      <c r="A130" s="10"/>
      <c r="B130" s="10"/>
      <c r="C130" s="19"/>
      <c r="D130" s="10"/>
      <c r="E130" s="19"/>
    </row>
    <row r="131" spans="1:5" ht="18" customHeight="1" x14ac:dyDescent="0.25">
      <c r="A131" s="10"/>
      <c r="B131" s="10"/>
      <c r="C131" s="19"/>
      <c r="D131" s="10"/>
      <c r="E131" s="19"/>
    </row>
    <row r="132" spans="1:5" ht="18" customHeight="1" x14ac:dyDescent="0.25">
      <c r="A132" s="10"/>
      <c r="B132" s="10"/>
      <c r="C132" s="19"/>
      <c r="D132" s="10"/>
      <c r="E132" s="19"/>
    </row>
    <row r="133" spans="1:5" ht="18" customHeight="1" x14ac:dyDescent="0.25">
      <c r="A133" s="10"/>
      <c r="B133" s="10"/>
      <c r="C133" s="19"/>
      <c r="D133" s="10"/>
      <c r="E133" s="19"/>
    </row>
    <row r="134" spans="1:5" ht="18" customHeight="1" x14ac:dyDescent="0.25">
      <c r="A134" s="10"/>
      <c r="B134" s="10"/>
      <c r="C134" s="19"/>
      <c r="D134" s="10"/>
      <c r="E134" s="19"/>
    </row>
    <row r="135" spans="1:5" ht="18" customHeight="1" x14ac:dyDescent="0.25">
      <c r="A135" s="10"/>
      <c r="B135" s="10"/>
      <c r="C135" s="19"/>
      <c r="D135" s="10"/>
      <c r="E135" s="19"/>
    </row>
    <row r="136" spans="1:5" ht="18" customHeight="1" x14ac:dyDescent="0.25">
      <c r="A136" s="10"/>
      <c r="B136" s="10"/>
      <c r="C136" s="19"/>
      <c r="D136" s="10"/>
      <c r="E136" s="19"/>
    </row>
    <row r="137" spans="1:5" ht="18" customHeight="1" x14ac:dyDescent="0.25">
      <c r="A137" s="10"/>
      <c r="B137" s="10"/>
      <c r="C137" s="19"/>
      <c r="D137" s="10"/>
      <c r="E137" s="19"/>
    </row>
    <row r="138" spans="1:5" ht="18" customHeight="1" x14ac:dyDescent="0.25">
      <c r="A138" s="10"/>
      <c r="B138" s="10"/>
      <c r="C138" s="19"/>
      <c r="D138" s="10"/>
      <c r="E138" s="19"/>
    </row>
    <row r="139" spans="1:5" ht="18" customHeight="1" x14ac:dyDescent="0.25">
      <c r="A139" s="10"/>
      <c r="B139" s="10"/>
      <c r="C139" s="19"/>
      <c r="D139" s="10"/>
      <c r="E139" s="19"/>
    </row>
    <row r="140" spans="1:5" ht="18" customHeight="1" x14ac:dyDescent="0.25">
      <c r="A140" s="10"/>
      <c r="B140" s="10"/>
      <c r="C140" s="19"/>
      <c r="D140" s="10"/>
      <c r="E140" s="19"/>
    </row>
    <row r="141" spans="1:5" ht="18" customHeight="1" x14ac:dyDescent="0.25">
      <c r="A141" s="10"/>
      <c r="B141" s="10"/>
      <c r="C141" s="19"/>
      <c r="D141" s="10"/>
      <c r="E141" s="19"/>
    </row>
    <row r="142" spans="1:5" ht="18" customHeight="1" x14ac:dyDescent="0.25">
      <c r="A142" s="10"/>
      <c r="B142" s="10"/>
      <c r="C142" s="19"/>
      <c r="D142" s="10"/>
      <c r="E142" s="19"/>
    </row>
    <row r="143" spans="1:5" ht="18" customHeight="1" x14ac:dyDescent="0.25">
      <c r="A143" s="10"/>
      <c r="B143" s="10"/>
      <c r="C143" s="19"/>
      <c r="D143" s="10"/>
      <c r="E143" s="19"/>
    </row>
    <row r="144" spans="1:5" ht="18" customHeight="1" x14ac:dyDescent="0.25">
      <c r="A144" s="10"/>
      <c r="B144" s="10"/>
      <c r="C144" s="19"/>
      <c r="D144" s="10"/>
      <c r="E144" s="19"/>
    </row>
    <row r="145" spans="1:5" ht="18" customHeight="1" x14ac:dyDescent="0.25">
      <c r="A145" s="10"/>
      <c r="B145" s="10"/>
      <c r="C145" s="19"/>
      <c r="D145" s="10"/>
      <c r="E145" s="19"/>
    </row>
    <row r="146" spans="1:5" ht="18" customHeight="1" x14ac:dyDescent="0.25">
      <c r="A146" s="10"/>
      <c r="B146" s="10"/>
      <c r="C146" s="19"/>
      <c r="D146" s="10"/>
      <c r="E146" s="19"/>
    </row>
    <row r="147" spans="1:5" ht="18" customHeight="1" x14ac:dyDescent="0.25">
      <c r="A147" s="10"/>
      <c r="B147" s="10"/>
      <c r="C147" s="19"/>
      <c r="D147" s="10"/>
      <c r="E147" s="19"/>
    </row>
    <row r="148" spans="1:5" ht="18" customHeight="1" x14ac:dyDescent="0.25">
      <c r="A148" s="10"/>
      <c r="B148" s="10"/>
      <c r="C148" s="19"/>
      <c r="D148" s="10"/>
      <c r="E148" s="19"/>
    </row>
    <row r="149" spans="1:5" ht="18" customHeight="1" x14ac:dyDescent="0.25">
      <c r="A149" s="10"/>
      <c r="B149" s="10"/>
      <c r="C149" s="19"/>
      <c r="D149" s="10"/>
      <c r="E149" s="19"/>
    </row>
    <row r="150" spans="1:5" ht="18" customHeight="1" x14ac:dyDescent="0.25">
      <c r="A150" s="10"/>
      <c r="B150" s="10"/>
      <c r="C150" s="19"/>
      <c r="D150" s="10"/>
      <c r="E150" s="19"/>
    </row>
    <row r="151" spans="1:5" ht="18" customHeight="1" x14ac:dyDescent="0.25">
      <c r="A151" s="10"/>
      <c r="B151" s="10"/>
      <c r="C151" s="19"/>
      <c r="D151" s="10"/>
      <c r="E151" s="19"/>
    </row>
    <row r="152" spans="1:5" ht="18" customHeight="1" x14ac:dyDescent="0.25">
      <c r="A152" s="10"/>
      <c r="B152" s="10"/>
      <c r="C152" s="19"/>
      <c r="D152" s="10"/>
      <c r="E152" s="19"/>
    </row>
    <row r="153" spans="1:5" ht="18" customHeight="1" x14ac:dyDescent="0.25">
      <c r="A153" s="10"/>
      <c r="B153" s="10"/>
      <c r="C153" s="19"/>
      <c r="D153" s="10"/>
      <c r="E153" s="19"/>
    </row>
    <row r="154" spans="1:5" ht="18" customHeight="1" x14ac:dyDescent="0.25">
      <c r="A154" s="10"/>
      <c r="B154" s="10"/>
      <c r="C154" s="19"/>
      <c r="D154" s="10"/>
      <c r="E154" s="19"/>
    </row>
    <row r="155" spans="1:5" ht="18" customHeight="1" x14ac:dyDescent="0.25">
      <c r="A155" s="10"/>
      <c r="B155" s="10"/>
      <c r="C155" s="19"/>
      <c r="D155" s="10"/>
      <c r="E155" s="19"/>
    </row>
    <row r="156" spans="1:5" ht="18" customHeight="1" x14ac:dyDescent="0.25">
      <c r="A156" s="10"/>
      <c r="B156" s="10"/>
      <c r="C156" s="19"/>
      <c r="D156" s="10"/>
      <c r="E156" s="19"/>
    </row>
    <row r="157" spans="1:5" ht="18" customHeight="1" x14ac:dyDescent="0.25">
      <c r="A157" s="10"/>
      <c r="B157" s="10"/>
      <c r="C157" s="19"/>
      <c r="D157" s="10"/>
      <c r="E157" s="19"/>
    </row>
    <row r="158" spans="1:5" ht="18" customHeight="1" x14ac:dyDescent="0.25">
      <c r="A158" s="10"/>
      <c r="B158" s="10"/>
      <c r="C158" s="19"/>
      <c r="D158" s="10"/>
      <c r="E158" s="19"/>
    </row>
    <row r="159" spans="1:5" ht="18" customHeight="1" x14ac:dyDescent="0.25">
      <c r="A159" s="10"/>
      <c r="B159" s="10"/>
      <c r="C159" s="19"/>
      <c r="D159" s="10"/>
      <c r="E159" s="19"/>
    </row>
    <row r="160" spans="1:5" ht="18" customHeight="1" x14ac:dyDescent="0.25">
      <c r="A160" s="10"/>
      <c r="B160" s="10"/>
      <c r="C160" s="19"/>
      <c r="D160" s="10"/>
      <c r="E160" s="19"/>
    </row>
    <row r="161" spans="1:5" ht="18" customHeight="1" x14ac:dyDescent="0.25">
      <c r="A161" s="10"/>
      <c r="B161" s="10"/>
      <c r="C161" s="19"/>
      <c r="D161" s="10"/>
      <c r="E161" s="19"/>
    </row>
    <row r="162" spans="1:5" ht="18" customHeight="1" x14ac:dyDescent="0.25">
      <c r="A162" s="10"/>
      <c r="B162" s="10"/>
      <c r="C162" s="19"/>
      <c r="D162" s="10"/>
      <c r="E162" s="19"/>
    </row>
    <row r="163" spans="1:5" ht="18" customHeight="1" x14ac:dyDescent="0.25">
      <c r="A163" s="10"/>
      <c r="B163" s="10"/>
      <c r="C163" s="19"/>
      <c r="D163" s="10"/>
      <c r="E163" s="19"/>
    </row>
    <row r="164" spans="1:5" ht="18" customHeight="1" x14ac:dyDescent="0.25">
      <c r="A164" s="10"/>
      <c r="B164" s="10"/>
      <c r="C164" s="19"/>
      <c r="D164" s="10"/>
      <c r="E164" s="19"/>
    </row>
    <row r="165" spans="1:5" ht="18" customHeight="1" x14ac:dyDescent="0.25">
      <c r="A165" s="10"/>
      <c r="B165" s="10"/>
      <c r="C165" s="19"/>
      <c r="D165" s="10"/>
      <c r="E165" s="19"/>
    </row>
    <row r="166" spans="1:5" ht="18" customHeight="1" x14ac:dyDescent="0.25">
      <c r="A166" s="10"/>
      <c r="B166" s="10"/>
      <c r="C166" s="19"/>
      <c r="D166" s="10"/>
      <c r="E166" s="19"/>
    </row>
    <row r="167" spans="1:5" ht="18" customHeight="1" x14ac:dyDescent="0.25">
      <c r="A167" s="10"/>
      <c r="B167" s="10"/>
      <c r="C167" s="19"/>
      <c r="D167" s="10"/>
      <c r="E167" s="19"/>
    </row>
    <row r="168" spans="1:5" ht="18" customHeight="1" x14ac:dyDescent="0.25">
      <c r="A168" s="10"/>
      <c r="B168" s="10"/>
      <c r="C168" s="19"/>
      <c r="D168" s="10"/>
      <c r="E168" s="19"/>
    </row>
    <row r="169" spans="1:5" ht="18" customHeight="1" x14ac:dyDescent="0.25">
      <c r="A169" s="10"/>
      <c r="B169" s="10"/>
      <c r="C169" s="19"/>
      <c r="D169" s="10"/>
      <c r="E169" s="19"/>
    </row>
    <row r="170" spans="1:5" ht="18" customHeight="1" x14ac:dyDescent="0.25">
      <c r="A170" s="10"/>
      <c r="B170" s="10"/>
      <c r="C170" s="19"/>
      <c r="D170" s="10"/>
      <c r="E170" s="19"/>
    </row>
    <row r="171" spans="1:5" ht="18" customHeight="1" x14ac:dyDescent="0.25">
      <c r="A171" s="10"/>
      <c r="B171" s="10"/>
      <c r="C171" s="19"/>
      <c r="D171" s="10"/>
      <c r="E171" s="19"/>
    </row>
    <row r="172" spans="1:5" ht="18" customHeight="1" x14ac:dyDescent="0.25">
      <c r="A172" s="10"/>
      <c r="B172" s="10"/>
      <c r="C172" s="19"/>
      <c r="D172" s="10"/>
      <c r="E172" s="19"/>
    </row>
    <row r="173" spans="1:5" ht="18" customHeight="1" x14ac:dyDescent="0.25">
      <c r="A173" s="10"/>
      <c r="B173" s="10"/>
      <c r="C173" s="19"/>
      <c r="D173" s="10"/>
      <c r="E173" s="19"/>
    </row>
    <row r="174" spans="1:5" ht="18" customHeight="1" x14ac:dyDescent="0.25">
      <c r="A174" s="10"/>
      <c r="B174" s="10"/>
      <c r="C174" s="19"/>
      <c r="D174" s="10"/>
      <c r="E174" s="19"/>
    </row>
    <row r="175" spans="1:5" ht="18" customHeight="1" x14ac:dyDescent="0.25">
      <c r="A175" s="10"/>
      <c r="B175" s="10"/>
      <c r="C175" s="19"/>
      <c r="D175" s="10"/>
      <c r="E175" s="19"/>
    </row>
    <row r="176" spans="1:5" ht="18" customHeight="1" x14ac:dyDescent="0.25">
      <c r="A176" s="10"/>
      <c r="B176" s="10"/>
      <c r="C176" s="19"/>
      <c r="D176" s="10"/>
      <c r="E176" s="19"/>
    </row>
    <row r="177" spans="1:5" ht="18" customHeight="1" x14ac:dyDescent="0.25">
      <c r="A177" s="10"/>
      <c r="B177" s="10"/>
      <c r="C177" s="19"/>
      <c r="D177" s="10"/>
      <c r="E177" s="19"/>
    </row>
    <row r="178" spans="1:5" ht="18" customHeight="1" x14ac:dyDescent="0.25">
      <c r="A178" s="10"/>
      <c r="B178" s="10"/>
      <c r="C178" s="19"/>
      <c r="D178" s="10"/>
      <c r="E178" s="19"/>
    </row>
    <row r="179" spans="1:5" ht="18" customHeight="1" x14ac:dyDescent="0.25">
      <c r="A179" s="10"/>
      <c r="B179" s="10"/>
      <c r="C179" s="19"/>
      <c r="D179" s="10"/>
      <c r="E179" s="19"/>
    </row>
    <row r="180" spans="1:5" x14ac:dyDescent="0.25">
      <c r="A180" s="9"/>
      <c r="B180" s="9"/>
      <c r="C180" s="9"/>
      <c r="D180" s="9"/>
      <c r="E180" s="9"/>
    </row>
    <row r="181" spans="1:5" x14ac:dyDescent="0.25">
      <c r="A181" s="9"/>
      <c r="B181" s="9"/>
      <c r="C181" s="9"/>
      <c r="D181" s="9"/>
      <c r="E181" s="9"/>
    </row>
    <row r="182" spans="1:5" x14ac:dyDescent="0.25">
      <c r="A182" s="9"/>
      <c r="B182" s="9"/>
      <c r="C182" s="9"/>
      <c r="D182" s="9"/>
      <c r="E182" s="9"/>
    </row>
    <row r="183" spans="1:5" x14ac:dyDescent="0.25">
      <c r="A183" s="9"/>
      <c r="B183" s="9"/>
      <c r="C183" s="9"/>
      <c r="D183" s="9"/>
      <c r="E183" s="9"/>
    </row>
    <row r="184" spans="1:5" x14ac:dyDescent="0.25">
      <c r="A184" s="9"/>
      <c r="B184" s="9"/>
      <c r="C184" s="9"/>
      <c r="D184" s="9"/>
      <c r="E184" s="9"/>
    </row>
    <row r="185" spans="1:5" x14ac:dyDescent="0.25">
      <c r="A185" s="9"/>
      <c r="B185" s="9"/>
      <c r="C185" s="9"/>
      <c r="D185" s="9"/>
      <c r="E185" s="9"/>
    </row>
    <row r="186" spans="1:5" x14ac:dyDescent="0.25">
      <c r="A186" s="9"/>
      <c r="B186" s="9"/>
      <c r="C186" s="9"/>
      <c r="D186" s="9"/>
      <c r="E186" s="9"/>
    </row>
    <row r="187" spans="1:5" x14ac:dyDescent="0.25">
      <c r="A187" s="9"/>
      <c r="B187" s="9"/>
      <c r="C187" s="9"/>
      <c r="D187" s="9"/>
      <c r="E187" s="9"/>
    </row>
    <row r="188" spans="1:5" x14ac:dyDescent="0.25">
      <c r="A188" s="9"/>
      <c r="B188" s="9"/>
      <c r="C188" s="9"/>
      <c r="D188" s="9"/>
      <c r="E188" s="9"/>
    </row>
    <row r="189" spans="1:5" x14ac:dyDescent="0.25">
      <c r="A189" s="9"/>
      <c r="B189" s="9"/>
      <c r="C189" s="9"/>
      <c r="D189" s="9"/>
      <c r="E189" s="9"/>
    </row>
    <row r="190" spans="1:5" x14ac:dyDescent="0.25">
      <c r="A190" s="9"/>
      <c r="B190" s="9"/>
      <c r="C190" s="9"/>
      <c r="D190" s="9"/>
      <c r="E190" s="9"/>
    </row>
    <row r="191" spans="1:5" x14ac:dyDescent="0.25">
      <c r="A191" s="9"/>
      <c r="B191" s="9"/>
      <c r="C191" s="9"/>
      <c r="D191" s="9"/>
      <c r="E191" s="9"/>
    </row>
    <row r="192" spans="1:5" x14ac:dyDescent="0.25">
      <c r="A192" s="9"/>
      <c r="B192" s="9"/>
      <c r="C192" s="9"/>
      <c r="D192" s="9"/>
      <c r="E192" s="9"/>
    </row>
  </sheetData>
  <conditionalFormatting sqref="E2:E179">
    <cfRule type="containsText" dxfId="8" priority="1" operator="containsText" text="En attente">
      <formula>NOT(ISERROR(SEARCH("En attente",E2)))</formula>
    </cfRule>
    <cfRule type="containsText" dxfId="7" priority="2" operator="containsText" text="Non">
      <formula>NOT(ISERROR(SEARCH("Non",E2)))</formula>
    </cfRule>
    <cfRule type="containsText" dxfId="6" priority="3" operator="containsText" text="Oui">
      <formula>NOT(ISERROR(SEARCH("Oui",E2)))</formula>
    </cfRule>
  </conditionalFormatting>
  <dataValidations count="2">
    <dataValidation type="list" allowBlank="1" showInputMessage="1" showErrorMessage="1" sqref="E2:E179">
      <formula1>VALIDATION</formula1>
    </dataValidation>
    <dataValidation type="list" allowBlank="1" showInputMessage="1" showErrorMessage="1" sqref="C2:C179">
      <formula1>Evenements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E"/>
  <dimension ref="A1:V64"/>
  <sheetViews>
    <sheetView showRowColHeaders="0" tabSelected="1" workbookViewId="0">
      <selection activeCell="A3" sqref="A3"/>
    </sheetView>
  </sheetViews>
  <sheetFormatPr baseColWidth="10" defaultRowHeight="15" x14ac:dyDescent="0.25"/>
  <cols>
    <col min="1" max="1" width="8.5703125" style="68" customWidth="1"/>
    <col min="2" max="2" width="16" style="12" customWidth="1"/>
    <col min="3" max="3" width="14" style="12" customWidth="1"/>
    <col min="4" max="4" width="17" style="12" customWidth="1"/>
    <col min="5" max="5" width="21.85546875" style="12" customWidth="1"/>
    <col min="6" max="6" width="12" style="12" customWidth="1"/>
    <col min="7" max="7" width="24.7109375" style="12" customWidth="1"/>
    <col min="8" max="8" width="24.85546875" style="66" customWidth="1"/>
    <col min="9" max="11" width="13" style="12" customWidth="1"/>
    <col min="12" max="12" width="16" style="12" customWidth="1"/>
    <col min="13" max="13" width="9.5703125" style="12" customWidth="1"/>
    <col min="14" max="14" width="9.5703125" style="84" customWidth="1"/>
    <col min="15" max="15" width="9.5703125" style="12" customWidth="1"/>
    <col min="16" max="16" width="22.85546875" style="12" customWidth="1"/>
    <col min="17" max="17" width="16.28515625" style="12" customWidth="1"/>
    <col min="18" max="18" width="16.85546875" style="12" customWidth="1"/>
    <col min="19" max="19" width="25" style="12" customWidth="1"/>
    <col min="20" max="20" width="10.7109375" style="12" customWidth="1"/>
    <col min="21" max="21" width="13.7109375" style="12" customWidth="1"/>
    <col min="22" max="22" width="19.140625" style="12" customWidth="1"/>
  </cols>
  <sheetData>
    <row r="1" spans="1:22" s="69" customFormat="1" ht="32.25" customHeight="1" x14ac:dyDescent="0.25">
      <c r="A1" s="85" t="s">
        <v>2174</v>
      </c>
      <c r="B1" s="86" t="s">
        <v>2120</v>
      </c>
      <c r="C1" s="86" t="s">
        <v>2173</v>
      </c>
      <c r="D1" s="86" t="s">
        <v>29</v>
      </c>
      <c r="E1" s="86" t="s">
        <v>2121</v>
      </c>
      <c r="F1" s="86" t="s">
        <v>2172</v>
      </c>
      <c r="G1" s="86" t="s">
        <v>2122</v>
      </c>
      <c r="H1" s="86" t="s">
        <v>2177</v>
      </c>
      <c r="I1" s="86" t="s">
        <v>2170</v>
      </c>
      <c r="J1" s="86" t="s">
        <v>2171</v>
      </c>
      <c r="K1" s="86" t="s">
        <v>42</v>
      </c>
      <c r="L1" s="86" t="s">
        <v>2123</v>
      </c>
      <c r="M1" s="87" t="s">
        <v>2124</v>
      </c>
      <c r="N1" s="87" t="s">
        <v>2169</v>
      </c>
      <c r="O1" s="86" t="s">
        <v>21</v>
      </c>
      <c r="P1" s="86" t="s">
        <v>2125</v>
      </c>
      <c r="Q1" s="86" t="s">
        <v>2126</v>
      </c>
      <c r="R1" s="87" t="s">
        <v>2207</v>
      </c>
      <c r="S1" s="86" t="s">
        <v>2176</v>
      </c>
      <c r="T1" s="87" t="s">
        <v>2208</v>
      </c>
      <c r="U1" s="87" t="s">
        <v>2209</v>
      </c>
      <c r="V1" s="86" t="s">
        <v>41</v>
      </c>
    </row>
    <row r="2" spans="1:22" x14ac:dyDescent="0.25">
      <c r="A2" s="68">
        <v>1</v>
      </c>
      <c r="B2" s="66" t="s">
        <v>2113</v>
      </c>
      <c r="C2" s="121">
        <v>333333333</v>
      </c>
      <c r="D2" s="121">
        <v>25615648640018</v>
      </c>
      <c r="E2" s="66" t="s">
        <v>2227</v>
      </c>
      <c r="F2" s="66" t="s">
        <v>3</v>
      </c>
      <c r="G2" s="66" t="s">
        <v>2228</v>
      </c>
      <c r="H2" s="13" t="s">
        <v>2229</v>
      </c>
      <c r="I2" s="65">
        <v>233333333</v>
      </c>
      <c r="J2" s="65">
        <v>633333333</v>
      </c>
      <c r="K2" s="65">
        <v>233333333</v>
      </c>
      <c r="L2" s="123" t="s">
        <v>2230</v>
      </c>
      <c r="M2" s="66" t="s">
        <v>2231</v>
      </c>
      <c r="N2" s="84" t="s">
        <v>3</v>
      </c>
      <c r="O2" s="66">
        <v>5604</v>
      </c>
      <c r="P2" s="66" t="s">
        <v>2232</v>
      </c>
      <c r="Q2" s="13" t="s">
        <v>2126</v>
      </c>
      <c r="R2" s="13" t="s">
        <v>2127</v>
      </c>
      <c r="S2" s="66" t="s">
        <v>2128</v>
      </c>
      <c r="T2" s="66" t="s">
        <v>3</v>
      </c>
      <c r="U2" s="124">
        <v>42740</v>
      </c>
      <c r="V2" s="66" t="s">
        <v>2178</v>
      </c>
    </row>
    <row r="3" spans="1:22" x14ac:dyDescent="0.25">
      <c r="A3" s="68">
        <v>2</v>
      </c>
      <c r="B3" s="66" t="s">
        <v>2233</v>
      </c>
      <c r="C3" s="121">
        <v>4444444</v>
      </c>
      <c r="D3" s="121">
        <v>25615645640018</v>
      </c>
      <c r="E3" s="66" t="s">
        <v>2234</v>
      </c>
      <c r="F3" s="66" t="s">
        <v>2261</v>
      </c>
      <c r="G3" s="66" t="s">
        <v>2235</v>
      </c>
      <c r="H3" s="66" t="s">
        <v>2229</v>
      </c>
      <c r="I3" s="65">
        <v>233335555</v>
      </c>
      <c r="J3" s="65">
        <v>622222222</v>
      </c>
      <c r="K3" s="65">
        <v>2555555555</v>
      </c>
      <c r="L3" s="66" t="s">
        <v>2236</v>
      </c>
      <c r="M3" s="66" t="s">
        <v>2237</v>
      </c>
      <c r="N3" s="84" t="s">
        <v>2</v>
      </c>
      <c r="O3" s="66">
        <v>5593</v>
      </c>
      <c r="P3" s="66" t="s">
        <v>2232</v>
      </c>
      <c r="Q3" s="13" t="s">
        <v>2147</v>
      </c>
      <c r="R3" s="13" t="s">
        <v>2148</v>
      </c>
      <c r="S3" s="66" t="s">
        <v>2150</v>
      </c>
      <c r="T3" s="66" t="s">
        <v>3</v>
      </c>
      <c r="U3" s="124">
        <v>42741</v>
      </c>
      <c r="V3" s="66" t="s">
        <v>2238</v>
      </c>
    </row>
    <row r="4" spans="1:22" x14ac:dyDescent="0.25">
      <c r="A4" s="68">
        <v>3</v>
      </c>
      <c r="B4" s="66" t="s">
        <v>2239</v>
      </c>
      <c r="C4" s="121">
        <v>123456789</v>
      </c>
      <c r="D4" s="121">
        <v>12345698752460</v>
      </c>
      <c r="E4" s="66" t="s">
        <v>2240</v>
      </c>
      <c r="F4" s="66" t="s">
        <v>3</v>
      </c>
      <c r="G4" s="66" t="s">
        <v>2241</v>
      </c>
      <c r="H4" s="66" t="s">
        <v>2229</v>
      </c>
      <c r="I4" s="65">
        <v>155555555</v>
      </c>
      <c r="J4" s="65">
        <v>123456789</v>
      </c>
      <c r="K4" s="65"/>
      <c r="L4" s="66" t="s">
        <v>2178</v>
      </c>
      <c r="M4" s="66" t="s">
        <v>2262</v>
      </c>
      <c r="N4" s="84" t="s">
        <v>3</v>
      </c>
      <c r="O4" s="66">
        <v>2344</v>
      </c>
      <c r="P4" s="66" t="s">
        <v>2178</v>
      </c>
      <c r="Q4" s="13" t="s">
        <v>2178</v>
      </c>
      <c r="R4" s="13" t="s">
        <v>2178</v>
      </c>
      <c r="S4" s="66" t="s">
        <v>2178</v>
      </c>
      <c r="T4" s="66" t="s">
        <v>2178</v>
      </c>
      <c r="U4" s="66"/>
      <c r="V4" s="66" t="s">
        <v>2178</v>
      </c>
    </row>
    <row r="5" spans="1:22" x14ac:dyDescent="0.25">
      <c r="I5" s="65"/>
      <c r="J5" s="65"/>
      <c r="K5" s="65"/>
      <c r="Q5" s="13"/>
      <c r="R5" s="13"/>
    </row>
    <row r="6" spans="1:22" x14ac:dyDescent="0.25">
      <c r="I6" s="65"/>
      <c r="J6" s="65"/>
      <c r="K6" s="65"/>
      <c r="Q6" s="13"/>
      <c r="R6" s="13"/>
    </row>
    <row r="7" spans="1:22" x14ac:dyDescent="0.25">
      <c r="I7" s="65"/>
      <c r="J7" s="65"/>
      <c r="K7" s="65"/>
      <c r="Q7" s="13"/>
      <c r="R7" s="13"/>
    </row>
    <row r="8" spans="1:22" x14ac:dyDescent="0.25">
      <c r="I8" s="65"/>
      <c r="J8" s="65"/>
      <c r="K8" s="65"/>
      <c r="Q8" s="13"/>
      <c r="R8" s="13"/>
    </row>
    <row r="9" spans="1:22" x14ac:dyDescent="0.25">
      <c r="I9" s="65"/>
      <c r="J9" s="65"/>
      <c r="K9" s="65"/>
      <c r="Q9" s="13"/>
      <c r="R9" s="13"/>
    </row>
    <row r="10" spans="1:22" x14ac:dyDescent="0.25">
      <c r="I10" s="65"/>
      <c r="J10" s="65"/>
      <c r="K10" s="65"/>
      <c r="Q10" s="13"/>
      <c r="R10" s="13"/>
    </row>
    <row r="11" spans="1:22" s="64" customFormat="1" x14ac:dyDescent="0.25">
      <c r="A11" s="68"/>
      <c r="B11" s="12"/>
      <c r="C11" s="12"/>
      <c r="D11" s="12"/>
      <c r="E11" s="12"/>
      <c r="F11" s="12"/>
      <c r="G11" s="12"/>
      <c r="H11" s="66"/>
      <c r="I11" s="65"/>
      <c r="J11" s="65"/>
      <c r="K11" s="65"/>
      <c r="L11" s="12"/>
      <c r="M11" s="12"/>
      <c r="N11" s="84"/>
      <c r="O11" s="12"/>
      <c r="P11" s="12"/>
      <c r="Q11" s="13"/>
      <c r="R11" s="13"/>
      <c r="S11" s="12"/>
      <c r="T11" s="12"/>
      <c r="U11" s="12"/>
      <c r="V11" s="12"/>
    </row>
    <row r="12" spans="1:22" s="64" customFormat="1" x14ac:dyDescent="0.25">
      <c r="A12" s="68"/>
      <c r="B12" s="12"/>
      <c r="C12" s="12"/>
      <c r="D12" s="12"/>
      <c r="E12" s="12"/>
      <c r="F12" s="12"/>
      <c r="G12" s="12"/>
      <c r="H12" s="66"/>
      <c r="I12" s="65"/>
      <c r="J12" s="65"/>
      <c r="K12" s="65"/>
      <c r="L12" s="12"/>
      <c r="M12" s="12"/>
      <c r="N12" s="84"/>
      <c r="O12" s="12"/>
      <c r="P12" s="12"/>
      <c r="Q12" s="13"/>
      <c r="R12" s="13"/>
      <c r="S12" s="12"/>
      <c r="T12" s="12"/>
      <c r="U12" s="12"/>
      <c r="V12" s="12"/>
    </row>
    <row r="13" spans="1:22" s="64" customFormat="1" x14ac:dyDescent="0.25">
      <c r="A13" s="68"/>
      <c r="B13" s="12"/>
      <c r="C13" s="12"/>
      <c r="D13" s="12"/>
      <c r="E13" s="12"/>
      <c r="F13" s="12"/>
      <c r="G13" s="12"/>
      <c r="H13" s="66"/>
      <c r="I13" s="65"/>
      <c r="J13" s="65"/>
      <c r="K13" s="65"/>
      <c r="L13" s="12"/>
      <c r="M13" s="12"/>
      <c r="N13" s="84"/>
      <c r="O13" s="12"/>
      <c r="P13" s="12"/>
      <c r="Q13" s="13"/>
      <c r="R13" s="13"/>
      <c r="S13" s="12"/>
      <c r="T13" s="12"/>
      <c r="U13" s="12"/>
      <c r="V13" s="12"/>
    </row>
    <row r="14" spans="1:22" s="64" customFormat="1" x14ac:dyDescent="0.25">
      <c r="A14" s="68"/>
      <c r="B14" s="12"/>
      <c r="C14" s="12"/>
      <c r="D14" s="12"/>
      <c r="E14" s="12"/>
      <c r="F14" s="12"/>
      <c r="G14" s="12"/>
      <c r="H14" s="66"/>
      <c r="I14" s="65"/>
      <c r="J14" s="65"/>
      <c r="K14" s="65"/>
      <c r="L14" s="12"/>
      <c r="M14" s="12"/>
      <c r="N14" s="84"/>
      <c r="O14" s="12"/>
      <c r="P14" s="12"/>
      <c r="Q14" s="13"/>
      <c r="R14" s="13"/>
      <c r="S14" s="12"/>
      <c r="T14" s="12"/>
      <c r="U14" s="12"/>
      <c r="V14" s="12"/>
    </row>
    <row r="15" spans="1:22" s="64" customFormat="1" x14ac:dyDescent="0.25">
      <c r="A15" s="68"/>
      <c r="B15" s="12"/>
      <c r="C15" s="12"/>
      <c r="D15" s="12"/>
      <c r="E15" s="12"/>
      <c r="F15" s="12"/>
      <c r="G15" s="12"/>
      <c r="H15" s="66"/>
      <c r="I15" s="65"/>
      <c r="J15" s="65"/>
      <c r="K15" s="65"/>
      <c r="L15" s="12"/>
      <c r="M15" s="12"/>
      <c r="N15" s="84"/>
      <c r="O15" s="12"/>
      <c r="P15" s="12"/>
      <c r="Q15" s="13"/>
      <c r="R15" s="13"/>
      <c r="S15" s="12"/>
      <c r="T15" s="12"/>
      <c r="U15" s="12"/>
      <c r="V15" s="12"/>
    </row>
    <row r="16" spans="1:22" x14ac:dyDescent="0.25">
      <c r="I16" s="65"/>
      <c r="J16" s="65"/>
      <c r="K16" s="65"/>
      <c r="Q16" s="13"/>
      <c r="R16" s="13"/>
    </row>
    <row r="17" spans="9:18" x14ac:dyDescent="0.25">
      <c r="I17" s="65"/>
      <c r="J17" s="65"/>
      <c r="K17" s="65"/>
      <c r="Q17" s="13"/>
      <c r="R17" s="13"/>
    </row>
    <row r="18" spans="9:18" x14ac:dyDescent="0.25">
      <c r="I18" s="65"/>
      <c r="J18" s="65"/>
      <c r="K18" s="65"/>
      <c r="Q18" s="13"/>
      <c r="R18" s="13"/>
    </row>
    <row r="19" spans="9:18" x14ac:dyDescent="0.25">
      <c r="I19" s="65"/>
      <c r="J19" s="65"/>
      <c r="K19" s="65"/>
      <c r="Q19" s="13"/>
      <c r="R19" s="13"/>
    </row>
    <row r="20" spans="9:18" x14ac:dyDescent="0.25">
      <c r="I20" s="65"/>
      <c r="J20" s="65"/>
      <c r="K20" s="65"/>
      <c r="Q20" s="13"/>
      <c r="R20" s="13"/>
    </row>
    <row r="21" spans="9:18" x14ac:dyDescent="0.25">
      <c r="I21" s="65"/>
      <c r="J21" s="65"/>
      <c r="K21" s="65"/>
      <c r="Q21" s="13"/>
      <c r="R21" s="13"/>
    </row>
    <row r="22" spans="9:18" x14ac:dyDescent="0.25">
      <c r="I22" s="65"/>
      <c r="J22" s="65"/>
      <c r="K22" s="65"/>
      <c r="Q22" s="13"/>
      <c r="R22" s="13"/>
    </row>
    <row r="23" spans="9:18" x14ac:dyDescent="0.25">
      <c r="I23" s="65"/>
      <c r="J23" s="65"/>
      <c r="K23" s="65"/>
      <c r="Q23" s="13"/>
      <c r="R23" s="13"/>
    </row>
    <row r="24" spans="9:18" x14ac:dyDescent="0.25">
      <c r="I24" s="65"/>
      <c r="J24" s="65"/>
      <c r="K24" s="65"/>
      <c r="Q24" s="13"/>
      <c r="R24" s="13"/>
    </row>
    <row r="25" spans="9:18" x14ac:dyDescent="0.25">
      <c r="I25" s="65"/>
      <c r="J25" s="65"/>
      <c r="K25" s="65"/>
      <c r="Q25" s="13"/>
      <c r="R25" s="13"/>
    </row>
    <row r="26" spans="9:18" x14ac:dyDescent="0.25">
      <c r="I26" s="65"/>
      <c r="J26" s="65"/>
      <c r="K26" s="65"/>
      <c r="Q26" s="13"/>
      <c r="R26" s="13"/>
    </row>
    <row r="27" spans="9:18" x14ac:dyDescent="0.25">
      <c r="I27" s="65"/>
      <c r="J27" s="65"/>
      <c r="K27" s="65"/>
      <c r="Q27" s="13"/>
      <c r="R27" s="13"/>
    </row>
    <row r="28" spans="9:18" x14ac:dyDescent="0.25">
      <c r="I28" s="65"/>
      <c r="J28" s="65"/>
      <c r="K28" s="65"/>
      <c r="Q28" s="13"/>
      <c r="R28" s="13"/>
    </row>
    <row r="29" spans="9:18" x14ac:dyDescent="0.25">
      <c r="I29" s="65"/>
      <c r="J29" s="65"/>
      <c r="K29" s="65"/>
      <c r="Q29" s="13"/>
      <c r="R29" s="13"/>
    </row>
    <row r="30" spans="9:18" x14ac:dyDescent="0.25">
      <c r="I30" s="65"/>
      <c r="J30" s="65"/>
      <c r="K30" s="65"/>
      <c r="Q30" s="13"/>
      <c r="R30" s="13"/>
    </row>
    <row r="31" spans="9:18" x14ac:dyDescent="0.25">
      <c r="I31" s="65"/>
      <c r="J31" s="65"/>
      <c r="K31" s="65"/>
      <c r="Q31" s="13"/>
      <c r="R31" s="13"/>
    </row>
    <row r="32" spans="9:18" x14ac:dyDescent="0.25">
      <c r="I32" s="65"/>
      <c r="J32" s="65"/>
      <c r="K32" s="65"/>
      <c r="Q32" s="13"/>
      <c r="R32" s="13"/>
    </row>
    <row r="33" spans="9:18" x14ac:dyDescent="0.25">
      <c r="I33" s="65"/>
      <c r="J33" s="65"/>
      <c r="K33" s="65"/>
      <c r="Q33" s="13"/>
      <c r="R33" s="13"/>
    </row>
    <row r="34" spans="9:18" x14ac:dyDescent="0.25">
      <c r="I34" s="65"/>
      <c r="J34" s="65"/>
      <c r="K34" s="65"/>
      <c r="Q34" s="13"/>
      <c r="R34" s="13"/>
    </row>
    <row r="35" spans="9:18" x14ac:dyDescent="0.25">
      <c r="I35" s="65"/>
      <c r="J35" s="65"/>
      <c r="K35" s="65"/>
      <c r="Q35" s="13"/>
      <c r="R35" s="13"/>
    </row>
    <row r="36" spans="9:18" x14ac:dyDescent="0.25">
      <c r="I36" s="65"/>
      <c r="J36" s="65"/>
      <c r="K36" s="65"/>
      <c r="Q36" s="13"/>
      <c r="R36" s="13"/>
    </row>
    <row r="37" spans="9:18" x14ac:dyDescent="0.25">
      <c r="I37" s="65"/>
      <c r="J37" s="65"/>
      <c r="K37" s="65"/>
      <c r="Q37" s="13"/>
      <c r="R37" s="13"/>
    </row>
    <row r="38" spans="9:18" x14ac:dyDescent="0.25">
      <c r="I38" s="65"/>
      <c r="J38" s="65"/>
      <c r="K38" s="65"/>
      <c r="Q38" s="13"/>
      <c r="R38" s="13"/>
    </row>
    <row r="39" spans="9:18" x14ac:dyDescent="0.25">
      <c r="I39" s="65"/>
      <c r="J39" s="65"/>
      <c r="K39" s="65"/>
      <c r="Q39" s="13"/>
      <c r="R39" s="13"/>
    </row>
    <row r="40" spans="9:18" x14ac:dyDescent="0.25">
      <c r="I40" s="65"/>
      <c r="J40" s="65"/>
      <c r="K40" s="65"/>
      <c r="Q40" s="13"/>
      <c r="R40" s="13"/>
    </row>
    <row r="41" spans="9:18" x14ac:dyDescent="0.25">
      <c r="I41" s="65"/>
      <c r="J41" s="65"/>
      <c r="K41" s="65"/>
      <c r="Q41" s="13"/>
      <c r="R41" s="13"/>
    </row>
    <row r="42" spans="9:18" x14ac:dyDescent="0.25">
      <c r="I42" s="65"/>
      <c r="J42" s="65"/>
      <c r="K42" s="65"/>
      <c r="Q42" s="13"/>
      <c r="R42" s="13"/>
    </row>
    <row r="43" spans="9:18" x14ac:dyDescent="0.25">
      <c r="I43" s="65"/>
      <c r="J43" s="65"/>
      <c r="K43" s="65"/>
      <c r="Q43" s="13"/>
      <c r="R43" s="13"/>
    </row>
    <row r="44" spans="9:18" x14ac:dyDescent="0.25">
      <c r="I44" s="65"/>
      <c r="J44" s="65"/>
      <c r="K44" s="65"/>
      <c r="Q44" s="13"/>
      <c r="R44" s="13"/>
    </row>
    <row r="45" spans="9:18" x14ac:dyDescent="0.25">
      <c r="I45" s="65"/>
      <c r="J45" s="65"/>
      <c r="K45" s="65"/>
      <c r="Q45" s="13"/>
      <c r="R45" s="13"/>
    </row>
    <row r="46" spans="9:18" x14ac:dyDescent="0.25">
      <c r="I46" s="65"/>
      <c r="J46" s="65"/>
      <c r="K46" s="65"/>
      <c r="Q46" s="13"/>
      <c r="R46" s="13"/>
    </row>
    <row r="47" spans="9:18" x14ac:dyDescent="0.25">
      <c r="I47" s="65"/>
      <c r="J47" s="65"/>
      <c r="K47" s="65"/>
      <c r="Q47" s="13"/>
      <c r="R47" s="13"/>
    </row>
    <row r="48" spans="9:18" x14ac:dyDescent="0.25">
      <c r="I48" s="65"/>
      <c r="J48" s="65"/>
      <c r="K48" s="65"/>
      <c r="Q48" s="13"/>
      <c r="R48" s="13"/>
    </row>
    <row r="49" spans="9:18" x14ac:dyDescent="0.25">
      <c r="I49" s="65"/>
      <c r="J49" s="65"/>
      <c r="K49" s="65"/>
      <c r="Q49" s="13"/>
      <c r="R49" s="13"/>
    </row>
    <row r="50" spans="9:18" x14ac:dyDescent="0.25">
      <c r="I50" s="65"/>
      <c r="J50" s="65"/>
      <c r="K50" s="65"/>
      <c r="Q50" s="13"/>
      <c r="R50" s="13"/>
    </row>
    <row r="51" spans="9:18" x14ac:dyDescent="0.25">
      <c r="I51" s="65"/>
      <c r="J51" s="65"/>
      <c r="K51" s="65"/>
      <c r="Q51" s="13"/>
      <c r="R51" s="13"/>
    </row>
    <row r="52" spans="9:18" x14ac:dyDescent="0.25">
      <c r="I52" s="65"/>
      <c r="J52" s="65"/>
      <c r="K52" s="65"/>
      <c r="Q52" s="13"/>
      <c r="R52" s="13"/>
    </row>
    <row r="53" spans="9:18" x14ac:dyDescent="0.25">
      <c r="I53" s="65"/>
      <c r="J53" s="65"/>
      <c r="K53" s="65"/>
      <c r="Q53" s="13"/>
      <c r="R53" s="13"/>
    </row>
    <row r="54" spans="9:18" x14ac:dyDescent="0.25">
      <c r="I54" s="65"/>
      <c r="J54" s="65"/>
      <c r="K54" s="65"/>
      <c r="Q54" s="13"/>
      <c r="R54" s="13"/>
    </row>
    <row r="55" spans="9:18" x14ac:dyDescent="0.25">
      <c r="I55" s="65"/>
      <c r="J55" s="65"/>
      <c r="K55" s="65"/>
      <c r="Q55" s="13"/>
      <c r="R55" s="13"/>
    </row>
    <row r="56" spans="9:18" x14ac:dyDescent="0.25">
      <c r="I56" s="65"/>
      <c r="J56" s="65"/>
      <c r="K56" s="65"/>
      <c r="Q56" s="13"/>
      <c r="R56" s="13"/>
    </row>
    <row r="57" spans="9:18" x14ac:dyDescent="0.25">
      <c r="I57" s="65"/>
      <c r="J57" s="65"/>
      <c r="K57" s="65"/>
      <c r="Q57" s="13"/>
      <c r="R57" s="13"/>
    </row>
    <row r="58" spans="9:18" x14ac:dyDescent="0.25">
      <c r="I58" s="65"/>
      <c r="J58" s="65"/>
      <c r="K58" s="65"/>
      <c r="Q58" s="13"/>
      <c r="R58" s="13"/>
    </row>
    <row r="59" spans="9:18" x14ac:dyDescent="0.25">
      <c r="I59" s="65"/>
      <c r="J59" s="65"/>
      <c r="K59" s="65"/>
      <c r="Q59" s="13"/>
      <c r="R59" s="13"/>
    </row>
    <row r="60" spans="9:18" x14ac:dyDescent="0.25">
      <c r="I60" s="65"/>
      <c r="J60" s="65"/>
      <c r="K60" s="65"/>
      <c r="Q60" s="13"/>
      <c r="R60" s="13"/>
    </row>
    <row r="61" spans="9:18" x14ac:dyDescent="0.25">
      <c r="I61" s="65"/>
      <c r="J61" s="65"/>
      <c r="K61" s="65"/>
      <c r="Q61" s="13"/>
      <c r="R61" s="13"/>
    </row>
    <row r="62" spans="9:18" x14ac:dyDescent="0.25">
      <c r="I62" s="65"/>
      <c r="J62" s="65"/>
      <c r="K62" s="65"/>
      <c r="Q62" s="13"/>
      <c r="R62" s="13"/>
    </row>
    <row r="63" spans="9:18" x14ac:dyDescent="0.25">
      <c r="I63" s="65"/>
      <c r="J63" s="65"/>
      <c r="K63" s="65"/>
      <c r="Q63" s="13"/>
      <c r="R63" s="13"/>
    </row>
    <row r="64" spans="9:18" x14ac:dyDescent="0.25">
      <c r="I64" s="65"/>
      <c r="J64" s="65"/>
      <c r="K64" s="65"/>
      <c r="Q64" s="13"/>
      <c r="R64" s="13"/>
    </row>
  </sheetData>
  <autoFilter ref="A1:V1"/>
  <conditionalFormatting sqref="A5:V1048576">
    <cfRule type="expression" dxfId="5" priority="3">
      <formula>MOD(ROW(),2)=0</formula>
    </cfRule>
  </conditionalFormatting>
  <conditionalFormatting sqref="A1:V1">
    <cfRule type="expression" dxfId="4" priority="2">
      <formula>MOD(ROW(),2)=0</formula>
    </cfRule>
  </conditionalFormatting>
  <conditionalFormatting sqref="A2:V4">
    <cfRule type="expression" dxfId="3" priority="1">
      <formula>MOD(ROW(),2)=0</formula>
    </cfRule>
  </conditionalFormatting>
  <hyperlinks>
    <hyperlink ref="L2" r:id="rId1"/>
  </hyperlinks>
  <pageMargins left="0.7" right="0.7" top="0.75" bottom="0.75" header="0.3" footer="0.3"/>
  <pageSetup paperSize="9" orientation="portrait" verticalDpi="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S"/>
  <dimension ref="A1:N405"/>
  <sheetViews>
    <sheetView workbookViewId="0">
      <selection activeCell="A5" sqref="A5"/>
    </sheetView>
  </sheetViews>
  <sheetFormatPr baseColWidth="10" defaultRowHeight="15" customHeight="1" x14ac:dyDescent="0.25"/>
  <cols>
    <col min="1" max="1" width="8" style="75" customWidth="1"/>
    <col min="2" max="2" width="8" style="76" customWidth="1"/>
    <col min="3" max="3" width="22.5703125" style="77" customWidth="1"/>
    <col min="4" max="4" width="21.42578125" style="77" customWidth="1"/>
    <col min="5" max="5" width="16.140625" style="77" customWidth="1"/>
    <col min="6" max="7" width="12.42578125" style="77" customWidth="1"/>
    <col min="8" max="8" width="17" style="77" customWidth="1"/>
    <col min="9" max="9" width="11.85546875" style="77" customWidth="1"/>
    <col min="10" max="10" width="14.140625" style="77" customWidth="1"/>
    <col min="11" max="11" width="14" style="77" customWidth="1"/>
    <col min="12" max="12" width="12" style="77" customWidth="1"/>
    <col min="13" max="13" width="14.42578125" style="78" customWidth="1"/>
    <col min="14" max="14" width="16.140625" style="77" customWidth="1"/>
    <col min="15" max="15" width="13" style="74" customWidth="1"/>
    <col min="16" max="16384" width="11.42578125" style="74"/>
  </cols>
  <sheetData>
    <row r="1" spans="1:14" ht="46.5" customHeight="1" x14ac:dyDescent="0.25">
      <c r="A1" s="82" t="s">
        <v>2175</v>
      </c>
      <c r="B1" s="83" t="s">
        <v>2174</v>
      </c>
      <c r="C1" s="87" t="s">
        <v>67</v>
      </c>
      <c r="D1" s="73" t="s">
        <v>2182</v>
      </c>
      <c r="E1" s="73" t="s">
        <v>2206</v>
      </c>
      <c r="F1" s="73" t="s">
        <v>2203</v>
      </c>
      <c r="G1" s="73" t="s">
        <v>2204</v>
      </c>
      <c r="H1" s="73" t="s">
        <v>69</v>
      </c>
      <c r="I1" s="73" t="s">
        <v>70</v>
      </c>
      <c r="J1" s="87" t="s">
        <v>71</v>
      </c>
      <c r="K1" s="73" t="s">
        <v>72</v>
      </c>
      <c r="L1" s="73" t="s">
        <v>73</v>
      </c>
      <c r="M1" s="73" t="s">
        <v>74</v>
      </c>
      <c r="N1" s="73" t="s">
        <v>75</v>
      </c>
    </row>
    <row r="2" spans="1:14" ht="15" customHeight="1" x14ac:dyDescent="0.25">
      <c r="A2" s="75">
        <v>1</v>
      </c>
      <c r="B2" s="76">
        <v>1</v>
      </c>
      <c r="C2" s="77" t="s">
        <v>2184</v>
      </c>
      <c r="D2" s="77" t="s">
        <v>2183</v>
      </c>
      <c r="E2" s="78" t="s">
        <v>2130</v>
      </c>
      <c r="F2" s="79">
        <v>42736</v>
      </c>
      <c r="G2" s="78"/>
      <c r="H2" s="78" t="s">
        <v>76</v>
      </c>
      <c r="I2" s="78" t="s">
        <v>2131</v>
      </c>
      <c r="J2" s="78" t="s">
        <v>2132</v>
      </c>
      <c r="K2" s="78" t="s">
        <v>3</v>
      </c>
      <c r="L2" s="114" t="s">
        <v>3</v>
      </c>
      <c r="M2" s="80">
        <v>25.12</v>
      </c>
      <c r="N2" s="78" t="s">
        <v>2133</v>
      </c>
    </row>
    <row r="3" spans="1:14" ht="15" customHeight="1" x14ac:dyDescent="0.25">
      <c r="A3" s="75">
        <v>2</v>
      </c>
      <c r="B3" s="76">
        <v>2</v>
      </c>
      <c r="C3" s="77" t="s">
        <v>2119</v>
      </c>
      <c r="D3" s="77" t="s">
        <v>2185</v>
      </c>
      <c r="E3" s="78" t="s">
        <v>2130</v>
      </c>
      <c r="F3" s="79">
        <v>42737</v>
      </c>
      <c r="H3" s="78" t="s">
        <v>76</v>
      </c>
      <c r="I3" s="78" t="s">
        <v>2131</v>
      </c>
      <c r="J3" s="78" t="s">
        <v>2132</v>
      </c>
      <c r="K3" s="78" t="s">
        <v>3</v>
      </c>
      <c r="L3" s="114" t="s">
        <v>3</v>
      </c>
      <c r="M3" s="80">
        <v>23.5</v>
      </c>
      <c r="N3" s="77" t="s">
        <v>2178</v>
      </c>
    </row>
    <row r="4" spans="1:14" ht="15" customHeight="1" x14ac:dyDescent="0.25">
      <c r="A4" s="75">
        <v>3</v>
      </c>
      <c r="B4" s="76">
        <v>1</v>
      </c>
      <c r="C4" s="77" t="s">
        <v>2186</v>
      </c>
      <c r="D4" s="77" t="s">
        <v>2187</v>
      </c>
      <c r="E4" s="78" t="s">
        <v>2156</v>
      </c>
      <c r="F4" s="79">
        <v>42736</v>
      </c>
      <c r="G4" s="81">
        <v>42760</v>
      </c>
      <c r="H4" s="78" t="s">
        <v>2154</v>
      </c>
      <c r="I4" s="78" t="s">
        <v>2166</v>
      </c>
      <c r="J4" s="78" t="s">
        <v>2167</v>
      </c>
      <c r="K4" s="78" t="s">
        <v>2</v>
      </c>
      <c r="L4" s="114" t="s">
        <v>2</v>
      </c>
      <c r="M4" s="78">
        <v>62.35</v>
      </c>
      <c r="N4" s="77" t="s">
        <v>2168</v>
      </c>
    </row>
    <row r="5" spans="1:14" ht="15" customHeight="1" x14ac:dyDescent="0.25">
      <c r="A5" s="75">
        <v>4</v>
      </c>
      <c r="B5" s="76">
        <v>1</v>
      </c>
      <c r="C5" s="77" t="s">
        <v>2188</v>
      </c>
      <c r="D5" s="77" t="s">
        <v>2189</v>
      </c>
      <c r="E5" s="78" t="s">
        <v>2156</v>
      </c>
      <c r="F5" s="79">
        <v>42738</v>
      </c>
      <c r="H5" s="78" t="s">
        <v>76</v>
      </c>
      <c r="I5" s="78" t="s">
        <v>2131</v>
      </c>
      <c r="J5" s="78" t="s">
        <v>2132</v>
      </c>
      <c r="K5" s="78" t="s">
        <v>3</v>
      </c>
      <c r="L5" s="114" t="s">
        <v>3</v>
      </c>
      <c r="M5" s="80">
        <v>24.12</v>
      </c>
      <c r="N5" s="77" t="s">
        <v>2178</v>
      </c>
    </row>
    <row r="6" spans="1:14" ht="15" customHeight="1" x14ac:dyDescent="0.25">
      <c r="A6" s="75">
        <v>5</v>
      </c>
      <c r="B6" s="76">
        <v>1</v>
      </c>
      <c r="C6" s="77" t="s">
        <v>2190</v>
      </c>
      <c r="D6" s="77" t="s">
        <v>2191</v>
      </c>
      <c r="E6" s="78" t="s">
        <v>2130</v>
      </c>
      <c r="F6" s="79">
        <v>42741</v>
      </c>
      <c r="H6" s="78" t="s">
        <v>76</v>
      </c>
      <c r="I6" s="78" t="s">
        <v>2131</v>
      </c>
      <c r="J6" s="78" t="s">
        <v>2132</v>
      </c>
      <c r="K6" s="78" t="s">
        <v>3</v>
      </c>
      <c r="L6" s="114" t="s">
        <v>3</v>
      </c>
    </row>
    <row r="7" spans="1:14" ht="15" customHeight="1" x14ac:dyDescent="0.25">
      <c r="A7" s="75">
        <v>6</v>
      </c>
      <c r="B7" s="76">
        <v>1</v>
      </c>
      <c r="C7" s="77" t="s">
        <v>2192</v>
      </c>
      <c r="D7" s="77" t="s">
        <v>2193</v>
      </c>
      <c r="E7" s="78" t="s">
        <v>2130</v>
      </c>
      <c r="F7" s="79">
        <v>42744</v>
      </c>
      <c r="H7" s="78" t="s">
        <v>76</v>
      </c>
      <c r="I7" s="78" t="s">
        <v>2131</v>
      </c>
      <c r="J7" s="78" t="s">
        <v>2132</v>
      </c>
      <c r="K7" s="78" t="s">
        <v>3</v>
      </c>
      <c r="L7" s="114" t="s">
        <v>3</v>
      </c>
      <c r="M7" s="80">
        <v>0</v>
      </c>
      <c r="N7" s="77" t="s">
        <v>2178</v>
      </c>
    </row>
    <row r="8" spans="1:14" ht="15" customHeight="1" x14ac:dyDescent="0.25">
      <c r="A8" s="75">
        <v>7</v>
      </c>
      <c r="B8" s="76">
        <v>2</v>
      </c>
      <c r="C8" s="77" t="s">
        <v>2194</v>
      </c>
      <c r="D8" s="77" t="s">
        <v>2195</v>
      </c>
      <c r="E8" s="78" t="s">
        <v>2130</v>
      </c>
      <c r="F8" s="79">
        <v>42751</v>
      </c>
      <c r="H8" s="78" t="s">
        <v>76</v>
      </c>
      <c r="I8" s="78" t="s">
        <v>2131</v>
      </c>
      <c r="J8" s="78" t="s">
        <v>2132</v>
      </c>
      <c r="K8" s="78" t="s">
        <v>3</v>
      </c>
      <c r="L8" s="114" t="s">
        <v>3</v>
      </c>
      <c r="M8" s="80">
        <v>0</v>
      </c>
      <c r="N8" s="77" t="s">
        <v>2225</v>
      </c>
    </row>
    <row r="9" spans="1:14" ht="15" customHeight="1" x14ac:dyDescent="0.25">
      <c r="A9" s="75">
        <v>8</v>
      </c>
      <c r="B9" s="76">
        <v>1</v>
      </c>
      <c r="C9" s="77" t="s">
        <v>2196</v>
      </c>
      <c r="D9" s="77" t="s">
        <v>2197</v>
      </c>
      <c r="E9" s="78" t="s">
        <v>2130</v>
      </c>
      <c r="F9" s="79">
        <v>42752</v>
      </c>
      <c r="H9" s="78" t="s">
        <v>76</v>
      </c>
      <c r="I9" s="78" t="s">
        <v>2131</v>
      </c>
      <c r="J9" s="78" t="s">
        <v>2132</v>
      </c>
      <c r="K9" s="78" t="s">
        <v>3</v>
      </c>
      <c r="L9" s="114" t="s">
        <v>3</v>
      </c>
      <c r="M9" s="80">
        <v>0</v>
      </c>
      <c r="N9" s="77" t="s">
        <v>2178</v>
      </c>
    </row>
    <row r="10" spans="1:14" ht="15" customHeight="1" x14ac:dyDescent="0.25">
      <c r="A10" s="75">
        <v>9</v>
      </c>
      <c r="B10" s="76">
        <v>3</v>
      </c>
      <c r="C10" s="77" t="s">
        <v>2198</v>
      </c>
      <c r="D10" s="77" t="s">
        <v>2199</v>
      </c>
      <c r="E10" s="122" t="s">
        <v>2130</v>
      </c>
      <c r="F10" s="79">
        <v>42753</v>
      </c>
      <c r="H10" s="122" t="s">
        <v>76</v>
      </c>
      <c r="I10" s="122" t="s">
        <v>2131</v>
      </c>
      <c r="J10" s="122" t="s">
        <v>2132</v>
      </c>
      <c r="K10" s="122" t="s">
        <v>3</v>
      </c>
      <c r="L10" s="122" t="s">
        <v>3</v>
      </c>
      <c r="M10" s="122"/>
    </row>
    <row r="11" spans="1:14" ht="15" customHeight="1" x14ac:dyDescent="0.25">
      <c r="E11" s="78"/>
      <c r="H11" s="78"/>
      <c r="K11" s="78"/>
    </row>
    <row r="12" spans="1:14" ht="15" customHeight="1" x14ac:dyDescent="0.25">
      <c r="E12" s="78"/>
      <c r="H12" s="78"/>
      <c r="K12" s="78"/>
    </row>
    <row r="13" spans="1:14" ht="15" customHeight="1" x14ac:dyDescent="0.25">
      <c r="E13" s="78"/>
      <c r="H13" s="78"/>
      <c r="K13" s="78"/>
    </row>
    <row r="14" spans="1:14" ht="15" customHeight="1" x14ac:dyDescent="0.25">
      <c r="E14" s="78"/>
      <c r="H14" s="78"/>
      <c r="K14" s="78"/>
    </row>
    <row r="15" spans="1:14" ht="15" customHeight="1" x14ac:dyDescent="0.25">
      <c r="E15" s="78"/>
      <c r="H15" s="78"/>
      <c r="K15" s="78"/>
    </row>
    <row r="16" spans="1:14" ht="15" customHeight="1" x14ac:dyDescent="0.25">
      <c r="E16" s="78"/>
      <c r="H16" s="78"/>
      <c r="K16" s="78"/>
    </row>
    <row r="17" spans="5:11" ht="15" customHeight="1" x14ac:dyDescent="0.25">
      <c r="E17" s="78"/>
      <c r="H17" s="78"/>
      <c r="K17" s="78"/>
    </row>
    <row r="18" spans="5:11" ht="15" customHeight="1" x14ac:dyDescent="0.25">
      <c r="E18" s="78"/>
      <c r="H18" s="78"/>
      <c r="K18" s="78"/>
    </row>
    <row r="19" spans="5:11" ht="15" customHeight="1" x14ac:dyDescent="0.25">
      <c r="E19" s="78"/>
      <c r="H19" s="78"/>
      <c r="K19" s="78"/>
    </row>
    <row r="20" spans="5:11" ht="15" customHeight="1" x14ac:dyDescent="0.25">
      <c r="E20" s="78"/>
      <c r="H20" s="78"/>
      <c r="K20" s="78"/>
    </row>
    <row r="21" spans="5:11" ht="15" customHeight="1" x14ac:dyDescent="0.25">
      <c r="E21" s="78"/>
      <c r="H21" s="78"/>
      <c r="K21" s="78"/>
    </row>
    <row r="22" spans="5:11" ht="15" customHeight="1" x14ac:dyDescent="0.25">
      <c r="E22" s="78"/>
      <c r="H22" s="78"/>
      <c r="K22" s="78"/>
    </row>
    <row r="23" spans="5:11" ht="15" customHeight="1" x14ac:dyDescent="0.25">
      <c r="E23" s="78"/>
      <c r="H23" s="78"/>
      <c r="K23" s="78"/>
    </row>
    <row r="24" spans="5:11" ht="15" customHeight="1" x14ac:dyDescent="0.25">
      <c r="E24" s="78"/>
      <c r="H24" s="78"/>
      <c r="K24" s="78"/>
    </row>
    <row r="25" spans="5:11" ht="15" customHeight="1" x14ac:dyDescent="0.25">
      <c r="E25" s="78"/>
      <c r="H25" s="78"/>
      <c r="K25" s="78"/>
    </row>
    <row r="26" spans="5:11" ht="15" customHeight="1" x14ac:dyDescent="0.25">
      <c r="E26" s="78"/>
      <c r="H26" s="78"/>
      <c r="K26" s="78"/>
    </row>
    <row r="27" spans="5:11" ht="15" customHeight="1" x14ac:dyDescent="0.25">
      <c r="E27" s="78"/>
      <c r="H27" s="78"/>
      <c r="K27" s="78"/>
    </row>
    <row r="28" spans="5:11" ht="15" customHeight="1" x14ac:dyDescent="0.25">
      <c r="E28" s="78"/>
      <c r="H28" s="78"/>
      <c r="K28" s="78"/>
    </row>
    <row r="29" spans="5:11" ht="15" customHeight="1" x14ac:dyDescent="0.25">
      <c r="E29" s="78"/>
      <c r="H29" s="78"/>
      <c r="K29" s="78"/>
    </row>
    <row r="30" spans="5:11" ht="15" customHeight="1" x14ac:dyDescent="0.25">
      <c r="E30" s="78"/>
      <c r="H30" s="78"/>
      <c r="K30" s="78"/>
    </row>
    <row r="31" spans="5:11" ht="15" customHeight="1" x14ac:dyDescent="0.25">
      <c r="E31" s="78"/>
      <c r="H31" s="78"/>
      <c r="K31" s="78"/>
    </row>
    <row r="32" spans="5:11" ht="15" customHeight="1" x14ac:dyDescent="0.25">
      <c r="E32" s="78"/>
      <c r="H32" s="78"/>
      <c r="K32" s="78"/>
    </row>
    <row r="33" spans="5:11" ht="15" customHeight="1" x14ac:dyDescent="0.25">
      <c r="E33" s="78"/>
      <c r="H33" s="78"/>
      <c r="K33" s="78"/>
    </row>
    <row r="34" spans="5:11" ht="15" customHeight="1" x14ac:dyDescent="0.25">
      <c r="E34" s="78"/>
      <c r="H34" s="78"/>
      <c r="K34" s="78"/>
    </row>
    <row r="35" spans="5:11" ht="15" customHeight="1" x14ac:dyDescent="0.25">
      <c r="E35" s="78"/>
      <c r="H35" s="78"/>
      <c r="K35" s="78"/>
    </row>
    <row r="36" spans="5:11" ht="15" customHeight="1" x14ac:dyDescent="0.25">
      <c r="E36" s="78"/>
      <c r="H36" s="78"/>
      <c r="K36" s="78"/>
    </row>
    <row r="37" spans="5:11" ht="15" customHeight="1" x14ac:dyDescent="0.25">
      <c r="E37" s="78"/>
      <c r="H37" s="78"/>
      <c r="K37" s="78"/>
    </row>
    <row r="38" spans="5:11" ht="15" customHeight="1" x14ac:dyDescent="0.25">
      <c r="E38" s="78"/>
      <c r="H38" s="78"/>
      <c r="K38" s="78"/>
    </row>
    <row r="39" spans="5:11" ht="15" customHeight="1" x14ac:dyDescent="0.25">
      <c r="E39" s="78"/>
      <c r="H39" s="78"/>
      <c r="K39" s="78"/>
    </row>
    <row r="40" spans="5:11" ht="15" customHeight="1" x14ac:dyDescent="0.25">
      <c r="E40" s="78"/>
      <c r="H40" s="78"/>
      <c r="K40" s="78"/>
    </row>
    <row r="41" spans="5:11" ht="15" customHeight="1" x14ac:dyDescent="0.25">
      <c r="E41" s="78"/>
      <c r="H41" s="78"/>
      <c r="K41" s="78"/>
    </row>
    <row r="42" spans="5:11" ht="15" customHeight="1" x14ac:dyDescent="0.25">
      <c r="E42" s="78"/>
      <c r="H42" s="78"/>
      <c r="K42" s="78"/>
    </row>
    <row r="43" spans="5:11" ht="15" customHeight="1" x14ac:dyDescent="0.25">
      <c r="E43" s="78"/>
      <c r="H43" s="78"/>
      <c r="K43" s="78"/>
    </row>
    <row r="44" spans="5:11" ht="15" customHeight="1" x14ac:dyDescent="0.25">
      <c r="E44" s="78"/>
      <c r="H44" s="78"/>
      <c r="K44" s="78"/>
    </row>
    <row r="45" spans="5:11" ht="15" customHeight="1" x14ac:dyDescent="0.25">
      <c r="E45" s="78"/>
      <c r="H45" s="78"/>
      <c r="K45" s="78"/>
    </row>
    <row r="46" spans="5:11" ht="15" customHeight="1" x14ac:dyDescent="0.25">
      <c r="E46" s="78"/>
      <c r="H46" s="78"/>
      <c r="K46" s="78"/>
    </row>
    <row r="47" spans="5:11" ht="15" customHeight="1" x14ac:dyDescent="0.25">
      <c r="E47" s="78"/>
      <c r="H47" s="78"/>
      <c r="K47" s="78"/>
    </row>
    <row r="48" spans="5:11" ht="15" customHeight="1" x14ac:dyDescent="0.25">
      <c r="E48" s="78"/>
      <c r="H48" s="78"/>
      <c r="K48" s="78"/>
    </row>
    <row r="49" spans="5:11" ht="15" customHeight="1" x14ac:dyDescent="0.25">
      <c r="E49" s="78"/>
      <c r="H49" s="78"/>
      <c r="K49" s="78"/>
    </row>
    <row r="50" spans="5:11" ht="15" customHeight="1" x14ac:dyDescent="0.25">
      <c r="E50" s="78"/>
      <c r="H50" s="78"/>
      <c r="K50" s="78"/>
    </row>
    <row r="51" spans="5:11" ht="15" customHeight="1" x14ac:dyDescent="0.25">
      <c r="E51" s="78"/>
      <c r="H51" s="78"/>
      <c r="K51" s="78"/>
    </row>
    <row r="52" spans="5:11" ht="15" customHeight="1" x14ac:dyDescent="0.25">
      <c r="E52" s="78"/>
      <c r="H52" s="78"/>
      <c r="K52" s="78"/>
    </row>
    <row r="53" spans="5:11" ht="15" customHeight="1" x14ac:dyDescent="0.25">
      <c r="E53" s="78"/>
      <c r="H53" s="78"/>
      <c r="K53" s="78"/>
    </row>
    <row r="54" spans="5:11" ht="15" customHeight="1" x14ac:dyDescent="0.25">
      <c r="E54" s="78"/>
      <c r="H54" s="78"/>
      <c r="K54" s="78"/>
    </row>
    <row r="55" spans="5:11" ht="15" customHeight="1" x14ac:dyDescent="0.25">
      <c r="E55" s="78"/>
      <c r="H55" s="78"/>
      <c r="K55" s="78"/>
    </row>
    <row r="56" spans="5:11" ht="15" customHeight="1" x14ac:dyDescent="0.25">
      <c r="E56" s="78"/>
      <c r="H56" s="78"/>
      <c r="K56" s="78"/>
    </row>
    <row r="57" spans="5:11" ht="15" customHeight="1" x14ac:dyDescent="0.25">
      <c r="E57" s="78"/>
      <c r="H57" s="78"/>
      <c r="K57" s="78"/>
    </row>
    <row r="58" spans="5:11" ht="15" customHeight="1" x14ac:dyDescent="0.25">
      <c r="E58" s="78"/>
      <c r="H58" s="78"/>
      <c r="K58" s="78"/>
    </row>
    <row r="59" spans="5:11" ht="15" customHeight="1" x14ac:dyDescent="0.25">
      <c r="E59" s="78"/>
      <c r="H59" s="78"/>
      <c r="K59" s="78"/>
    </row>
    <row r="60" spans="5:11" ht="15" customHeight="1" x14ac:dyDescent="0.25">
      <c r="E60" s="78"/>
      <c r="H60" s="78"/>
      <c r="K60" s="78"/>
    </row>
    <row r="61" spans="5:11" ht="15" customHeight="1" x14ac:dyDescent="0.25">
      <c r="E61" s="78"/>
      <c r="H61" s="78"/>
      <c r="K61" s="78"/>
    </row>
    <row r="62" spans="5:11" ht="15" customHeight="1" x14ac:dyDescent="0.25">
      <c r="E62" s="78"/>
      <c r="H62" s="78"/>
      <c r="K62" s="78"/>
    </row>
    <row r="63" spans="5:11" ht="15" customHeight="1" x14ac:dyDescent="0.25">
      <c r="E63" s="78"/>
      <c r="H63" s="78"/>
      <c r="K63" s="78"/>
    </row>
    <row r="64" spans="5:11" ht="15" customHeight="1" x14ac:dyDescent="0.25">
      <c r="E64" s="78"/>
      <c r="H64" s="78"/>
      <c r="K64" s="78"/>
    </row>
    <row r="65" spans="5:11" ht="15" customHeight="1" x14ac:dyDescent="0.25">
      <c r="E65" s="78"/>
      <c r="H65" s="78"/>
      <c r="K65" s="78"/>
    </row>
    <row r="66" spans="5:11" ht="15" customHeight="1" x14ac:dyDescent="0.25">
      <c r="E66" s="78"/>
      <c r="H66" s="78"/>
      <c r="K66" s="78"/>
    </row>
    <row r="67" spans="5:11" ht="15" customHeight="1" x14ac:dyDescent="0.25">
      <c r="E67" s="78"/>
      <c r="H67" s="78"/>
      <c r="K67" s="78"/>
    </row>
    <row r="68" spans="5:11" ht="15" customHeight="1" x14ac:dyDescent="0.25">
      <c r="E68" s="78"/>
      <c r="H68" s="78"/>
      <c r="K68" s="78"/>
    </row>
    <row r="69" spans="5:11" ht="15" customHeight="1" x14ac:dyDescent="0.25">
      <c r="E69" s="78"/>
      <c r="H69" s="78"/>
      <c r="K69" s="78"/>
    </row>
    <row r="70" spans="5:11" ht="15" customHeight="1" x14ac:dyDescent="0.25">
      <c r="E70" s="78"/>
      <c r="H70" s="78"/>
      <c r="K70" s="78"/>
    </row>
    <row r="71" spans="5:11" ht="15" customHeight="1" x14ac:dyDescent="0.25">
      <c r="E71" s="78"/>
      <c r="H71" s="78"/>
      <c r="K71" s="78"/>
    </row>
    <row r="72" spans="5:11" ht="15" customHeight="1" x14ac:dyDescent="0.25">
      <c r="E72" s="78"/>
      <c r="H72" s="78"/>
      <c r="K72" s="78"/>
    </row>
    <row r="73" spans="5:11" ht="15" customHeight="1" x14ac:dyDescent="0.25">
      <c r="E73" s="78"/>
      <c r="H73" s="78"/>
      <c r="K73" s="78"/>
    </row>
    <row r="74" spans="5:11" ht="15" customHeight="1" x14ac:dyDescent="0.25">
      <c r="E74" s="78"/>
      <c r="H74" s="78"/>
      <c r="K74" s="78"/>
    </row>
    <row r="75" spans="5:11" ht="15" customHeight="1" x14ac:dyDescent="0.25">
      <c r="E75" s="78"/>
      <c r="H75" s="78"/>
      <c r="K75" s="78"/>
    </row>
    <row r="76" spans="5:11" ht="15" customHeight="1" x14ac:dyDescent="0.25">
      <c r="E76" s="78"/>
      <c r="H76" s="78"/>
      <c r="K76" s="78"/>
    </row>
    <row r="77" spans="5:11" ht="15" customHeight="1" x14ac:dyDescent="0.25">
      <c r="E77" s="78"/>
      <c r="H77" s="78"/>
      <c r="K77" s="78"/>
    </row>
    <row r="78" spans="5:11" ht="15" customHeight="1" x14ac:dyDescent="0.25">
      <c r="E78" s="78"/>
      <c r="H78" s="78"/>
      <c r="K78" s="78"/>
    </row>
    <row r="79" spans="5:11" ht="15" customHeight="1" x14ac:dyDescent="0.25">
      <c r="E79" s="78"/>
      <c r="H79" s="78"/>
      <c r="K79" s="78"/>
    </row>
    <row r="80" spans="5:11" ht="15" customHeight="1" x14ac:dyDescent="0.25">
      <c r="E80" s="78"/>
      <c r="H80" s="78"/>
      <c r="K80" s="78"/>
    </row>
    <row r="81" spans="5:11" ht="15" customHeight="1" x14ac:dyDescent="0.25">
      <c r="E81" s="78"/>
      <c r="H81" s="78"/>
      <c r="K81" s="78"/>
    </row>
    <row r="82" spans="5:11" ht="15" customHeight="1" x14ac:dyDescent="0.25">
      <c r="E82" s="78"/>
      <c r="H82" s="78"/>
      <c r="K82" s="78"/>
    </row>
    <row r="83" spans="5:11" ht="15" customHeight="1" x14ac:dyDescent="0.25">
      <c r="E83" s="78"/>
      <c r="H83" s="78"/>
      <c r="K83" s="78"/>
    </row>
    <row r="84" spans="5:11" ht="15" customHeight="1" x14ac:dyDescent="0.25">
      <c r="E84" s="78"/>
      <c r="H84" s="78"/>
      <c r="K84" s="78"/>
    </row>
    <row r="85" spans="5:11" ht="15" customHeight="1" x14ac:dyDescent="0.25">
      <c r="E85" s="78"/>
      <c r="H85" s="78"/>
      <c r="K85" s="78"/>
    </row>
    <row r="86" spans="5:11" ht="15" customHeight="1" x14ac:dyDescent="0.25">
      <c r="E86" s="78"/>
      <c r="H86" s="78"/>
      <c r="K86" s="78"/>
    </row>
    <row r="87" spans="5:11" ht="15" customHeight="1" x14ac:dyDescent="0.25">
      <c r="E87" s="78"/>
      <c r="H87" s="78"/>
      <c r="K87" s="78"/>
    </row>
    <row r="88" spans="5:11" ht="15" customHeight="1" x14ac:dyDescent="0.25">
      <c r="E88" s="78"/>
      <c r="H88" s="78"/>
      <c r="K88" s="78"/>
    </row>
    <row r="89" spans="5:11" ht="15" customHeight="1" x14ac:dyDescent="0.25">
      <c r="E89" s="78"/>
      <c r="H89" s="78"/>
      <c r="K89" s="78"/>
    </row>
    <row r="90" spans="5:11" ht="15" customHeight="1" x14ac:dyDescent="0.25">
      <c r="E90" s="78"/>
      <c r="H90" s="78"/>
      <c r="K90" s="78"/>
    </row>
    <row r="91" spans="5:11" ht="15" customHeight="1" x14ac:dyDescent="0.25">
      <c r="E91" s="78"/>
      <c r="H91" s="78"/>
      <c r="K91" s="78"/>
    </row>
    <row r="92" spans="5:11" ht="15" customHeight="1" x14ac:dyDescent="0.25">
      <c r="E92" s="78"/>
      <c r="H92" s="78"/>
      <c r="K92" s="78"/>
    </row>
    <row r="93" spans="5:11" ht="15" customHeight="1" x14ac:dyDescent="0.25">
      <c r="E93" s="78"/>
      <c r="H93" s="78"/>
      <c r="K93" s="78"/>
    </row>
    <row r="94" spans="5:11" ht="15" customHeight="1" x14ac:dyDescent="0.25">
      <c r="E94" s="78"/>
      <c r="H94" s="78"/>
      <c r="K94" s="78"/>
    </row>
    <row r="95" spans="5:11" ht="15" customHeight="1" x14ac:dyDescent="0.25">
      <c r="E95" s="78"/>
      <c r="H95" s="78"/>
      <c r="K95" s="78"/>
    </row>
    <row r="96" spans="5:11" ht="15" customHeight="1" x14ac:dyDescent="0.25">
      <c r="E96" s="78"/>
      <c r="H96" s="78"/>
      <c r="K96" s="78"/>
    </row>
    <row r="97" spans="5:11" ht="15" customHeight="1" x14ac:dyDescent="0.25">
      <c r="E97" s="78"/>
      <c r="H97" s="78"/>
      <c r="K97" s="78"/>
    </row>
    <row r="98" spans="5:11" ht="15" customHeight="1" x14ac:dyDescent="0.25">
      <c r="E98" s="78"/>
      <c r="H98" s="78"/>
      <c r="K98" s="78"/>
    </row>
    <row r="99" spans="5:11" ht="15" customHeight="1" x14ac:dyDescent="0.25">
      <c r="E99" s="78"/>
      <c r="H99" s="78"/>
      <c r="K99" s="78"/>
    </row>
    <row r="100" spans="5:11" ht="15" customHeight="1" x14ac:dyDescent="0.25">
      <c r="E100" s="78"/>
      <c r="H100" s="78"/>
      <c r="K100" s="78"/>
    </row>
    <row r="101" spans="5:11" ht="15" customHeight="1" x14ac:dyDescent="0.25">
      <c r="E101" s="78"/>
      <c r="H101" s="78"/>
      <c r="K101" s="78"/>
    </row>
    <row r="102" spans="5:11" ht="15" customHeight="1" x14ac:dyDescent="0.25">
      <c r="E102" s="78"/>
      <c r="H102" s="78"/>
      <c r="K102" s="78"/>
    </row>
    <row r="103" spans="5:11" ht="15" customHeight="1" x14ac:dyDescent="0.25">
      <c r="E103" s="78"/>
      <c r="H103" s="78"/>
      <c r="K103" s="78"/>
    </row>
    <row r="104" spans="5:11" ht="15" customHeight="1" x14ac:dyDescent="0.25">
      <c r="E104" s="78"/>
      <c r="H104" s="78"/>
      <c r="K104" s="78"/>
    </row>
    <row r="105" spans="5:11" ht="15" customHeight="1" x14ac:dyDescent="0.25">
      <c r="E105" s="78"/>
      <c r="H105" s="78"/>
      <c r="K105" s="78"/>
    </row>
    <row r="106" spans="5:11" ht="15" customHeight="1" x14ac:dyDescent="0.25">
      <c r="E106" s="78"/>
      <c r="H106" s="78"/>
      <c r="K106" s="78"/>
    </row>
    <row r="107" spans="5:11" ht="15" customHeight="1" x14ac:dyDescent="0.25">
      <c r="E107" s="78"/>
      <c r="H107" s="78"/>
      <c r="K107" s="78"/>
    </row>
    <row r="108" spans="5:11" ht="15" customHeight="1" x14ac:dyDescent="0.25">
      <c r="E108" s="78"/>
      <c r="H108" s="78"/>
      <c r="K108" s="78"/>
    </row>
    <row r="109" spans="5:11" ht="15" customHeight="1" x14ac:dyDescent="0.25">
      <c r="E109" s="78"/>
      <c r="H109" s="78"/>
      <c r="K109" s="78"/>
    </row>
    <row r="110" spans="5:11" ht="15" customHeight="1" x14ac:dyDescent="0.25">
      <c r="E110" s="78"/>
      <c r="H110" s="78"/>
      <c r="K110" s="78"/>
    </row>
    <row r="111" spans="5:11" ht="15" customHeight="1" x14ac:dyDescent="0.25">
      <c r="E111" s="78"/>
      <c r="H111" s="78"/>
      <c r="K111" s="78"/>
    </row>
    <row r="112" spans="5:11" ht="15" customHeight="1" x14ac:dyDescent="0.25">
      <c r="E112" s="78"/>
      <c r="H112" s="78"/>
      <c r="K112" s="78"/>
    </row>
    <row r="113" spans="5:11" ht="15" customHeight="1" x14ac:dyDescent="0.25">
      <c r="E113" s="78"/>
      <c r="H113" s="78"/>
      <c r="K113" s="78"/>
    </row>
    <row r="114" spans="5:11" ht="15" customHeight="1" x14ac:dyDescent="0.25">
      <c r="E114" s="78"/>
      <c r="H114" s="78"/>
      <c r="K114" s="78"/>
    </row>
    <row r="115" spans="5:11" ht="15" customHeight="1" x14ac:dyDescent="0.25">
      <c r="E115" s="78"/>
      <c r="H115" s="78"/>
      <c r="K115" s="78"/>
    </row>
    <row r="116" spans="5:11" ht="15" customHeight="1" x14ac:dyDescent="0.25">
      <c r="E116" s="78"/>
      <c r="H116" s="78"/>
      <c r="K116" s="78"/>
    </row>
    <row r="117" spans="5:11" ht="15" customHeight="1" x14ac:dyDescent="0.25">
      <c r="E117" s="78"/>
      <c r="H117" s="78"/>
      <c r="K117" s="78"/>
    </row>
    <row r="118" spans="5:11" ht="15" customHeight="1" x14ac:dyDescent="0.25">
      <c r="E118" s="78"/>
      <c r="H118" s="78"/>
      <c r="K118" s="78"/>
    </row>
    <row r="119" spans="5:11" ht="15" customHeight="1" x14ac:dyDescent="0.25">
      <c r="E119" s="78"/>
      <c r="H119" s="78"/>
      <c r="K119" s="78"/>
    </row>
    <row r="120" spans="5:11" ht="15" customHeight="1" x14ac:dyDescent="0.25">
      <c r="E120" s="78"/>
      <c r="H120" s="78"/>
      <c r="K120" s="78"/>
    </row>
    <row r="121" spans="5:11" ht="15" customHeight="1" x14ac:dyDescent="0.25">
      <c r="E121" s="78"/>
      <c r="H121" s="78"/>
      <c r="K121" s="78"/>
    </row>
    <row r="122" spans="5:11" ht="15" customHeight="1" x14ac:dyDescent="0.25">
      <c r="E122" s="78"/>
      <c r="H122" s="78"/>
      <c r="K122" s="78"/>
    </row>
    <row r="123" spans="5:11" ht="15" customHeight="1" x14ac:dyDescent="0.25">
      <c r="E123" s="78"/>
      <c r="H123" s="78"/>
      <c r="K123" s="78"/>
    </row>
    <row r="124" spans="5:11" ht="15" customHeight="1" x14ac:dyDescent="0.25">
      <c r="E124" s="78"/>
      <c r="H124" s="78"/>
      <c r="K124" s="78"/>
    </row>
    <row r="125" spans="5:11" ht="15" customHeight="1" x14ac:dyDescent="0.25">
      <c r="E125" s="78"/>
      <c r="H125" s="78"/>
      <c r="K125" s="78"/>
    </row>
    <row r="126" spans="5:11" ht="15" customHeight="1" x14ac:dyDescent="0.25">
      <c r="E126" s="78"/>
      <c r="H126" s="78"/>
      <c r="K126" s="78"/>
    </row>
    <row r="127" spans="5:11" ht="15" customHeight="1" x14ac:dyDescent="0.25">
      <c r="E127" s="78"/>
      <c r="H127" s="78"/>
      <c r="K127" s="78"/>
    </row>
    <row r="128" spans="5:11" ht="15" customHeight="1" x14ac:dyDescent="0.25">
      <c r="E128" s="78"/>
      <c r="H128" s="78"/>
      <c r="K128" s="78"/>
    </row>
    <row r="129" spans="5:11" ht="15" customHeight="1" x14ac:dyDescent="0.25">
      <c r="E129" s="78"/>
      <c r="H129" s="78"/>
      <c r="K129" s="78"/>
    </row>
    <row r="130" spans="5:11" ht="15" customHeight="1" x14ac:dyDescent="0.25">
      <c r="E130" s="78"/>
      <c r="H130" s="78"/>
      <c r="K130" s="78"/>
    </row>
    <row r="131" spans="5:11" ht="15" customHeight="1" x14ac:dyDescent="0.25">
      <c r="E131" s="78"/>
      <c r="H131" s="78"/>
      <c r="K131" s="78"/>
    </row>
    <row r="132" spans="5:11" ht="15" customHeight="1" x14ac:dyDescent="0.25">
      <c r="E132" s="78"/>
      <c r="H132" s="78"/>
      <c r="K132" s="78"/>
    </row>
    <row r="133" spans="5:11" ht="15" customHeight="1" x14ac:dyDescent="0.25">
      <c r="E133" s="78"/>
      <c r="H133" s="78"/>
      <c r="K133" s="78"/>
    </row>
    <row r="134" spans="5:11" ht="15" customHeight="1" x14ac:dyDescent="0.25">
      <c r="E134" s="78"/>
      <c r="H134" s="78"/>
      <c r="K134" s="78"/>
    </row>
    <row r="135" spans="5:11" ht="15" customHeight="1" x14ac:dyDescent="0.25">
      <c r="E135" s="78"/>
      <c r="H135" s="78"/>
      <c r="K135" s="78"/>
    </row>
    <row r="136" spans="5:11" ht="15" customHeight="1" x14ac:dyDescent="0.25">
      <c r="E136" s="78"/>
      <c r="H136" s="78"/>
      <c r="K136" s="78"/>
    </row>
    <row r="137" spans="5:11" ht="15" customHeight="1" x14ac:dyDescent="0.25">
      <c r="E137" s="78"/>
      <c r="H137" s="78"/>
      <c r="K137" s="78"/>
    </row>
    <row r="138" spans="5:11" ht="15" customHeight="1" x14ac:dyDescent="0.25">
      <c r="E138" s="78"/>
      <c r="H138" s="78"/>
      <c r="K138" s="78"/>
    </row>
    <row r="139" spans="5:11" ht="15" customHeight="1" x14ac:dyDescent="0.25">
      <c r="E139" s="78"/>
      <c r="H139" s="78"/>
      <c r="K139" s="78"/>
    </row>
    <row r="140" spans="5:11" ht="15" customHeight="1" x14ac:dyDescent="0.25">
      <c r="E140" s="78"/>
      <c r="H140" s="78"/>
      <c r="K140" s="78"/>
    </row>
    <row r="141" spans="5:11" ht="15" customHeight="1" x14ac:dyDescent="0.25">
      <c r="E141" s="78"/>
      <c r="H141" s="78"/>
      <c r="K141" s="78"/>
    </row>
    <row r="142" spans="5:11" ht="15" customHeight="1" x14ac:dyDescent="0.25">
      <c r="E142" s="78"/>
      <c r="H142" s="78"/>
      <c r="K142" s="78"/>
    </row>
    <row r="143" spans="5:11" ht="15" customHeight="1" x14ac:dyDescent="0.25">
      <c r="E143" s="78"/>
      <c r="H143" s="78"/>
      <c r="K143" s="78"/>
    </row>
    <row r="144" spans="5:11" ht="15" customHeight="1" x14ac:dyDescent="0.25">
      <c r="E144" s="78"/>
      <c r="H144" s="78"/>
      <c r="K144" s="78"/>
    </row>
    <row r="145" spans="5:11" ht="15" customHeight="1" x14ac:dyDescent="0.25">
      <c r="E145" s="78"/>
      <c r="H145" s="78"/>
      <c r="K145" s="78"/>
    </row>
    <row r="146" spans="5:11" ht="15" customHeight="1" x14ac:dyDescent="0.25">
      <c r="E146" s="78"/>
      <c r="H146" s="78"/>
      <c r="K146" s="78"/>
    </row>
    <row r="147" spans="5:11" ht="15" customHeight="1" x14ac:dyDescent="0.25">
      <c r="E147" s="78"/>
      <c r="H147" s="78"/>
      <c r="K147" s="78"/>
    </row>
    <row r="148" spans="5:11" ht="15" customHeight="1" x14ac:dyDescent="0.25">
      <c r="E148" s="78"/>
      <c r="H148" s="78"/>
      <c r="K148" s="78"/>
    </row>
    <row r="149" spans="5:11" ht="15" customHeight="1" x14ac:dyDescent="0.25">
      <c r="E149" s="78"/>
      <c r="H149" s="78"/>
      <c r="K149" s="78"/>
    </row>
    <row r="150" spans="5:11" ht="15" customHeight="1" x14ac:dyDescent="0.25">
      <c r="E150" s="78"/>
      <c r="H150" s="78"/>
      <c r="K150" s="78"/>
    </row>
    <row r="151" spans="5:11" ht="15" customHeight="1" x14ac:dyDescent="0.25">
      <c r="E151" s="78"/>
      <c r="H151" s="78"/>
      <c r="K151" s="78"/>
    </row>
    <row r="152" spans="5:11" ht="15" customHeight="1" x14ac:dyDescent="0.25">
      <c r="E152" s="78"/>
      <c r="H152" s="78"/>
      <c r="K152" s="78"/>
    </row>
    <row r="153" spans="5:11" ht="15" customHeight="1" x14ac:dyDescent="0.25">
      <c r="E153" s="78"/>
      <c r="H153" s="78"/>
      <c r="K153" s="78"/>
    </row>
    <row r="154" spans="5:11" ht="15" customHeight="1" x14ac:dyDescent="0.25">
      <c r="E154" s="78"/>
      <c r="H154" s="78"/>
      <c r="K154" s="78"/>
    </row>
    <row r="155" spans="5:11" ht="15" customHeight="1" x14ac:dyDescent="0.25">
      <c r="E155" s="78"/>
      <c r="H155" s="78"/>
      <c r="K155" s="78"/>
    </row>
    <row r="156" spans="5:11" ht="15" customHeight="1" x14ac:dyDescent="0.25">
      <c r="E156" s="78"/>
      <c r="H156" s="78"/>
      <c r="K156" s="78"/>
    </row>
    <row r="157" spans="5:11" ht="15" customHeight="1" x14ac:dyDescent="0.25">
      <c r="E157" s="78"/>
      <c r="H157" s="78"/>
      <c r="K157" s="78"/>
    </row>
    <row r="158" spans="5:11" ht="15" customHeight="1" x14ac:dyDescent="0.25">
      <c r="E158" s="78"/>
      <c r="H158" s="78"/>
      <c r="K158" s="78"/>
    </row>
    <row r="159" spans="5:11" ht="15" customHeight="1" x14ac:dyDescent="0.25">
      <c r="E159" s="78"/>
      <c r="H159" s="78"/>
      <c r="K159" s="78"/>
    </row>
    <row r="160" spans="5:11" ht="15" customHeight="1" x14ac:dyDescent="0.25">
      <c r="E160" s="78"/>
      <c r="H160" s="78"/>
      <c r="K160" s="78"/>
    </row>
    <row r="161" spans="5:11" ht="15" customHeight="1" x14ac:dyDescent="0.25">
      <c r="E161" s="78"/>
      <c r="H161" s="78"/>
      <c r="K161" s="78"/>
    </row>
    <row r="162" spans="5:11" ht="15" customHeight="1" x14ac:dyDescent="0.25">
      <c r="E162" s="78"/>
      <c r="H162" s="78"/>
      <c r="K162" s="78"/>
    </row>
    <row r="163" spans="5:11" ht="15" customHeight="1" x14ac:dyDescent="0.25">
      <c r="E163" s="78"/>
      <c r="H163" s="78"/>
      <c r="K163" s="78"/>
    </row>
    <row r="164" spans="5:11" ht="15" customHeight="1" x14ac:dyDescent="0.25">
      <c r="E164" s="78"/>
      <c r="H164" s="78"/>
      <c r="K164" s="78"/>
    </row>
    <row r="165" spans="5:11" ht="15" customHeight="1" x14ac:dyDescent="0.25">
      <c r="E165" s="78"/>
      <c r="H165" s="78"/>
      <c r="K165" s="78"/>
    </row>
    <row r="166" spans="5:11" ht="15" customHeight="1" x14ac:dyDescent="0.25">
      <c r="E166" s="78"/>
      <c r="H166" s="78"/>
      <c r="K166" s="78"/>
    </row>
    <row r="167" spans="5:11" ht="15" customHeight="1" x14ac:dyDescent="0.25">
      <c r="E167" s="78"/>
      <c r="H167" s="78"/>
      <c r="K167" s="78"/>
    </row>
    <row r="168" spans="5:11" ht="15" customHeight="1" x14ac:dyDescent="0.25">
      <c r="E168" s="78"/>
      <c r="H168" s="78"/>
      <c r="K168" s="78"/>
    </row>
    <row r="169" spans="5:11" ht="15" customHeight="1" x14ac:dyDescent="0.25">
      <c r="E169" s="78"/>
      <c r="H169" s="78"/>
      <c r="K169" s="78"/>
    </row>
    <row r="170" spans="5:11" ht="15" customHeight="1" x14ac:dyDescent="0.25">
      <c r="E170" s="78"/>
      <c r="H170" s="78"/>
      <c r="K170" s="78"/>
    </row>
    <row r="171" spans="5:11" ht="15" customHeight="1" x14ac:dyDescent="0.25">
      <c r="E171" s="78"/>
      <c r="H171" s="78"/>
      <c r="K171" s="78"/>
    </row>
    <row r="172" spans="5:11" ht="15" customHeight="1" x14ac:dyDescent="0.25">
      <c r="E172" s="78"/>
      <c r="H172" s="78"/>
      <c r="K172" s="78"/>
    </row>
    <row r="173" spans="5:11" ht="15" customHeight="1" x14ac:dyDescent="0.25">
      <c r="E173" s="78"/>
      <c r="H173" s="78"/>
      <c r="K173" s="78"/>
    </row>
    <row r="174" spans="5:11" ht="15" customHeight="1" x14ac:dyDescent="0.25">
      <c r="E174" s="78"/>
      <c r="H174" s="78"/>
      <c r="K174" s="78"/>
    </row>
    <row r="175" spans="5:11" ht="15" customHeight="1" x14ac:dyDescent="0.25">
      <c r="E175" s="78"/>
      <c r="H175" s="78"/>
      <c r="K175" s="78"/>
    </row>
    <row r="176" spans="5:11" ht="15" customHeight="1" x14ac:dyDescent="0.25">
      <c r="E176" s="78"/>
      <c r="H176" s="78"/>
      <c r="K176" s="78"/>
    </row>
    <row r="177" spans="5:11" ht="15" customHeight="1" x14ac:dyDescent="0.25">
      <c r="E177" s="78"/>
      <c r="H177" s="78"/>
      <c r="K177" s="78"/>
    </row>
    <row r="178" spans="5:11" ht="15" customHeight="1" x14ac:dyDescent="0.25">
      <c r="E178" s="78"/>
      <c r="H178" s="78"/>
      <c r="K178" s="78"/>
    </row>
    <row r="179" spans="5:11" ht="15" customHeight="1" x14ac:dyDescent="0.25">
      <c r="E179" s="78"/>
      <c r="H179" s="78"/>
      <c r="K179" s="78"/>
    </row>
    <row r="180" spans="5:11" ht="15" customHeight="1" x14ac:dyDescent="0.25">
      <c r="E180" s="78"/>
      <c r="H180" s="78"/>
      <c r="K180" s="78"/>
    </row>
    <row r="181" spans="5:11" ht="15" customHeight="1" x14ac:dyDescent="0.25">
      <c r="E181" s="78"/>
      <c r="H181" s="78"/>
      <c r="K181" s="78"/>
    </row>
    <row r="182" spans="5:11" ht="15" customHeight="1" x14ac:dyDescent="0.25">
      <c r="E182" s="78"/>
      <c r="H182" s="78"/>
      <c r="K182" s="78"/>
    </row>
    <row r="183" spans="5:11" ht="15" customHeight="1" x14ac:dyDescent="0.25">
      <c r="E183" s="78"/>
      <c r="H183" s="78"/>
      <c r="K183" s="78"/>
    </row>
    <row r="184" spans="5:11" ht="15" customHeight="1" x14ac:dyDescent="0.25">
      <c r="E184" s="78"/>
      <c r="H184" s="78"/>
      <c r="K184" s="78"/>
    </row>
    <row r="185" spans="5:11" ht="15" customHeight="1" x14ac:dyDescent="0.25">
      <c r="E185" s="78"/>
      <c r="H185" s="78"/>
      <c r="K185" s="78"/>
    </row>
    <row r="186" spans="5:11" ht="15" customHeight="1" x14ac:dyDescent="0.25">
      <c r="E186" s="78"/>
      <c r="H186" s="78"/>
      <c r="K186" s="78"/>
    </row>
    <row r="187" spans="5:11" ht="15" customHeight="1" x14ac:dyDescent="0.25">
      <c r="E187" s="78"/>
      <c r="H187" s="78"/>
      <c r="K187" s="78"/>
    </row>
    <row r="188" spans="5:11" ht="15" customHeight="1" x14ac:dyDescent="0.25">
      <c r="E188" s="78"/>
      <c r="H188" s="78"/>
      <c r="K188" s="78"/>
    </row>
    <row r="189" spans="5:11" ht="15" customHeight="1" x14ac:dyDescent="0.25">
      <c r="E189" s="78"/>
      <c r="H189" s="78"/>
      <c r="K189" s="78"/>
    </row>
    <row r="190" spans="5:11" ht="15" customHeight="1" x14ac:dyDescent="0.25">
      <c r="E190" s="78"/>
      <c r="H190" s="78"/>
      <c r="K190" s="78"/>
    </row>
    <row r="191" spans="5:11" ht="15" customHeight="1" x14ac:dyDescent="0.25">
      <c r="E191" s="78"/>
      <c r="H191" s="78"/>
      <c r="K191" s="78"/>
    </row>
    <row r="192" spans="5:11" ht="15" customHeight="1" x14ac:dyDescent="0.25">
      <c r="E192" s="78"/>
      <c r="H192" s="78"/>
      <c r="K192" s="78"/>
    </row>
    <row r="193" spans="5:11" ht="15" customHeight="1" x14ac:dyDescent="0.25">
      <c r="E193" s="78"/>
      <c r="H193" s="78"/>
      <c r="K193" s="78"/>
    </row>
    <row r="194" spans="5:11" ht="15" customHeight="1" x14ac:dyDescent="0.25">
      <c r="E194" s="78"/>
      <c r="H194" s="78"/>
      <c r="K194" s="78"/>
    </row>
    <row r="195" spans="5:11" ht="15" customHeight="1" x14ac:dyDescent="0.25">
      <c r="E195" s="78"/>
      <c r="H195" s="78"/>
      <c r="K195" s="78"/>
    </row>
    <row r="196" spans="5:11" ht="15" customHeight="1" x14ac:dyDescent="0.25">
      <c r="E196" s="78"/>
      <c r="H196" s="78"/>
      <c r="K196" s="78"/>
    </row>
    <row r="197" spans="5:11" ht="15" customHeight="1" x14ac:dyDescent="0.25">
      <c r="E197" s="78"/>
      <c r="H197" s="78"/>
      <c r="K197" s="78"/>
    </row>
    <row r="198" spans="5:11" ht="15" customHeight="1" x14ac:dyDescent="0.25">
      <c r="E198" s="78"/>
      <c r="H198" s="78"/>
      <c r="K198" s="78"/>
    </row>
    <row r="199" spans="5:11" ht="15" customHeight="1" x14ac:dyDescent="0.25">
      <c r="E199" s="78"/>
      <c r="H199" s="78"/>
      <c r="K199" s="78"/>
    </row>
    <row r="200" spans="5:11" ht="15" customHeight="1" x14ac:dyDescent="0.25">
      <c r="E200" s="78"/>
      <c r="H200" s="78"/>
      <c r="K200" s="78"/>
    </row>
    <row r="201" spans="5:11" ht="15" customHeight="1" x14ac:dyDescent="0.25">
      <c r="E201" s="78"/>
      <c r="H201" s="78"/>
      <c r="K201" s="78"/>
    </row>
    <row r="202" spans="5:11" ht="15" customHeight="1" x14ac:dyDescent="0.25">
      <c r="E202" s="78"/>
      <c r="H202" s="78"/>
      <c r="K202" s="78"/>
    </row>
    <row r="203" spans="5:11" ht="15" customHeight="1" x14ac:dyDescent="0.25">
      <c r="E203" s="78"/>
      <c r="H203" s="78"/>
      <c r="K203" s="78"/>
    </row>
    <row r="204" spans="5:11" ht="15" customHeight="1" x14ac:dyDescent="0.25">
      <c r="E204" s="78"/>
      <c r="H204" s="78"/>
      <c r="K204" s="78"/>
    </row>
    <row r="205" spans="5:11" ht="15" customHeight="1" x14ac:dyDescent="0.25">
      <c r="E205" s="78"/>
      <c r="H205" s="78"/>
      <c r="K205" s="78"/>
    </row>
    <row r="206" spans="5:11" ht="15" customHeight="1" x14ac:dyDescent="0.25">
      <c r="E206" s="78"/>
      <c r="H206" s="78"/>
      <c r="K206" s="78"/>
    </row>
    <row r="207" spans="5:11" ht="15" customHeight="1" x14ac:dyDescent="0.25">
      <c r="E207" s="78"/>
      <c r="H207" s="78"/>
      <c r="K207" s="78"/>
    </row>
    <row r="208" spans="5:11" ht="15" customHeight="1" x14ac:dyDescent="0.25">
      <c r="E208" s="78"/>
      <c r="H208" s="78"/>
      <c r="K208" s="78"/>
    </row>
    <row r="209" spans="5:11" ht="15" customHeight="1" x14ac:dyDescent="0.25">
      <c r="E209" s="78"/>
      <c r="H209" s="78"/>
      <c r="K209" s="78"/>
    </row>
    <row r="210" spans="5:11" ht="15" customHeight="1" x14ac:dyDescent="0.25">
      <c r="E210" s="78"/>
      <c r="H210" s="78"/>
      <c r="K210" s="78"/>
    </row>
    <row r="211" spans="5:11" ht="15" customHeight="1" x14ac:dyDescent="0.25">
      <c r="E211" s="78"/>
      <c r="H211" s="78"/>
      <c r="K211" s="78"/>
    </row>
    <row r="212" spans="5:11" ht="15" customHeight="1" x14ac:dyDescent="0.25">
      <c r="E212" s="78"/>
      <c r="H212" s="78"/>
      <c r="K212" s="78"/>
    </row>
    <row r="213" spans="5:11" ht="15" customHeight="1" x14ac:dyDescent="0.25">
      <c r="E213" s="78"/>
      <c r="H213" s="78"/>
      <c r="K213" s="78"/>
    </row>
    <row r="214" spans="5:11" ht="15" customHeight="1" x14ac:dyDescent="0.25">
      <c r="E214" s="78"/>
      <c r="H214" s="78"/>
      <c r="K214" s="78"/>
    </row>
    <row r="215" spans="5:11" ht="15" customHeight="1" x14ac:dyDescent="0.25">
      <c r="E215" s="78"/>
      <c r="H215" s="78"/>
      <c r="K215" s="78"/>
    </row>
    <row r="216" spans="5:11" ht="15" customHeight="1" x14ac:dyDescent="0.25">
      <c r="E216" s="78"/>
      <c r="H216" s="78"/>
      <c r="K216" s="78"/>
    </row>
    <row r="217" spans="5:11" ht="15" customHeight="1" x14ac:dyDescent="0.25">
      <c r="E217" s="78"/>
      <c r="H217" s="78"/>
      <c r="K217" s="78"/>
    </row>
    <row r="218" spans="5:11" ht="15" customHeight="1" x14ac:dyDescent="0.25">
      <c r="E218" s="78"/>
      <c r="H218" s="78"/>
      <c r="K218" s="78"/>
    </row>
    <row r="219" spans="5:11" ht="15" customHeight="1" x14ac:dyDescent="0.25">
      <c r="E219" s="78"/>
      <c r="H219" s="78"/>
      <c r="K219" s="78"/>
    </row>
    <row r="220" spans="5:11" ht="15" customHeight="1" x14ac:dyDescent="0.25">
      <c r="E220" s="78"/>
      <c r="H220" s="78"/>
      <c r="K220" s="78"/>
    </row>
    <row r="221" spans="5:11" ht="15" customHeight="1" x14ac:dyDescent="0.25">
      <c r="E221" s="78"/>
      <c r="H221" s="78"/>
      <c r="K221" s="78"/>
    </row>
    <row r="222" spans="5:11" ht="15" customHeight="1" x14ac:dyDescent="0.25">
      <c r="E222" s="78"/>
      <c r="H222" s="78"/>
      <c r="K222" s="78"/>
    </row>
    <row r="223" spans="5:11" ht="15" customHeight="1" x14ac:dyDescent="0.25">
      <c r="E223" s="78"/>
      <c r="H223" s="78"/>
      <c r="K223" s="78"/>
    </row>
    <row r="224" spans="5:11" ht="15" customHeight="1" x14ac:dyDescent="0.25">
      <c r="E224" s="78"/>
      <c r="H224" s="78"/>
      <c r="K224" s="78"/>
    </row>
    <row r="225" spans="5:11" ht="15" customHeight="1" x14ac:dyDescent="0.25">
      <c r="E225" s="78"/>
      <c r="H225" s="78"/>
      <c r="K225" s="78"/>
    </row>
    <row r="226" spans="5:11" ht="15" customHeight="1" x14ac:dyDescent="0.25">
      <c r="E226" s="78"/>
      <c r="H226" s="78"/>
      <c r="K226" s="78"/>
    </row>
    <row r="227" spans="5:11" ht="15" customHeight="1" x14ac:dyDescent="0.25">
      <c r="E227" s="78"/>
      <c r="H227" s="78"/>
      <c r="K227" s="78"/>
    </row>
    <row r="228" spans="5:11" ht="15" customHeight="1" x14ac:dyDescent="0.25">
      <c r="E228" s="78"/>
      <c r="H228" s="78"/>
      <c r="K228" s="78"/>
    </row>
    <row r="229" spans="5:11" ht="15" customHeight="1" x14ac:dyDescent="0.25">
      <c r="E229" s="78"/>
      <c r="H229" s="78"/>
      <c r="K229" s="78"/>
    </row>
    <row r="230" spans="5:11" ht="15" customHeight="1" x14ac:dyDescent="0.25">
      <c r="E230" s="78"/>
      <c r="H230" s="78"/>
      <c r="K230" s="78"/>
    </row>
    <row r="231" spans="5:11" ht="15" customHeight="1" x14ac:dyDescent="0.25">
      <c r="E231" s="78"/>
      <c r="H231" s="78"/>
      <c r="K231" s="78"/>
    </row>
    <row r="232" spans="5:11" ht="15" customHeight="1" x14ac:dyDescent="0.25">
      <c r="E232" s="78"/>
      <c r="H232" s="78"/>
      <c r="K232" s="78"/>
    </row>
    <row r="233" spans="5:11" ht="15" customHeight="1" x14ac:dyDescent="0.25">
      <c r="E233" s="78"/>
      <c r="H233" s="78"/>
      <c r="K233" s="78"/>
    </row>
    <row r="234" spans="5:11" ht="15" customHeight="1" x14ac:dyDescent="0.25">
      <c r="E234" s="78"/>
      <c r="H234" s="78"/>
      <c r="K234" s="78"/>
    </row>
    <row r="235" spans="5:11" ht="15" customHeight="1" x14ac:dyDescent="0.25">
      <c r="E235" s="78"/>
      <c r="H235" s="78"/>
      <c r="K235" s="78"/>
    </row>
    <row r="236" spans="5:11" ht="15" customHeight="1" x14ac:dyDescent="0.25">
      <c r="E236" s="78"/>
      <c r="H236" s="78"/>
      <c r="K236" s="78"/>
    </row>
    <row r="237" spans="5:11" ht="15" customHeight="1" x14ac:dyDescent="0.25">
      <c r="E237" s="78"/>
      <c r="H237" s="78"/>
      <c r="K237" s="78"/>
    </row>
    <row r="238" spans="5:11" ht="15" customHeight="1" x14ac:dyDescent="0.25">
      <c r="E238" s="78"/>
      <c r="H238" s="78"/>
      <c r="K238" s="78"/>
    </row>
    <row r="239" spans="5:11" ht="15" customHeight="1" x14ac:dyDescent="0.25">
      <c r="E239" s="78"/>
      <c r="H239" s="78"/>
      <c r="K239" s="78"/>
    </row>
    <row r="240" spans="5:11" ht="15" customHeight="1" x14ac:dyDescent="0.25">
      <c r="E240" s="78"/>
      <c r="H240" s="78"/>
      <c r="K240" s="78"/>
    </row>
    <row r="241" spans="5:11" ht="15" customHeight="1" x14ac:dyDescent="0.25">
      <c r="E241" s="78"/>
      <c r="H241" s="78"/>
      <c r="K241" s="78"/>
    </row>
    <row r="242" spans="5:11" ht="15" customHeight="1" x14ac:dyDescent="0.25">
      <c r="E242" s="78"/>
      <c r="H242" s="78"/>
      <c r="K242" s="78"/>
    </row>
    <row r="243" spans="5:11" ht="15" customHeight="1" x14ac:dyDescent="0.25">
      <c r="E243" s="78"/>
      <c r="H243" s="78"/>
      <c r="K243" s="78"/>
    </row>
    <row r="244" spans="5:11" ht="15" customHeight="1" x14ac:dyDescent="0.25">
      <c r="E244" s="78"/>
      <c r="H244" s="78"/>
      <c r="K244" s="78"/>
    </row>
    <row r="245" spans="5:11" ht="15" customHeight="1" x14ac:dyDescent="0.25">
      <c r="E245" s="78"/>
      <c r="H245" s="78"/>
      <c r="K245" s="78"/>
    </row>
    <row r="246" spans="5:11" ht="15" customHeight="1" x14ac:dyDescent="0.25">
      <c r="E246" s="78"/>
      <c r="H246" s="78"/>
      <c r="K246" s="78"/>
    </row>
    <row r="247" spans="5:11" ht="15" customHeight="1" x14ac:dyDescent="0.25">
      <c r="E247" s="78"/>
      <c r="H247" s="78"/>
      <c r="K247" s="78"/>
    </row>
    <row r="248" spans="5:11" ht="15" customHeight="1" x14ac:dyDescent="0.25">
      <c r="E248" s="78"/>
      <c r="H248" s="78"/>
      <c r="K248" s="78"/>
    </row>
    <row r="249" spans="5:11" ht="15" customHeight="1" x14ac:dyDescent="0.25">
      <c r="E249" s="78"/>
      <c r="H249" s="78"/>
      <c r="K249" s="78"/>
    </row>
    <row r="250" spans="5:11" ht="15" customHeight="1" x14ac:dyDescent="0.25">
      <c r="E250" s="78"/>
      <c r="H250" s="78"/>
      <c r="K250" s="78"/>
    </row>
    <row r="251" spans="5:11" ht="15" customHeight="1" x14ac:dyDescent="0.25">
      <c r="E251" s="78"/>
      <c r="H251" s="78"/>
      <c r="K251" s="78"/>
    </row>
    <row r="252" spans="5:11" ht="15" customHeight="1" x14ac:dyDescent="0.25">
      <c r="E252" s="78"/>
      <c r="H252" s="78"/>
      <c r="K252" s="78"/>
    </row>
    <row r="253" spans="5:11" ht="15" customHeight="1" x14ac:dyDescent="0.25">
      <c r="E253" s="78"/>
      <c r="H253" s="78"/>
      <c r="K253" s="78"/>
    </row>
    <row r="254" spans="5:11" ht="15" customHeight="1" x14ac:dyDescent="0.25">
      <c r="E254" s="78"/>
      <c r="H254" s="78"/>
      <c r="K254" s="78"/>
    </row>
    <row r="255" spans="5:11" ht="15" customHeight="1" x14ac:dyDescent="0.25">
      <c r="E255" s="78"/>
      <c r="H255" s="78"/>
      <c r="K255" s="78"/>
    </row>
    <row r="256" spans="5:11" ht="15" customHeight="1" x14ac:dyDescent="0.25">
      <c r="E256" s="78"/>
      <c r="H256" s="78"/>
      <c r="K256" s="78"/>
    </row>
    <row r="257" spans="5:11" ht="15" customHeight="1" x14ac:dyDescent="0.25">
      <c r="E257" s="78"/>
      <c r="H257" s="78"/>
      <c r="K257" s="78"/>
    </row>
    <row r="258" spans="5:11" ht="15" customHeight="1" x14ac:dyDescent="0.25">
      <c r="E258" s="78"/>
      <c r="H258" s="78"/>
      <c r="K258" s="78"/>
    </row>
    <row r="259" spans="5:11" ht="15" customHeight="1" x14ac:dyDescent="0.25">
      <c r="E259" s="78"/>
      <c r="H259" s="78"/>
      <c r="K259" s="78"/>
    </row>
    <row r="260" spans="5:11" ht="15" customHeight="1" x14ac:dyDescent="0.25">
      <c r="E260" s="78"/>
      <c r="H260" s="78"/>
      <c r="K260" s="78"/>
    </row>
    <row r="261" spans="5:11" ht="15" customHeight="1" x14ac:dyDescent="0.25">
      <c r="E261" s="78"/>
      <c r="H261" s="78"/>
      <c r="K261" s="78"/>
    </row>
    <row r="262" spans="5:11" ht="15" customHeight="1" x14ac:dyDescent="0.25">
      <c r="E262" s="78"/>
      <c r="H262" s="78"/>
      <c r="K262" s="78"/>
    </row>
    <row r="263" spans="5:11" ht="15" customHeight="1" x14ac:dyDescent="0.25">
      <c r="E263" s="78"/>
      <c r="H263" s="78"/>
      <c r="K263" s="78"/>
    </row>
    <row r="264" spans="5:11" ht="15" customHeight="1" x14ac:dyDescent="0.25">
      <c r="E264" s="78"/>
      <c r="H264" s="78"/>
      <c r="K264" s="78"/>
    </row>
    <row r="265" spans="5:11" ht="15" customHeight="1" x14ac:dyDescent="0.25">
      <c r="E265" s="78"/>
      <c r="H265" s="78"/>
      <c r="K265" s="78"/>
    </row>
    <row r="266" spans="5:11" ht="15" customHeight="1" x14ac:dyDescent="0.25">
      <c r="E266" s="78"/>
      <c r="H266" s="78"/>
      <c r="K266" s="78"/>
    </row>
    <row r="267" spans="5:11" ht="15" customHeight="1" x14ac:dyDescent="0.25">
      <c r="E267" s="78"/>
      <c r="H267" s="78"/>
      <c r="K267" s="78"/>
    </row>
    <row r="268" spans="5:11" ht="15" customHeight="1" x14ac:dyDescent="0.25">
      <c r="E268" s="78"/>
      <c r="H268" s="78"/>
      <c r="K268" s="78"/>
    </row>
    <row r="269" spans="5:11" ht="15" customHeight="1" x14ac:dyDescent="0.25">
      <c r="E269" s="78"/>
      <c r="H269" s="78"/>
      <c r="K269" s="78"/>
    </row>
    <row r="270" spans="5:11" ht="15" customHeight="1" x14ac:dyDescent="0.25">
      <c r="E270" s="78"/>
      <c r="H270" s="78"/>
      <c r="K270" s="78"/>
    </row>
    <row r="271" spans="5:11" ht="15" customHeight="1" x14ac:dyDescent="0.25">
      <c r="E271" s="78"/>
      <c r="H271" s="78"/>
      <c r="K271" s="78"/>
    </row>
    <row r="272" spans="5:11" ht="15" customHeight="1" x14ac:dyDescent="0.25">
      <c r="E272" s="78"/>
      <c r="H272" s="78"/>
      <c r="K272" s="78"/>
    </row>
    <row r="273" spans="5:11" ht="15" customHeight="1" x14ac:dyDescent="0.25">
      <c r="E273" s="78"/>
      <c r="H273" s="78"/>
      <c r="K273" s="78"/>
    </row>
    <row r="274" spans="5:11" ht="15" customHeight="1" x14ac:dyDescent="0.25">
      <c r="E274" s="78"/>
      <c r="H274" s="78"/>
      <c r="K274" s="78"/>
    </row>
    <row r="275" spans="5:11" ht="15" customHeight="1" x14ac:dyDescent="0.25">
      <c r="E275" s="78"/>
      <c r="H275" s="78"/>
      <c r="K275" s="78"/>
    </row>
    <row r="276" spans="5:11" ht="15" customHeight="1" x14ac:dyDescent="0.25">
      <c r="E276" s="78"/>
      <c r="H276" s="78"/>
      <c r="K276" s="78"/>
    </row>
    <row r="277" spans="5:11" ht="15" customHeight="1" x14ac:dyDescent="0.25">
      <c r="E277" s="78"/>
      <c r="H277" s="78"/>
      <c r="K277" s="78"/>
    </row>
    <row r="278" spans="5:11" ht="15" customHeight="1" x14ac:dyDescent="0.25">
      <c r="E278" s="78"/>
      <c r="H278" s="78"/>
      <c r="K278" s="78"/>
    </row>
    <row r="279" spans="5:11" ht="15" customHeight="1" x14ac:dyDescent="0.25">
      <c r="E279" s="78"/>
      <c r="H279" s="78"/>
      <c r="K279" s="78"/>
    </row>
    <row r="280" spans="5:11" ht="15" customHeight="1" x14ac:dyDescent="0.25">
      <c r="E280" s="78"/>
      <c r="H280" s="78"/>
      <c r="K280" s="78"/>
    </row>
    <row r="281" spans="5:11" ht="15" customHeight="1" x14ac:dyDescent="0.25">
      <c r="E281" s="78"/>
      <c r="H281" s="78"/>
      <c r="K281" s="78"/>
    </row>
    <row r="282" spans="5:11" ht="15" customHeight="1" x14ac:dyDescent="0.25">
      <c r="E282" s="78"/>
      <c r="H282" s="78"/>
      <c r="K282" s="78"/>
    </row>
    <row r="283" spans="5:11" ht="15" customHeight="1" x14ac:dyDescent="0.25">
      <c r="E283" s="78"/>
      <c r="H283" s="78"/>
      <c r="K283" s="78"/>
    </row>
    <row r="284" spans="5:11" ht="15" customHeight="1" x14ac:dyDescent="0.25">
      <c r="E284" s="78"/>
      <c r="H284" s="78"/>
      <c r="K284" s="78"/>
    </row>
    <row r="285" spans="5:11" ht="15" customHeight="1" x14ac:dyDescent="0.25">
      <c r="E285" s="78"/>
      <c r="H285" s="78"/>
      <c r="K285" s="78"/>
    </row>
    <row r="286" spans="5:11" ht="15" customHeight="1" x14ac:dyDescent="0.25">
      <c r="E286" s="78"/>
      <c r="H286" s="78"/>
      <c r="K286" s="78"/>
    </row>
    <row r="287" spans="5:11" ht="15" customHeight="1" x14ac:dyDescent="0.25">
      <c r="E287" s="78"/>
      <c r="H287" s="78"/>
      <c r="K287" s="78"/>
    </row>
    <row r="288" spans="5:11" ht="15" customHeight="1" x14ac:dyDescent="0.25">
      <c r="E288" s="78"/>
      <c r="H288" s="78"/>
      <c r="K288" s="78"/>
    </row>
    <row r="289" spans="5:11" ht="15" customHeight="1" x14ac:dyDescent="0.25">
      <c r="E289" s="78"/>
      <c r="H289" s="78"/>
      <c r="K289" s="78"/>
    </row>
    <row r="290" spans="5:11" ht="15" customHeight="1" x14ac:dyDescent="0.25">
      <c r="E290" s="78"/>
      <c r="H290" s="78"/>
      <c r="K290" s="78"/>
    </row>
    <row r="291" spans="5:11" ht="15" customHeight="1" x14ac:dyDescent="0.25">
      <c r="E291" s="78"/>
      <c r="H291" s="78"/>
      <c r="K291" s="78"/>
    </row>
    <row r="292" spans="5:11" ht="15" customHeight="1" x14ac:dyDescent="0.25">
      <c r="E292" s="78"/>
      <c r="H292" s="78"/>
      <c r="K292" s="78"/>
    </row>
    <row r="293" spans="5:11" ht="15" customHeight="1" x14ac:dyDescent="0.25">
      <c r="E293" s="78"/>
      <c r="H293" s="78"/>
      <c r="K293" s="78"/>
    </row>
    <row r="294" spans="5:11" ht="15" customHeight="1" x14ac:dyDescent="0.25">
      <c r="E294" s="78"/>
      <c r="H294" s="78"/>
      <c r="K294" s="78"/>
    </row>
    <row r="295" spans="5:11" ht="15" customHeight="1" x14ac:dyDescent="0.25">
      <c r="E295" s="78"/>
      <c r="H295" s="78"/>
      <c r="K295" s="78"/>
    </row>
    <row r="296" spans="5:11" ht="15" customHeight="1" x14ac:dyDescent="0.25">
      <c r="E296" s="78"/>
      <c r="H296" s="78"/>
      <c r="K296" s="78"/>
    </row>
    <row r="297" spans="5:11" ht="15" customHeight="1" x14ac:dyDescent="0.25">
      <c r="E297" s="78"/>
      <c r="H297" s="78"/>
      <c r="K297" s="78"/>
    </row>
    <row r="298" spans="5:11" ht="15" customHeight="1" x14ac:dyDescent="0.25">
      <c r="E298" s="78"/>
      <c r="H298" s="78"/>
      <c r="K298" s="78"/>
    </row>
    <row r="299" spans="5:11" ht="15" customHeight="1" x14ac:dyDescent="0.25">
      <c r="E299" s="78"/>
      <c r="H299" s="78"/>
      <c r="K299" s="78"/>
    </row>
    <row r="300" spans="5:11" ht="15" customHeight="1" x14ac:dyDescent="0.25">
      <c r="E300" s="78"/>
      <c r="H300" s="78"/>
      <c r="K300" s="78"/>
    </row>
    <row r="301" spans="5:11" ht="15" customHeight="1" x14ac:dyDescent="0.25">
      <c r="E301" s="78"/>
      <c r="H301" s="78"/>
      <c r="K301" s="78"/>
    </row>
    <row r="302" spans="5:11" ht="15" customHeight="1" x14ac:dyDescent="0.25">
      <c r="E302" s="78"/>
      <c r="H302" s="78"/>
      <c r="K302" s="78"/>
    </row>
    <row r="303" spans="5:11" ht="15" customHeight="1" x14ac:dyDescent="0.25">
      <c r="E303" s="78"/>
      <c r="H303" s="78"/>
      <c r="K303" s="78"/>
    </row>
    <row r="304" spans="5:11" ht="15" customHeight="1" x14ac:dyDescent="0.25">
      <c r="E304" s="78"/>
      <c r="H304" s="78"/>
      <c r="K304" s="78"/>
    </row>
    <row r="305" spans="5:11" ht="15" customHeight="1" x14ac:dyDescent="0.25">
      <c r="E305" s="78"/>
      <c r="H305" s="78"/>
      <c r="K305" s="78"/>
    </row>
    <row r="306" spans="5:11" ht="15" customHeight="1" x14ac:dyDescent="0.25">
      <c r="E306" s="78"/>
      <c r="H306" s="78"/>
      <c r="K306" s="78"/>
    </row>
    <row r="307" spans="5:11" ht="15" customHeight="1" x14ac:dyDescent="0.25">
      <c r="E307" s="78"/>
      <c r="H307" s="78"/>
      <c r="K307" s="78"/>
    </row>
    <row r="308" spans="5:11" ht="15" customHeight="1" x14ac:dyDescent="0.25">
      <c r="E308" s="78"/>
      <c r="H308" s="78"/>
      <c r="K308" s="78"/>
    </row>
    <row r="309" spans="5:11" ht="15" customHeight="1" x14ac:dyDescent="0.25">
      <c r="E309" s="78"/>
      <c r="H309" s="78"/>
      <c r="K309" s="78"/>
    </row>
    <row r="310" spans="5:11" ht="15" customHeight="1" x14ac:dyDescent="0.25">
      <c r="E310" s="78"/>
      <c r="H310" s="78"/>
      <c r="K310" s="78"/>
    </row>
    <row r="311" spans="5:11" ht="15" customHeight="1" x14ac:dyDescent="0.25">
      <c r="E311" s="78"/>
      <c r="H311" s="78"/>
      <c r="K311" s="78"/>
    </row>
    <row r="312" spans="5:11" ht="15" customHeight="1" x14ac:dyDescent="0.25">
      <c r="E312" s="78"/>
      <c r="H312" s="78"/>
      <c r="K312" s="78"/>
    </row>
    <row r="313" spans="5:11" ht="15" customHeight="1" x14ac:dyDescent="0.25">
      <c r="E313" s="78"/>
      <c r="H313" s="78"/>
      <c r="K313" s="78"/>
    </row>
    <row r="314" spans="5:11" ht="15" customHeight="1" x14ac:dyDescent="0.25">
      <c r="E314" s="78"/>
      <c r="H314" s="78"/>
      <c r="K314" s="78"/>
    </row>
    <row r="315" spans="5:11" ht="15" customHeight="1" x14ac:dyDescent="0.25">
      <c r="E315" s="78"/>
      <c r="H315" s="78"/>
      <c r="K315" s="78"/>
    </row>
    <row r="316" spans="5:11" ht="15" customHeight="1" x14ac:dyDescent="0.25">
      <c r="E316" s="78"/>
      <c r="H316" s="78"/>
      <c r="K316" s="78"/>
    </row>
    <row r="317" spans="5:11" ht="15" customHeight="1" x14ac:dyDescent="0.25">
      <c r="E317" s="78"/>
      <c r="H317" s="78"/>
      <c r="K317" s="78"/>
    </row>
    <row r="318" spans="5:11" ht="15" customHeight="1" x14ac:dyDescent="0.25">
      <c r="E318" s="78"/>
      <c r="H318" s="78"/>
      <c r="K318" s="78"/>
    </row>
    <row r="319" spans="5:11" ht="15" customHeight="1" x14ac:dyDescent="0.25">
      <c r="E319" s="78"/>
      <c r="H319" s="78"/>
      <c r="K319" s="78"/>
    </row>
    <row r="320" spans="5:11" ht="15" customHeight="1" x14ac:dyDescent="0.25">
      <c r="E320" s="78"/>
      <c r="H320" s="78"/>
      <c r="K320" s="78"/>
    </row>
    <row r="321" spans="5:11" ht="15" customHeight="1" x14ac:dyDescent="0.25">
      <c r="E321" s="78"/>
      <c r="H321" s="78"/>
      <c r="K321" s="78"/>
    </row>
    <row r="322" spans="5:11" ht="15" customHeight="1" x14ac:dyDescent="0.25">
      <c r="E322" s="78"/>
      <c r="H322" s="78"/>
      <c r="K322" s="78"/>
    </row>
    <row r="323" spans="5:11" ht="15" customHeight="1" x14ac:dyDescent="0.25">
      <c r="E323" s="78"/>
      <c r="H323" s="78"/>
      <c r="K323" s="78"/>
    </row>
    <row r="324" spans="5:11" ht="15" customHeight="1" x14ac:dyDescent="0.25">
      <c r="E324" s="78"/>
      <c r="H324" s="78"/>
      <c r="K324" s="78"/>
    </row>
    <row r="325" spans="5:11" ht="15" customHeight="1" x14ac:dyDescent="0.25">
      <c r="E325" s="78"/>
      <c r="H325" s="78"/>
      <c r="K325" s="78"/>
    </row>
    <row r="326" spans="5:11" ht="15" customHeight="1" x14ac:dyDescent="0.25">
      <c r="E326" s="78"/>
      <c r="H326" s="78"/>
      <c r="K326" s="78"/>
    </row>
    <row r="327" spans="5:11" ht="15" customHeight="1" x14ac:dyDescent="0.25">
      <c r="E327" s="78"/>
      <c r="H327" s="78"/>
      <c r="K327" s="78"/>
    </row>
    <row r="328" spans="5:11" ht="15" customHeight="1" x14ac:dyDescent="0.25">
      <c r="E328" s="78"/>
      <c r="H328" s="78"/>
      <c r="K328" s="78"/>
    </row>
    <row r="329" spans="5:11" ht="15" customHeight="1" x14ac:dyDescent="0.25">
      <c r="E329" s="78"/>
      <c r="H329" s="78"/>
      <c r="K329" s="78"/>
    </row>
    <row r="330" spans="5:11" ht="15" customHeight="1" x14ac:dyDescent="0.25">
      <c r="E330" s="78"/>
      <c r="H330" s="78"/>
      <c r="K330" s="78"/>
    </row>
    <row r="331" spans="5:11" ht="15" customHeight="1" x14ac:dyDescent="0.25">
      <c r="E331" s="78"/>
      <c r="H331" s="78"/>
      <c r="K331" s="78"/>
    </row>
    <row r="332" spans="5:11" ht="15" customHeight="1" x14ac:dyDescent="0.25">
      <c r="E332" s="78"/>
      <c r="H332" s="78"/>
      <c r="K332" s="78"/>
    </row>
    <row r="333" spans="5:11" ht="15" customHeight="1" x14ac:dyDescent="0.25">
      <c r="E333" s="78"/>
      <c r="H333" s="78"/>
      <c r="K333" s="78"/>
    </row>
    <row r="334" spans="5:11" ht="15" customHeight="1" x14ac:dyDescent="0.25">
      <c r="E334" s="78"/>
      <c r="H334" s="78"/>
      <c r="K334" s="78"/>
    </row>
    <row r="335" spans="5:11" ht="15" customHeight="1" x14ac:dyDescent="0.25">
      <c r="E335" s="78"/>
      <c r="H335" s="78"/>
      <c r="K335" s="78"/>
    </row>
    <row r="336" spans="5:11" ht="15" customHeight="1" x14ac:dyDescent="0.25">
      <c r="E336" s="78"/>
      <c r="H336" s="78"/>
      <c r="K336" s="78"/>
    </row>
    <row r="337" spans="5:11" ht="15" customHeight="1" x14ac:dyDescent="0.25">
      <c r="E337" s="78"/>
      <c r="H337" s="78"/>
      <c r="K337" s="78"/>
    </row>
    <row r="338" spans="5:11" ht="15" customHeight="1" x14ac:dyDescent="0.25">
      <c r="E338" s="78"/>
      <c r="H338" s="78"/>
      <c r="K338" s="78"/>
    </row>
    <row r="339" spans="5:11" ht="15" customHeight="1" x14ac:dyDescent="0.25">
      <c r="E339" s="78"/>
      <c r="H339" s="78"/>
      <c r="K339" s="78"/>
    </row>
    <row r="340" spans="5:11" ht="15" customHeight="1" x14ac:dyDescent="0.25">
      <c r="E340" s="78"/>
      <c r="H340" s="78"/>
      <c r="K340" s="78"/>
    </row>
    <row r="341" spans="5:11" ht="15" customHeight="1" x14ac:dyDescent="0.25">
      <c r="E341" s="78"/>
      <c r="H341" s="78"/>
      <c r="K341" s="78"/>
    </row>
    <row r="342" spans="5:11" ht="15" customHeight="1" x14ac:dyDescent="0.25">
      <c r="E342" s="78"/>
      <c r="H342" s="78"/>
      <c r="K342" s="78"/>
    </row>
    <row r="343" spans="5:11" ht="15" customHeight="1" x14ac:dyDescent="0.25">
      <c r="E343" s="78"/>
      <c r="H343" s="78"/>
      <c r="K343" s="78"/>
    </row>
    <row r="344" spans="5:11" ht="15" customHeight="1" x14ac:dyDescent="0.25">
      <c r="E344" s="78"/>
      <c r="H344" s="78"/>
      <c r="K344" s="78"/>
    </row>
    <row r="345" spans="5:11" ht="15" customHeight="1" x14ac:dyDescent="0.25">
      <c r="E345" s="78"/>
      <c r="H345" s="78"/>
      <c r="K345" s="78"/>
    </row>
    <row r="346" spans="5:11" ht="15" customHeight="1" x14ac:dyDescent="0.25">
      <c r="E346" s="78"/>
      <c r="H346" s="78"/>
      <c r="K346" s="78"/>
    </row>
    <row r="347" spans="5:11" ht="15" customHeight="1" x14ac:dyDescent="0.25">
      <c r="E347" s="78"/>
      <c r="H347" s="78"/>
      <c r="K347" s="78"/>
    </row>
    <row r="348" spans="5:11" ht="15" customHeight="1" x14ac:dyDescent="0.25">
      <c r="E348" s="78"/>
      <c r="H348" s="78"/>
      <c r="K348" s="78"/>
    </row>
    <row r="349" spans="5:11" ht="15" customHeight="1" x14ac:dyDescent="0.25">
      <c r="E349" s="78"/>
      <c r="H349" s="78"/>
      <c r="K349" s="78"/>
    </row>
    <row r="350" spans="5:11" ht="15" customHeight="1" x14ac:dyDescent="0.25">
      <c r="E350" s="78"/>
      <c r="H350" s="78"/>
      <c r="K350" s="78"/>
    </row>
    <row r="351" spans="5:11" ht="15" customHeight="1" x14ac:dyDescent="0.25">
      <c r="E351" s="78"/>
      <c r="H351" s="78"/>
      <c r="K351" s="78"/>
    </row>
    <row r="352" spans="5:11" ht="15" customHeight="1" x14ac:dyDescent="0.25">
      <c r="E352" s="78"/>
      <c r="H352" s="78"/>
      <c r="K352" s="78"/>
    </row>
    <row r="353" spans="5:11" ht="15" customHeight="1" x14ac:dyDescent="0.25">
      <c r="E353" s="78"/>
      <c r="H353" s="78"/>
      <c r="K353" s="78"/>
    </row>
    <row r="354" spans="5:11" ht="15" customHeight="1" x14ac:dyDescent="0.25">
      <c r="E354" s="78"/>
      <c r="H354" s="78"/>
      <c r="K354" s="78"/>
    </row>
    <row r="355" spans="5:11" ht="15" customHeight="1" x14ac:dyDescent="0.25">
      <c r="E355" s="78"/>
      <c r="H355" s="78"/>
      <c r="K355" s="78"/>
    </row>
    <row r="356" spans="5:11" ht="15" customHeight="1" x14ac:dyDescent="0.25">
      <c r="E356" s="78"/>
      <c r="H356" s="78"/>
      <c r="K356" s="78"/>
    </row>
    <row r="357" spans="5:11" ht="15" customHeight="1" x14ac:dyDescent="0.25">
      <c r="E357" s="78"/>
      <c r="H357" s="78"/>
      <c r="K357" s="78"/>
    </row>
    <row r="358" spans="5:11" ht="15" customHeight="1" x14ac:dyDescent="0.25">
      <c r="E358" s="78"/>
      <c r="H358" s="78"/>
      <c r="K358" s="78"/>
    </row>
    <row r="359" spans="5:11" ht="15" customHeight="1" x14ac:dyDescent="0.25">
      <c r="E359" s="78"/>
      <c r="H359" s="78"/>
      <c r="K359" s="78"/>
    </row>
    <row r="360" spans="5:11" ht="15" customHeight="1" x14ac:dyDescent="0.25">
      <c r="E360" s="78"/>
      <c r="H360" s="78"/>
      <c r="K360" s="78"/>
    </row>
    <row r="361" spans="5:11" ht="15" customHeight="1" x14ac:dyDescent="0.25">
      <c r="E361" s="78"/>
      <c r="H361" s="78"/>
      <c r="K361" s="78"/>
    </row>
    <row r="362" spans="5:11" ht="15" customHeight="1" x14ac:dyDescent="0.25">
      <c r="E362" s="78"/>
      <c r="H362" s="78"/>
      <c r="K362" s="78"/>
    </row>
    <row r="363" spans="5:11" ht="15" customHeight="1" x14ac:dyDescent="0.25">
      <c r="E363" s="78"/>
      <c r="H363" s="78"/>
      <c r="K363" s="78"/>
    </row>
    <row r="364" spans="5:11" ht="15" customHeight="1" x14ac:dyDescent="0.25">
      <c r="E364" s="78"/>
      <c r="H364" s="78"/>
      <c r="K364" s="78"/>
    </row>
    <row r="365" spans="5:11" ht="15" customHeight="1" x14ac:dyDescent="0.25">
      <c r="E365" s="78"/>
      <c r="H365" s="78"/>
      <c r="K365" s="78"/>
    </row>
    <row r="366" spans="5:11" ht="15" customHeight="1" x14ac:dyDescent="0.25">
      <c r="E366" s="78"/>
      <c r="H366" s="78"/>
      <c r="K366" s="78"/>
    </row>
    <row r="367" spans="5:11" ht="15" customHeight="1" x14ac:dyDescent="0.25">
      <c r="E367" s="78"/>
      <c r="H367" s="78"/>
      <c r="K367" s="78"/>
    </row>
    <row r="368" spans="5:11" ht="15" customHeight="1" x14ac:dyDescent="0.25">
      <c r="E368" s="78"/>
      <c r="H368" s="78"/>
      <c r="K368" s="78"/>
    </row>
    <row r="369" spans="5:11" ht="15" customHeight="1" x14ac:dyDescent="0.25">
      <c r="E369" s="78"/>
      <c r="H369" s="78"/>
      <c r="K369" s="78"/>
    </row>
    <row r="370" spans="5:11" ht="15" customHeight="1" x14ac:dyDescent="0.25">
      <c r="E370" s="78"/>
      <c r="H370" s="78"/>
      <c r="K370" s="78"/>
    </row>
    <row r="371" spans="5:11" ht="15" customHeight="1" x14ac:dyDescent="0.25">
      <c r="E371" s="78"/>
      <c r="H371" s="78"/>
      <c r="K371" s="78"/>
    </row>
    <row r="372" spans="5:11" ht="15" customHeight="1" x14ac:dyDescent="0.25">
      <c r="E372" s="78"/>
      <c r="H372" s="78"/>
      <c r="K372" s="78"/>
    </row>
    <row r="373" spans="5:11" ht="15" customHeight="1" x14ac:dyDescent="0.25">
      <c r="E373" s="78"/>
      <c r="H373" s="78"/>
      <c r="K373" s="78"/>
    </row>
    <row r="374" spans="5:11" ht="15" customHeight="1" x14ac:dyDescent="0.25">
      <c r="E374" s="78"/>
      <c r="H374" s="78"/>
      <c r="K374" s="78"/>
    </row>
    <row r="375" spans="5:11" ht="15" customHeight="1" x14ac:dyDescent="0.25">
      <c r="E375" s="78"/>
      <c r="H375" s="78"/>
      <c r="K375" s="78"/>
    </row>
    <row r="376" spans="5:11" ht="15" customHeight="1" x14ac:dyDescent="0.25">
      <c r="E376" s="78"/>
      <c r="H376" s="78"/>
      <c r="K376" s="78"/>
    </row>
    <row r="377" spans="5:11" ht="15" customHeight="1" x14ac:dyDescent="0.25">
      <c r="E377" s="78"/>
      <c r="H377" s="78"/>
      <c r="K377" s="78"/>
    </row>
    <row r="378" spans="5:11" ht="15" customHeight="1" x14ac:dyDescent="0.25">
      <c r="E378" s="78"/>
      <c r="H378" s="78"/>
      <c r="K378" s="78"/>
    </row>
    <row r="379" spans="5:11" ht="15" customHeight="1" x14ac:dyDescent="0.25">
      <c r="E379" s="78"/>
      <c r="H379" s="78"/>
      <c r="K379" s="78"/>
    </row>
    <row r="380" spans="5:11" ht="15" customHeight="1" x14ac:dyDescent="0.25">
      <c r="E380" s="78"/>
      <c r="H380" s="78"/>
      <c r="K380" s="78"/>
    </row>
    <row r="381" spans="5:11" ht="15" customHeight="1" x14ac:dyDescent="0.25">
      <c r="E381" s="78"/>
      <c r="H381" s="78"/>
      <c r="K381" s="78"/>
    </row>
    <row r="382" spans="5:11" ht="15" customHeight="1" x14ac:dyDescent="0.25">
      <c r="E382" s="78"/>
      <c r="H382" s="78"/>
      <c r="K382" s="78"/>
    </row>
    <row r="383" spans="5:11" ht="15" customHeight="1" x14ac:dyDescent="0.25">
      <c r="E383" s="78"/>
      <c r="H383" s="78"/>
      <c r="K383" s="78"/>
    </row>
    <row r="384" spans="5:11" ht="15" customHeight="1" x14ac:dyDescent="0.25">
      <c r="E384" s="78"/>
      <c r="H384" s="78"/>
      <c r="K384" s="78"/>
    </row>
    <row r="385" spans="5:11" ht="15" customHeight="1" x14ac:dyDescent="0.25">
      <c r="E385" s="78"/>
      <c r="H385" s="78"/>
      <c r="K385" s="78"/>
    </row>
    <row r="386" spans="5:11" ht="15" customHeight="1" x14ac:dyDescent="0.25">
      <c r="E386" s="78"/>
      <c r="H386" s="78"/>
      <c r="K386" s="78"/>
    </row>
    <row r="387" spans="5:11" ht="15" customHeight="1" x14ac:dyDescent="0.25">
      <c r="E387" s="78"/>
      <c r="H387" s="78"/>
      <c r="K387" s="78"/>
    </row>
    <row r="388" spans="5:11" ht="15" customHeight="1" x14ac:dyDescent="0.25">
      <c r="E388" s="78"/>
      <c r="H388" s="78"/>
      <c r="K388" s="78"/>
    </row>
    <row r="389" spans="5:11" ht="15" customHeight="1" x14ac:dyDescent="0.25">
      <c r="E389" s="78"/>
      <c r="H389" s="78"/>
      <c r="K389" s="78"/>
    </row>
    <row r="390" spans="5:11" ht="15" customHeight="1" x14ac:dyDescent="0.25">
      <c r="E390" s="78"/>
      <c r="H390" s="78"/>
      <c r="K390" s="78"/>
    </row>
    <row r="391" spans="5:11" ht="15" customHeight="1" x14ac:dyDescent="0.25">
      <c r="E391" s="78"/>
      <c r="H391" s="78"/>
      <c r="K391" s="78"/>
    </row>
    <row r="392" spans="5:11" ht="15" customHeight="1" x14ac:dyDescent="0.25">
      <c r="E392" s="78"/>
      <c r="H392" s="78"/>
      <c r="K392" s="78"/>
    </row>
    <row r="393" spans="5:11" ht="15" customHeight="1" x14ac:dyDescent="0.25">
      <c r="E393" s="78"/>
      <c r="H393" s="78"/>
      <c r="K393" s="78"/>
    </row>
    <row r="394" spans="5:11" ht="15" customHeight="1" x14ac:dyDescent="0.25">
      <c r="E394" s="78"/>
      <c r="H394" s="78"/>
      <c r="K394" s="78"/>
    </row>
    <row r="395" spans="5:11" ht="15" customHeight="1" x14ac:dyDescent="0.25">
      <c r="E395" s="78"/>
      <c r="H395" s="78"/>
      <c r="K395" s="78"/>
    </row>
    <row r="396" spans="5:11" ht="15" customHeight="1" x14ac:dyDescent="0.25">
      <c r="E396" s="78"/>
      <c r="H396" s="78"/>
      <c r="K396" s="78"/>
    </row>
    <row r="397" spans="5:11" ht="15" customHeight="1" x14ac:dyDescent="0.25">
      <c r="E397" s="78"/>
      <c r="H397" s="78"/>
      <c r="K397" s="78"/>
    </row>
    <row r="398" spans="5:11" ht="15" customHeight="1" x14ac:dyDescent="0.25">
      <c r="E398" s="78"/>
      <c r="H398" s="78"/>
      <c r="K398" s="78"/>
    </row>
    <row r="399" spans="5:11" ht="15" customHeight="1" x14ac:dyDescent="0.25">
      <c r="E399" s="78"/>
      <c r="H399" s="78"/>
      <c r="K399" s="78"/>
    </row>
    <row r="400" spans="5:11" ht="15" customHeight="1" x14ac:dyDescent="0.25">
      <c r="E400" s="78"/>
      <c r="H400" s="78"/>
      <c r="K400" s="78"/>
    </row>
    <row r="401" spans="5:11" ht="15" customHeight="1" x14ac:dyDescent="0.25">
      <c r="E401" s="78"/>
      <c r="H401" s="78"/>
      <c r="K401" s="78"/>
    </row>
    <row r="402" spans="5:11" ht="15" customHeight="1" x14ac:dyDescent="0.25">
      <c r="E402" s="78"/>
      <c r="H402" s="78"/>
      <c r="K402" s="78"/>
    </row>
    <row r="403" spans="5:11" ht="15" customHeight="1" x14ac:dyDescent="0.25">
      <c r="E403" s="78"/>
      <c r="H403" s="78"/>
      <c r="K403" s="78"/>
    </row>
    <row r="404" spans="5:11" ht="15" customHeight="1" x14ac:dyDescent="0.25">
      <c r="E404" s="78"/>
      <c r="H404" s="78"/>
      <c r="K404" s="78"/>
    </row>
    <row r="405" spans="5:11" ht="15" customHeight="1" x14ac:dyDescent="0.25">
      <c r="E405" s="78"/>
      <c r="H405" s="78"/>
      <c r="K405" s="78"/>
    </row>
  </sheetData>
  <autoFilter ref="A1:N9"/>
  <conditionalFormatting sqref="A1:N9 A11:N1048576">
    <cfRule type="expression" dxfId="2" priority="2">
      <formula>MOD(ROW(),2)=0</formula>
    </cfRule>
  </conditionalFormatting>
  <conditionalFormatting sqref="A10:N10">
    <cfRule type="expression" dxfId="1" priority="1">
      <formula>MOD(ROW(),2)=0</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Bouton1_Cliquer">
                <anchor moveWithCells="1">
                  <from>
                    <xdr:col>2</xdr:col>
                    <xdr:colOff>142875</xdr:colOff>
                    <xdr:row>0</xdr:row>
                    <xdr:rowOff>247650</xdr:rowOff>
                  </from>
                  <to>
                    <xdr:col>2</xdr:col>
                    <xdr:colOff>1323975</xdr:colOff>
                    <xdr:row>0</xdr:row>
                    <xdr:rowOff>561975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L34"/>
  <sheetViews>
    <sheetView workbookViewId="0"/>
  </sheetViews>
  <sheetFormatPr baseColWidth="10" defaultRowHeight="15" x14ac:dyDescent="0.25"/>
  <sheetData>
    <row r="1" spans="1:12" x14ac:dyDescent="0.25">
      <c r="A1" t="s">
        <v>34</v>
      </c>
      <c r="C1" s="12" t="s">
        <v>46</v>
      </c>
      <c r="F1" t="s">
        <v>2</v>
      </c>
      <c r="G1">
        <v>1</v>
      </c>
      <c r="I1" t="s">
        <v>54</v>
      </c>
      <c r="L1" t="s">
        <v>62</v>
      </c>
    </row>
    <row r="2" spans="1:12" x14ac:dyDescent="0.25">
      <c r="A2" t="s">
        <v>42</v>
      </c>
      <c r="C2" s="12" t="s">
        <v>47</v>
      </c>
      <c r="F2" t="s">
        <v>3</v>
      </c>
      <c r="G2">
        <v>2</v>
      </c>
      <c r="I2" t="s">
        <v>55</v>
      </c>
      <c r="L2" t="s">
        <v>61</v>
      </c>
    </row>
    <row r="3" spans="1:12" x14ac:dyDescent="0.25">
      <c r="A3" t="s">
        <v>43</v>
      </c>
      <c r="C3" s="12" t="s">
        <v>48</v>
      </c>
      <c r="F3" t="s">
        <v>28</v>
      </c>
      <c r="G3" s="11">
        <v>3</v>
      </c>
      <c r="I3" t="s">
        <v>56</v>
      </c>
      <c r="L3" t="s">
        <v>59</v>
      </c>
    </row>
    <row r="4" spans="1:12" x14ac:dyDescent="0.25">
      <c r="A4" t="s">
        <v>44</v>
      </c>
      <c r="C4" s="12" t="s">
        <v>49</v>
      </c>
      <c r="G4" s="11">
        <v>4</v>
      </c>
      <c r="I4" t="s">
        <v>57</v>
      </c>
      <c r="L4" t="s">
        <v>60</v>
      </c>
    </row>
    <row r="5" spans="1:12" x14ac:dyDescent="0.25">
      <c r="A5" t="s">
        <v>45</v>
      </c>
      <c r="C5" s="12" t="s">
        <v>50</v>
      </c>
      <c r="G5" s="11">
        <v>5</v>
      </c>
      <c r="I5" s="11"/>
      <c r="L5" t="s">
        <v>64</v>
      </c>
    </row>
    <row r="6" spans="1:12" x14ac:dyDescent="0.25">
      <c r="C6" s="12" t="s">
        <v>51</v>
      </c>
      <c r="G6" s="11">
        <v>6</v>
      </c>
      <c r="L6" t="s">
        <v>65</v>
      </c>
    </row>
    <row r="7" spans="1:12" x14ac:dyDescent="0.25">
      <c r="C7" s="13" t="s">
        <v>52</v>
      </c>
      <c r="G7" s="11">
        <v>7</v>
      </c>
      <c r="L7" t="s">
        <v>66</v>
      </c>
    </row>
    <row r="8" spans="1:12" x14ac:dyDescent="0.25">
      <c r="G8" s="11">
        <v>8</v>
      </c>
      <c r="L8" t="s">
        <v>63</v>
      </c>
    </row>
    <row r="9" spans="1:12" x14ac:dyDescent="0.25">
      <c r="G9" s="11">
        <v>9</v>
      </c>
    </row>
    <row r="10" spans="1:12" x14ac:dyDescent="0.25">
      <c r="G10" s="11">
        <v>10</v>
      </c>
    </row>
    <row r="11" spans="1:12" x14ac:dyDescent="0.25">
      <c r="G11" s="11">
        <v>11</v>
      </c>
    </row>
    <row r="12" spans="1:12" x14ac:dyDescent="0.25">
      <c r="G12" s="11">
        <v>12</v>
      </c>
    </row>
    <row r="13" spans="1:12" x14ac:dyDescent="0.25">
      <c r="D13" s="12"/>
      <c r="E13" s="12"/>
      <c r="F13" s="12"/>
      <c r="G13" s="11">
        <v>13</v>
      </c>
      <c r="H13" s="12"/>
    </row>
    <row r="14" spans="1:12" x14ac:dyDescent="0.25">
      <c r="D14" s="12"/>
      <c r="E14" s="12"/>
      <c r="F14" s="12"/>
      <c r="G14" s="11">
        <v>14</v>
      </c>
      <c r="H14" s="12"/>
    </row>
    <row r="15" spans="1:12" x14ac:dyDescent="0.25">
      <c r="D15" s="12"/>
      <c r="E15" s="12"/>
      <c r="F15" s="12"/>
      <c r="G15" s="11">
        <v>15</v>
      </c>
      <c r="H15" s="12"/>
    </row>
    <row r="16" spans="1:12" x14ac:dyDescent="0.25">
      <c r="D16" s="12"/>
      <c r="E16" s="12"/>
      <c r="F16" s="12"/>
      <c r="G16" s="11">
        <v>16</v>
      </c>
      <c r="H16" s="12"/>
    </row>
    <row r="17" spans="4:8" x14ac:dyDescent="0.25">
      <c r="D17" s="12"/>
      <c r="E17" s="12"/>
      <c r="F17" s="12"/>
      <c r="G17" s="11">
        <v>17</v>
      </c>
      <c r="H17" s="12"/>
    </row>
    <row r="18" spans="4:8" x14ac:dyDescent="0.25">
      <c r="D18" s="12"/>
      <c r="E18" s="12"/>
      <c r="F18" s="12"/>
      <c r="G18" s="11">
        <v>18</v>
      </c>
      <c r="H18" s="12"/>
    </row>
    <row r="19" spans="4:8" x14ac:dyDescent="0.25">
      <c r="D19" s="12"/>
      <c r="E19" s="12"/>
      <c r="F19" s="12"/>
      <c r="G19" s="11">
        <v>19</v>
      </c>
      <c r="H19" s="12"/>
    </row>
    <row r="20" spans="4:8" x14ac:dyDescent="0.25">
      <c r="D20" s="12"/>
      <c r="E20" s="12"/>
      <c r="F20" s="12"/>
      <c r="G20" s="11">
        <v>20</v>
      </c>
      <c r="H20" s="12"/>
    </row>
    <row r="21" spans="4:8" x14ac:dyDescent="0.25">
      <c r="D21" s="12"/>
      <c r="E21" s="12"/>
      <c r="F21" s="12"/>
      <c r="G21" s="11">
        <v>21</v>
      </c>
      <c r="H21" s="12"/>
    </row>
    <row r="22" spans="4:8" x14ac:dyDescent="0.25">
      <c r="G22" s="11">
        <v>22</v>
      </c>
    </row>
    <row r="23" spans="4:8" x14ac:dyDescent="0.25">
      <c r="G23" s="11">
        <v>23</v>
      </c>
    </row>
    <row r="24" spans="4:8" x14ac:dyDescent="0.25">
      <c r="G24" s="11">
        <v>24</v>
      </c>
    </row>
    <row r="25" spans="4:8" x14ac:dyDescent="0.25">
      <c r="G25" s="11">
        <v>25</v>
      </c>
    </row>
    <row r="26" spans="4:8" x14ac:dyDescent="0.25">
      <c r="G26" s="11">
        <v>26</v>
      </c>
    </row>
    <row r="27" spans="4:8" x14ac:dyDescent="0.25">
      <c r="G27" s="11">
        <v>27</v>
      </c>
    </row>
    <row r="28" spans="4:8" x14ac:dyDescent="0.25">
      <c r="G28" s="11">
        <v>28</v>
      </c>
    </row>
    <row r="29" spans="4:8" x14ac:dyDescent="0.25">
      <c r="G29" s="11">
        <v>29</v>
      </c>
    </row>
    <row r="30" spans="4:8" x14ac:dyDescent="0.25">
      <c r="G30" s="11">
        <v>30</v>
      </c>
    </row>
    <row r="31" spans="4:8" x14ac:dyDescent="0.25">
      <c r="G31" s="11">
        <v>31</v>
      </c>
    </row>
    <row r="32" spans="4:8" x14ac:dyDescent="0.25">
      <c r="G32" t="s">
        <v>53</v>
      </c>
    </row>
    <row r="34" spans="1:1" x14ac:dyDescent="0.25">
      <c r="A34" s="52"/>
    </row>
  </sheetData>
  <sortState ref="L1:L8">
    <sortCondition ref="L1:L8"/>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1305"/>
  <sheetViews>
    <sheetView workbookViewId="0"/>
  </sheetViews>
  <sheetFormatPr baseColWidth="10" defaultRowHeight="15" x14ac:dyDescent="0.25"/>
  <cols>
    <col min="1" max="1" width="24.42578125" customWidth="1"/>
    <col min="2" max="2" width="67.140625" customWidth="1"/>
    <col min="3" max="3" width="107.7109375" customWidth="1"/>
  </cols>
  <sheetData>
    <row r="1" spans="1:3" s="7" customFormat="1" x14ac:dyDescent="0.25">
      <c r="A1" s="55" t="s">
        <v>77</v>
      </c>
      <c r="B1" s="55" t="s">
        <v>78</v>
      </c>
      <c r="C1" s="54" t="s">
        <v>2181</v>
      </c>
    </row>
    <row r="2" spans="1:3" ht="30.75" customHeight="1" x14ac:dyDescent="0.25">
      <c r="A2" s="56" t="s">
        <v>79</v>
      </c>
      <c r="B2" s="57" t="s">
        <v>80</v>
      </c>
      <c r="C2" s="54" t="str">
        <f>A2&amp;" "&amp;B2</f>
        <v>9998 ___Convention non encore en vigueur___</v>
      </c>
    </row>
    <row r="3" spans="1:3" ht="30.75" customHeight="1" x14ac:dyDescent="0.25">
      <c r="A3" s="56" t="s">
        <v>81</v>
      </c>
      <c r="B3" s="57" t="s">
        <v>82</v>
      </c>
      <c r="C3" s="54" t="str">
        <f t="shared" ref="C3:C66" si="0">A3&amp;" "&amp;B3</f>
        <v>9999 ___Sans convention collective___</v>
      </c>
    </row>
    <row r="4" spans="1:3" ht="30.75" customHeight="1" x14ac:dyDescent="0.25">
      <c r="A4" s="56" t="s">
        <v>83</v>
      </c>
      <c r="B4" s="57" t="s">
        <v>84</v>
      </c>
      <c r="C4" s="54" t="str">
        <f t="shared" si="0"/>
        <v>5604 Accor</v>
      </c>
    </row>
    <row r="5" spans="1:3" ht="30.75" customHeight="1" x14ac:dyDescent="0.25">
      <c r="A5" s="56" t="s">
        <v>85</v>
      </c>
      <c r="B5" s="57" t="s">
        <v>86</v>
      </c>
      <c r="C5" s="54" t="str">
        <f t="shared" si="0"/>
        <v>2631 Accord collectif national Branche de la télédiffusion. Salariés employés sous contrat à durée déterminée d'usage</v>
      </c>
    </row>
    <row r="6" spans="1:3" ht="30.75" customHeight="1" x14ac:dyDescent="0.25">
      <c r="A6" s="56" t="s">
        <v>87</v>
      </c>
      <c r="B6" s="57" t="s">
        <v>88</v>
      </c>
      <c r="C6" s="54" t="str">
        <f t="shared" si="0"/>
        <v>2964 Accord collectif relatif au transport de proximité public et privé de produits pétroliers et de liquides inflammables sur le territoire de la Martinique</v>
      </c>
    </row>
    <row r="7" spans="1:3" ht="30.75" customHeight="1" x14ac:dyDescent="0.25">
      <c r="A7" s="56" t="s">
        <v>89</v>
      </c>
      <c r="B7" s="57" t="s">
        <v>90</v>
      </c>
      <c r="C7" s="54" t="str">
        <f t="shared" si="0"/>
        <v>5593 Accord de référence FNAB</v>
      </c>
    </row>
    <row r="8" spans="1:3" ht="30.75" customHeight="1" x14ac:dyDescent="0.25">
      <c r="A8" s="56" t="s">
        <v>91</v>
      </c>
      <c r="B8" s="57" t="s">
        <v>92</v>
      </c>
      <c r="C8" s="54" t="str">
        <f t="shared" si="0"/>
        <v>2357 Accord du 3 mars 1993 relatif aux cadres de direction des sociétés d'assurances</v>
      </c>
    </row>
    <row r="9" spans="1:3" ht="30.75" customHeight="1" x14ac:dyDescent="0.25">
      <c r="A9" s="56" t="s">
        <v>93</v>
      </c>
      <c r="B9" s="57" t="s">
        <v>94</v>
      </c>
      <c r="C9" s="54" t="str">
        <f t="shared" si="0"/>
        <v>0804 Accord national interprofessionnel des voyageurs, représentants, placiers (VRP)</v>
      </c>
    </row>
    <row r="10" spans="1:3" ht="30.75" customHeight="1" x14ac:dyDescent="0.25">
      <c r="A10" s="56" t="s">
        <v>95</v>
      </c>
      <c r="B10" s="57" t="s">
        <v>96</v>
      </c>
      <c r="C10" s="54" t="str">
        <f t="shared" si="0"/>
        <v>1413 Accord national professionnel relatif aux salariés permanents des entreprises de travail temporaire</v>
      </c>
    </row>
    <row r="11" spans="1:3" ht="42" customHeight="1" x14ac:dyDescent="0.25">
      <c r="A11" s="56" t="s">
        <v>97</v>
      </c>
      <c r="B11" s="57" t="s">
        <v>98</v>
      </c>
      <c r="C11" s="54" t="str">
        <f t="shared" si="0"/>
        <v>2364 Accord professionnel des professeurs laïcs de l'enseignement technique privé ayant reçu dans un établissement sous contrat simple un agrément ou une délégation rectorale et dont le traitement est pris en charge par l'Etat</v>
      </c>
    </row>
    <row r="12" spans="1:3" ht="30.75" customHeight="1" x14ac:dyDescent="0.25">
      <c r="A12" s="56" t="s">
        <v>99</v>
      </c>
      <c r="B12" s="57" t="s">
        <v>100</v>
      </c>
      <c r="C12" s="54" t="str">
        <f t="shared" si="0"/>
        <v>2329 Accord professionnel national de travail entre les avocats au Conseil d'Etat et à la Cour de Cassation et leur personnel salarié -non avocat-</v>
      </c>
    </row>
    <row r="13" spans="1:3" ht="30.75" customHeight="1" x14ac:dyDescent="0.25">
      <c r="A13" s="56" t="s">
        <v>101</v>
      </c>
      <c r="B13" s="57" t="s">
        <v>102</v>
      </c>
      <c r="C13" s="54" t="str">
        <f t="shared" si="0"/>
        <v>2378 Accords nationaux professionnels concernant le personnel intérimaire des entreprises de travail temporaire</v>
      </c>
    </row>
    <row r="14" spans="1:3" ht="30.75" customHeight="1" x14ac:dyDescent="0.25">
      <c r="A14" s="56" t="s">
        <v>103</v>
      </c>
      <c r="B14" s="57" t="s">
        <v>104</v>
      </c>
      <c r="C14" s="54" t="str">
        <f t="shared" si="0"/>
        <v>7009 Accouvage et sélection avicoles</v>
      </c>
    </row>
    <row r="15" spans="1:3" ht="30.75" customHeight="1" x14ac:dyDescent="0.25">
      <c r="A15" s="56" t="s">
        <v>105</v>
      </c>
      <c r="B15" s="57" t="s">
        <v>106</v>
      </c>
      <c r="C15" s="54" t="str">
        <f t="shared" si="0"/>
        <v>5618 ADEF</v>
      </c>
    </row>
    <row r="16" spans="1:3" ht="30.75" customHeight="1" x14ac:dyDescent="0.25">
      <c r="A16" s="56" t="s">
        <v>107</v>
      </c>
      <c r="B16" s="57" t="s">
        <v>108</v>
      </c>
      <c r="C16" s="54" t="str">
        <f t="shared" si="0"/>
        <v>5611 ADIE</v>
      </c>
    </row>
    <row r="17" spans="1:3" ht="30.75" customHeight="1" x14ac:dyDescent="0.25">
      <c r="A17" s="56" t="s">
        <v>109</v>
      </c>
      <c r="B17" s="57" t="s">
        <v>110</v>
      </c>
      <c r="C17" s="54" t="str">
        <f t="shared" si="0"/>
        <v>5530 Adoma (ex Sonacotra)</v>
      </c>
    </row>
    <row r="18" spans="1:3" ht="30.75" customHeight="1" x14ac:dyDescent="0.25">
      <c r="A18" s="56" t="s">
        <v>111</v>
      </c>
      <c r="B18" s="57" t="s">
        <v>112</v>
      </c>
      <c r="C18" s="54" t="str">
        <f t="shared" si="0"/>
        <v>5539 AFPA</v>
      </c>
    </row>
    <row r="19" spans="1:3" ht="30.75" customHeight="1" x14ac:dyDescent="0.25">
      <c r="A19" s="56" t="s">
        <v>113</v>
      </c>
      <c r="B19" s="57" t="s">
        <v>114</v>
      </c>
      <c r="C19" s="54" t="str">
        <f t="shared" si="0"/>
        <v>5576 AGEFOS PME</v>
      </c>
    </row>
    <row r="20" spans="1:3" ht="30.75" customHeight="1" x14ac:dyDescent="0.25">
      <c r="A20" s="56" t="s">
        <v>115</v>
      </c>
      <c r="B20" s="57" t="s">
        <v>116</v>
      </c>
      <c r="C20" s="54" t="str">
        <f t="shared" si="0"/>
        <v>5577 Agence Française de Développement</v>
      </c>
    </row>
    <row r="21" spans="1:3" ht="30.75" customHeight="1" x14ac:dyDescent="0.25">
      <c r="A21" s="56" t="s">
        <v>117</v>
      </c>
      <c r="B21" s="57" t="s">
        <v>118</v>
      </c>
      <c r="C21" s="54" t="str">
        <f t="shared" si="0"/>
        <v>5578 Agence Nationale pour les Chèques Vacances</v>
      </c>
    </row>
    <row r="22" spans="1:3" ht="30.75" customHeight="1" x14ac:dyDescent="0.25">
      <c r="A22" s="56" t="s">
        <v>119</v>
      </c>
      <c r="B22" s="57" t="s">
        <v>120</v>
      </c>
      <c r="C22" s="54" t="str">
        <f t="shared" si="0"/>
        <v>5559 Alliance emploi</v>
      </c>
    </row>
    <row r="23" spans="1:3" ht="30.75" customHeight="1" x14ac:dyDescent="0.25">
      <c r="A23" s="56" t="s">
        <v>121</v>
      </c>
      <c r="B23" s="57" t="s">
        <v>122</v>
      </c>
      <c r="C23" s="54" t="str">
        <f t="shared" si="0"/>
        <v>7515 Aménagement foncier et établissement rural SAFER</v>
      </c>
    </row>
    <row r="24" spans="1:3" ht="30.75" customHeight="1" x14ac:dyDescent="0.25">
      <c r="A24" s="56" t="s">
        <v>123</v>
      </c>
      <c r="B24" s="57" t="s">
        <v>124</v>
      </c>
      <c r="C24" s="54" t="str">
        <f t="shared" si="0"/>
        <v>5606 ANFH</v>
      </c>
    </row>
    <row r="25" spans="1:3" ht="30.75" customHeight="1" x14ac:dyDescent="0.25">
      <c r="A25" s="56" t="s">
        <v>125</v>
      </c>
      <c r="B25" s="57" t="s">
        <v>126</v>
      </c>
      <c r="C25" s="54" t="str">
        <f t="shared" si="0"/>
        <v>5564 APEC</v>
      </c>
    </row>
    <row r="26" spans="1:3" ht="30.75" customHeight="1" x14ac:dyDescent="0.25">
      <c r="A26" s="56" t="s">
        <v>127</v>
      </c>
      <c r="B26" s="57" t="s">
        <v>128</v>
      </c>
      <c r="C26" s="54" t="str">
        <f t="shared" si="0"/>
        <v>7010 Aquaculture</v>
      </c>
    </row>
    <row r="27" spans="1:3" ht="30.75" customHeight="1" x14ac:dyDescent="0.25">
      <c r="A27" s="56" t="s">
        <v>129</v>
      </c>
      <c r="B27" s="57" t="s">
        <v>130</v>
      </c>
      <c r="C27" s="54" t="str">
        <f t="shared" si="0"/>
        <v>8526 Arboriculture fruitière Ouest de la France</v>
      </c>
    </row>
    <row r="28" spans="1:3" ht="30.75" customHeight="1" x14ac:dyDescent="0.25">
      <c r="A28" s="56" t="s">
        <v>131</v>
      </c>
      <c r="B28" s="57" t="s">
        <v>132</v>
      </c>
      <c r="C28" s="54" t="str">
        <f t="shared" si="0"/>
        <v>8113 Arboriculture maraîchage Île-de-France</v>
      </c>
    </row>
    <row r="29" spans="1:3" ht="30.75" customHeight="1" x14ac:dyDescent="0.25">
      <c r="A29" s="56" t="s">
        <v>133</v>
      </c>
      <c r="B29" s="57" t="s">
        <v>134</v>
      </c>
      <c r="C29" s="54" t="str">
        <f t="shared" si="0"/>
        <v>5589 ARPEJ</v>
      </c>
    </row>
    <row r="30" spans="1:3" ht="30.75" customHeight="1" x14ac:dyDescent="0.25">
      <c r="A30" s="56" t="s">
        <v>135</v>
      </c>
      <c r="B30" s="57" t="s">
        <v>136</v>
      </c>
      <c r="C30" s="54" t="str">
        <f t="shared" si="0"/>
        <v>5567 ARTE</v>
      </c>
    </row>
    <row r="31" spans="1:3" ht="30.75" customHeight="1" x14ac:dyDescent="0.25">
      <c r="A31" s="56" t="s">
        <v>137</v>
      </c>
      <c r="B31" s="57" t="s">
        <v>138</v>
      </c>
      <c r="C31" s="54" t="str">
        <f t="shared" si="0"/>
        <v>5608 Arvalis</v>
      </c>
    </row>
    <row r="32" spans="1:3" ht="30.75" customHeight="1" x14ac:dyDescent="0.25">
      <c r="A32" s="56" t="s">
        <v>139</v>
      </c>
      <c r="B32" s="57" t="s">
        <v>140</v>
      </c>
      <c r="C32" s="54" t="str">
        <f t="shared" si="0"/>
        <v>5542 Basket ball professionnel</v>
      </c>
    </row>
    <row r="33" spans="1:3" ht="30.75" customHeight="1" x14ac:dyDescent="0.25">
      <c r="A33" s="56" t="s">
        <v>141</v>
      </c>
      <c r="B33" s="57" t="s">
        <v>142</v>
      </c>
      <c r="C33" s="54" t="str">
        <f t="shared" si="0"/>
        <v>5605 Blondel aérologistique</v>
      </c>
    </row>
    <row r="34" spans="1:3" ht="30.75" customHeight="1" x14ac:dyDescent="0.25">
      <c r="A34" s="56" t="s">
        <v>143</v>
      </c>
      <c r="B34" s="57" t="s">
        <v>144</v>
      </c>
      <c r="C34" s="54" t="str">
        <f t="shared" si="0"/>
        <v>5602 Bureau de recherche géologiques et minières </v>
      </c>
    </row>
    <row r="35" spans="1:3" ht="30.75" customHeight="1" x14ac:dyDescent="0.25">
      <c r="A35" s="56" t="s">
        <v>145</v>
      </c>
      <c r="B35" s="57" t="s">
        <v>146</v>
      </c>
      <c r="C35" s="54" t="str">
        <f t="shared" si="0"/>
        <v>7005 Caves coopératives vinicoles</v>
      </c>
    </row>
    <row r="36" spans="1:3" ht="30.75" customHeight="1" x14ac:dyDescent="0.25">
      <c r="A36" s="56" t="s">
        <v>147</v>
      </c>
      <c r="B36" s="57" t="s">
        <v>148</v>
      </c>
      <c r="C36" s="54" t="str">
        <f t="shared" si="0"/>
        <v>5553 CCAS</v>
      </c>
    </row>
    <row r="37" spans="1:3" ht="30.75" customHeight="1" x14ac:dyDescent="0.25">
      <c r="A37" s="56" t="s">
        <v>149</v>
      </c>
      <c r="B37" s="57" t="s">
        <v>150</v>
      </c>
      <c r="C37" s="54" t="str">
        <f t="shared" si="0"/>
        <v>7512 Centres d'économie rurale</v>
      </c>
    </row>
    <row r="38" spans="1:3" ht="30.75" customHeight="1" x14ac:dyDescent="0.25">
      <c r="A38" s="56" t="s">
        <v>151</v>
      </c>
      <c r="B38" s="57" t="s">
        <v>152</v>
      </c>
      <c r="C38" s="54" t="str">
        <f t="shared" si="0"/>
        <v>7012 Centres équestres</v>
      </c>
    </row>
    <row r="39" spans="1:3" ht="30.75" customHeight="1" x14ac:dyDescent="0.25">
      <c r="A39" s="56" t="s">
        <v>153</v>
      </c>
      <c r="B39" s="57" t="s">
        <v>154</v>
      </c>
      <c r="C39" s="54" t="str">
        <f t="shared" si="0"/>
        <v>7513 Centres initiatives en milieu rural</v>
      </c>
    </row>
    <row r="40" spans="1:3" ht="30.75" customHeight="1" x14ac:dyDescent="0.25">
      <c r="A40" s="56" t="s">
        <v>155</v>
      </c>
      <c r="B40" s="57" t="s">
        <v>156</v>
      </c>
      <c r="C40" s="54" t="str">
        <f t="shared" si="0"/>
        <v>5600 CGG Services</v>
      </c>
    </row>
    <row r="41" spans="1:3" ht="30.75" customHeight="1" x14ac:dyDescent="0.25">
      <c r="A41" s="56" t="s">
        <v>157</v>
      </c>
      <c r="B41" s="57" t="s">
        <v>158</v>
      </c>
      <c r="C41" s="54" t="str">
        <f t="shared" si="0"/>
        <v>8243 Champignonnières Centre</v>
      </c>
    </row>
    <row r="42" spans="1:3" ht="30.75" customHeight="1" x14ac:dyDescent="0.25">
      <c r="A42" s="56" t="s">
        <v>159</v>
      </c>
      <c r="B42" s="57" t="s">
        <v>160</v>
      </c>
      <c r="C42" s="54" t="str">
        <f t="shared" si="0"/>
        <v>8114 Champignonnières Île-de-France</v>
      </c>
    </row>
    <row r="43" spans="1:3" ht="30.75" customHeight="1" x14ac:dyDescent="0.25">
      <c r="A43" s="56" t="s">
        <v>161</v>
      </c>
      <c r="B43" s="57" t="s">
        <v>162</v>
      </c>
      <c r="C43" s="54" t="str">
        <f t="shared" si="0"/>
        <v>9493 Champignonnières Maine et Loire</v>
      </c>
    </row>
    <row r="44" spans="1:3" ht="30.75" customHeight="1" x14ac:dyDescent="0.25">
      <c r="A44" s="56" t="s">
        <v>163</v>
      </c>
      <c r="B44" s="57" t="s">
        <v>164</v>
      </c>
      <c r="C44" s="54" t="str">
        <f t="shared" si="0"/>
        <v>9725 Champignonnières Sarthe</v>
      </c>
    </row>
    <row r="45" spans="1:3" ht="30.75" customHeight="1" x14ac:dyDescent="0.25">
      <c r="A45" s="56" t="s">
        <v>165</v>
      </c>
      <c r="B45" s="57" t="s">
        <v>166</v>
      </c>
      <c r="C45" s="54" t="str">
        <f t="shared" si="0"/>
        <v>9862 Champignonnières Vienne</v>
      </c>
    </row>
    <row r="46" spans="1:3" ht="30.75" customHeight="1" x14ac:dyDescent="0.25">
      <c r="A46" s="56" t="s">
        <v>167</v>
      </c>
      <c r="B46" s="57" t="s">
        <v>168</v>
      </c>
      <c r="C46" s="54" t="str">
        <f t="shared" si="0"/>
        <v>8221 Champignonnistes Oise Aisne</v>
      </c>
    </row>
    <row r="47" spans="1:3" ht="30.75" customHeight="1" x14ac:dyDescent="0.25">
      <c r="A47" s="56" t="s">
        <v>169</v>
      </c>
      <c r="B47" s="57" t="s">
        <v>170</v>
      </c>
      <c r="C47" s="54" t="str">
        <f t="shared" si="0"/>
        <v>5526 Charte du foot ball professionnel</v>
      </c>
    </row>
    <row r="48" spans="1:3" ht="30.75" customHeight="1" x14ac:dyDescent="0.25">
      <c r="A48" s="56" t="s">
        <v>171</v>
      </c>
      <c r="B48" s="57" t="s">
        <v>172</v>
      </c>
      <c r="C48" s="54" t="str">
        <f t="shared" si="0"/>
        <v>5610 Cinémathèque française</v>
      </c>
    </row>
    <row r="49" spans="1:3" ht="30.75" customHeight="1" x14ac:dyDescent="0.25">
      <c r="A49" s="56" t="s">
        <v>173</v>
      </c>
      <c r="B49" s="57" t="s">
        <v>174</v>
      </c>
      <c r="C49" s="54" t="str">
        <f t="shared" si="0"/>
        <v>5568 CIRAD</v>
      </c>
    </row>
    <row r="50" spans="1:3" ht="30.75" customHeight="1" x14ac:dyDescent="0.25">
      <c r="A50" s="56" t="s">
        <v>175</v>
      </c>
      <c r="B50" s="57" t="s">
        <v>176</v>
      </c>
      <c r="C50" s="54" t="str">
        <f t="shared" si="0"/>
        <v>5587 Cité de la musique</v>
      </c>
    </row>
    <row r="51" spans="1:3" ht="30.75" customHeight="1" x14ac:dyDescent="0.25">
      <c r="A51" s="56" t="s">
        <v>177</v>
      </c>
      <c r="B51" s="57" t="s">
        <v>178</v>
      </c>
      <c r="C51" s="54" t="str">
        <f t="shared" si="0"/>
        <v>5547 Club Méditerranée</v>
      </c>
    </row>
    <row r="52" spans="1:3" ht="30.75" customHeight="1" x14ac:dyDescent="0.25">
      <c r="A52" s="56" t="s">
        <v>179</v>
      </c>
      <c r="B52" s="57" t="s">
        <v>180</v>
      </c>
      <c r="C52" s="54" t="str">
        <f t="shared" si="0"/>
        <v>5546 CNES</v>
      </c>
    </row>
    <row r="53" spans="1:3" ht="30.75" customHeight="1" x14ac:dyDescent="0.25">
      <c r="A53" s="56" t="s">
        <v>181</v>
      </c>
      <c r="B53" s="57" t="s">
        <v>182</v>
      </c>
      <c r="C53" s="54" t="str">
        <f t="shared" si="0"/>
        <v>5569 Comédie française</v>
      </c>
    </row>
    <row r="54" spans="1:3" ht="30.75" customHeight="1" x14ac:dyDescent="0.25">
      <c r="A54" s="56" t="s">
        <v>183</v>
      </c>
      <c r="B54" s="57" t="s">
        <v>184</v>
      </c>
      <c r="C54" s="54" t="str">
        <f t="shared" si="0"/>
        <v>5548 Comité d'entreprise RATP</v>
      </c>
    </row>
    <row r="55" spans="1:3" ht="30.75" customHeight="1" x14ac:dyDescent="0.25">
      <c r="A55" s="56" t="s">
        <v>185</v>
      </c>
      <c r="B55" s="57" t="s">
        <v>186</v>
      </c>
      <c r="C55" s="54" t="str">
        <f t="shared" si="0"/>
        <v>5533 Comité d'entreprise SNCF</v>
      </c>
    </row>
    <row r="56" spans="1:3" ht="30.75" customHeight="1" x14ac:dyDescent="0.25">
      <c r="A56" s="56" t="s">
        <v>187</v>
      </c>
      <c r="B56" s="57" t="s">
        <v>188</v>
      </c>
      <c r="C56" s="54" t="str">
        <f t="shared" si="0"/>
        <v>5596 Compagnie des Alpes</v>
      </c>
    </row>
    <row r="57" spans="1:3" ht="30.75" customHeight="1" x14ac:dyDescent="0.25">
      <c r="A57" s="56" t="s">
        <v>189</v>
      </c>
      <c r="B57" s="57" t="s">
        <v>190</v>
      </c>
      <c r="C57" s="54" t="str">
        <f t="shared" si="0"/>
        <v>7019 Conchyliculture</v>
      </c>
    </row>
    <row r="58" spans="1:3" ht="30.75" customHeight="1" x14ac:dyDescent="0.25">
      <c r="A58" s="56" t="s">
        <v>191</v>
      </c>
      <c r="B58" s="57" t="s">
        <v>192</v>
      </c>
      <c r="C58" s="54" t="str">
        <f t="shared" si="0"/>
        <v>1247 Convention collective auto moto de la Réunion</v>
      </c>
    </row>
    <row r="59" spans="1:3" ht="30.75" customHeight="1" x14ac:dyDescent="0.25">
      <c r="A59" s="56" t="s">
        <v>193</v>
      </c>
      <c r="B59" s="57" t="s">
        <v>194</v>
      </c>
      <c r="C59" s="54" t="str">
        <f t="shared" si="0"/>
        <v>2535 Convention collective dans la culture de la canne à sucre en Martinique</v>
      </c>
    </row>
    <row r="60" spans="1:3" ht="30.75" customHeight="1" x14ac:dyDescent="0.25">
      <c r="A60" s="56" t="s">
        <v>195</v>
      </c>
      <c r="B60" s="57" t="s">
        <v>196</v>
      </c>
      <c r="C60" s="54" t="str">
        <f t="shared" si="0"/>
        <v>0194 Convention collective dans l'industrie du bâtiment pour le département du Cantal</v>
      </c>
    </row>
    <row r="61" spans="1:3" ht="30.75" customHeight="1" x14ac:dyDescent="0.25">
      <c r="A61" s="56" t="s">
        <v>197</v>
      </c>
      <c r="B61" s="57" t="s">
        <v>198</v>
      </c>
      <c r="C61" s="54" t="str">
        <f t="shared" si="0"/>
        <v>1007 Convention collective d'arrondissement des industries métallurgiques, mécaniques, connexes et similaires de la région de Thiers (Puy-de-Dôme)</v>
      </c>
    </row>
    <row r="62" spans="1:3" ht="30.75" customHeight="1" x14ac:dyDescent="0.25">
      <c r="A62" s="56" t="s">
        <v>199</v>
      </c>
      <c r="B62" s="57" t="s">
        <v>200</v>
      </c>
      <c r="C62" s="54" t="str">
        <f t="shared" si="0"/>
        <v>1468 Convention collective de branche du Crédit mutuel</v>
      </c>
    </row>
    <row r="63" spans="1:3" ht="30.75" customHeight="1" x14ac:dyDescent="0.25">
      <c r="A63" s="56" t="s">
        <v>201</v>
      </c>
      <c r="B63" s="57" t="s">
        <v>202</v>
      </c>
      <c r="C63" s="54" t="str">
        <f t="shared" si="0"/>
        <v>2120 Convention collective de la banque</v>
      </c>
    </row>
    <row r="64" spans="1:3" ht="30.75" customHeight="1" x14ac:dyDescent="0.25">
      <c r="A64" s="56" t="s">
        <v>203</v>
      </c>
      <c r="B64" s="57" t="s">
        <v>204</v>
      </c>
      <c r="C64" s="54" t="str">
        <f t="shared" si="0"/>
        <v>3210 Convention collective de la banque populaire</v>
      </c>
    </row>
    <row r="65" spans="1:3" ht="30.75" customHeight="1" x14ac:dyDescent="0.25">
      <c r="A65" s="56" t="s">
        <v>205</v>
      </c>
      <c r="B65" s="57" t="s">
        <v>206</v>
      </c>
      <c r="C65" s="54" t="str">
        <f t="shared" si="0"/>
        <v>0769 Convention collective de la boucherie pour la région lyonnaise (Rhône)</v>
      </c>
    </row>
    <row r="66" spans="1:3" ht="30.75" customHeight="1" x14ac:dyDescent="0.25">
      <c r="A66" s="56" t="s">
        <v>207</v>
      </c>
      <c r="B66" s="57" t="s">
        <v>208</v>
      </c>
      <c r="C66" s="54" t="str">
        <f t="shared" si="0"/>
        <v>0845 Convention collective de la boulangerie et de la boulangerie-pâtisserie de l'Indre</v>
      </c>
    </row>
    <row r="67" spans="1:3" ht="30.75" customHeight="1" x14ac:dyDescent="0.25">
      <c r="A67" s="56" t="s">
        <v>209</v>
      </c>
      <c r="B67" s="57" t="s">
        <v>210</v>
      </c>
      <c r="C67" s="54" t="str">
        <f t="shared" ref="C67:C130" si="1">A67&amp;" "&amp;B67</f>
        <v>2108 Convention collective de la boulangerie et de la boulangerie-pâtisserie de Seine-Maritime</v>
      </c>
    </row>
    <row r="68" spans="1:3" ht="30.75" customHeight="1" x14ac:dyDescent="0.25">
      <c r="A68" s="56" t="s">
        <v>211</v>
      </c>
      <c r="B68" s="57" t="s">
        <v>212</v>
      </c>
      <c r="C68" s="54" t="str">
        <f t="shared" si="1"/>
        <v>2941 Convention collective de la branche de l'aide, de l'accompagnement, des soins et des services à domicile</v>
      </c>
    </row>
    <row r="69" spans="1:3" ht="30.75" customHeight="1" x14ac:dyDescent="0.25">
      <c r="A69" s="56" t="s">
        <v>213</v>
      </c>
      <c r="B69" s="57" t="s">
        <v>214</v>
      </c>
      <c r="C69" s="54" t="str">
        <f t="shared" si="1"/>
        <v>0270 Convention collective de la couture des Bouches-du-Rhône</v>
      </c>
    </row>
    <row r="70" spans="1:3" ht="30.75" customHeight="1" x14ac:dyDescent="0.25">
      <c r="A70" s="56" t="s">
        <v>215</v>
      </c>
      <c r="B70" s="57" t="s">
        <v>216</v>
      </c>
      <c r="C70" s="54" t="str">
        <f t="shared" si="1"/>
        <v>0572 Convention collective de la couture et de la haute-couture de la région Rhône-Alpes</v>
      </c>
    </row>
    <row r="71" spans="1:3" ht="30.75" customHeight="1" x14ac:dyDescent="0.25">
      <c r="A71" s="56" t="s">
        <v>217</v>
      </c>
      <c r="B71" s="57" t="s">
        <v>218</v>
      </c>
      <c r="C71" s="54" t="str">
        <f t="shared" si="1"/>
        <v>2636 Convention collective de la FESIC</v>
      </c>
    </row>
    <row r="72" spans="1:3" ht="30.75" customHeight="1" x14ac:dyDescent="0.25">
      <c r="A72" s="56" t="s">
        <v>219</v>
      </c>
      <c r="B72" s="57" t="s">
        <v>220</v>
      </c>
      <c r="C72" s="54" t="str">
        <f t="shared" si="1"/>
        <v>1923 Convention collective de la manutention portuaire de Guadeloupe</v>
      </c>
    </row>
    <row r="73" spans="1:3" ht="30.75" customHeight="1" x14ac:dyDescent="0.25">
      <c r="A73" s="56" t="s">
        <v>221</v>
      </c>
      <c r="B73" s="57" t="s">
        <v>222</v>
      </c>
      <c r="C73" s="54" t="str">
        <f t="shared" si="1"/>
        <v>2480 Convention collective de la manutention portuaire du port de Fort-de-France du 4 juillet 2003</v>
      </c>
    </row>
    <row r="74" spans="1:3" ht="30.75" customHeight="1" x14ac:dyDescent="0.25">
      <c r="A74" s="56" t="s">
        <v>223</v>
      </c>
      <c r="B74" s="57" t="s">
        <v>224</v>
      </c>
      <c r="C74" s="54" t="str">
        <f t="shared" si="1"/>
        <v>1867 Convention collective de la métallurgie de la Drôme-Ardèche</v>
      </c>
    </row>
    <row r="75" spans="1:3" ht="30.75" customHeight="1" x14ac:dyDescent="0.25">
      <c r="A75" s="56" t="s">
        <v>225</v>
      </c>
      <c r="B75" s="57" t="s">
        <v>226</v>
      </c>
      <c r="C75" s="54" t="str">
        <f t="shared" si="1"/>
        <v>1525 Convention collective de la métallurgie de la région dunkerquoise</v>
      </c>
    </row>
    <row r="76" spans="1:3" ht="30.75" customHeight="1" x14ac:dyDescent="0.25">
      <c r="A76" s="56" t="s">
        <v>227</v>
      </c>
      <c r="B76" s="57" t="s">
        <v>228</v>
      </c>
      <c r="C76" s="54" t="str">
        <f t="shared" si="1"/>
        <v>2980 Convention collective de la métallurgie de la Somme</v>
      </c>
    </row>
    <row r="77" spans="1:3" ht="30.75" customHeight="1" x14ac:dyDescent="0.25">
      <c r="A77" s="56" t="s">
        <v>229</v>
      </c>
      <c r="B77" s="57" t="s">
        <v>230</v>
      </c>
      <c r="C77" s="54" t="str">
        <f t="shared" si="1"/>
        <v>2700 Convention collective de la métallurgie de l'Oise</v>
      </c>
    </row>
    <row r="78" spans="1:3" ht="30.75" customHeight="1" x14ac:dyDescent="0.25">
      <c r="A78" s="56" t="s">
        <v>231</v>
      </c>
      <c r="B78" s="57" t="s">
        <v>232</v>
      </c>
      <c r="C78" s="54" t="str">
        <f t="shared" si="1"/>
        <v>1634 Convention collective de la métallurgie des Côtes-d'Armor</v>
      </c>
    </row>
    <row r="79" spans="1:3" ht="30.75" customHeight="1" x14ac:dyDescent="0.25">
      <c r="A79" s="56" t="s">
        <v>233</v>
      </c>
      <c r="B79" s="57" t="s">
        <v>234</v>
      </c>
      <c r="C79" s="54" t="str">
        <f t="shared" si="1"/>
        <v>1628 Convention collective de la métallurgie des Deux-Sèvres</v>
      </c>
    </row>
    <row r="80" spans="1:3" ht="30.75" customHeight="1" x14ac:dyDescent="0.25">
      <c r="A80" s="56" t="s">
        <v>235</v>
      </c>
      <c r="B80" s="57" t="s">
        <v>236</v>
      </c>
      <c r="C80" s="54" t="str">
        <f t="shared" si="1"/>
        <v>2615 Convention collective de la métallurgie des Pyrénées-Atlantiques et du Seignanx</v>
      </c>
    </row>
    <row r="81" spans="1:3" ht="30.75" customHeight="1" x14ac:dyDescent="0.25">
      <c r="A81" s="56" t="s">
        <v>237</v>
      </c>
      <c r="B81" s="57" t="s">
        <v>238</v>
      </c>
      <c r="C81" s="54" t="str">
        <f t="shared" si="1"/>
        <v>2126 Convention collective de la métallurgie du Gard et de la Lozère</v>
      </c>
    </row>
    <row r="82" spans="1:3" ht="30.75" customHeight="1" x14ac:dyDescent="0.25">
      <c r="A82" s="56" t="s">
        <v>239</v>
      </c>
      <c r="B82" s="57" t="s">
        <v>240</v>
      </c>
      <c r="C82" s="54" t="str">
        <f t="shared" si="1"/>
        <v>1592 Convention collective de la métallurgie du Valenciennois et du Cambrésis</v>
      </c>
    </row>
    <row r="83" spans="1:3" ht="30.75" customHeight="1" x14ac:dyDescent="0.25">
      <c r="A83" s="56" t="s">
        <v>241</v>
      </c>
      <c r="B83" s="57" t="s">
        <v>242</v>
      </c>
      <c r="C83" s="54" t="str">
        <f t="shared" si="1"/>
        <v>2642 Convention collective de la production audiovisuelle</v>
      </c>
    </row>
    <row r="84" spans="1:3" ht="30.75" customHeight="1" x14ac:dyDescent="0.25">
      <c r="A84" s="56" t="s">
        <v>243</v>
      </c>
      <c r="B84" s="57" t="s">
        <v>244</v>
      </c>
      <c r="C84" s="54" t="str">
        <f t="shared" si="1"/>
        <v>2412 Convention collective de la production de films d'animation</v>
      </c>
    </row>
    <row r="85" spans="1:3" ht="30.75" customHeight="1" x14ac:dyDescent="0.25">
      <c r="A85" s="56" t="s">
        <v>245</v>
      </c>
      <c r="B85" s="57" t="s">
        <v>246</v>
      </c>
      <c r="C85" s="54" t="str">
        <f t="shared" si="1"/>
        <v>2585 Convention collective de la région Champagne-Ardenne concernant les ouvriers employés par les entreprise du bâtiment visées par le décret du 1er mars 1962 (jusqu'à 10 salariés)</v>
      </c>
    </row>
    <row r="86" spans="1:3" ht="30.75" customHeight="1" x14ac:dyDescent="0.25">
      <c r="A86" s="56" t="s">
        <v>247</v>
      </c>
      <c r="B86" s="57" t="s">
        <v>248</v>
      </c>
      <c r="C86" s="54" t="str">
        <f t="shared" si="1"/>
        <v>2584 Convention collective de la région Champagne-Ardenne concernant les ouvriers employés par les entreprises du bâtiment non visées par le décret du 1er mars 1962 (plus de 10 salariés)</v>
      </c>
    </row>
    <row r="87" spans="1:3" ht="30.75" customHeight="1" x14ac:dyDescent="0.25">
      <c r="A87" s="56" t="s">
        <v>249</v>
      </c>
      <c r="B87" s="57" t="s">
        <v>250</v>
      </c>
      <c r="C87" s="54" t="str">
        <f t="shared" si="1"/>
        <v>2344 Convention collective de la sidérurgie</v>
      </c>
    </row>
    <row r="88" spans="1:3" ht="30.75" customHeight="1" x14ac:dyDescent="0.25">
      <c r="A88" s="56" t="s">
        <v>251</v>
      </c>
      <c r="B88" s="57" t="s">
        <v>252</v>
      </c>
      <c r="C88" s="54" t="str">
        <f t="shared" si="1"/>
        <v>1850 Convention collective de l'avocat salarié</v>
      </c>
    </row>
    <row r="89" spans="1:3" ht="30.75" customHeight="1" x14ac:dyDescent="0.25">
      <c r="A89" s="56" t="s">
        <v>253</v>
      </c>
      <c r="B89" s="57" t="s">
        <v>254</v>
      </c>
      <c r="C89" s="54" t="str">
        <f t="shared" si="1"/>
        <v>1895 Convention collective de l'encadrement de la presse quotidienne régionale</v>
      </c>
    </row>
    <row r="90" spans="1:3" ht="30.75" customHeight="1" x14ac:dyDescent="0.25">
      <c r="A90" s="56" t="s">
        <v>255</v>
      </c>
      <c r="B90" s="57" t="s">
        <v>256</v>
      </c>
      <c r="C90" s="54" t="str">
        <f t="shared" si="1"/>
        <v>0660 Convention collective de l'exploitation des terres réfractaires des bassins de Provins Villenauxe-la-Grande (Seine-et-Marne, Aube)</v>
      </c>
    </row>
    <row r="91" spans="1:3" ht="30.75" customHeight="1" x14ac:dyDescent="0.25">
      <c r="A91" s="56" t="s">
        <v>257</v>
      </c>
      <c r="B91" s="57" t="s">
        <v>258</v>
      </c>
      <c r="C91" s="54" t="str">
        <f t="shared" si="1"/>
        <v>2264 Convention collective de l'hospitalisation privée (CCU, FHP, établissements pour personnes âgées, maison de retraite, établissements de suite et réadaptation, médicaux pour enfants et adolescents, UHP, sanitaires sociaux et médico-sociaux CRRR, hospitalisation privé à but lucratif FIEHP )</v>
      </c>
    </row>
    <row r="92" spans="1:3" ht="30.75" customHeight="1" x14ac:dyDescent="0.25">
      <c r="A92" s="56" t="s">
        <v>259</v>
      </c>
      <c r="B92" s="57" t="s">
        <v>260</v>
      </c>
      <c r="C92" s="54" t="str">
        <f t="shared" si="1"/>
        <v>2891 Convention collective de l'industrie de Roquefort</v>
      </c>
    </row>
    <row r="93" spans="1:3" ht="30.75" customHeight="1" x14ac:dyDescent="0.25">
      <c r="A93" s="56" t="s">
        <v>261</v>
      </c>
      <c r="B93" s="57" t="s">
        <v>262</v>
      </c>
      <c r="C93" s="54" t="str">
        <f t="shared" si="1"/>
        <v>0595 Convention collective de l'industrie des fruits confits d'Apt (Vaucluse)</v>
      </c>
    </row>
    <row r="94" spans="1:3" ht="30.75" customHeight="1" x14ac:dyDescent="0.25">
      <c r="A94" s="56" t="s">
        <v>263</v>
      </c>
      <c r="B94" s="57" t="s">
        <v>264</v>
      </c>
      <c r="C94" s="54" t="str">
        <f t="shared" si="1"/>
        <v>0601 Convention collective de l'industrie hôtelière des Alpes de Haute-Provence (hôtels cafés restaurants, HCR)</v>
      </c>
    </row>
    <row r="95" spans="1:3" ht="30.75" customHeight="1" x14ac:dyDescent="0.25">
      <c r="A95" s="56" t="s">
        <v>265</v>
      </c>
      <c r="B95" s="57" t="s">
        <v>266</v>
      </c>
      <c r="C95" s="54" t="str">
        <f t="shared" si="1"/>
        <v>2304 Convention collective de mensualisation dans les entreprises de manutention du port de Dunkerque et mesures sociales d'accompagnement</v>
      </c>
    </row>
    <row r="96" spans="1:3" ht="30.75" customHeight="1" x14ac:dyDescent="0.25">
      <c r="A96" s="56" t="s">
        <v>267</v>
      </c>
      <c r="B96" s="57" t="s">
        <v>268</v>
      </c>
      <c r="C96" s="54" t="str">
        <f t="shared" si="1"/>
        <v>1545 Convention collective de travail de l'enseignement primaire catholique</v>
      </c>
    </row>
    <row r="97" spans="1:3" ht="30.75" customHeight="1" x14ac:dyDescent="0.25">
      <c r="A97" s="56" t="s">
        <v>269</v>
      </c>
      <c r="B97" s="57" t="s">
        <v>270</v>
      </c>
      <c r="C97" s="54" t="str">
        <f t="shared" si="1"/>
        <v>0455 Convention collective de travail des commerces de détail non alimentaires de la Meuse</v>
      </c>
    </row>
    <row r="98" spans="1:3" ht="30.75" customHeight="1" x14ac:dyDescent="0.25">
      <c r="A98" s="56" t="s">
        <v>271</v>
      </c>
      <c r="B98" s="57" t="s">
        <v>272</v>
      </c>
      <c r="C98" s="54" t="str">
        <f t="shared" si="1"/>
        <v>0814 Convention collective de travail des commerces de détail non alimentaires de Meurthe-et-Moselle</v>
      </c>
    </row>
    <row r="99" spans="1:3" ht="30.75" customHeight="1" x14ac:dyDescent="0.25">
      <c r="A99" s="56" t="s">
        <v>273</v>
      </c>
      <c r="B99" s="57" t="s">
        <v>274</v>
      </c>
      <c r="C99" s="54" t="str">
        <f t="shared" si="1"/>
        <v>0693 Convention collective de travail des employés de la presse quotidienne départementale</v>
      </c>
    </row>
    <row r="100" spans="1:3" ht="30.75" customHeight="1" x14ac:dyDescent="0.25">
      <c r="A100" s="56" t="s">
        <v>275</v>
      </c>
      <c r="B100" s="57" t="s">
        <v>276</v>
      </c>
      <c r="C100" s="54" t="str">
        <f t="shared" si="1"/>
        <v>0698 Convention collective de travail des employés de la presse quotidienne régionale</v>
      </c>
    </row>
    <row r="101" spans="1:3" ht="30.75" customHeight="1" x14ac:dyDescent="0.25">
      <c r="A101" s="56" t="s">
        <v>277</v>
      </c>
      <c r="B101" s="57" t="s">
        <v>278</v>
      </c>
      <c r="C101" s="54" t="str">
        <f t="shared" si="1"/>
        <v>1813 Convention collective de travail des industries de la transformation des métaux de la région de Maubeuge</v>
      </c>
    </row>
    <row r="102" spans="1:3" ht="30.75" customHeight="1" x14ac:dyDescent="0.25">
      <c r="A102" s="56" t="s">
        <v>279</v>
      </c>
      <c r="B102" s="57" t="s">
        <v>280</v>
      </c>
      <c r="C102" s="54" t="str">
        <f t="shared" si="1"/>
        <v>1365 Convention collective de travail des industries de transformation des métaux de Meurthe-et-Moselle (métallurgie)</v>
      </c>
    </row>
    <row r="103" spans="1:3" ht="30.75" customHeight="1" x14ac:dyDescent="0.25">
      <c r="A103" s="56" t="s">
        <v>281</v>
      </c>
      <c r="B103" s="57" t="s">
        <v>282</v>
      </c>
      <c r="C103" s="54" t="str">
        <f t="shared" si="1"/>
        <v>1576 Convention collective de travail des industries métallurgiques, mécaniques, électriques, électroniques, connexes et similaires du département du Cher</v>
      </c>
    </row>
    <row r="104" spans="1:3" ht="30.75" customHeight="1" x14ac:dyDescent="0.25">
      <c r="A104" s="56" t="s">
        <v>283</v>
      </c>
      <c r="B104" s="57" t="s">
        <v>284</v>
      </c>
      <c r="C104" s="54" t="str">
        <f t="shared" si="1"/>
        <v>0285 Convention collective de travail des instituteurs et institutrices de l'enseignement privé laïc du premier degré</v>
      </c>
    </row>
    <row r="105" spans="1:3" ht="30.75" customHeight="1" x14ac:dyDescent="0.25">
      <c r="A105" s="56" t="s">
        <v>285</v>
      </c>
      <c r="B105" s="57" t="s">
        <v>286</v>
      </c>
      <c r="C105" s="54" t="str">
        <f t="shared" si="1"/>
        <v>1083 Convention collective de travail des ouvriers de la presse quotidienne départementale</v>
      </c>
    </row>
    <row r="106" spans="1:3" ht="30.75" customHeight="1" x14ac:dyDescent="0.25">
      <c r="A106" s="56" t="s">
        <v>287</v>
      </c>
      <c r="B106" s="57" t="s">
        <v>288</v>
      </c>
      <c r="C106" s="54" t="str">
        <f t="shared" si="1"/>
        <v>2408 Convention collective de travail des personnels des services administratifs et économiques, des personnels d'éducation et des documentalistes des établissements d'enseignement privés</v>
      </c>
    </row>
    <row r="107" spans="1:3" ht="30.75" customHeight="1" x14ac:dyDescent="0.25">
      <c r="A107" s="56" t="s">
        <v>289</v>
      </c>
      <c r="B107" s="57" t="s">
        <v>290</v>
      </c>
      <c r="C107" s="54" t="str">
        <f t="shared" si="1"/>
        <v>0653 Convention collective de travail des producteurs salariés de base des services extérieurs de production des sociétés d'assurances</v>
      </c>
    </row>
    <row r="108" spans="1:3" ht="30.75" customHeight="1" x14ac:dyDescent="0.25">
      <c r="A108" s="56" t="s">
        <v>291</v>
      </c>
      <c r="B108" s="57" t="s">
        <v>292</v>
      </c>
      <c r="C108" s="54" t="str">
        <f t="shared" si="1"/>
        <v>0390 Convention collective de travail des professeurs de l'enseignement secondaire libre enseignant dans les établissements hors contrat et dans les établissements sous contrat mais sans être contractuels(Enseignement privé hors et sous contrat)</v>
      </c>
    </row>
    <row r="109" spans="1:3" ht="30.75" customHeight="1" x14ac:dyDescent="0.25">
      <c r="A109" s="56" t="s">
        <v>293</v>
      </c>
      <c r="B109" s="57" t="s">
        <v>294</v>
      </c>
      <c r="C109" s="54" t="str">
        <f t="shared" si="1"/>
        <v>2793 Convention collective de travail du 25 juin 1968 des agents de direction et des agents-comptables des organismes de sécurité sociale et d'allocations familiales</v>
      </c>
    </row>
    <row r="110" spans="1:3" ht="30.75" customHeight="1" x14ac:dyDescent="0.25">
      <c r="A110" s="56" t="s">
        <v>295</v>
      </c>
      <c r="B110" s="57" t="s">
        <v>296</v>
      </c>
      <c r="C110" s="54" t="str">
        <f t="shared" si="1"/>
        <v>1911 Convention collective de travail du groupement national interprofessionnel des semences graines et plants</v>
      </c>
    </row>
    <row r="111" spans="1:3" ht="30.75" customHeight="1" x14ac:dyDescent="0.25">
      <c r="A111" s="56" t="s">
        <v>297</v>
      </c>
      <c r="B111" s="57" t="s">
        <v>298</v>
      </c>
      <c r="C111" s="54" t="str">
        <f t="shared" si="1"/>
        <v>0779 Convention collective de travail du personnel des voies ferrées d'intérêt local</v>
      </c>
    </row>
    <row r="112" spans="1:3" ht="30.75" customHeight="1" x14ac:dyDescent="0.25">
      <c r="A112" s="56" t="s">
        <v>299</v>
      </c>
      <c r="B112" s="57" t="s">
        <v>300</v>
      </c>
      <c r="C112" s="54" t="str">
        <f t="shared" si="1"/>
        <v>0822 Convention collective départementale applicable aux mensuels de la métallurgie de la Savoie</v>
      </c>
    </row>
    <row r="113" spans="1:3" ht="30.75" customHeight="1" x14ac:dyDescent="0.25">
      <c r="A113" s="56" t="s">
        <v>301</v>
      </c>
      <c r="B113" s="57" t="s">
        <v>302</v>
      </c>
      <c r="C113" s="54" t="str">
        <f t="shared" si="1"/>
        <v>0052 Convention collective départementale de la boulangerie de la Haute-Garonne</v>
      </c>
    </row>
    <row r="114" spans="1:3" ht="30.75" customHeight="1" x14ac:dyDescent="0.25">
      <c r="A114" s="56" t="s">
        <v>303</v>
      </c>
      <c r="B114" s="57" t="s">
        <v>304</v>
      </c>
      <c r="C114" s="54" t="str">
        <f t="shared" si="1"/>
        <v>0311 Convention collective départementale de la couture de la Loire-Atlantique</v>
      </c>
    </row>
    <row r="115" spans="1:3" ht="30.75" customHeight="1" x14ac:dyDescent="0.25">
      <c r="A115" s="56" t="s">
        <v>305</v>
      </c>
      <c r="B115" s="57" t="s">
        <v>306</v>
      </c>
      <c r="C115" s="54" t="str">
        <f t="shared" si="1"/>
        <v>1572 Convention collective départementale de la métallurgie de la Charente</v>
      </c>
    </row>
    <row r="116" spans="1:3" ht="30.75" customHeight="1" x14ac:dyDescent="0.25">
      <c r="A116" s="56" t="s">
        <v>307</v>
      </c>
      <c r="B116" s="57" t="s">
        <v>308</v>
      </c>
      <c r="C116" s="54" t="str">
        <f t="shared" si="1"/>
        <v>0923 Convention collective départementale de la métallurgie de la Charente-Maritime</v>
      </c>
    </row>
    <row r="117" spans="1:3" ht="30.75" customHeight="1" x14ac:dyDescent="0.25">
      <c r="A117" s="56" t="s">
        <v>309</v>
      </c>
      <c r="B117" s="57" t="s">
        <v>310</v>
      </c>
      <c r="C117" s="54" t="str">
        <f t="shared" si="1"/>
        <v>1578 Convention collective départementale de la métallurgie de la Loire et de l'arrondissement d'Yssingeaux</v>
      </c>
    </row>
    <row r="118" spans="1:3" ht="30.75" customHeight="1" x14ac:dyDescent="0.25">
      <c r="A118" s="56" t="s">
        <v>311</v>
      </c>
      <c r="B118" s="57" t="s">
        <v>312</v>
      </c>
      <c r="C118" s="54" t="str">
        <f t="shared" si="1"/>
        <v>1060 Convention collective départementale de la métallurgie de la Martinique</v>
      </c>
    </row>
    <row r="119" spans="1:3" ht="30.75" customHeight="1" x14ac:dyDescent="0.25">
      <c r="A119" s="56" t="s">
        <v>313</v>
      </c>
      <c r="B119" s="57" t="s">
        <v>314</v>
      </c>
      <c r="C119" s="54" t="str">
        <f t="shared" si="1"/>
        <v>1159 Convention collective départementale de la métallurgie de la Nièvre</v>
      </c>
    </row>
    <row r="120" spans="1:3" ht="30.75" customHeight="1" x14ac:dyDescent="0.25">
      <c r="A120" s="56" t="s">
        <v>315</v>
      </c>
      <c r="B120" s="57" t="s">
        <v>316</v>
      </c>
      <c r="C120" s="54" t="str">
        <f t="shared" si="1"/>
        <v>0930 Convention collective départementale de la métallurgie et des industries connexes de la Sarthe</v>
      </c>
    </row>
    <row r="121" spans="1:3" ht="30.75" customHeight="1" x14ac:dyDescent="0.25">
      <c r="A121" s="56" t="s">
        <v>317</v>
      </c>
      <c r="B121" s="57" t="s">
        <v>318</v>
      </c>
      <c r="C121" s="54" t="str">
        <f t="shared" si="1"/>
        <v>0860 Convention collective départementale de la métallurgie et des industries connexes du Finistère</v>
      </c>
    </row>
    <row r="122" spans="1:3" ht="30.75" customHeight="1" x14ac:dyDescent="0.25">
      <c r="A122" s="56" t="s">
        <v>319</v>
      </c>
      <c r="B122" s="57" t="s">
        <v>320</v>
      </c>
      <c r="C122" s="54" t="str">
        <f t="shared" si="1"/>
        <v>1069 Convention collective départementale de la répartition et des dépôts pharmaceutiques de la Martinique</v>
      </c>
    </row>
    <row r="123" spans="1:3" ht="30.75" customHeight="1" x14ac:dyDescent="0.25">
      <c r="A123" s="56" t="s">
        <v>321</v>
      </c>
      <c r="B123" s="57" t="s">
        <v>322</v>
      </c>
      <c r="C123" s="54" t="str">
        <f t="shared" si="1"/>
        <v>0193 Convention collective départementale de l'importation et du commerce en gros des vins et spiritueux de la Loire-Atlantique</v>
      </c>
    </row>
    <row r="124" spans="1:3" ht="30.75" customHeight="1" x14ac:dyDescent="0.25">
      <c r="A124" s="56" t="s">
        <v>323</v>
      </c>
      <c r="B124" s="57" t="s">
        <v>324</v>
      </c>
      <c r="C124" s="54" t="str">
        <f t="shared" si="1"/>
        <v>1967 Convention collective départementale de l'industrie des métaux du Bas-Rhin</v>
      </c>
    </row>
    <row r="125" spans="1:3" ht="30.75" customHeight="1" x14ac:dyDescent="0.25">
      <c r="A125" s="56" t="s">
        <v>325</v>
      </c>
      <c r="B125" s="57" t="s">
        <v>326</v>
      </c>
      <c r="C125" s="54" t="str">
        <f t="shared" si="1"/>
        <v>0007 Convention collective départementale de l'industrie du bâtiment et des travaux publics du Rhône</v>
      </c>
    </row>
    <row r="126" spans="1:3" ht="30.75" customHeight="1" x14ac:dyDescent="0.25">
      <c r="A126" s="56" t="s">
        <v>327</v>
      </c>
      <c r="B126" s="57" t="s">
        <v>328</v>
      </c>
      <c r="C126" s="54" t="str">
        <f t="shared" si="1"/>
        <v>1128 Convention collective départementale de l'industrie hôtelière de Haute-Saône (hôtels cafés restaurants, HCR)</v>
      </c>
    </row>
    <row r="127" spans="1:3" ht="30.75" customHeight="1" x14ac:dyDescent="0.25">
      <c r="A127" s="56" t="s">
        <v>329</v>
      </c>
      <c r="B127" s="57" t="s">
        <v>330</v>
      </c>
      <c r="C127" s="54" t="str">
        <f t="shared" si="1"/>
        <v>0667 Convention collective départementale de l'industrie hôtelière de la Côte-d'Or</v>
      </c>
    </row>
    <row r="128" spans="1:3" ht="30.75" customHeight="1" x14ac:dyDescent="0.25">
      <c r="A128" s="56" t="s">
        <v>331</v>
      </c>
      <c r="B128" s="57" t="s">
        <v>332</v>
      </c>
      <c r="C128" s="54" t="str">
        <f t="shared" si="1"/>
        <v>1030 Convention collective départementale de l'industrie hôtelière de la Seine-Maritime</v>
      </c>
    </row>
    <row r="129" spans="1:3" ht="30.75" customHeight="1" x14ac:dyDescent="0.25">
      <c r="A129" s="56" t="s">
        <v>333</v>
      </c>
      <c r="B129" s="57" t="s">
        <v>334</v>
      </c>
      <c r="C129" s="54" t="str">
        <f t="shared" si="1"/>
        <v>1017 Convention collective départementale de l'industrie hôtelière des Bouches-du-Rhône</v>
      </c>
    </row>
    <row r="130" spans="1:3" ht="30.75" customHeight="1" x14ac:dyDescent="0.25">
      <c r="A130" s="56" t="s">
        <v>335</v>
      </c>
      <c r="B130" s="57" t="s">
        <v>336</v>
      </c>
      <c r="C130" s="54" t="str">
        <f t="shared" si="1"/>
        <v>0968 Convention collective départementale de l'industrie hôtelière des Pyrénées-Orientales</v>
      </c>
    </row>
    <row r="131" spans="1:3" ht="30.75" customHeight="1" x14ac:dyDescent="0.25">
      <c r="A131" s="56" t="s">
        <v>337</v>
      </c>
      <c r="B131" s="57" t="s">
        <v>338</v>
      </c>
      <c r="C131" s="54" t="str">
        <f t="shared" ref="C131:C194" si="2">A131&amp;" "&amp;B131</f>
        <v>1235 Convention collective départementale de l'industrie hôtelière des Vosges</v>
      </c>
    </row>
    <row r="132" spans="1:3" ht="30.75" customHeight="1" x14ac:dyDescent="0.25">
      <c r="A132" s="56" t="s">
        <v>339</v>
      </c>
      <c r="B132" s="57" t="s">
        <v>340</v>
      </c>
      <c r="C132" s="54" t="str">
        <f t="shared" si="2"/>
        <v>1260 Convention collective départementale de l'industrie hôtelière du Var</v>
      </c>
    </row>
    <row r="133" spans="1:3" ht="30.75" customHeight="1" x14ac:dyDescent="0.25">
      <c r="A133" s="56" t="s">
        <v>341</v>
      </c>
      <c r="B133" s="57" t="s">
        <v>342</v>
      </c>
      <c r="C133" s="54" t="str">
        <f t="shared" si="2"/>
        <v>0547 Convention collective départementale de l'industrie hôtelière du Vaucluse</v>
      </c>
    </row>
    <row r="134" spans="1:3" ht="30.75" customHeight="1" x14ac:dyDescent="0.25">
      <c r="A134" s="56" t="s">
        <v>343</v>
      </c>
      <c r="B134" s="57" t="s">
        <v>344</v>
      </c>
      <c r="C134" s="54" t="str">
        <f t="shared" si="2"/>
        <v>0976 Convention collective départementale de travail des commerces de détail d'habillement et du textile de Haute-Savoie</v>
      </c>
    </row>
    <row r="135" spans="1:3" ht="30.75" customHeight="1" x14ac:dyDescent="0.25">
      <c r="A135" s="56" t="s">
        <v>345</v>
      </c>
      <c r="B135" s="57" t="s">
        <v>346</v>
      </c>
      <c r="C135" s="54" t="str">
        <f t="shared" si="2"/>
        <v>0232 Convention collective départementale des commerces d'alimentation générale de détail de la Somme</v>
      </c>
    </row>
    <row r="136" spans="1:3" ht="30.75" customHeight="1" x14ac:dyDescent="0.25">
      <c r="A136" s="56" t="s">
        <v>347</v>
      </c>
      <c r="B136" s="57" t="s">
        <v>348</v>
      </c>
      <c r="C136" s="54" t="str">
        <f t="shared" si="2"/>
        <v>0486 Convention collective départementale des commerces de détail de l'habillement, des détaillants en chaussures, des magasins à rayons multiples de Saône-et-Loire</v>
      </c>
    </row>
    <row r="137" spans="1:3" ht="30.75" customHeight="1" x14ac:dyDescent="0.25">
      <c r="A137" s="56" t="s">
        <v>349</v>
      </c>
      <c r="B137" s="57" t="s">
        <v>350</v>
      </c>
      <c r="C137" s="54" t="str">
        <f t="shared" si="2"/>
        <v>0548 Convention collective départementale des commerces de détail non alimentaires de l'Aube</v>
      </c>
    </row>
    <row r="138" spans="1:3" ht="30.75" customHeight="1" x14ac:dyDescent="0.25">
      <c r="A138" s="56" t="s">
        <v>351</v>
      </c>
      <c r="B138" s="57" t="s">
        <v>352</v>
      </c>
      <c r="C138" s="54" t="str">
        <f t="shared" si="2"/>
        <v>0782 Convention collective départementale des commerces de détail non alimentaires de l'Oise</v>
      </c>
    </row>
    <row r="139" spans="1:3" ht="30.75" customHeight="1" x14ac:dyDescent="0.25">
      <c r="A139" s="56" t="s">
        <v>353</v>
      </c>
      <c r="B139" s="57" t="s">
        <v>354</v>
      </c>
      <c r="C139" s="54" t="str">
        <f t="shared" si="2"/>
        <v>0276 Convention collective départementale des commerces de gros demi-gros et détail de la Haute-Vienne</v>
      </c>
    </row>
    <row r="140" spans="1:3" ht="30.75" customHeight="1" x14ac:dyDescent="0.25">
      <c r="A140" s="56" t="s">
        <v>355</v>
      </c>
      <c r="B140" s="57" t="s">
        <v>356</v>
      </c>
      <c r="C140" s="54" t="str">
        <f t="shared" si="2"/>
        <v>0239 Convention collective départementale des commerces de la Sarthe</v>
      </c>
    </row>
    <row r="141" spans="1:3" ht="30.75" customHeight="1" x14ac:dyDescent="0.25">
      <c r="A141" s="56" t="s">
        <v>357</v>
      </c>
      <c r="B141" s="57" t="s">
        <v>358</v>
      </c>
      <c r="C141" s="54" t="str">
        <f t="shared" si="2"/>
        <v>0560 Convention collective départementale des commerces de l'habillement nouveautés et accessoires de la Haute-Vienne</v>
      </c>
    </row>
    <row r="142" spans="1:3" ht="30.75" customHeight="1" x14ac:dyDescent="0.25">
      <c r="A142" s="56" t="s">
        <v>359</v>
      </c>
      <c r="B142" s="57" t="s">
        <v>360</v>
      </c>
      <c r="C142" s="54" t="str">
        <f t="shared" si="2"/>
        <v>0530 Convention collective départementale des commerces non alimentaires des Bouches-du-Rhône</v>
      </c>
    </row>
    <row r="143" spans="1:3" ht="30.75" customHeight="1" x14ac:dyDescent="0.25">
      <c r="A143" s="56" t="s">
        <v>361</v>
      </c>
      <c r="B143" s="57" t="s">
        <v>362</v>
      </c>
      <c r="C143" s="54" t="str">
        <f t="shared" si="2"/>
        <v>1257 Convention collective départementale des employés, agents de maîtrise et cadres de la pharmacie d'officine de la Réunion</v>
      </c>
    </row>
    <row r="144" spans="1:3" ht="30.75" customHeight="1" x14ac:dyDescent="0.25">
      <c r="A144" s="56" t="s">
        <v>363</v>
      </c>
      <c r="B144" s="57" t="s">
        <v>364</v>
      </c>
      <c r="C144" s="54" t="str">
        <f t="shared" si="2"/>
        <v>0627 Convention collective départementale des employés, techniciens et agents de maîtrise du bâtiment et des travaux publics de La Réunion</v>
      </c>
    </row>
    <row r="145" spans="1:3" ht="30.75" customHeight="1" x14ac:dyDescent="0.25">
      <c r="A145" s="56" t="s">
        <v>365</v>
      </c>
      <c r="B145" s="57" t="s">
        <v>366</v>
      </c>
      <c r="C145" s="54" t="str">
        <f t="shared" si="2"/>
        <v>2405 Convention collective départementale des établissements d'hospitalisation privée de la Guadeloupe du 01/04/2003</v>
      </c>
    </row>
    <row r="146" spans="1:3" ht="30.75" customHeight="1" x14ac:dyDescent="0.25">
      <c r="A146" s="56" t="s">
        <v>367</v>
      </c>
      <c r="B146" s="57" t="s">
        <v>368</v>
      </c>
      <c r="C146" s="54" t="str">
        <f t="shared" si="2"/>
        <v>0966 Convention collective départementale des grands magasins et magasins de nouveauté d'Indre-et-Loire</v>
      </c>
    </row>
    <row r="147" spans="1:3" ht="30.75" customHeight="1" x14ac:dyDescent="0.25">
      <c r="A147" s="56" t="s">
        <v>369</v>
      </c>
      <c r="B147" s="57" t="s">
        <v>370</v>
      </c>
      <c r="C147" s="54" t="str">
        <f t="shared" si="2"/>
        <v>0712 Convention collective départementale des grands magasins, magasins populaires et grands magasins à prédominance alimentaire de la Charente-Maritime</v>
      </c>
    </row>
    <row r="148" spans="1:3" ht="30.75" customHeight="1" x14ac:dyDescent="0.25">
      <c r="A148" s="56" t="s">
        <v>371</v>
      </c>
      <c r="B148" s="57" t="s">
        <v>372</v>
      </c>
      <c r="C148" s="54" t="str">
        <f t="shared" si="2"/>
        <v>0189 Convention collective départementale des hôtels cafés restaurants brasseries et tous les établissements s'y rattachant du Rhône</v>
      </c>
    </row>
    <row r="149" spans="1:3" ht="30.75" customHeight="1" x14ac:dyDescent="0.25">
      <c r="A149" s="56" t="s">
        <v>373</v>
      </c>
      <c r="B149" s="57" t="s">
        <v>374</v>
      </c>
      <c r="C149" s="54" t="str">
        <f t="shared" si="2"/>
        <v>1284 Convention collective départementale des hôtels cafés restaurants de la Gironde (HCR)</v>
      </c>
    </row>
    <row r="150" spans="1:3" ht="30.75" customHeight="1" x14ac:dyDescent="0.25">
      <c r="A150" s="56" t="s">
        <v>375</v>
      </c>
      <c r="B150" s="57" t="s">
        <v>376</v>
      </c>
      <c r="C150" s="54" t="str">
        <f t="shared" si="2"/>
        <v>1075 Convention collective départementale des hôtels cafés restaurants de Meurthe-et-Moselle(HCR)</v>
      </c>
    </row>
    <row r="151" spans="1:3" ht="30.75" customHeight="1" x14ac:dyDescent="0.25">
      <c r="A151" s="56" t="s">
        <v>377</v>
      </c>
      <c r="B151" s="57" t="s">
        <v>378</v>
      </c>
      <c r="C151" s="54" t="str">
        <f t="shared" si="2"/>
        <v>1140 Convention collective départementale des hôtels cafés restaurants de Saint-Pierre-et-Miquelon(HCR)</v>
      </c>
    </row>
    <row r="152" spans="1:3" ht="30.75" customHeight="1" x14ac:dyDescent="0.25">
      <c r="A152" s="56" t="s">
        <v>379</v>
      </c>
      <c r="B152" s="57" t="s">
        <v>380</v>
      </c>
      <c r="C152" s="54" t="str">
        <f t="shared" si="2"/>
        <v>1232 Convention collective départementale des hôtels de la Guadeloupe</v>
      </c>
    </row>
    <row r="153" spans="1:3" ht="30.75" customHeight="1" x14ac:dyDescent="0.25">
      <c r="A153" s="56" t="s">
        <v>381</v>
      </c>
      <c r="B153" s="57" t="s">
        <v>382</v>
      </c>
      <c r="C153" s="54" t="str">
        <f t="shared" si="2"/>
        <v>1320 Convention collective départementale des hôtels, cafés, restaurants du Nord (HCR)</v>
      </c>
    </row>
    <row r="154" spans="1:3" ht="30.75" customHeight="1" x14ac:dyDescent="0.25">
      <c r="A154" s="56" t="s">
        <v>383</v>
      </c>
      <c r="B154" s="57" t="s">
        <v>384</v>
      </c>
      <c r="C154" s="54" t="str">
        <f t="shared" si="2"/>
        <v>1341 Convention collective départementale des industries agroalimentaires de la Réunion</v>
      </c>
    </row>
    <row r="155" spans="1:3" ht="30.75" customHeight="1" x14ac:dyDescent="0.25">
      <c r="A155" s="56" t="s">
        <v>385</v>
      </c>
      <c r="B155" s="57" t="s">
        <v>386</v>
      </c>
      <c r="C155" s="54" t="str">
        <f t="shared" si="2"/>
        <v>0714 Convention collective départementale des industries du travail des métaux de la Moselle (métallurgie)</v>
      </c>
    </row>
    <row r="156" spans="1:3" ht="30.75" customHeight="1" x14ac:dyDescent="0.25">
      <c r="A156" s="56" t="s">
        <v>387</v>
      </c>
      <c r="B156" s="57" t="s">
        <v>388</v>
      </c>
      <c r="C156" s="54" t="str">
        <f t="shared" si="2"/>
        <v>1274 Convention collective départementale des industries métallurgiques de la Corrèze</v>
      </c>
    </row>
    <row r="157" spans="1:3" ht="30.75" customHeight="1" x14ac:dyDescent="0.25">
      <c r="A157" s="56" t="s">
        <v>389</v>
      </c>
      <c r="B157" s="57" t="s">
        <v>390</v>
      </c>
      <c r="C157" s="54" t="str">
        <f t="shared" si="2"/>
        <v>1472 Convention collective départementale des industries métallurgiques du Pas-de-Calais</v>
      </c>
    </row>
    <row r="158" spans="1:3" ht="30.75" customHeight="1" x14ac:dyDescent="0.25">
      <c r="A158" s="56" t="s">
        <v>391</v>
      </c>
      <c r="B158" s="57" t="s">
        <v>392</v>
      </c>
      <c r="C158" s="54" t="str">
        <f t="shared" si="2"/>
        <v>0920 Convention collective départementale des industries métallurgiques électriques et connexes de la Vienne</v>
      </c>
    </row>
    <row r="159" spans="1:3" ht="30.75" customHeight="1" x14ac:dyDescent="0.25">
      <c r="A159" s="56" t="s">
        <v>393</v>
      </c>
      <c r="B159" s="57" t="s">
        <v>394</v>
      </c>
      <c r="C159" s="54" t="str">
        <f t="shared" si="2"/>
        <v>0829 Convention collective départementale des industries métallurgiques et des industries connexes du Vaucluse</v>
      </c>
    </row>
    <row r="160" spans="1:3" ht="30.75" customHeight="1" x14ac:dyDescent="0.25">
      <c r="A160" s="56" t="s">
        <v>395</v>
      </c>
      <c r="B160" s="57" t="s">
        <v>396</v>
      </c>
      <c r="C160" s="54" t="str">
        <f t="shared" si="2"/>
        <v>0934 Convention collective départementale des industries métallurgiques mécaniques connexes et similaires de l'Indre</v>
      </c>
    </row>
    <row r="161" spans="1:3" ht="30.75" customHeight="1" x14ac:dyDescent="0.25">
      <c r="A161" s="56" t="s">
        <v>397</v>
      </c>
      <c r="B161" s="57" t="s">
        <v>398</v>
      </c>
      <c r="C161" s="54" t="str">
        <f t="shared" si="2"/>
        <v>0943 Convention collective départementale des industries métallurgiques mécaniques et connexes du Calvados</v>
      </c>
    </row>
    <row r="162" spans="1:3" ht="30.75" customHeight="1" x14ac:dyDescent="0.25">
      <c r="A162" s="56" t="s">
        <v>399</v>
      </c>
      <c r="B162" s="57" t="s">
        <v>400</v>
      </c>
      <c r="C162" s="54" t="str">
        <f t="shared" si="2"/>
        <v>1560 Convention collective départementale des industries métallurgiques, électriques et connexes des Alpes-Maritimes</v>
      </c>
    </row>
    <row r="163" spans="1:3" ht="30.75" customHeight="1" x14ac:dyDescent="0.25">
      <c r="A163" s="56" t="s">
        <v>401</v>
      </c>
      <c r="B163" s="57" t="s">
        <v>402</v>
      </c>
      <c r="C163" s="54" t="str">
        <f t="shared" si="2"/>
        <v>0899 Convention collective départementale des industries métallurgiques, mécaniques et connexes de la Marne</v>
      </c>
    </row>
    <row r="164" spans="1:3" ht="30.75" customHeight="1" x14ac:dyDescent="0.25">
      <c r="A164" s="56" t="s">
        <v>403</v>
      </c>
      <c r="B164" s="57" t="s">
        <v>404</v>
      </c>
      <c r="C164" s="54" t="str">
        <f t="shared" si="2"/>
        <v>0948 Convention collective départementale des industries métallurgiques, mécaniques et connexes de l'Orne</v>
      </c>
    </row>
    <row r="165" spans="1:3" ht="30.75" customHeight="1" x14ac:dyDescent="0.25">
      <c r="A165" s="56" t="s">
        <v>405</v>
      </c>
      <c r="B165" s="57" t="s">
        <v>406</v>
      </c>
      <c r="C165" s="54" t="str">
        <f t="shared" si="2"/>
        <v>0827 Convention collective départementale des industries métallurgiques, mécaniques et connexes des Ardennes</v>
      </c>
    </row>
    <row r="166" spans="1:3" ht="30.75" customHeight="1" x14ac:dyDescent="0.25">
      <c r="A166" s="56" t="s">
        <v>407</v>
      </c>
      <c r="B166" s="57" t="s">
        <v>408</v>
      </c>
      <c r="C166" s="54" t="str">
        <f t="shared" si="2"/>
        <v>0984 Convention collective départementale des industries métallurgiques, mécaniques et connexes d'Eure-et-Loir</v>
      </c>
    </row>
    <row r="167" spans="1:3" ht="30.75" customHeight="1" x14ac:dyDescent="0.25">
      <c r="A167" s="56" t="s">
        <v>409</v>
      </c>
      <c r="B167" s="57" t="s">
        <v>410</v>
      </c>
      <c r="C167" s="54" t="str">
        <f t="shared" si="2"/>
        <v>0828 Convention collective départementale des industries métallurgiques, mécaniques, connexes et similaires de la Manche</v>
      </c>
    </row>
    <row r="168" spans="1:3" ht="30.75" customHeight="1" x14ac:dyDescent="0.25">
      <c r="A168" s="56" t="s">
        <v>411</v>
      </c>
      <c r="B168" s="57" t="s">
        <v>412</v>
      </c>
      <c r="C168" s="54" t="str">
        <f t="shared" si="2"/>
        <v>0887 Convention collective départementale des industries métallurgiques, mécaniques, électriques et connexes de l'Eure</v>
      </c>
    </row>
    <row r="169" spans="1:3" ht="30.75" customHeight="1" x14ac:dyDescent="0.25">
      <c r="A169" s="56" t="s">
        <v>413</v>
      </c>
      <c r="B169" s="57" t="s">
        <v>414</v>
      </c>
      <c r="C169" s="54" t="str">
        <f t="shared" si="2"/>
        <v>0836 Convention collective départementale des industries métallurgiques, mécaniques, électriques, connexes et similaires de la Haute-Savoie</v>
      </c>
    </row>
    <row r="170" spans="1:3" ht="30.75" customHeight="1" x14ac:dyDescent="0.25">
      <c r="A170" s="56" t="s">
        <v>415</v>
      </c>
      <c r="B170" s="57" t="s">
        <v>416</v>
      </c>
      <c r="C170" s="54" t="str">
        <f t="shared" si="2"/>
        <v>0898 Convention collective départementale des industries métallurgiques, mécaniques, électriques, connexes et similaires de l'Allier</v>
      </c>
    </row>
    <row r="171" spans="1:3" ht="30.75" customHeight="1" x14ac:dyDescent="0.25">
      <c r="A171" s="56" t="s">
        <v>417</v>
      </c>
      <c r="B171" s="57" t="s">
        <v>418</v>
      </c>
      <c r="C171" s="54" t="str">
        <f t="shared" si="2"/>
        <v>0911 Convention collective départementale des industries métallurgiques, mécaniques, électriques, connexes et similaires de Seine-et-Marne</v>
      </c>
    </row>
    <row r="172" spans="1:3" ht="30.75" customHeight="1" x14ac:dyDescent="0.25">
      <c r="A172" s="56" t="s">
        <v>419</v>
      </c>
      <c r="B172" s="57" t="s">
        <v>420</v>
      </c>
      <c r="C172" s="54" t="str">
        <f t="shared" si="2"/>
        <v>1626 Convention collective départementale des industries métallurgiques, mécaniques, électriques, électro-céramiques et connexes des Hautes-Pyrénées</v>
      </c>
    </row>
    <row r="173" spans="1:3" ht="30.75" customHeight="1" x14ac:dyDescent="0.25">
      <c r="A173" s="56" t="s">
        <v>421</v>
      </c>
      <c r="B173" s="57" t="s">
        <v>422</v>
      </c>
      <c r="C173" s="54" t="str">
        <f t="shared" si="2"/>
        <v>0771 Convention collective départementale des ingénieurs assimilés et cadres du bâtiment et des travaux publics de La Réunion</v>
      </c>
    </row>
    <row r="174" spans="1:3" ht="30.75" customHeight="1" x14ac:dyDescent="0.25">
      <c r="A174" s="56" t="s">
        <v>423</v>
      </c>
      <c r="B174" s="57" t="s">
        <v>424</v>
      </c>
      <c r="C174" s="54" t="str">
        <f t="shared" si="2"/>
        <v>0233 Convention collective départementale des maîtres et artisans tailleurs de la Loire-Atlantique</v>
      </c>
    </row>
    <row r="175" spans="1:3" ht="30.75" customHeight="1" x14ac:dyDescent="0.25">
      <c r="A175" s="56" t="s">
        <v>425</v>
      </c>
      <c r="B175" s="57" t="s">
        <v>426</v>
      </c>
      <c r="C175" s="54" t="str">
        <f t="shared" si="2"/>
        <v>0914 Convention collective départementale des mensuels des industries métallurgiques de l'Ain</v>
      </c>
    </row>
    <row r="176" spans="1:3" ht="30.75" customHeight="1" x14ac:dyDescent="0.25">
      <c r="A176" s="56" t="s">
        <v>427</v>
      </c>
      <c r="B176" s="57" t="s">
        <v>428</v>
      </c>
      <c r="C176" s="54" t="str">
        <f t="shared" si="2"/>
        <v>0663 Convention collective départementale des ouvriers boulangers d'Ille-et-Vilaine (boulangerie)</v>
      </c>
    </row>
    <row r="177" spans="1:3" ht="30.75" customHeight="1" x14ac:dyDescent="0.25">
      <c r="A177" s="56" t="s">
        <v>429</v>
      </c>
      <c r="B177" s="57" t="s">
        <v>430</v>
      </c>
      <c r="C177" s="54" t="str">
        <f t="shared" si="2"/>
        <v>0901 Convention collective départementale des ouvriers de la boulangerie de la Martinique</v>
      </c>
    </row>
    <row r="178" spans="1:3" ht="30.75" customHeight="1" x14ac:dyDescent="0.25">
      <c r="A178" s="56" t="s">
        <v>431</v>
      </c>
      <c r="B178" s="57" t="s">
        <v>432</v>
      </c>
      <c r="C178" s="54" t="str">
        <f t="shared" si="2"/>
        <v>1888 Convention collective départementale des ouvriers des travaux publics de la Loire</v>
      </c>
    </row>
    <row r="179" spans="1:3" ht="30.75" customHeight="1" x14ac:dyDescent="0.25">
      <c r="A179" s="56" t="s">
        <v>433</v>
      </c>
      <c r="B179" s="57" t="s">
        <v>434</v>
      </c>
      <c r="C179" s="54" t="str">
        <f t="shared" si="2"/>
        <v>0142 Convention collective départementale des ouvriers du bâtiment de la Haute-Saône</v>
      </c>
    </row>
    <row r="180" spans="1:3" ht="30.75" customHeight="1" x14ac:dyDescent="0.25">
      <c r="A180" s="56" t="s">
        <v>435</v>
      </c>
      <c r="B180" s="57" t="s">
        <v>436</v>
      </c>
      <c r="C180" s="54" t="str">
        <f t="shared" si="2"/>
        <v>1886 Convention collective départementale des ouvriers du bâtiment de la Loire</v>
      </c>
    </row>
    <row r="181" spans="1:3" ht="30.75" customHeight="1" x14ac:dyDescent="0.25">
      <c r="A181" s="56" t="s">
        <v>437</v>
      </c>
      <c r="B181" s="57" t="s">
        <v>438</v>
      </c>
      <c r="C181" s="54" t="str">
        <f t="shared" si="2"/>
        <v>0132 Convention collective départementale des ouvriers du bâtiment de la Marne</v>
      </c>
    </row>
    <row r="182" spans="1:3" ht="30.75" customHeight="1" x14ac:dyDescent="0.25">
      <c r="A182" s="56" t="s">
        <v>439</v>
      </c>
      <c r="B182" s="57" t="s">
        <v>440</v>
      </c>
      <c r="C182" s="54" t="str">
        <f t="shared" si="2"/>
        <v>2354 Convention collective départementale des ouvriers du bâtiment de la Savoie</v>
      </c>
    </row>
    <row r="183" spans="1:3" ht="30.75" customHeight="1" x14ac:dyDescent="0.25">
      <c r="A183" s="56" t="s">
        <v>441</v>
      </c>
      <c r="B183" s="57" t="s">
        <v>442</v>
      </c>
      <c r="C183" s="54" t="str">
        <f t="shared" si="2"/>
        <v>0149 Convention collective départementale des ouvriers du bâtiment de la Vienne</v>
      </c>
    </row>
    <row r="184" spans="1:3" ht="30.75" customHeight="1" x14ac:dyDescent="0.25">
      <c r="A184" s="56" t="s">
        <v>443</v>
      </c>
      <c r="B184" s="57" t="s">
        <v>444</v>
      </c>
      <c r="C184" s="54" t="str">
        <f t="shared" si="2"/>
        <v>0190 Convention collective départementale des ouvriers du bâtiment de l'Ille-et-Vilaine</v>
      </c>
    </row>
    <row r="185" spans="1:3" ht="30.75" customHeight="1" x14ac:dyDescent="0.25">
      <c r="A185" s="56" t="s">
        <v>445</v>
      </c>
      <c r="B185" s="57" t="s">
        <v>446</v>
      </c>
      <c r="C185" s="54" t="str">
        <f t="shared" si="2"/>
        <v>0152 Convention collective départementale des ouvriers du bâtiment de l'Yonne</v>
      </c>
    </row>
    <row r="186" spans="1:3" ht="30.75" customHeight="1" x14ac:dyDescent="0.25">
      <c r="A186" s="56" t="s">
        <v>447</v>
      </c>
      <c r="B186" s="57" t="s">
        <v>448</v>
      </c>
      <c r="C186" s="54" t="str">
        <f t="shared" si="2"/>
        <v>0134 Convention collective départementale des ouvriers du bâtiment des Hautes-Pyrénées</v>
      </c>
    </row>
    <row r="187" spans="1:3" ht="30.75" customHeight="1" x14ac:dyDescent="0.25">
      <c r="A187" s="56" t="s">
        <v>449</v>
      </c>
      <c r="B187" s="57" t="s">
        <v>450</v>
      </c>
      <c r="C187" s="54" t="str">
        <f t="shared" si="2"/>
        <v>0456 Convention collective départementale des ouvriers du bâtiment du Morbihan</v>
      </c>
    </row>
    <row r="188" spans="1:3" ht="30.75" customHeight="1" x14ac:dyDescent="0.25">
      <c r="A188" s="56" t="s">
        <v>451</v>
      </c>
      <c r="B188" s="57" t="s">
        <v>452</v>
      </c>
      <c r="C188" s="54" t="str">
        <f t="shared" si="2"/>
        <v>0208 Convention collective départementale des ouvriers du bâtiment du territoire de Belfort</v>
      </c>
    </row>
    <row r="189" spans="1:3" ht="30.75" customHeight="1" x14ac:dyDescent="0.25">
      <c r="A189" s="56" t="s">
        <v>453</v>
      </c>
      <c r="B189" s="57" t="s">
        <v>454</v>
      </c>
      <c r="C189" s="54" t="str">
        <f t="shared" si="2"/>
        <v>0436 Convention collective départementale des ouvriers du bâtiment et des travaux publics de la Charente-Maritime</v>
      </c>
    </row>
    <row r="190" spans="1:3" ht="30.75" customHeight="1" x14ac:dyDescent="0.25">
      <c r="A190" s="56" t="s">
        <v>455</v>
      </c>
      <c r="B190" s="57" t="s">
        <v>456</v>
      </c>
      <c r="C190" s="54" t="str">
        <f t="shared" si="2"/>
        <v>0749 Convention collective départementale des ouvriers du bâtiment et des travaux publics de la Martinique</v>
      </c>
    </row>
    <row r="191" spans="1:3" ht="30.75" customHeight="1" x14ac:dyDescent="0.25">
      <c r="A191" s="56" t="s">
        <v>457</v>
      </c>
      <c r="B191" s="57" t="s">
        <v>458</v>
      </c>
      <c r="C191" s="54" t="str">
        <f t="shared" si="2"/>
        <v>0146 Convention collective départementale des ouvriers du bâtiment et des travaux publics de la Nièvre</v>
      </c>
    </row>
    <row r="192" spans="1:3" ht="30.75" customHeight="1" x14ac:dyDescent="0.25">
      <c r="A192" s="56" t="s">
        <v>459</v>
      </c>
      <c r="B192" s="57" t="s">
        <v>460</v>
      </c>
      <c r="C192" s="54" t="str">
        <f t="shared" si="2"/>
        <v>0351 Convention collective départementale des ouvriers du bâtiment et des travaux publics de la Vendée</v>
      </c>
    </row>
    <row r="193" spans="1:3" ht="30.75" customHeight="1" x14ac:dyDescent="0.25">
      <c r="A193" s="56" t="s">
        <v>461</v>
      </c>
      <c r="B193" s="57" t="s">
        <v>462</v>
      </c>
      <c r="C193" s="54" t="str">
        <f t="shared" si="2"/>
        <v>0252 Convention collective départementale des ouvriers du bâtiment et des travaux publics de l'Ain</v>
      </c>
    </row>
    <row r="194" spans="1:3" ht="30.75" customHeight="1" x14ac:dyDescent="0.25">
      <c r="A194" s="56" t="s">
        <v>463</v>
      </c>
      <c r="B194" s="57" t="s">
        <v>464</v>
      </c>
      <c r="C194" s="54" t="str">
        <f t="shared" si="2"/>
        <v>0372 Convention collective départementale des ouvriers du bâtiment et des travaux publics de l'Ariège</v>
      </c>
    </row>
    <row r="195" spans="1:3" ht="30.75" customHeight="1" x14ac:dyDescent="0.25">
      <c r="A195" s="56" t="s">
        <v>465</v>
      </c>
      <c r="B195" s="57" t="s">
        <v>466</v>
      </c>
      <c r="C195" s="54" t="str">
        <f t="shared" ref="C195:C258" si="3">A195&amp;" "&amp;B195</f>
        <v>0585 Convention collective départementale des ouvriers du bâtiment et des travaux publics de l'Aube</v>
      </c>
    </row>
    <row r="196" spans="1:3" ht="30.75" customHeight="1" x14ac:dyDescent="0.25">
      <c r="A196" s="56" t="s">
        <v>467</v>
      </c>
      <c r="B196" s="57" t="s">
        <v>468</v>
      </c>
      <c r="C196" s="54" t="str">
        <f t="shared" si="3"/>
        <v>0171 Convention collective départementale des ouvriers du bâtiment et des travaux publics de Seine-et-Marne</v>
      </c>
    </row>
    <row r="197" spans="1:3" ht="30.75" customHeight="1" x14ac:dyDescent="0.25">
      <c r="A197" s="56" t="s">
        <v>469</v>
      </c>
      <c r="B197" s="57" t="s">
        <v>470</v>
      </c>
      <c r="C197" s="54" t="str">
        <f t="shared" si="3"/>
        <v>0416 Convention collective départementale des ouvriers du bâtiment et des travaux publics du département des Côtes-du-Nord (Côtes d'Armor)</v>
      </c>
    </row>
    <row r="198" spans="1:3" ht="30.75" customHeight="1" x14ac:dyDescent="0.25">
      <c r="A198" s="56" t="s">
        <v>471</v>
      </c>
      <c r="B198" s="57" t="s">
        <v>472</v>
      </c>
      <c r="C198" s="54" t="str">
        <f t="shared" si="3"/>
        <v>0362 Convention collective départementale des ouvriers du bâtiment et des travaux publics du Tarn-et-Garonne</v>
      </c>
    </row>
    <row r="199" spans="1:3" ht="30.75" customHeight="1" x14ac:dyDescent="0.25">
      <c r="A199" s="56" t="s">
        <v>473</v>
      </c>
      <c r="B199" s="57" t="s">
        <v>474</v>
      </c>
      <c r="C199" s="54" t="str">
        <f t="shared" si="3"/>
        <v>0891 Convention collective départementale des pâtissiers confiseurs glaciers de Bordeaux et de la Gironde (pâtisserie)</v>
      </c>
    </row>
    <row r="200" spans="1:3" ht="30.75" customHeight="1" x14ac:dyDescent="0.25">
      <c r="A200" s="56" t="s">
        <v>475</v>
      </c>
      <c r="B200" s="57" t="s">
        <v>476</v>
      </c>
      <c r="C200" s="54" t="str">
        <f t="shared" si="3"/>
        <v>0440 Convention collective départementale des sucreries et sucreries-distilleries de la Réunion</v>
      </c>
    </row>
    <row r="201" spans="1:3" ht="30.75" customHeight="1" x14ac:dyDescent="0.25">
      <c r="A201" s="56" t="s">
        <v>477</v>
      </c>
      <c r="B201" s="57" t="s">
        <v>478</v>
      </c>
      <c r="C201" s="54" t="str">
        <f t="shared" si="3"/>
        <v>1700 Convention collective départementale des sucreries, sucreries-distilleries et distilleries de la Guadeloupe</v>
      </c>
    </row>
    <row r="202" spans="1:3" ht="30.75" customHeight="1" x14ac:dyDescent="0.25">
      <c r="A202" s="56" t="s">
        <v>479</v>
      </c>
      <c r="B202" s="57" t="s">
        <v>480</v>
      </c>
      <c r="C202" s="54" t="str">
        <f t="shared" si="3"/>
        <v>0357 Convention collective départementale du bâtiment de l'équipement électrique et des travaux publics de la Haute-Garonne</v>
      </c>
    </row>
    <row r="203" spans="1:3" ht="30.75" customHeight="1" x14ac:dyDescent="0.25">
      <c r="A203" s="56" t="s">
        <v>481</v>
      </c>
      <c r="B203" s="57" t="s">
        <v>482</v>
      </c>
      <c r="C203" s="54" t="str">
        <f t="shared" si="3"/>
        <v>0071 Convention collective départementale du bâtiment du Finistère</v>
      </c>
    </row>
    <row r="204" spans="1:3" ht="30.75" customHeight="1" x14ac:dyDescent="0.25">
      <c r="A204" s="56" t="s">
        <v>483</v>
      </c>
      <c r="B204" s="57" t="s">
        <v>484</v>
      </c>
      <c r="C204" s="54" t="str">
        <f t="shared" si="3"/>
        <v>0140 Convention collective départementale du bâtiment du Puy-de-Dôme</v>
      </c>
    </row>
    <row r="205" spans="1:3" ht="30.75" customHeight="1" x14ac:dyDescent="0.25">
      <c r="A205" s="56" t="s">
        <v>485</v>
      </c>
      <c r="B205" s="57" t="s">
        <v>486</v>
      </c>
      <c r="C205" s="54" t="str">
        <f t="shared" si="3"/>
        <v>1049 Convention collective départementale du bâtiment, des travaux publics et de toutes professions concourant à l'acte de bâtir ou d'aménager de Saint Pierre-et-Miquelon</v>
      </c>
    </row>
    <row r="206" spans="1:3" ht="30.75" customHeight="1" x14ac:dyDescent="0.25">
      <c r="A206" s="56" t="s">
        <v>487</v>
      </c>
      <c r="B206" s="57" t="s">
        <v>488</v>
      </c>
      <c r="C206" s="54" t="str">
        <f t="shared" si="3"/>
        <v>0541 Convention collective départementale du commerce de détail des chaussures de la Loire-Atlantique</v>
      </c>
    </row>
    <row r="207" spans="1:3" ht="30.75" customHeight="1" x14ac:dyDescent="0.25">
      <c r="A207" s="56" t="s">
        <v>489</v>
      </c>
      <c r="B207" s="57" t="s">
        <v>490</v>
      </c>
      <c r="C207" s="54" t="str">
        <f t="shared" si="3"/>
        <v>1225 Convention collective départementale du commerce de la Réunion</v>
      </c>
    </row>
    <row r="208" spans="1:3" ht="30.75" customHeight="1" x14ac:dyDescent="0.25">
      <c r="A208" s="56" t="s">
        <v>491</v>
      </c>
      <c r="B208" s="57" t="s">
        <v>492</v>
      </c>
      <c r="C208" s="54" t="str">
        <f t="shared" si="3"/>
        <v>0400 Convention collective départementale du commerce de l'habillement de la Vienne</v>
      </c>
    </row>
    <row r="209" spans="1:3" ht="30.75" customHeight="1" x14ac:dyDescent="0.25">
      <c r="A209" s="56" t="s">
        <v>493</v>
      </c>
      <c r="B209" s="57" t="s">
        <v>494</v>
      </c>
      <c r="C209" s="54" t="str">
        <f t="shared" si="3"/>
        <v>1050 Convention collective départementale du commerce et des services commerciaux de Saint-Pierre-et-Miquelon</v>
      </c>
    </row>
    <row r="210" spans="1:3" ht="30.75" customHeight="1" x14ac:dyDescent="0.25">
      <c r="A210" s="56" t="s">
        <v>495</v>
      </c>
      <c r="B210" s="57" t="s">
        <v>496</v>
      </c>
      <c r="C210" s="54" t="str">
        <f t="shared" si="3"/>
        <v>1203 Convention collective départementale du commerce et des services de la Guadeloupe</v>
      </c>
    </row>
    <row r="211" spans="1:3" ht="30.75" customHeight="1" x14ac:dyDescent="0.25">
      <c r="A211" s="56" t="s">
        <v>497</v>
      </c>
      <c r="B211" s="57" t="s">
        <v>498</v>
      </c>
      <c r="C211" s="54" t="str">
        <f t="shared" si="3"/>
        <v>0164 Convention collective départementale du négoce charbonnier du Rhône</v>
      </c>
    </row>
    <row r="212" spans="1:3" ht="30.75" customHeight="1" x14ac:dyDescent="0.25">
      <c r="A212" s="56" t="s">
        <v>499</v>
      </c>
      <c r="B212" s="57" t="s">
        <v>500</v>
      </c>
      <c r="C212" s="54" t="str">
        <f t="shared" si="3"/>
        <v>0985 Convention collective départementale du personnel de boucherie charcuterie du Haut-Rhin</v>
      </c>
    </row>
    <row r="213" spans="1:3" ht="30.75" customHeight="1" x14ac:dyDescent="0.25">
      <c r="A213" s="56" t="s">
        <v>501</v>
      </c>
      <c r="B213" s="57" t="s">
        <v>502</v>
      </c>
      <c r="C213" s="54" t="str">
        <f t="shared" si="3"/>
        <v>0607 Convention collective départementale pour les employés de l'industrie hôtelière de la Loire</v>
      </c>
    </row>
    <row r="214" spans="1:3" ht="30.75" customHeight="1" x14ac:dyDescent="0.25">
      <c r="A214" s="56" t="s">
        <v>503</v>
      </c>
      <c r="B214" s="57" t="s">
        <v>504</v>
      </c>
      <c r="C214" s="54" t="str">
        <f t="shared" si="3"/>
        <v>1747 Convention collective des activités industrielles de boulangerie et de pâtisserie</v>
      </c>
    </row>
    <row r="215" spans="1:3" ht="30.75" customHeight="1" x14ac:dyDescent="0.25">
      <c r="A215" s="56" t="s">
        <v>505</v>
      </c>
      <c r="B215" s="57" t="s">
        <v>506</v>
      </c>
      <c r="C215" s="54" t="str">
        <f t="shared" si="3"/>
        <v>3123 Convention collective des ambulances Guyane</v>
      </c>
    </row>
    <row r="216" spans="1:3" ht="30.75" customHeight="1" x14ac:dyDescent="0.25">
      <c r="A216" s="56" t="s">
        <v>507</v>
      </c>
      <c r="B216" s="57" t="s">
        <v>508</v>
      </c>
      <c r="C216" s="54" t="str">
        <f t="shared" si="3"/>
        <v>1734 Convention collective des artistes-interprètes engagés pour des émissions de télévision</v>
      </c>
    </row>
    <row r="217" spans="1:3" ht="30.75" customHeight="1" x14ac:dyDescent="0.25">
      <c r="A217" s="56" t="s">
        <v>509</v>
      </c>
      <c r="B217" s="57" t="s">
        <v>510</v>
      </c>
      <c r="C217" s="54" t="str">
        <f t="shared" si="3"/>
        <v>3016 Convention collective des ateliers chantiers d'insertion</v>
      </c>
    </row>
    <row r="218" spans="1:3" ht="30.75" customHeight="1" x14ac:dyDescent="0.25">
      <c r="A218" s="56" t="s">
        <v>511</v>
      </c>
      <c r="B218" s="57" t="s">
        <v>512</v>
      </c>
      <c r="C218" s="54" t="str">
        <f t="shared" si="3"/>
        <v>0781 Convention collective des cadres administratifs de la presse quotidienne départementale</v>
      </c>
    </row>
    <row r="219" spans="1:3" ht="30.75" customHeight="1" x14ac:dyDescent="0.25">
      <c r="A219" s="56" t="s">
        <v>513</v>
      </c>
      <c r="B219" s="57" t="s">
        <v>514</v>
      </c>
      <c r="C219" s="54" t="str">
        <f t="shared" si="3"/>
        <v>0509 Convention collective des cadres administratifs de la presse quotidienne parisienne</v>
      </c>
    </row>
    <row r="220" spans="1:3" ht="30.75" customHeight="1" x14ac:dyDescent="0.25">
      <c r="A220" s="56" t="s">
        <v>515</v>
      </c>
      <c r="B220" s="57" t="s">
        <v>516</v>
      </c>
      <c r="C220" s="54" t="str">
        <f t="shared" si="3"/>
        <v>1563 Convention collective des cadres de la presse hebdomadaire régionale d'information</v>
      </c>
    </row>
    <row r="221" spans="1:3" ht="30.75" customHeight="1" x14ac:dyDescent="0.25">
      <c r="A221" s="56" t="s">
        <v>517</v>
      </c>
      <c r="B221" s="57" t="s">
        <v>518</v>
      </c>
      <c r="C221" s="54" t="str">
        <f t="shared" si="3"/>
        <v>0432 Convention collective des cadres des entreprises de manutention du port de Marseille</v>
      </c>
    </row>
    <row r="222" spans="1:3" ht="30.75" customHeight="1" x14ac:dyDescent="0.25">
      <c r="A222" s="56" t="s">
        <v>519</v>
      </c>
      <c r="B222" s="57" t="s">
        <v>520</v>
      </c>
      <c r="C222" s="54" t="str">
        <f t="shared" si="3"/>
        <v>1751 Convention collective des cadres des services auxiliaires de la manutention des ports de Marseille</v>
      </c>
    </row>
    <row r="223" spans="1:3" ht="30.75" customHeight="1" x14ac:dyDescent="0.25">
      <c r="A223" s="56" t="s">
        <v>521</v>
      </c>
      <c r="B223" s="57" t="s">
        <v>522</v>
      </c>
      <c r="C223" s="54" t="str">
        <f t="shared" si="3"/>
        <v>1016 Convention collective des cadres et agents de maîtrise de l'édition de musique</v>
      </c>
    </row>
    <row r="224" spans="1:3" ht="30.75" customHeight="1" x14ac:dyDescent="0.25">
      <c r="A224" s="56" t="s">
        <v>523</v>
      </c>
      <c r="B224" s="57" t="s">
        <v>524</v>
      </c>
      <c r="C224" s="54" t="str">
        <f t="shared" si="3"/>
        <v>0751 Convention collective des cadres et agents de maîtrise des entreprises grainières et annexes de la région parisienne</v>
      </c>
    </row>
    <row r="225" spans="1:3" ht="30.75" customHeight="1" x14ac:dyDescent="0.25">
      <c r="A225" s="56" t="s">
        <v>525</v>
      </c>
      <c r="B225" s="57" t="s">
        <v>526</v>
      </c>
      <c r="C225" s="54" t="str">
        <f t="shared" si="3"/>
        <v>1018 Convention collective des cadres techniques de la presse quotidienne départementale française</v>
      </c>
    </row>
    <row r="226" spans="1:3" ht="30.75" customHeight="1" x14ac:dyDescent="0.25">
      <c r="A226" s="56" t="s">
        <v>527</v>
      </c>
      <c r="B226" s="57" t="s">
        <v>528</v>
      </c>
      <c r="C226" s="54" t="str">
        <f t="shared" si="3"/>
        <v>0306 Convention collective des cadres techniques de la presse quotidienne parisienne</v>
      </c>
    </row>
    <row r="227" spans="1:3" ht="30.75" customHeight="1" x14ac:dyDescent="0.25">
      <c r="A227" s="56" t="s">
        <v>529</v>
      </c>
      <c r="B227" s="57" t="s">
        <v>530</v>
      </c>
      <c r="C227" s="54" t="str">
        <f t="shared" si="3"/>
        <v>0783 Convention collective des centres d'hébergement et de réadaptation sociale et dans les services d'accueil, d'orientation et d'insertion pour adultes (CHRS, SOP )</v>
      </c>
    </row>
    <row r="228" spans="1:3" ht="30.75" customHeight="1" x14ac:dyDescent="0.25">
      <c r="A228" s="56" t="s">
        <v>531</v>
      </c>
      <c r="B228" s="57" t="s">
        <v>532</v>
      </c>
      <c r="C228" s="54" t="str">
        <f t="shared" si="3"/>
        <v>2281 Convention collective des chefs d'établissement directeurs d'école de l'enseignement catholique</v>
      </c>
    </row>
    <row r="229" spans="1:3" ht="30.75" customHeight="1" x14ac:dyDescent="0.25">
      <c r="A229" s="56" t="s">
        <v>533</v>
      </c>
      <c r="B229" s="57" t="s">
        <v>534</v>
      </c>
      <c r="C229" s="54" t="str">
        <f t="shared" si="3"/>
        <v>0162 Convention collective des commerces d'alimentation en gros et demi-gros du département de la Somme</v>
      </c>
    </row>
    <row r="230" spans="1:3" ht="30.75" customHeight="1" x14ac:dyDescent="0.25">
      <c r="A230" s="56" t="s">
        <v>535</v>
      </c>
      <c r="B230" s="57" t="s">
        <v>536</v>
      </c>
      <c r="C230" s="54" t="str">
        <f t="shared" si="3"/>
        <v>0490 Convention collective des commerces de détail alimentaires et non alimentaires des Vosges</v>
      </c>
    </row>
    <row r="231" spans="1:3" ht="30.75" customHeight="1" x14ac:dyDescent="0.25">
      <c r="A231" s="56" t="s">
        <v>537</v>
      </c>
      <c r="B231" s="57" t="s">
        <v>538</v>
      </c>
      <c r="C231" s="54" t="str">
        <f t="shared" si="3"/>
        <v>1385 Convention collective des commerces de détail de denrées non alimentaires des Ardennes</v>
      </c>
    </row>
    <row r="232" spans="1:3" ht="30.75" customHeight="1" x14ac:dyDescent="0.25">
      <c r="A232" s="56" t="s">
        <v>539</v>
      </c>
      <c r="B232" s="57" t="s">
        <v>540</v>
      </c>
      <c r="C232" s="54" t="str">
        <f t="shared" si="3"/>
        <v>0913 Convention collective des commerces de détail du textile nouveauté habillement et accessoires du Gard</v>
      </c>
    </row>
    <row r="233" spans="1:3" ht="30.75" customHeight="1" x14ac:dyDescent="0.25">
      <c r="A233" s="56" t="s">
        <v>541</v>
      </c>
      <c r="B233" s="57" t="s">
        <v>542</v>
      </c>
      <c r="C233" s="54" t="str">
        <f t="shared" si="3"/>
        <v>1240 Convention collective des commerces de détail non alimentaires de Bourg-en-Bresse (Ain)</v>
      </c>
    </row>
    <row r="234" spans="1:3" ht="30.75" customHeight="1" x14ac:dyDescent="0.25">
      <c r="A234" s="56" t="s">
        <v>543</v>
      </c>
      <c r="B234" s="57" t="s">
        <v>544</v>
      </c>
      <c r="C234" s="54" t="str">
        <f t="shared" si="3"/>
        <v>0794 Convention collective des commerces de détail non alimentaires de l'agglomération cherbourgeoise (Manche)</v>
      </c>
    </row>
    <row r="235" spans="1:3" ht="30.75" customHeight="1" x14ac:dyDescent="0.25">
      <c r="A235" s="56" t="s">
        <v>545</v>
      </c>
      <c r="B235" s="57" t="s">
        <v>546</v>
      </c>
      <c r="C235" s="54" t="str">
        <f t="shared" si="3"/>
        <v>0704 Convention collective des commerces de détail non alimentaires de l'agglomération de Toulon (Var)</v>
      </c>
    </row>
    <row r="236" spans="1:3" ht="30.75" customHeight="1" x14ac:dyDescent="0.25">
      <c r="A236" s="56" t="s">
        <v>547</v>
      </c>
      <c r="B236" s="57" t="s">
        <v>548</v>
      </c>
      <c r="C236" s="54" t="str">
        <f t="shared" si="3"/>
        <v>0210 Convention collective des commerces de détail non alimentaires de l'arrondissement de Saint-Malo</v>
      </c>
    </row>
    <row r="237" spans="1:3" ht="30.75" customHeight="1" x14ac:dyDescent="0.25">
      <c r="A237" s="56" t="s">
        <v>549</v>
      </c>
      <c r="B237" s="57" t="s">
        <v>550</v>
      </c>
      <c r="C237" s="54" t="str">
        <f t="shared" si="3"/>
        <v>1970 Convention collective des commerces de détail non alimentaires des départements du Bas-Rhin et du Haut-Rhin</v>
      </c>
    </row>
    <row r="238" spans="1:3" ht="30.75" customHeight="1" x14ac:dyDescent="0.25">
      <c r="A238" s="56" t="s">
        <v>551</v>
      </c>
      <c r="B238" s="57" t="s">
        <v>552</v>
      </c>
      <c r="C238" s="54" t="str">
        <f t="shared" si="3"/>
        <v>1415 Convention collective des commerces de détail non alimentaires du département de la Loire</v>
      </c>
    </row>
    <row r="239" spans="1:3" ht="30.75" customHeight="1" x14ac:dyDescent="0.25">
      <c r="A239" s="56" t="s">
        <v>553</v>
      </c>
      <c r="B239" s="57" t="s">
        <v>554</v>
      </c>
      <c r="C239" s="54" t="str">
        <f t="shared" si="3"/>
        <v>0406 Convention collective des commerces de détail non alimentaires du département du Calvados, élargie au département de la Mayenne</v>
      </c>
    </row>
    <row r="240" spans="1:3" ht="30.75" customHeight="1" x14ac:dyDescent="0.25">
      <c r="A240" s="56" t="s">
        <v>555</v>
      </c>
      <c r="B240" s="57" t="s">
        <v>556</v>
      </c>
      <c r="C240" s="54" t="str">
        <f t="shared" si="3"/>
        <v>1343 Convention collective des commerces de détail non alimentaires du Morbihan</v>
      </c>
    </row>
    <row r="241" spans="1:3" ht="30.75" customHeight="1" x14ac:dyDescent="0.25">
      <c r="A241" s="56" t="s">
        <v>557</v>
      </c>
      <c r="B241" s="57" t="s">
        <v>558</v>
      </c>
      <c r="C241" s="54" t="str">
        <f t="shared" si="3"/>
        <v>0524 Convention collective des commerces de gros de bière, des eaux minérales, des jus de fruits et boissons gazeuses de la région parisienne</v>
      </c>
    </row>
    <row r="242" spans="1:3" ht="30.75" customHeight="1" x14ac:dyDescent="0.25">
      <c r="A242" s="56" t="s">
        <v>559</v>
      </c>
      <c r="B242" s="57" t="s">
        <v>560</v>
      </c>
      <c r="C242" s="54" t="str">
        <f t="shared" si="3"/>
        <v>0271 Convention collective des commerces non alimentaires de la Somme</v>
      </c>
    </row>
    <row r="243" spans="1:3" ht="30.75" customHeight="1" x14ac:dyDescent="0.25">
      <c r="A243" s="56" t="s">
        <v>561</v>
      </c>
      <c r="B243" s="57" t="s">
        <v>562</v>
      </c>
      <c r="C243" s="54" t="str">
        <f t="shared" si="3"/>
        <v>0941 Convention collective des commerces non alimentaires du département de Vaucluse</v>
      </c>
    </row>
    <row r="244" spans="1:3" ht="30.75" customHeight="1" x14ac:dyDescent="0.25">
      <c r="A244" s="56" t="s">
        <v>563</v>
      </c>
      <c r="B244" s="57" t="s">
        <v>564</v>
      </c>
      <c r="C244" s="54" t="str">
        <f t="shared" si="3"/>
        <v>1980 Convention collective des commissionnaires en douane et agents auxiliaires de la Martinique</v>
      </c>
    </row>
    <row r="245" spans="1:3" ht="30.75" customHeight="1" x14ac:dyDescent="0.25">
      <c r="A245" s="56" t="s">
        <v>565</v>
      </c>
      <c r="B245" s="57" t="s">
        <v>566</v>
      </c>
      <c r="C245" s="54" t="str">
        <f t="shared" si="3"/>
        <v>1057 Convention collective des consignataires de navire et manutentionnaires de la Martinique</v>
      </c>
    </row>
    <row r="246" spans="1:3" ht="30.75" customHeight="1" x14ac:dyDescent="0.25">
      <c r="A246" s="56" t="s">
        <v>567</v>
      </c>
      <c r="B246" s="57" t="s">
        <v>568</v>
      </c>
      <c r="C246" s="54" t="str">
        <f t="shared" si="3"/>
        <v>0039 Convention collective des courtiers en valeurs mobilières de Paris</v>
      </c>
    </row>
    <row r="247" spans="1:3" ht="30.75" customHeight="1" x14ac:dyDescent="0.25">
      <c r="A247" s="56" t="s">
        <v>569</v>
      </c>
      <c r="B247" s="57" t="s">
        <v>570</v>
      </c>
      <c r="C247" s="54" t="str">
        <f t="shared" si="3"/>
        <v>0281 Convention collective des dessinateurs pour textiles, papiers peints, toiles cirées et linoleums de la région parisienne</v>
      </c>
    </row>
    <row r="248" spans="1:3" ht="30.75" customHeight="1" x14ac:dyDescent="0.25">
      <c r="A248" s="56" t="s">
        <v>571</v>
      </c>
      <c r="B248" s="57" t="s">
        <v>572</v>
      </c>
      <c r="C248" s="54" t="str">
        <f t="shared" si="3"/>
        <v>1281 Convention collective des employés de la presse hebdomadaire régionale</v>
      </c>
    </row>
    <row r="249" spans="1:3" ht="30.75" customHeight="1" x14ac:dyDescent="0.25">
      <c r="A249" s="56" t="s">
        <v>573</v>
      </c>
      <c r="B249" s="57" t="s">
        <v>574</v>
      </c>
      <c r="C249" s="54" t="str">
        <f t="shared" si="3"/>
        <v>0394 Convention collective des employés de la presse quotidienne parisienne</v>
      </c>
    </row>
    <row r="250" spans="1:3" ht="30.75" customHeight="1" x14ac:dyDescent="0.25">
      <c r="A250" s="56" t="s">
        <v>575</v>
      </c>
      <c r="B250" s="57" t="s">
        <v>576</v>
      </c>
      <c r="C250" s="54" t="str">
        <f t="shared" si="3"/>
        <v>0231 Convention collective des employés des magasins populaires de Seine-et-Marne</v>
      </c>
    </row>
    <row r="251" spans="1:3" ht="30.75" customHeight="1" x14ac:dyDescent="0.25">
      <c r="A251" s="56" t="s">
        <v>577</v>
      </c>
      <c r="B251" s="57" t="s">
        <v>578</v>
      </c>
      <c r="C251" s="54" t="str">
        <f t="shared" si="3"/>
        <v>1750 Convention collective des employés des services auxiliaires de la manutention des ports de Marseille</v>
      </c>
    </row>
    <row r="252" spans="1:3" ht="30.75" customHeight="1" x14ac:dyDescent="0.25">
      <c r="A252" s="56" t="s">
        <v>579</v>
      </c>
      <c r="B252" s="57" t="s">
        <v>580</v>
      </c>
      <c r="C252" s="54" t="str">
        <f t="shared" si="3"/>
        <v>0280 Convention collective des employés du commerce de la distribution charbonnière de la région parisienne</v>
      </c>
    </row>
    <row r="253" spans="1:3" ht="30.75" customHeight="1" x14ac:dyDescent="0.25">
      <c r="A253" s="56" t="s">
        <v>581</v>
      </c>
      <c r="B253" s="57" t="s">
        <v>582</v>
      </c>
      <c r="C253" s="54" t="str">
        <f t="shared" si="3"/>
        <v>0434 Convention collective des employés du commerce de la nouveauté et des spécialités qui s'y rattachent de la ville de Nantes (Loire-Atlantique)</v>
      </c>
    </row>
    <row r="254" spans="1:3" ht="30.75" customHeight="1" x14ac:dyDescent="0.25">
      <c r="A254" s="56" t="s">
        <v>583</v>
      </c>
      <c r="B254" s="57" t="s">
        <v>584</v>
      </c>
      <c r="C254" s="54" t="str">
        <f t="shared" si="3"/>
        <v>2798 Convention collective des employés et cadres du régime social des indépendants, ses annexes 1 à 6 et son accord d'application</v>
      </c>
    </row>
    <row r="255" spans="1:3" ht="30.75" customHeight="1" x14ac:dyDescent="0.25">
      <c r="A255" s="56" t="s">
        <v>585</v>
      </c>
      <c r="B255" s="57" t="s">
        <v>586</v>
      </c>
      <c r="C255" s="54" t="str">
        <f t="shared" si="3"/>
        <v>3107 Convention collective des employés, techniciens et agents de maîtrise du bâtiment et des travaux publics et annexes de la Martinique</v>
      </c>
    </row>
    <row r="256" spans="1:3" ht="30.75" customHeight="1" x14ac:dyDescent="0.25">
      <c r="A256" s="56" t="s">
        <v>587</v>
      </c>
      <c r="B256" s="57" t="s">
        <v>588</v>
      </c>
      <c r="C256" s="54" t="str">
        <f t="shared" si="3"/>
        <v>0195 Convention collective des entreprises de carénage piquage et travaux maritimes connexes de la région havraise (Seine-Maritime)</v>
      </c>
    </row>
    <row r="257" spans="1:3" ht="30.75" customHeight="1" x14ac:dyDescent="0.25">
      <c r="A257" s="56" t="s">
        <v>589</v>
      </c>
      <c r="B257" s="57" t="s">
        <v>590</v>
      </c>
      <c r="C257" s="54" t="str">
        <f t="shared" si="3"/>
        <v>0043 Convention collective des entreprises de commission, de courtage et de commerce intracommunautaire et d'importation-exportation de France métropolitaine</v>
      </c>
    </row>
    <row r="258" spans="1:3" ht="30.75" customHeight="1" x14ac:dyDescent="0.25">
      <c r="A258" s="56" t="s">
        <v>591</v>
      </c>
      <c r="B258" s="57" t="s">
        <v>592</v>
      </c>
      <c r="C258" s="54" t="str">
        <f t="shared" si="3"/>
        <v>2247 Convention collective des entreprises de courtage d'assurances et/ou de réassurances</v>
      </c>
    </row>
    <row r="259" spans="1:3" ht="30.75" customHeight="1" x14ac:dyDescent="0.25">
      <c r="A259" s="56" t="s">
        <v>593</v>
      </c>
      <c r="B259" s="57" t="s">
        <v>594</v>
      </c>
      <c r="C259" s="54" t="str">
        <f t="shared" ref="C259:C322" si="4">A259&amp;" "&amp;B259</f>
        <v>2147 Convention collective des entreprises des services d'eau et d'assainissement (entreprises en gérance, en concession ou en affermage assurent l'exploitation, le service, le pompage, le traitement et la distribution d'eau à usage public, particulier, domestique, agricole)</v>
      </c>
    </row>
    <row r="260" spans="1:3" ht="30.75" customHeight="1" x14ac:dyDescent="0.25">
      <c r="A260" s="56" t="s">
        <v>595</v>
      </c>
      <c r="B260" s="57" t="s">
        <v>596</v>
      </c>
      <c r="C260" s="54" t="str">
        <f t="shared" si="4"/>
        <v>1394 Convention collective des entreprises du commerce non alimentaire du département du Tarn</v>
      </c>
    </row>
    <row r="261" spans="1:3" ht="30.75" customHeight="1" x14ac:dyDescent="0.25">
      <c r="A261" s="56" t="s">
        <v>597</v>
      </c>
      <c r="B261" s="57" t="s">
        <v>598</v>
      </c>
      <c r="C261" s="54" t="str">
        <f t="shared" si="4"/>
        <v>2717 Convention collective des entreprises techniques au service de la création et de l'événement</v>
      </c>
    </row>
    <row r="262" spans="1:3" ht="30.75" customHeight="1" x14ac:dyDescent="0.25">
      <c r="A262" s="56" t="s">
        <v>599</v>
      </c>
      <c r="B262" s="57" t="s">
        <v>600</v>
      </c>
      <c r="C262" s="54" t="str">
        <f t="shared" si="4"/>
        <v>0386 Convention collective des grands magasins de Meurthe-et-Moselle</v>
      </c>
    </row>
    <row r="263" spans="1:3" ht="30.75" customHeight="1" x14ac:dyDescent="0.25">
      <c r="A263" s="56" t="s">
        <v>601</v>
      </c>
      <c r="B263" s="57" t="s">
        <v>602</v>
      </c>
      <c r="C263" s="54" t="str">
        <f t="shared" si="4"/>
        <v>0931 Convention collective des hôteliers restaurateurs et débitants de boissons du Bas-Rhin (HCR)</v>
      </c>
    </row>
    <row r="264" spans="1:3" ht="30.75" customHeight="1" x14ac:dyDescent="0.25">
      <c r="A264" s="56" t="s">
        <v>603</v>
      </c>
      <c r="B264" s="57" t="s">
        <v>604</v>
      </c>
      <c r="C264" s="54" t="str">
        <f t="shared" si="4"/>
        <v>0871 Convention collective des hôteliers restaurateurs et débitants du Haut-Rhin</v>
      </c>
    </row>
    <row r="265" spans="1:3" ht="30.75" customHeight="1" x14ac:dyDescent="0.25">
      <c r="A265" s="56" t="s">
        <v>605</v>
      </c>
      <c r="B265" s="57" t="s">
        <v>606</v>
      </c>
      <c r="C265" s="54" t="str">
        <f t="shared" si="4"/>
        <v>0564 Convention collective des hôtels cafés restaurants du département de l'Isère (HCR)</v>
      </c>
    </row>
    <row r="266" spans="1:3" ht="30.75" customHeight="1" x14ac:dyDescent="0.25">
      <c r="A266" s="56" t="s">
        <v>607</v>
      </c>
      <c r="B266" s="57" t="s">
        <v>608</v>
      </c>
      <c r="C266" s="54" t="str">
        <f t="shared" si="4"/>
        <v>1195 Convention collective des hôtels cafés restaurants et discothèques du département du Puy-de-Dôme(HCR)</v>
      </c>
    </row>
    <row r="267" spans="1:3" ht="30.75" customHeight="1" x14ac:dyDescent="0.25">
      <c r="A267" s="56" t="s">
        <v>609</v>
      </c>
      <c r="B267" s="57" t="s">
        <v>610</v>
      </c>
      <c r="C267" s="54" t="str">
        <f t="shared" si="4"/>
        <v>2755 Convention collective des industries de la métallurgie de Belfort/Montbéliard</v>
      </c>
    </row>
    <row r="268" spans="1:3" ht="30.75" customHeight="1" x14ac:dyDescent="0.25">
      <c r="A268" s="56" t="s">
        <v>611</v>
      </c>
      <c r="B268" s="57" t="s">
        <v>612</v>
      </c>
      <c r="C268" s="54" t="str">
        <f t="shared" si="4"/>
        <v>3053 Convention collective des industries de la métallurgie de Haute-Saône</v>
      </c>
    </row>
    <row r="269" spans="1:3" ht="30.75" customHeight="1" x14ac:dyDescent="0.25">
      <c r="A269" s="56" t="s">
        <v>613</v>
      </c>
      <c r="B269" s="57" t="s">
        <v>614</v>
      </c>
      <c r="C269" s="54" t="str">
        <f t="shared" si="4"/>
        <v>1564 Convention collective des industries de la métallurgie de Saône-et-Loire</v>
      </c>
    </row>
    <row r="270" spans="1:3" ht="30.75" customHeight="1" x14ac:dyDescent="0.25">
      <c r="A270" s="56" t="s">
        <v>615</v>
      </c>
      <c r="B270" s="57" t="s">
        <v>616</v>
      </c>
      <c r="C270" s="54" t="str">
        <f t="shared" si="4"/>
        <v>1912 Convention collective des industries de la métallurgie du Haut-Rhin</v>
      </c>
    </row>
    <row r="271" spans="1:3" ht="30.75" customHeight="1" x14ac:dyDescent="0.25">
      <c r="A271" s="56" t="s">
        <v>617</v>
      </c>
      <c r="B271" s="57" t="s">
        <v>618</v>
      </c>
      <c r="C271" s="54" t="str">
        <f t="shared" si="4"/>
        <v>0637 Convention collective des industries et du commerce de la récupération (recyclage, régions Nord-Pas-de-Calais, Picardie)</v>
      </c>
    </row>
    <row r="272" spans="1:3" ht="30.75" customHeight="1" x14ac:dyDescent="0.25">
      <c r="A272" s="56" t="s">
        <v>619</v>
      </c>
      <c r="B272" s="57" t="s">
        <v>620</v>
      </c>
      <c r="C272" s="54" t="str">
        <f t="shared" si="4"/>
        <v>2294 Convention collective des industries et métiers de la métallurgie de l'Aube</v>
      </c>
    </row>
    <row r="273" spans="1:3" ht="30.75" customHeight="1" x14ac:dyDescent="0.25">
      <c r="A273" s="56" t="s">
        <v>621</v>
      </c>
      <c r="B273" s="57" t="s">
        <v>622</v>
      </c>
      <c r="C273" s="54" t="str">
        <f t="shared" si="4"/>
        <v>1604 Convention collective des industries métallurgiques des arrondissements de Rouen et de Dieppe</v>
      </c>
    </row>
    <row r="274" spans="1:3" ht="30.75" customHeight="1" x14ac:dyDescent="0.25">
      <c r="A274" s="56" t="s">
        <v>623</v>
      </c>
      <c r="B274" s="57" t="s">
        <v>624</v>
      </c>
      <c r="C274" s="54" t="str">
        <f t="shared" si="4"/>
        <v>2630 Convention collective des industries métallurgiques des Bouches-du-Rhône et Alpes-de-Haute-Provence</v>
      </c>
    </row>
    <row r="275" spans="1:3" ht="30.75" customHeight="1" x14ac:dyDescent="0.25">
      <c r="A275" s="56" t="s">
        <v>625</v>
      </c>
      <c r="B275" s="57" t="s">
        <v>626</v>
      </c>
      <c r="C275" s="54" t="str">
        <f t="shared" si="4"/>
        <v>1966 Convention collective des industries métallurgiques du Loiret</v>
      </c>
    </row>
    <row r="276" spans="1:3" ht="30.75" customHeight="1" x14ac:dyDescent="0.25">
      <c r="A276" s="56" t="s">
        <v>627</v>
      </c>
      <c r="B276" s="57" t="s">
        <v>628</v>
      </c>
      <c r="C276" s="54" t="str">
        <f t="shared" si="4"/>
        <v>2489 Convention collective des industries métallurgiques et assimilées de la Vendée</v>
      </c>
    </row>
    <row r="277" spans="1:3" ht="30.75" customHeight="1" x14ac:dyDescent="0.25">
      <c r="A277" s="56" t="s">
        <v>629</v>
      </c>
      <c r="B277" s="57" t="s">
        <v>630</v>
      </c>
      <c r="C277" s="54" t="str">
        <f t="shared" si="4"/>
        <v>1353 Convention collective des industries métallurgiques et connexes de la Dordogne</v>
      </c>
    </row>
    <row r="278" spans="1:3" ht="30.75" customHeight="1" x14ac:dyDescent="0.25">
      <c r="A278" s="56" t="s">
        <v>631</v>
      </c>
      <c r="B278" s="57" t="s">
        <v>632</v>
      </c>
      <c r="C278" s="54" t="str">
        <f t="shared" si="4"/>
        <v>0965 Convention collective des industries métallurgiques et connexes du département du Var</v>
      </c>
    </row>
    <row r="279" spans="1:3" ht="30.75" customHeight="1" x14ac:dyDescent="0.25">
      <c r="A279" s="56" t="s">
        <v>633</v>
      </c>
      <c r="B279" s="57" t="s">
        <v>634</v>
      </c>
      <c r="C279" s="54" t="str">
        <f t="shared" si="4"/>
        <v>1369 Convention collective des industries métallurgiques, électriques, électroniques et connexes de Loire-Atlantique</v>
      </c>
    </row>
    <row r="280" spans="1:3" ht="30.75" customHeight="1" x14ac:dyDescent="0.25">
      <c r="A280" s="56" t="s">
        <v>635</v>
      </c>
      <c r="B280" s="57" t="s">
        <v>636</v>
      </c>
      <c r="C280" s="54" t="str">
        <f t="shared" si="4"/>
        <v>2003 Convention collective des industries métallurgiques, électriques, électroniques et connexes du département des Vosges</v>
      </c>
    </row>
    <row r="281" spans="1:3" ht="30.75" customHeight="1" x14ac:dyDescent="0.25">
      <c r="A281" s="56" t="s">
        <v>637</v>
      </c>
      <c r="B281" s="57" t="s">
        <v>638</v>
      </c>
      <c r="C281" s="54" t="str">
        <f t="shared" si="4"/>
        <v>1577 Convention collective des industries métallurgiques, électroniques et connexes de l'Hérault, de l'Aude et des Pyrénées-Orientales</v>
      </c>
    </row>
    <row r="282" spans="1:3" ht="30.75" customHeight="1" x14ac:dyDescent="0.25">
      <c r="A282" s="56" t="s">
        <v>639</v>
      </c>
      <c r="B282" s="57" t="s">
        <v>640</v>
      </c>
      <c r="C282" s="54" t="str">
        <f t="shared" si="4"/>
        <v>2542 Convention collective des industries métallurgiques, mécaniques et connexes de l'Aisne</v>
      </c>
    </row>
    <row r="283" spans="1:3" ht="30.75" customHeight="1" x14ac:dyDescent="0.25">
      <c r="A283" s="56" t="s">
        <v>641</v>
      </c>
      <c r="B283" s="57" t="s">
        <v>642</v>
      </c>
      <c r="C283" s="54" t="str">
        <f t="shared" si="4"/>
        <v>1375 Convention collective des industries métallurgiques, mécaniques et connexes du département du Doubs</v>
      </c>
    </row>
    <row r="284" spans="1:3" ht="30.75" customHeight="1" x14ac:dyDescent="0.25">
      <c r="A284" s="56" t="s">
        <v>643</v>
      </c>
      <c r="B284" s="57" t="s">
        <v>644</v>
      </c>
      <c r="C284" s="54" t="str">
        <f t="shared" si="4"/>
        <v>1960 Convention collective des industries métallurgiques, mécaniques et connexes du Lot-et-Garonne</v>
      </c>
    </row>
    <row r="285" spans="1:3" ht="30.75" customHeight="1" x14ac:dyDescent="0.25">
      <c r="A285" s="56" t="s">
        <v>645</v>
      </c>
      <c r="B285" s="57" t="s">
        <v>646</v>
      </c>
      <c r="C285" s="54" t="str">
        <f t="shared" si="4"/>
        <v>1732 Convention collective des industries métallurgiques, mécaniques, électriques et connexes de l'Yonne</v>
      </c>
    </row>
    <row r="286" spans="1:3" ht="30.75" customHeight="1" x14ac:dyDescent="0.25">
      <c r="A286" s="56" t="s">
        <v>647</v>
      </c>
      <c r="B286" s="57" t="s">
        <v>648</v>
      </c>
      <c r="C286" s="54" t="str">
        <f t="shared" si="4"/>
        <v>1885 Convention collective des industries métallurgiques, mécaniques, électriques et connexes du département de la Côte-d'Or</v>
      </c>
    </row>
    <row r="287" spans="1:3" ht="30.75" customHeight="1" x14ac:dyDescent="0.25">
      <c r="A287" s="56" t="s">
        <v>649</v>
      </c>
      <c r="B287" s="57" t="s">
        <v>650</v>
      </c>
      <c r="C287" s="54" t="str">
        <f t="shared" si="4"/>
        <v>2266 Convention collective des industries métallurgiques, mécaniques, électriques, connexes et similaires de la Mayenne</v>
      </c>
    </row>
    <row r="288" spans="1:3" ht="30.75" customHeight="1" x14ac:dyDescent="0.25">
      <c r="A288" s="56" t="s">
        <v>651</v>
      </c>
      <c r="B288" s="57" t="s">
        <v>652</v>
      </c>
      <c r="C288" s="54" t="str">
        <f t="shared" si="4"/>
        <v>2992 Convention collective des industries métallurgiques, mécaniques, électriques, connexes et similaires d'Indre-et Loire</v>
      </c>
    </row>
    <row r="289" spans="1:3" ht="30.75" customHeight="1" x14ac:dyDescent="0.25">
      <c r="A289" s="56" t="s">
        <v>653</v>
      </c>
      <c r="B289" s="57" t="s">
        <v>654</v>
      </c>
      <c r="C289" s="54" t="str">
        <f t="shared" si="4"/>
        <v>1902 Convention collective des industries métallurgiques, mécaniques, électriques, électroniques connexes et similaires du Maine-et-Loire</v>
      </c>
    </row>
    <row r="290" spans="1:3" ht="30.75" customHeight="1" x14ac:dyDescent="0.25">
      <c r="A290" s="56" t="s">
        <v>655</v>
      </c>
      <c r="B290" s="57" t="s">
        <v>656</v>
      </c>
      <c r="C290" s="54" t="str">
        <f t="shared" si="4"/>
        <v>1809 Convention collective des industries métallurgiques, mécaniques, similaires et connexes du Jura</v>
      </c>
    </row>
    <row r="291" spans="1:3" ht="30.75" customHeight="1" x14ac:dyDescent="0.25">
      <c r="A291" s="56" t="s">
        <v>657</v>
      </c>
      <c r="B291" s="57" t="s">
        <v>658</v>
      </c>
      <c r="C291" s="54" t="str">
        <f t="shared" si="4"/>
        <v>2594 Convention collective des installateurs en remontées mécaniques</v>
      </c>
    </row>
    <row r="292" spans="1:3" ht="30.75" customHeight="1" x14ac:dyDescent="0.25">
      <c r="A292" s="56" t="s">
        <v>659</v>
      </c>
      <c r="B292" s="57" t="s">
        <v>660</v>
      </c>
      <c r="C292" s="54" t="str">
        <f t="shared" si="4"/>
        <v>2397 Convention collective des mannequins adultes et des mannequins enfants de moins de seize ans employés par les agences de mannequins</v>
      </c>
    </row>
    <row r="293" spans="1:3" ht="30.75" customHeight="1" x14ac:dyDescent="0.25">
      <c r="A293" s="56" t="s">
        <v>661</v>
      </c>
      <c r="B293" s="57" t="s">
        <v>662</v>
      </c>
      <c r="C293" s="54" t="str">
        <f t="shared" si="4"/>
        <v>2221 Convention collective des mensuels des industries des métaux de l'Isère et des Hautes-Alpes</v>
      </c>
    </row>
    <row r="294" spans="1:3" ht="30.75" customHeight="1" x14ac:dyDescent="0.25">
      <c r="A294" s="56" t="s">
        <v>663</v>
      </c>
      <c r="B294" s="57" t="s">
        <v>664</v>
      </c>
      <c r="C294" s="54" t="str">
        <f t="shared" si="4"/>
        <v>1387 Convention collective des mensuels des industries métallurgiques des Flandres</v>
      </c>
    </row>
    <row r="295" spans="1:3" ht="30.75" customHeight="1" x14ac:dyDescent="0.25">
      <c r="A295" s="56" t="s">
        <v>665</v>
      </c>
      <c r="B295" s="57" t="s">
        <v>666</v>
      </c>
      <c r="C295" s="54" t="str">
        <f t="shared" si="4"/>
        <v>0878 Convention collective des mensuels des industries métallurgiques du Rhône</v>
      </c>
    </row>
    <row r="296" spans="1:3" ht="30.75" customHeight="1" x14ac:dyDescent="0.25">
      <c r="A296" s="56" t="s">
        <v>667</v>
      </c>
      <c r="B296" s="57" t="s">
        <v>668</v>
      </c>
      <c r="C296" s="54" t="str">
        <f t="shared" si="4"/>
        <v>0003 Convention collective des ouvriers de la navigation intérieure de marchandises</v>
      </c>
    </row>
    <row r="297" spans="1:3" ht="30.75" customHeight="1" x14ac:dyDescent="0.25">
      <c r="A297" s="56" t="s">
        <v>669</v>
      </c>
      <c r="B297" s="57" t="s">
        <v>670</v>
      </c>
      <c r="C297" s="54" t="str">
        <f t="shared" si="4"/>
        <v>0954 Convention collective des ouvriers des entreprises de manutention et des chantiers charbonniers des ports de Strasbourg</v>
      </c>
    </row>
    <row r="298" spans="1:3" ht="30" x14ac:dyDescent="0.25">
      <c r="A298" s="56" t="s">
        <v>671</v>
      </c>
      <c r="B298" s="57" t="s">
        <v>672</v>
      </c>
      <c r="C298" s="54" t="str">
        <f t="shared" si="4"/>
        <v>0214 Convention collective des ouvriers des entreprises de presse de la région parisienne</v>
      </c>
    </row>
    <row r="299" spans="1:3" x14ac:dyDescent="0.25">
      <c r="A299" s="56" t="s">
        <v>673</v>
      </c>
      <c r="B299" s="57" t="s">
        <v>674</v>
      </c>
      <c r="C299" s="54" t="str">
        <f t="shared" si="4"/>
        <v>2582 Convention collective des ouvriers des travaux public de la Savoie</v>
      </c>
    </row>
    <row r="300" spans="1:3" x14ac:dyDescent="0.25">
      <c r="A300" s="56" t="s">
        <v>675</v>
      </c>
      <c r="B300" s="57" t="s">
        <v>676</v>
      </c>
      <c r="C300" s="54" t="str">
        <f t="shared" si="4"/>
        <v>1668 Convention collective des ouvriers du bâtiment de la région Alsace</v>
      </c>
    </row>
    <row r="301" spans="1:3" ht="30" x14ac:dyDescent="0.25">
      <c r="A301" s="56" t="s">
        <v>677</v>
      </c>
      <c r="B301" s="57" t="s">
        <v>678</v>
      </c>
      <c r="C301" s="54" t="str">
        <f t="shared" si="4"/>
        <v>1722 Convention collective des ouvriers du bâtiment de la région de Haute-Normandie</v>
      </c>
    </row>
    <row r="302" spans="1:3" ht="30" x14ac:dyDescent="0.25">
      <c r="A302" s="56" t="s">
        <v>679</v>
      </c>
      <c r="B302" s="57" t="s">
        <v>680</v>
      </c>
      <c r="C302" s="54" t="str">
        <f t="shared" si="4"/>
        <v>2267 Convention collective des ouvriers du bâtiment de la région Languedoc-Roussillon</v>
      </c>
    </row>
    <row r="303" spans="1:3" ht="30" x14ac:dyDescent="0.25">
      <c r="A303" s="56" t="s">
        <v>681</v>
      </c>
      <c r="B303" s="57" t="s">
        <v>682</v>
      </c>
      <c r="C303" s="54" t="str">
        <f t="shared" si="4"/>
        <v>2667 Convention collective des ouvriers du bâtiment des départements Drôme, Ardèche</v>
      </c>
    </row>
    <row r="304" spans="1:3" ht="30" x14ac:dyDescent="0.25">
      <c r="A304" s="56" t="s">
        <v>683</v>
      </c>
      <c r="B304" s="57" t="s">
        <v>684</v>
      </c>
      <c r="C304" s="54" t="str">
        <f t="shared" si="4"/>
        <v>0361 Convention collective des ouvriers du bâtiment du département de l'Indre</v>
      </c>
    </row>
    <row r="305" spans="1:3" ht="30" x14ac:dyDescent="0.25">
      <c r="A305" s="56" t="s">
        <v>685</v>
      </c>
      <c r="B305" s="57" t="s">
        <v>686</v>
      </c>
      <c r="C305" s="54" t="str">
        <f t="shared" si="4"/>
        <v>0797 Convention collective des ouvriers du bâtiment du département du Loir-et-Cher</v>
      </c>
    </row>
    <row r="306" spans="1:3" x14ac:dyDescent="0.25">
      <c r="A306" s="56" t="s">
        <v>687</v>
      </c>
      <c r="B306" s="57" t="s">
        <v>688</v>
      </c>
      <c r="C306" s="54" t="str">
        <f t="shared" si="4"/>
        <v>0365 Convention collective des ouvriers du bâtiment du Gers</v>
      </c>
    </row>
    <row r="307" spans="1:3" ht="30" x14ac:dyDescent="0.25">
      <c r="A307" s="56" t="s">
        <v>689</v>
      </c>
      <c r="B307" s="57" t="s">
        <v>690</v>
      </c>
      <c r="C307" s="54" t="str">
        <f t="shared" si="4"/>
        <v>2328 Convention collective des ouvriers du bâtiment et des travaux publics de la Guadeloupe et dépendances</v>
      </c>
    </row>
    <row r="308" spans="1:3" ht="30" x14ac:dyDescent="0.25">
      <c r="A308" s="56" t="s">
        <v>691</v>
      </c>
      <c r="B308" s="57" t="s">
        <v>692</v>
      </c>
      <c r="C308" s="54" t="str">
        <f t="shared" si="4"/>
        <v>0599 Convention collective des ouvriers du bâtiment et des travaux publics de Meurthe-et-Moselle</v>
      </c>
    </row>
    <row r="309" spans="1:3" ht="30" x14ac:dyDescent="0.25">
      <c r="A309" s="56" t="s">
        <v>693</v>
      </c>
      <c r="B309" s="57" t="s">
        <v>694</v>
      </c>
      <c r="C309" s="54" t="str">
        <f t="shared" si="4"/>
        <v>0157 Convention collective des ouvriers du bâtiment et des travaux publics des Vosges</v>
      </c>
    </row>
    <row r="310" spans="1:3" ht="30" x14ac:dyDescent="0.25">
      <c r="A310" s="56" t="s">
        <v>695</v>
      </c>
      <c r="B310" s="57" t="s">
        <v>696</v>
      </c>
      <c r="C310" s="54" t="str">
        <f t="shared" si="4"/>
        <v>0192 Convention collective des ouvriers du bâtiment et des travaux publics du Doubs</v>
      </c>
    </row>
    <row r="311" spans="1:3" ht="30" x14ac:dyDescent="0.25">
      <c r="A311" s="56" t="s">
        <v>697</v>
      </c>
      <c r="B311" s="57" t="s">
        <v>698</v>
      </c>
      <c r="C311" s="54" t="str">
        <f t="shared" si="4"/>
        <v>0279 Convention collective des ouvriers du bâtiment et des travaux publics pour le département de l'Allier</v>
      </c>
    </row>
    <row r="312" spans="1:3" ht="30" x14ac:dyDescent="0.25">
      <c r="A312" s="56" t="s">
        <v>699</v>
      </c>
      <c r="B312" s="57" t="s">
        <v>700</v>
      </c>
      <c r="C312" s="54" t="str">
        <f t="shared" si="4"/>
        <v>2389 Convention collective des ouvriers du bâtiment et des travaux publics région de La Réunion</v>
      </c>
    </row>
    <row r="313" spans="1:3" ht="30" x14ac:dyDescent="0.25">
      <c r="A313" s="56" t="s">
        <v>701</v>
      </c>
      <c r="B313" s="57" t="s">
        <v>702</v>
      </c>
      <c r="C313" s="54" t="str">
        <f t="shared" si="4"/>
        <v>2870 Convention collective des ouvriers du bâtiment, des travaux publics et des industries et activités connexes de la Guyane</v>
      </c>
    </row>
    <row r="314" spans="1:3" ht="45" x14ac:dyDescent="0.25">
      <c r="A314" s="56" t="s">
        <v>703</v>
      </c>
      <c r="B314" s="57" t="s">
        <v>704</v>
      </c>
      <c r="C314" s="54" t="str">
        <f t="shared" si="4"/>
        <v>0054 Convention collective des ouvriers, employés, techniciens et agents de maîtrise des industries métallurgiques, mécaniques et connexes de la région parisienne</v>
      </c>
    </row>
    <row r="315" spans="1:3" x14ac:dyDescent="0.25">
      <c r="A315" s="56" t="s">
        <v>705</v>
      </c>
      <c r="B315" s="57" t="s">
        <v>706</v>
      </c>
      <c r="C315" s="54" t="str">
        <f t="shared" si="4"/>
        <v>1334 Convention collective des psychologues de l'enseignement privé</v>
      </c>
    </row>
    <row r="316" spans="1:3" x14ac:dyDescent="0.25">
      <c r="A316" s="56" t="s">
        <v>707</v>
      </c>
      <c r="B316" s="57" t="s">
        <v>708</v>
      </c>
      <c r="C316" s="54" t="str">
        <f t="shared" si="4"/>
        <v>3211 Convention collective des salariés des établissements privés 2015</v>
      </c>
    </row>
    <row r="317" spans="1:3" ht="30" x14ac:dyDescent="0.25">
      <c r="A317" s="56" t="s">
        <v>709</v>
      </c>
      <c r="B317" s="57" t="s">
        <v>710</v>
      </c>
      <c r="C317" s="54" t="str">
        <f t="shared" si="4"/>
        <v>1565 Convention collective des services de soins infirmiers à domicile pour personnes âgées de la Guadeloupe</v>
      </c>
    </row>
    <row r="318" spans="1:3" x14ac:dyDescent="0.25">
      <c r="A318" s="56" t="s">
        <v>711</v>
      </c>
      <c r="B318" s="57" t="s">
        <v>712</v>
      </c>
      <c r="C318" s="54" t="str">
        <f t="shared" si="4"/>
        <v>1014 Convention collective des sociétés d'économie mixte d'autoroutes</v>
      </c>
    </row>
    <row r="319" spans="1:3" ht="30" x14ac:dyDescent="0.25">
      <c r="A319" s="56" t="s">
        <v>713</v>
      </c>
      <c r="B319" s="57" t="s">
        <v>714</v>
      </c>
      <c r="C319" s="54" t="str">
        <f t="shared" si="4"/>
        <v>3203 Convention collective des structures associatives de pêche de loisir et de protection du milieu aquatique</v>
      </c>
    </row>
    <row r="320" spans="1:3" ht="45" x14ac:dyDescent="0.25">
      <c r="A320" s="56" t="s">
        <v>715</v>
      </c>
      <c r="B320" s="57" t="s">
        <v>716</v>
      </c>
      <c r="C320" s="54" t="str">
        <f t="shared" si="4"/>
        <v>0713 Convention collective des surveillants personnels administratifs et de service de l'enseignement primaire privé des arrondissements de Saint-Etienne et Montbrison (Loire)</v>
      </c>
    </row>
    <row r="321" spans="1:3" x14ac:dyDescent="0.25">
      <c r="A321" s="56" t="s">
        <v>717</v>
      </c>
      <c r="B321" s="57" t="s">
        <v>718</v>
      </c>
      <c r="C321" s="54" t="str">
        <f t="shared" si="4"/>
        <v>2219 Convention collective des taxis parisiens salariés</v>
      </c>
    </row>
    <row r="322" spans="1:3" ht="30" x14ac:dyDescent="0.25">
      <c r="A322" s="56" t="s">
        <v>719</v>
      </c>
      <c r="B322" s="57" t="s">
        <v>720</v>
      </c>
      <c r="C322" s="54" t="str">
        <f t="shared" si="4"/>
        <v>0057 Convention collective des tisseurs à domicile rubanier de la région de Saint-Etienne</v>
      </c>
    </row>
    <row r="323" spans="1:3" x14ac:dyDescent="0.25">
      <c r="A323" s="56" t="s">
        <v>721</v>
      </c>
      <c r="B323" s="57" t="s">
        <v>722</v>
      </c>
      <c r="C323" s="54" t="str">
        <f t="shared" ref="C323:C386" si="5">A323&amp;" "&amp;B323</f>
        <v>3207 Convention collective des transports sanitaires de Guadeloupe</v>
      </c>
    </row>
    <row r="324" spans="1:3" x14ac:dyDescent="0.25">
      <c r="A324" s="56" t="s">
        <v>723</v>
      </c>
      <c r="B324" s="57" t="s">
        <v>724</v>
      </c>
      <c r="C324" s="54" t="str">
        <f t="shared" si="5"/>
        <v>0076 Convention collective du bâtiment de la Charente</v>
      </c>
    </row>
    <row r="325" spans="1:3" ht="45" x14ac:dyDescent="0.25">
      <c r="A325" s="56" t="s">
        <v>725</v>
      </c>
      <c r="B325" s="57" t="s">
        <v>726</v>
      </c>
      <c r="C325" s="54" t="str">
        <f t="shared" si="5"/>
        <v>1779 Convention collective du bâtiment de la région Provence-Alpes-Côte d'Azur concernant les ouvriers employés par les entreprises occupant jusqu'à 10 salariés</v>
      </c>
    </row>
    <row r="326" spans="1:3" ht="45" x14ac:dyDescent="0.25">
      <c r="A326" s="56" t="s">
        <v>727</v>
      </c>
      <c r="B326" s="57" t="s">
        <v>728</v>
      </c>
      <c r="C326" s="54" t="str">
        <f t="shared" si="5"/>
        <v>1780 Convention collective du bâtiment de la région Provence-Alpes-Côte d'Azur concernant les ouvriers employés par les entreprises occupant plus de 10 salariés</v>
      </c>
    </row>
    <row r="327" spans="1:3" ht="30" x14ac:dyDescent="0.25">
      <c r="A327" s="56" t="s">
        <v>729</v>
      </c>
      <c r="B327" s="57" t="s">
        <v>730</v>
      </c>
      <c r="C327" s="54" t="str">
        <f t="shared" si="5"/>
        <v>1758 Convention collective du bâtiment du département du Tarn concernant les ouvriers employés par les entreprises occupant jusqu'à 10 salariés</v>
      </c>
    </row>
    <row r="328" spans="1:3" ht="30" x14ac:dyDescent="0.25">
      <c r="A328" s="56" t="s">
        <v>731</v>
      </c>
      <c r="B328" s="57" t="s">
        <v>732</v>
      </c>
      <c r="C328" s="54" t="str">
        <f t="shared" si="5"/>
        <v>1759 Convention collective du bâtiment du département du Tarn concernant les ouvriers employés par les entreprises occupant plus de 10 salariés</v>
      </c>
    </row>
    <row r="329" spans="1:3" ht="30" x14ac:dyDescent="0.25">
      <c r="A329" s="56" t="s">
        <v>733</v>
      </c>
      <c r="B329" s="57" t="s">
        <v>734</v>
      </c>
      <c r="C329" s="54" t="str">
        <f t="shared" si="5"/>
        <v>1402 Convention collective du bâtiment et des travaux publics de Haute-Savoie</v>
      </c>
    </row>
    <row r="330" spans="1:3" x14ac:dyDescent="0.25">
      <c r="A330" s="56" t="s">
        <v>735</v>
      </c>
      <c r="B330" s="57" t="s">
        <v>736</v>
      </c>
      <c r="C330" s="54" t="str">
        <f t="shared" si="5"/>
        <v>0080 Convention collective du bâtiment et des travaux publics de la Moselle</v>
      </c>
    </row>
    <row r="331" spans="1:3" ht="30" x14ac:dyDescent="0.25">
      <c r="A331" s="56" t="s">
        <v>737</v>
      </c>
      <c r="B331" s="57" t="s">
        <v>738</v>
      </c>
      <c r="C331" s="54" t="str">
        <f t="shared" si="5"/>
        <v>0409 Convention collective du bâtiment et des travaux publics de la région du Limousin</v>
      </c>
    </row>
    <row r="332" spans="1:3" ht="30" x14ac:dyDescent="0.25">
      <c r="A332" s="56" t="s">
        <v>739</v>
      </c>
      <c r="B332" s="57" t="s">
        <v>740</v>
      </c>
      <c r="C332" s="54" t="str">
        <f t="shared" si="5"/>
        <v>0137 Convention collective du bâtiment et des travaux publics de l'Indre-et-Loire</v>
      </c>
    </row>
    <row r="333" spans="1:3" x14ac:dyDescent="0.25">
      <c r="A333" s="56" t="s">
        <v>741</v>
      </c>
      <c r="B333" s="57" t="s">
        <v>742</v>
      </c>
      <c r="C333" s="54" t="str">
        <f t="shared" si="5"/>
        <v>1323 Convention collective du commerce de détail de la Moselle</v>
      </c>
    </row>
    <row r="334" spans="1:3" x14ac:dyDescent="0.25">
      <c r="A334" s="56" t="s">
        <v>743</v>
      </c>
      <c r="B334" s="57" t="s">
        <v>744</v>
      </c>
      <c r="C334" s="54" t="str">
        <f t="shared" si="5"/>
        <v>0005 Convention collective du commerce de détail de l'Indre</v>
      </c>
    </row>
    <row r="335" spans="1:3" ht="30" x14ac:dyDescent="0.25">
      <c r="A335" s="56" t="s">
        <v>745</v>
      </c>
      <c r="B335" s="57" t="s">
        <v>746</v>
      </c>
      <c r="C335" s="54" t="str">
        <f t="shared" si="5"/>
        <v>0120 Convention collective du commerce de détail non alimentaire de Bourges</v>
      </c>
    </row>
    <row r="336" spans="1:3" ht="30" x14ac:dyDescent="0.25">
      <c r="A336" s="56" t="s">
        <v>747</v>
      </c>
      <c r="B336" s="57" t="s">
        <v>748</v>
      </c>
      <c r="C336" s="54" t="str">
        <f t="shared" si="5"/>
        <v>1406 Convention collective du commerce de détail non alimentaire de la Gironde</v>
      </c>
    </row>
    <row r="337" spans="1:3" ht="30" x14ac:dyDescent="0.25">
      <c r="A337" s="56" t="s">
        <v>749</v>
      </c>
      <c r="B337" s="57" t="s">
        <v>750</v>
      </c>
      <c r="C337" s="54" t="str">
        <f t="shared" si="5"/>
        <v>1276 Convention collective du commerce de détail non alimentaire du Finistère</v>
      </c>
    </row>
    <row r="338" spans="1:3" ht="30" x14ac:dyDescent="0.25">
      <c r="A338" s="56" t="s">
        <v>751</v>
      </c>
      <c r="B338" s="57" t="s">
        <v>752</v>
      </c>
      <c r="C338" s="54" t="str">
        <f t="shared" si="5"/>
        <v>1202 Convention collective du commerce de détail non alimentaire du Maine-et-Loire</v>
      </c>
    </row>
    <row r="339" spans="1:3" ht="30" x14ac:dyDescent="0.25">
      <c r="A339" s="56" t="s">
        <v>753</v>
      </c>
      <c r="B339" s="57" t="s">
        <v>754</v>
      </c>
      <c r="C339" s="54" t="str">
        <f t="shared" si="5"/>
        <v>1761 Convention collective du commerce de gros des tissus, tapis et linge de maison</v>
      </c>
    </row>
    <row r="340" spans="1:3" ht="30" x14ac:dyDescent="0.25">
      <c r="A340" s="56" t="s">
        <v>755</v>
      </c>
      <c r="B340" s="57" t="s">
        <v>756</v>
      </c>
      <c r="C340" s="54" t="str">
        <f t="shared" si="5"/>
        <v>0641 Convention collective du commerce des fers tubes et métaux de Nantes et sa banlieue (Loire-Atlantique)</v>
      </c>
    </row>
    <row r="341" spans="1:3" ht="30" x14ac:dyDescent="0.25">
      <c r="A341" s="56" t="s">
        <v>757</v>
      </c>
      <c r="B341" s="57" t="s">
        <v>758</v>
      </c>
      <c r="C341" s="54" t="str">
        <f t="shared" si="5"/>
        <v>0377 Convention collective du commerce des villes des Bouches-du-Rhône à l'exception de Marseille</v>
      </c>
    </row>
    <row r="342" spans="1:3" x14ac:dyDescent="0.25">
      <c r="A342" s="56" t="s">
        <v>759</v>
      </c>
      <c r="B342" s="57" t="s">
        <v>760</v>
      </c>
      <c r="C342" s="54" t="str">
        <f t="shared" si="5"/>
        <v>0468 Convention collective du commerce succursaliste de la chaussure</v>
      </c>
    </row>
    <row r="343" spans="1:3" x14ac:dyDescent="0.25">
      <c r="A343" s="56" t="s">
        <v>761</v>
      </c>
      <c r="B343" s="57" t="s">
        <v>762</v>
      </c>
      <c r="C343" s="54" t="str">
        <f t="shared" si="5"/>
        <v>2622 Convention collective du crédit maritime mutuel</v>
      </c>
    </row>
    <row r="344" spans="1:3" ht="30" x14ac:dyDescent="0.25">
      <c r="A344" s="56" t="s">
        <v>763</v>
      </c>
      <c r="B344" s="57" t="s">
        <v>764</v>
      </c>
      <c r="C344" s="54" t="str">
        <f t="shared" si="5"/>
        <v>2034 Convention collective du département de l'Isère concernant les ouvriers employés par les entreprises de travaux publics</v>
      </c>
    </row>
    <row r="345" spans="1:3" ht="30" x14ac:dyDescent="0.25">
      <c r="A345" s="56" t="s">
        <v>765</v>
      </c>
      <c r="B345" s="57" t="s">
        <v>766</v>
      </c>
      <c r="C345" s="54" t="str">
        <f t="shared" si="5"/>
        <v>2032 Convention collective du département de l'Isère concernant les ouvriers employés par les entreprises du bâtiment occupant jusqu'à 10 salariés</v>
      </c>
    </row>
    <row r="346" spans="1:3" ht="30" x14ac:dyDescent="0.25">
      <c r="A346" s="56" t="s">
        <v>767</v>
      </c>
      <c r="B346" s="57" t="s">
        <v>768</v>
      </c>
      <c r="C346" s="54" t="str">
        <f t="shared" si="5"/>
        <v>2033 Convention collective du département de l'Isère concernant les ouvriers employés par les entreprises du bâtiment occupant plus de 10 salariés</v>
      </c>
    </row>
    <row r="347" spans="1:3" ht="45" x14ac:dyDescent="0.25">
      <c r="A347" s="56" t="s">
        <v>769</v>
      </c>
      <c r="B347" s="57" t="s">
        <v>770</v>
      </c>
      <c r="C347" s="54" t="str">
        <f t="shared" si="5"/>
        <v>1642 Convention collective du département du Cher concernant les ouvriers employés par les entreprises du bâtiment non visées par le décret du 1er mars 1962 -c'est-à-dire occupant plus de 10 salariés-</v>
      </c>
    </row>
    <row r="348" spans="1:3" ht="45" x14ac:dyDescent="0.25">
      <c r="A348" s="56" t="s">
        <v>771</v>
      </c>
      <c r="B348" s="57" t="s">
        <v>772</v>
      </c>
      <c r="C348" s="54" t="str">
        <f t="shared" si="5"/>
        <v>1638 Convention collective du département du Cher concernant les ouvriers employés par les entreprises du bâtiment visées par le décret du 1er mars 1962 - c'est-à-dire occupant jusqu'à 10 salariés-</v>
      </c>
    </row>
    <row r="349" spans="1:3" x14ac:dyDescent="0.25">
      <c r="A349" s="56" t="s">
        <v>773</v>
      </c>
      <c r="B349" s="57" t="s">
        <v>774</v>
      </c>
      <c r="C349" s="54" t="str">
        <f t="shared" si="5"/>
        <v>2205 Convention collective du notariat</v>
      </c>
    </row>
    <row r="350" spans="1:3" ht="30" x14ac:dyDescent="0.25">
      <c r="A350" s="56" t="s">
        <v>775</v>
      </c>
      <c r="B350" s="57" t="s">
        <v>776</v>
      </c>
      <c r="C350" s="54" t="str">
        <f t="shared" si="5"/>
        <v>2796 Convention collective du personnel de direction du régime social des indépendants, ses annexes et son accord d'application</v>
      </c>
    </row>
    <row r="351" spans="1:3" ht="30" x14ac:dyDescent="0.25">
      <c r="A351" s="56" t="s">
        <v>777</v>
      </c>
      <c r="B351" s="57" t="s">
        <v>778</v>
      </c>
      <c r="C351" s="54" t="str">
        <f t="shared" si="5"/>
        <v>1461 Convention collective du personnel de surveillance des services auxiliaires de la manutention des ports de Marseille(Bouches-du-Rhône)</v>
      </c>
    </row>
    <row r="352" spans="1:3" ht="30" x14ac:dyDescent="0.25">
      <c r="A352" s="56" t="s">
        <v>779</v>
      </c>
      <c r="B352" s="57" t="s">
        <v>780</v>
      </c>
      <c r="C352" s="54" t="str">
        <f t="shared" si="5"/>
        <v>1903 Convention collective du personnel d'encadrement des agences de presse</v>
      </c>
    </row>
    <row r="353" spans="1:3" x14ac:dyDescent="0.25">
      <c r="A353" s="56" t="s">
        <v>781</v>
      </c>
      <c r="B353" s="57" t="s">
        <v>782</v>
      </c>
      <c r="C353" s="54" t="str">
        <f t="shared" si="5"/>
        <v>1147 Convention collective du personnel des cabinets médicaux (médecin)</v>
      </c>
    </row>
    <row r="354" spans="1:3" ht="30" x14ac:dyDescent="0.25">
      <c r="A354" s="56" t="s">
        <v>783</v>
      </c>
      <c r="B354" s="57" t="s">
        <v>784</v>
      </c>
      <c r="C354" s="54" t="str">
        <f t="shared" si="5"/>
        <v>3206 Convention collective du personnel des cabinets médicaux de Martinique</v>
      </c>
    </row>
    <row r="355" spans="1:3" ht="30" x14ac:dyDescent="0.25">
      <c r="A355" s="56" t="s">
        <v>785</v>
      </c>
      <c r="B355" s="57" t="s">
        <v>786</v>
      </c>
      <c r="C355" s="54" t="str">
        <f t="shared" si="5"/>
        <v>0919 Convention collective du personnel des garages de la Martinique(Automobile, commerce, réparation)</v>
      </c>
    </row>
    <row r="356" spans="1:3" x14ac:dyDescent="0.25">
      <c r="A356" s="56" t="s">
        <v>787</v>
      </c>
      <c r="B356" s="57" t="s">
        <v>788</v>
      </c>
      <c r="C356" s="54" t="str">
        <f t="shared" si="5"/>
        <v>0489 Convention collective du personnel des industries du cartonnage</v>
      </c>
    </row>
    <row r="357" spans="1:3" x14ac:dyDescent="0.25">
      <c r="A357" s="56" t="s">
        <v>789</v>
      </c>
      <c r="B357" s="57" t="s">
        <v>790</v>
      </c>
      <c r="C357" s="54" t="str">
        <f t="shared" si="5"/>
        <v>1588 Convention collective du personnel des sociétés coopératives d'HLM</v>
      </c>
    </row>
    <row r="358" spans="1:3" ht="30" x14ac:dyDescent="0.25">
      <c r="A358" s="56" t="s">
        <v>791</v>
      </c>
      <c r="B358" s="57" t="s">
        <v>792</v>
      </c>
      <c r="C358" s="54" t="str">
        <f t="shared" si="5"/>
        <v>2972 Convention collective du personnel sédentaire des entreprises de navigation</v>
      </c>
    </row>
    <row r="359" spans="1:3" ht="30" x14ac:dyDescent="0.25">
      <c r="A359" s="56" t="s">
        <v>793</v>
      </c>
      <c r="B359" s="57" t="s">
        <v>794</v>
      </c>
      <c r="C359" s="54" t="str">
        <f t="shared" si="5"/>
        <v>1042 Convention collective du travail des commerces alimentaires et non alimentaires du département du Loiret</v>
      </c>
    </row>
    <row r="360" spans="1:3" x14ac:dyDescent="0.25">
      <c r="A360" s="56" t="s">
        <v>795</v>
      </c>
      <c r="B360" s="57" t="s">
        <v>796</v>
      </c>
      <c r="C360" s="54" t="str">
        <f t="shared" si="5"/>
        <v>0379 Convention collective du travail des commerces de la Martinique</v>
      </c>
    </row>
    <row r="361" spans="1:3" ht="30" x14ac:dyDescent="0.25">
      <c r="A361" s="56" t="s">
        <v>797</v>
      </c>
      <c r="B361" s="57" t="s">
        <v>798</v>
      </c>
      <c r="C361" s="54" t="str">
        <f t="shared" si="5"/>
        <v>1627 Convention collective du travail des industries de la métallurgie et des constructions mécaniques de Clermont-Ferrand et du Puy-de-Dôme</v>
      </c>
    </row>
    <row r="362" spans="1:3" ht="30" x14ac:dyDescent="0.25">
      <c r="A362" s="56" t="s">
        <v>799</v>
      </c>
      <c r="B362" s="57" t="s">
        <v>800</v>
      </c>
      <c r="C362" s="54" t="str">
        <f t="shared" si="5"/>
        <v>2704 Convention collective du travail du personnel des banques de la Guadeloupe, de Saint-Martin et de Saint-Barthélémy</v>
      </c>
    </row>
    <row r="363" spans="1:3" x14ac:dyDescent="0.25">
      <c r="A363" s="56" t="s">
        <v>801</v>
      </c>
      <c r="B363" s="57" t="s">
        <v>802</v>
      </c>
      <c r="C363" s="54" t="str">
        <f t="shared" si="5"/>
        <v>2701 Convention collective du travail du personnel des banques de la Guyane</v>
      </c>
    </row>
    <row r="364" spans="1:3" ht="30" x14ac:dyDescent="0.25">
      <c r="A364" s="56" t="s">
        <v>803</v>
      </c>
      <c r="B364" s="57" t="s">
        <v>804</v>
      </c>
      <c r="C364" s="54" t="str">
        <f t="shared" si="5"/>
        <v>2702 Convention collective du travail du personnel des banques de la Martinique</v>
      </c>
    </row>
    <row r="365" spans="1:3" ht="30" x14ac:dyDescent="0.25">
      <c r="A365" s="56" t="s">
        <v>805</v>
      </c>
      <c r="B365" s="57" t="s">
        <v>806</v>
      </c>
      <c r="C365" s="54" t="str">
        <f t="shared" si="5"/>
        <v>1072 Convention collective du travail règlementant le travail de manutention dans le port de Saint-Pierre</v>
      </c>
    </row>
    <row r="366" spans="1:3" x14ac:dyDescent="0.25">
      <c r="A366" s="56" t="s">
        <v>807</v>
      </c>
      <c r="B366" s="57" t="s">
        <v>808</v>
      </c>
      <c r="C366" s="54" t="str">
        <f t="shared" si="5"/>
        <v>3144 Convention collective ETAM du bâtiment et des travaux publics</v>
      </c>
    </row>
    <row r="367" spans="1:3" ht="30" x14ac:dyDescent="0.25">
      <c r="A367" s="56" t="s">
        <v>809</v>
      </c>
      <c r="B367" s="57" t="s">
        <v>810</v>
      </c>
      <c r="C367" s="54" t="str">
        <f t="shared" si="5"/>
        <v>0824 Convention collective interdépartementale des animateurs professionnels, conseillers d'éducation populaire</v>
      </c>
    </row>
    <row r="368" spans="1:3" ht="30" x14ac:dyDescent="0.25">
      <c r="A368" s="56" t="s">
        <v>811</v>
      </c>
      <c r="B368" s="57" t="s">
        <v>812</v>
      </c>
      <c r="C368" s="54" t="str">
        <f t="shared" si="5"/>
        <v>2002 Convention collective interrégionale de la blanchisserie, laverie, location de linge, nettoyage à sec, pressing et teinturerie</v>
      </c>
    </row>
    <row r="369" spans="1:3" ht="30" x14ac:dyDescent="0.25">
      <c r="A369" s="56" t="s">
        <v>813</v>
      </c>
      <c r="B369" s="57" t="s">
        <v>814</v>
      </c>
      <c r="C369" s="54" t="str">
        <f t="shared" si="5"/>
        <v>0172 Convention collective interrégionale de l'industrie du bois de pin maritime en forêt de Gascogne (Charente, Aquitaine)</v>
      </c>
    </row>
    <row r="370" spans="1:3" ht="45" x14ac:dyDescent="0.25">
      <c r="A370" s="56" t="s">
        <v>815</v>
      </c>
      <c r="B370" s="57" t="s">
        <v>816</v>
      </c>
      <c r="C370" s="54" t="str">
        <f t="shared" si="5"/>
        <v>0427 Convention collective interrégionale de l'industrie textile d'Elbeuf Louviers et de la région (Seine-Maritime, Eure, Calvados, Eure-et-Loir, Loire-Atlantique)</v>
      </c>
    </row>
    <row r="371" spans="1:3" x14ac:dyDescent="0.25">
      <c r="A371" s="56" t="s">
        <v>817</v>
      </c>
      <c r="B371" s="57" t="s">
        <v>818</v>
      </c>
      <c r="C371" s="54" t="str">
        <f t="shared" si="5"/>
        <v>0818 Convention collective locale de la réparation navale de Brest (Finistère)</v>
      </c>
    </row>
    <row r="372" spans="1:3" x14ac:dyDescent="0.25">
      <c r="A372" s="56" t="s">
        <v>819</v>
      </c>
      <c r="B372" s="57" t="s">
        <v>820</v>
      </c>
      <c r="C372" s="54" t="str">
        <f t="shared" si="5"/>
        <v>0131 Convention collective locale de la tapisserie d'art d'Aubusson-Felletin</v>
      </c>
    </row>
    <row r="373" spans="1:3" ht="30" x14ac:dyDescent="0.25">
      <c r="A373" s="56" t="s">
        <v>821</v>
      </c>
      <c r="B373" s="57" t="s">
        <v>822</v>
      </c>
      <c r="C373" s="54" t="str">
        <f t="shared" si="5"/>
        <v>0568 Convention collective locale de l'industrie hôtelière de l'arrondissement de Bayonne</v>
      </c>
    </row>
    <row r="374" spans="1:3" ht="30" x14ac:dyDescent="0.25">
      <c r="A374" s="56" t="s">
        <v>823</v>
      </c>
      <c r="B374" s="57" t="s">
        <v>824</v>
      </c>
      <c r="C374" s="54" t="str">
        <f t="shared" si="5"/>
        <v>0392 Convention collective locale de l'industrie textile de Roubaix-Tourcoing, vallée de la Lys</v>
      </c>
    </row>
    <row r="375" spans="1:3" ht="30" x14ac:dyDescent="0.25">
      <c r="A375" s="56" t="s">
        <v>825</v>
      </c>
      <c r="B375" s="57" t="s">
        <v>826</v>
      </c>
      <c r="C375" s="54" t="str">
        <f t="shared" si="5"/>
        <v>0437 Convention collective locale des cadres et agents de maîtrise du commerce de la nouveauté de Nantes (Loire-Atlantique)</v>
      </c>
    </row>
    <row r="376" spans="1:3" ht="30" x14ac:dyDescent="0.25">
      <c r="A376" s="56" t="s">
        <v>827</v>
      </c>
      <c r="B376" s="57" t="s">
        <v>828</v>
      </c>
      <c r="C376" s="54" t="str">
        <f t="shared" si="5"/>
        <v>1298 Convention collective locale des commerces de Cambrai et de l'arrondissement (Nord)</v>
      </c>
    </row>
    <row r="377" spans="1:3" ht="30" x14ac:dyDescent="0.25">
      <c r="A377" s="56" t="s">
        <v>829</v>
      </c>
      <c r="B377" s="57" t="s">
        <v>830</v>
      </c>
      <c r="C377" s="54" t="str">
        <f t="shared" si="5"/>
        <v>0671 Convention collective locale des commerces de détail non alimentaires de Grenoble (Isère)</v>
      </c>
    </row>
    <row r="378" spans="1:3" ht="30" x14ac:dyDescent="0.25">
      <c r="A378" s="56" t="s">
        <v>831</v>
      </c>
      <c r="B378" s="57" t="s">
        <v>832</v>
      </c>
      <c r="C378" s="54" t="str">
        <f t="shared" si="5"/>
        <v>0711 Convention collective locale des commerces de détail non alimentaires de la communauté urbaine de Lyon (Rhône)</v>
      </c>
    </row>
    <row r="379" spans="1:3" ht="30" x14ac:dyDescent="0.25">
      <c r="A379" s="56" t="s">
        <v>833</v>
      </c>
      <c r="B379" s="57" t="s">
        <v>834</v>
      </c>
      <c r="C379" s="54" t="str">
        <f t="shared" si="5"/>
        <v>1076 Convention collective locale des commerces de détail non alimentaires de la ville de Béziers (Hérault)</v>
      </c>
    </row>
    <row r="380" spans="1:3" ht="30" x14ac:dyDescent="0.25">
      <c r="A380" s="56" t="s">
        <v>835</v>
      </c>
      <c r="B380" s="57" t="s">
        <v>836</v>
      </c>
      <c r="C380" s="54" t="str">
        <f t="shared" si="5"/>
        <v>1088 Convention collective locale des commerces de détail non alimentaires de la ville de Montpellier</v>
      </c>
    </row>
    <row r="381" spans="1:3" ht="30" x14ac:dyDescent="0.25">
      <c r="A381" s="56" t="s">
        <v>837</v>
      </c>
      <c r="B381" s="57" t="s">
        <v>838</v>
      </c>
      <c r="C381" s="54" t="str">
        <f t="shared" si="5"/>
        <v>0894 Convention collective locale des commerces de détail non alimentaires de la ville de Rennes (Ille-et-Vilaine)</v>
      </c>
    </row>
    <row r="382" spans="1:3" x14ac:dyDescent="0.25">
      <c r="A382" s="56" t="s">
        <v>839</v>
      </c>
      <c r="B382" s="57" t="s">
        <v>840</v>
      </c>
      <c r="C382" s="54" t="str">
        <f t="shared" si="5"/>
        <v>0367 Convention collective locale des commerces de la région lilloise</v>
      </c>
    </row>
    <row r="383" spans="1:3" ht="30" x14ac:dyDescent="0.25">
      <c r="A383" s="56" t="s">
        <v>841</v>
      </c>
      <c r="B383" s="57" t="s">
        <v>842</v>
      </c>
      <c r="C383" s="54" t="str">
        <f t="shared" si="5"/>
        <v>0296 Convention collective locale des commerces de la région Roubaix-Tourcoing</v>
      </c>
    </row>
    <row r="384" spans="1:3" ht="30" x14ac:dyDescent="0.25">
      <c r="A384" s="56" t="s">
        <v>843</v>
      </c>
      <c r="B384" s="57" t="s">
        <v>844</v>
      </c>
      <c r="C384" s="54" t="str">
        <f t="shared" si="5"/>
        <v>0483 Convention collective locale des commerces du vêtement et de la nouveauté de l'arrondissement de Valenciennes (Nord)</v>
      </c>
    </row>
    <row r="385" spans="1:3" x14ac:dyDescent="0.25">
      <c r="A385" s="56" t="s">
        <v>845</v>
      </c>
      <c r="B385" s="57" t="s">
        <v>846</v>
      </c>
      <c r="C385" s="54" t="str">
        <f t="shared" si="5"/>
        <v>0024 Convention collective locale des commerces non alimentaires de Nevers</v>
      </c>
    </row>
    <row r="386" spans="1:3" ht="30" x14ac:dyDescent="0.25">
      <c r="A386" s="56" t="s">
        <v>847</v>
      </c>
      <c r="B386" s="57" t="s">
        <v>848</v>
      </c>
      <c r="C386" s="54" t="str">
        <f t="shared" si="5"/>
        <v>0539 Convention collective locale des commerces non alimentaires de Pau et d'Oloron (Pyrénées-Atlantiques)</v>
      </c>
    </row>
    <row r="387" spans="1:3" ht="45" x14ac:dyDescent="0.25">
      <c r="A387" s="56" t="s">
        <v>849</v>
      </c>
      <c r="B387" s="57" t="s">
        <v>850</v>
      </c>
      <c r="C387" s="54" t="str">
        <f t="shared" ref="C387:C450" si="6">A387&amp;" "&amp;B387</f>
        <v>0265 Convention collective locale des dessinateurs des cabinets de dessin de la ville de Lyon et des localités de la communauté urbaine de Lyon (Rhône)</v>
      </c>
    </row>
    <row r="388" spans="1:3" ht="30" x14ac:dyDescent="0.25">
      <c r="A388" s="56" t="s">
        <v>851</v>
      </c>
      <c r="B388" s="57" t="s">
        <v>852</v>
      </c>
      <c r="C388" s="54" t="str">
        <f t="shared" si="6"/>
        <v>0004 Convention collective locale des employés de commerce de magasins du Havre</v>
      </c>
    </row>
    <row r="389" spans="1:3" ht="30" x14ac:dyDescent="0.25">
      <c r="A389" s="56" t="s">
        <v>853</v>
      </c>
      <c r="B389" s="57" t="s">
        <v>854</v>
      </c>
      <c r="C389" s="54" t="str">
        <f t="shared" si="6"/>
        <v>0050 Convention collective locale des employés de commerce des cantons de Rodez</v>
      </c>
    </row>
    <row r="390" spans="1:3" ht="30" x14ac:dyDescent="0.25">
      <c r="A390" s="56" t="s">
        <v>855</v>
      </c>
      <c r="B390" s="57" t="s">
        <v>856</v>
      </c>
      <c r="C390" s="54" t="str">
        <f t="shared" si="6"/>
        <v>0441 Convention collective locale des grands magasins à rayons multiples de Bastia (Corse)</v>
      </c>
    </row>
    <row r="391" spans="1:3" x14ac:dyDescent="0.25">
      <c r="A391" s="56" t="s">
        <v>857</v>
      </c>
      <c r="B391" s="57" t="s">
        <v>858</v>
      </c>
      <c r="C391" s="54" t="str">
        <f t="shared" si="6"/>
        <v>0278 Convention collective locale des grands magasins de Brest</v>
      </c>
    </row>
    <row r="392" spans="1:3" ht="30" x14ac:dyDescent="0.25">
      <c r="A392" s="56" t="s">
        <v>859</v>
      </c>
      <c r="B392" s="57" t="s">
        <v>860</v>
      </c>
      <c r="C392" s="54" t="str">
        <f t="shared" si="6"/>
        <v>0510 Convention collective locale des grands magasins de l'arrondissement d'Avesnes (Nord)</v>
      </c>
    </row>
    <row r="393" spans="1:3" ht="30" x14ac:dyDescent="0.25">
      <c r="A393" s="56" t="s">
        <v>861</v>
      </c>
      <c r="B393" s="57" t="s">
        <v>862</v>
      </c>
      <c r="C393" s="54" t="str">
        <f t="shared" si="6"/>
        <v>0212 Convention collective locale des grands magasins de nouveautés et spécialités s'y rattachant de Rouen</v>
      </c>
    </row>
    <row r="394" spans="1:3" ht="30" x14ac:dyDescent="0.25">
      <c r="A394" s="56" t="s">
        <v>863</v>
      </c>
      <c r="B394" s="57" t="s">
        <v>864</v>
      </c>
      <c r="C394" s="54" t="str">
        <f t="shared" si="6"/>
        <v>1113 Convention collective locale des industries de la pipe et du fume-cigarette de la région de Saint Claude (Jura)</v>
      </c>
    </row>
    <row r="395" spans="1:3" ht="30" x14ac:dyDescent="0.25">
      <c r="A395" s="56" t="s">
        <v>865</v>
      </c>
      <c r="B395" s="57" t="s">
        <v>866</v>
      </c>
      <c r="C395" s="54" t="str">
        <f t="shared" si="6"/>
        <v>0113 Convention collective locale des industries de produits réfractaires de Givors</v>
      </c>
    </row>
    <row r="396" spans="1:3" ht="30" x14ac:dyDescent="0.25">
      <c r="A396" s="56" t="s">
        <v>867</v>
      </c>
      <c r="B396" s="57" t="s">
        <v>868</v>
      </c>
      <c r="C396" s="54" t="str">
        <f t="shared" si="6"/>
        <v>0025 Convention collective locale des industries du peigne de la Vallée de l'Hers et du Touyre</v>
      </c>
    </row>
    <row r="397" spans="1:3" ht="30" x14ac:dyDescent="0.25">
      <c r="A397" s="56" t="s">
        <v>869</v>
      </c>
      <c r="B397" s="57" t="s">
        <v>870</v>
      </c>
      <c r="C397" s="54" t="str">
        <f t="shared" si="6"/>
        <v>0979 Convention collective locale des industries métallurgiques de l'arrondissement du Havre (Seine-Maritime)</v>
      </c>
    </row>
    <row r="398" spans="1:3" ht="30" x14ac:dyDescent="0.25">
      <c r="A398" s="56" t="s">
        <v>871</v>
      </c>
      <c r="B398" s="57" t="s">
        <v>872</v>
      </c>
      <c r="C398" s="54" t="str">
        <f t="shared" si="6"/>
        <v>1164 Convention collective locale des industries métallurgiques et annexes de la région de Vimeu (Somme)</v>
      </c>
    </row>
    <row r="399" spans="1:3" ht="30" x14ac:dyDescent="0.25">
      <c r="A399" s="56" t="s">
        <v>873</v>
      </c>
      <c r="B399" s="57" t="s">
        <v>874</v>
      </c>
      <c r="C399" s="54" t="str">
        <f t="shared" si="6"/>
        <v>0513 Convention collective locale des magasins populaires de l'arrondissement de Valenciennes (Nord)</v>
      </c>
    </row>
    <row r="400" spans="1:3" ht="30" x14ac:dyDescent="0.25">
      <c r="A400" s="56" t="s">
        <v>875</v>
      </c>
      <c r="B400" s="57" t="s">
        <v>876</v>
      </c>
      <c r="C400" s="54" t="str">
        <f t="shared" si="6"/>
        <v>0694 Convention collective locale du carénage de Saint-Nazaire et sa région (Loire-Atlantique)</v>
      </c>
    </row>
    <row r="401" spans="1:3" ht="30" x14ac:dyDescent="0.25">
      <c r="A401" s="56" t="s">
        <v>877</v>
      </c>
      <c r="B401" s="57" t="s">
        <v>878</v>
      </c>
      <c r="C401" s="54" t="str">
        <f t="shared" si="6"/>
        <v>0784 Convention collective locale du commerce de détail non alimentaire de Besançon (Doubs)</v>
      </c>
    </row>
    <row r="402" spans="1:3" ht="30" x14ac:dyDescent="0.25">
      <c r="A402" s="56" t="s">
        <v>879</v>
      </c>
      <c r="B402" s="57" t="s">
        <v>880</v>
      </c>
      <c r="C402" s="54" t="str">
        <f t="shared" si="6"/>
        <v>0426 Convention collective locale du personnel des cabinets d'avocats de Nantes (Loire-Atlantique)</v>
      </c>
    </row>
    <row r="403" spans="1:3" ht="30" x14ac:dyDescent="0.25">
      <c r="A403" s="56" t="s">
        <v>881</v>
      </c>
      <c r="B403" s="57" t="s">
        <v>882</v>
      </c>
      <c r="C403" s="54" t="str">
        <f t="shared" si="6"/>
        <v>0376 Convention collective locale du personnel ouvrier dans les industries de la salaison et de la morue du canton de Fécamp</v>
      </c>
    </row>
    <row r="404" spans="1:3" ht="30" x14ac:dyDescent="0.25">
      <c r="A404" s="56" t="s">
        <v>883</v>
      </c>
      <c r="B404" s="57" t="s">
        <v>884</v>
      </c>
      <c r="C404" s="54" t="str">
        <f t="shared" si="6"/>
        <v>0313 Convention collective locale pour le transit des primeurs d'Afrique du Nord à Marseille</v>
      </c>
    </row>
    <row r="405" spans="1:3" ht="30" x14ac:dyDescent="0.25">
      <c r="A405" s="56" t="s">
        <v>885</v>
      </c>
      <c r="B405" s="57" t="s">
        <v>886</v>
      </c>
      <c r="C405" s="54" t="str">
        <f t="shared" si="6"/>
        <v>2768 Convention collective national de travail des pharmaciens du régime minier</v>
      </c>
    </row>
    <row r="406" spans="1:3" ht="45" x14ac:dyDescent="0.25">
      <c r="A406" s="56" t="s">
        <v>887</v>
      </c>
      <c r="B406" s="57" t="s">
        <v>888</v>
      </c>
      <c r="C406" s="54" t="str">
        <f t="shared" si="6"/>
        <v>1486 Convention collective nationale applicable au personnel des bureaux d'études techniques, des cabinets d'ingénieurs-conseils et des sociétés de conseils(BET, SYNTEC)</v>
      </c>
    </row>
    <row r="407" spans="1:3" ht="45" x14ac:dyDescent="0.25">
      <c r="A407" s="56" t="s">
        <v>889</v>
      </c>
      <c r="B407" s="57" t="s">
        <v>890</v>
      </c>
      <c r="C407" s="54" t="str">
        <f t="shared" si="6"/>
        <v>1597 Convention collective nationale concernant les ouvriers employés par les entreprises du bâtiment non visées par le décret 1er mars 1962 -c'est-à-dire occupant plus de 10 salariés-</v>
      </c>
    </row>
    <row r="408" spans="1:3" ht="45" x14ac:dyDescent="0.25">
      <c r="A408" s="56" t="s">
        <v>891</v>
      </c>
      <c r="B408" s="57" t="s">
        <v>892</v>
      </c>
      <c r="C408" s="54" t="str">
        <f t="shared" si="6"/>
        <v>1596 Convention collective nationale concernant les ouvriers employés par les entreprises du bâtiment visées par le décret du 1er mars 1962 -c'est-à-dire occupant jusqu'à 10 salariés-</v>
      </c>
    </row>
    <row r="409" spans="1:3" ht="30" x14ac:dyDescent="0.25">
      <c r="A409" s="56" t="s">
        <v>893</v>
      </c>
      <c r="B409" s="57" t="s">
        <v>894</v>
      </c>
      <c r="C409" s="54" t="str">
        <f t="shared" si="6"/>
        <v>2583 Convention collective nationale de branche des sociétés concessionnaires ou exploitantes d'autoroutes ou d'ouvrages routiers</v>
      </c>
    </row>
    <row r="410" spans="1:3" ht="30" x14ac:dyDescent="0.25">
      <c r="A410" s="56" t="s">
        <v>895</v>
      </c>
      <c r="B410" s="57" t="s">
        <v>896</v>
      </c>
      <c r="C410" s="54" t="str">
        <f t="shared" si="6"/>
        <v>0567 Convention collective nationale de la bijouterie, joaillerie, orfèvrerie et des activités qui s'y rattachent</v>
      </c>
    </row>
    <row r="411" spans="1:3" ht="30" x14ac:dyDescent="0.25">
      <c r="A411" s="56" t="s">
        <v>897</v>
      </c>
      <c r="B411" s="57" t="s">
        <v>898</v>
      </c>
      <c r="C411" s="54" t="str">
        <f t="shared" si="6"/>
        <v>0992 Convention collective nationale de la boucherie, boucherie-charcuterie et boucherie hippophagique, triperie, commerce de volailles et gibiers</v>
      </c>
    </row>
    <row r="412" spans="1:3" ht="30" x14ac:dyDescent="0.25">
      <c r="A412" s="56" t="s">
        <v>899</v>
      </c>
      <c r="B412" s="57" t="s">
        <v>900</v>
      </c>
      <c r="C412" s="54" t="str">
        <f t="shared" si="6"/>
        <v>0843 Convention collective nationale de la boulangerie-pâtisserie -entreprises artisanales-</v>
      </c>
    </row>
    <row r="413" spans="1:3" x14ac:dyDescent="0.25">
      <c r="A413" s="56" t="s">
        <v>901</v>
      </c>
      <c r="B413" s="57" t="s">
        <v>902</v>
      </c>
      <c r="C413" s="54" t="str">
        <f t="shared" si="6"/>
        <v>1543 Convention collective nationale de la boyauderie</v>
      </c>
    </row>
    <row r="414" spans="1:3" x14ac:dyDescent="0.25">
      <c r="A414" s="56" t="s">
        <v>903</v>
      </c>
      <c r="B414" s="57" t="s">
        <v>904</v>
      </c>
      <c r="C414" s="54" t="str">
        <f t="shared" si="6"/>
        <v>0953 Convention collective nationale de la charcuterie de détail</v>
      </c>
    </row>
    <row r="415" spans="1:3" x14ac:dyDescent="0.25">
      <c r="A415" s="56" t="s">
        <v>905</v>
      </c>
      <c r="B415" s="57" t="s">
        <v>906</v>
      </c>
      <c r="C415" s="54" t="str">
        <f t="shared" si="6"/>
        <v>0418 Convention collective nationale de la chemiserie sur mesure</v>
      </c>
    </row>
    <row r="416" spans="1:3" ht="30" x14ac:dyDescent="0.25">
      <c r="A416" s="56" t="s">
        <v>907</v>
      </c>
      <c r="B416" s="57" t="s">
        <v>908</v>
      </c>
      <c r="C416" s="54" t="str">
        <f t="shared" si="6"/>
        <v>2596 Convention collective nationale de la coiffure et des professions connexes</v>
      </c>
    </row>
    <row r="417" spans="1:3" x14ac:dyDescent="0.25">
      <c r="A417" s="56" t="s">
        <v>909</v>
      </c>
      <c r="B417" s="57" t="s">
        <v>910</v>
      </c>
      <c r="C417" s="54" t="str">
        <f t="shared" si="6"/>
        <v>2494 Convention collective nationale de la coopération maritime</v>
      </c>
    </row>
    <row r="418" spans="1:3" x14ac:dyDescent="0.25">
      <c r="A418" s="56" t="s">
        <v>911</v>
      </c>
      <c r="B418" s="57" t="s">
        <v>912</v>
      </c>
      <c r="C418" s="54" t="str">
        <f t="shared" si="6"/>
        <v>1561 Convention collective nationale de la cordonnerie multiservice</v>
      </c>
    </row>
    <row r="419" spans="1:3" ht="45" x14ac:dyDescent="0.25">
      <c r="A419" s="56" t="s">
        <v>913</v>
      </c>
      <c r="B419" s="57" t="s">
        <v>914</v>
      </c>
      <c r="C419" s="54" t="str">
        <f t="shared" si="6"/>
        <v>0802 Convention collective nationale de la distribution de papiers-cartons commerces de gros pour les ouvriers, employés, techniciens et agents de maîtrise</v>
      </c>
    </row>
    <row r="420" spans="1:3" x14ac:dyDescent="0.25">
      <c r="A420" s="56" t="s">
        <v>915</v>
      </c>
      <c r="B420" s="57" t="s">
        <v>916</v>
      </c>
      <c r="C420" s="54" t="str">
        <f t="shared" si="6"/>
        <v>1411 Convention collective nationale de la fabrication de l'ameublement</v>
      </c>
    </row>
    <row r="421" spans="1:3" ht="30" x14ac:dyDescent="0.25">
      <c r="A421" s="56" t="s">
        <v>917</v>
      </c>
      <c r="B421" s="57" t="s">
        <v>918</v>
      </c>
      <c r="C421" s="54" t="str">
        <f t="shared" si="6"/>
        <v>1821 Convention collective nationale de la fabrication du verre à la main semi-automatique et mixte</v>
      </c>
    </row>
    <row r="422" spans="1:3" ht="30" x14ac:dyDescent="0.25">
      <c r="A422" s="56" t="s">
        <v>919</v>
      </c>
      <c r="B422" s="57" t="s">
        <v>920</v>
      </c>
      <c r="C422" s="54" t="str">
        <f t="shared" si="6"/>
        <v>1555 Convention collective nationale de la fabrication et du commerce des produits à usage pharmaceutique, parapharmaceutique et vétérinaire</v>
      </c>
    </row>
    <row r="423" spans="1:3" ht="30" x14ac:dyDescent="0.25">
      <c r="A423" s="56" t="s">
        <v>921</v>
      </c>
      <c r="B423" s="57" t="s">
        <v>922</v>
      </c>
      <c r="C423" s="54" t="str">
        <f t="shared" si="6"/>
        <v>1031 Convention collective nationale de la fédération nationale des associations familiales rurales (FNAFR)</v>
      </c>
    </row>
    <row r="424" spans="1:3" x14ac:dyDescent="0.25">
      <c r="A424" s="56" t="s">
        <v>923</v>
      </c>
      <c r="B424" s="57" t="s">
        <v>924</v>
      </c>
      <c r="C424" s="54" t="str">
        <f t="shared" si="6"/>
        <v>0673 Convention collective nationale de la fourrure</v>
      </c>
    </row>
    <row r="425" spans="1:3" x14ac:dyDescent="0.25">
      <c r="A425" s="56" t="s">
        <v>925</v>
      </c>
      <c r="B425" s="57" t="s">
        <v>926</v>
      </c>
      <c r="C425" s="54" t="str">
        <f t="shared" si="6"/>
        <v>0354 Convention collective nationale de la ganterie de peau</v>
      </c>
    </row>
    <row r="426" spans="1:3" x14ac:dyDescent="0.25">
      <c r="A426" s="56" t="s">
        <v>927</v>
      </c>
      <c r="B426" s="57" t="s">
        <v>928</v>
      </c>
      <c r="C426" s="54" t="str">
        <f t="shared" si="6"/>
        <v>3013 Convention collective nationale de la librairie</v>
      </c>
    </row>
    <row r="427" spans="1:3" x14ac:dyDescent="0.25">
      <c r="A427" s="56" t="s">
        <v>929</v>
      </c>
      <c r="B427" s="57" t="s">
        <v>930</v>
      </c>
      <c r="C427" s="54" t="str">
        <f t="shared" si="6"/>
        <v>1930 Convention collective nationale de la meunerie</v>
      </c>
    </row>
    <row r="428" spans="1:3" ht="30" x14ac:dyDescent="0.25">
      <c r="A428" s="56" t="s">
        <v>931</v>
      </c>
      <c r="B428" s="57" t="s">
        <v>932</v>
      </c>
      <c r="C428" s="54" t="str">
        <f t="shared" si="6"/>
        <v>1499 Convention collective nationale de la miroiterie, de la transformation et du négoce du verre</v>
      </c>
    </row>
    <row r="429" spans="1:3" x14ac:dyDescent="0.25">
      <c r="A429" s="56" t="s">
        <v>933</v>
      </c>
      <c r="B429" s="57" t="s">
        <v>934</v>
      </c>
      <c r="C429" s="54" t="str">
        <f t="shared" si="6"/>
        <v>2128 Convention collective nationale de la mutualité</v>
      </c>
    </row>
    <row r="430" spans="1:3" x14ac:dyDescent="0.25">
      <c r="A430" s="56" t="s">
        <v>935</v>
      </c>
      <c r="B430" s="57" t="s">
        <v>936</v>
      </c>
      <c r="C430" s="54" t="str">
        <f t="shared" si="6"/>
        <v>1267 Convention collective nationale de la pâtisserie</v>
      </c>
    </row>
    <row r="431" spans="1:3" x14ac:dyDescent="0.25">
      <c r="A431" s="56" t="s">
        <v>937</v>
      </c>
      <c r="B431" s="57" t="s">
        <v>938</v>
      </c>
      <c r="C431" s="54" t="str">
        <f t="shared" si="6"/>
        <v>1996 Convention collective nationale de la pharmacie d'officine</v>
      </c>
    </row>
    <row r="432" spans="1:3" ht="30" x14ac:dyDescent="0.25">
      <c r="A432" s="56" t="s">
        <v>939</v>
      </c>
      <c r="B432" s="57" t="s">
        <v>940</v>
      </c>
      <c r="C432" s="54" t="str">
        <f t="shared" si="6"/>
        <v>0292 Convention collective nationale de la plasturgie (transformation des matières plastiques)</v>
      </c>
    </row>
    <row r="433" spans="1:3" ht="30" x14ac:dyDescent="0.25">
      <c r="A433" s="56" t="s">
        <v>941</v>
      </c>
      <c r="B433" s="57" t="s">
        <v>942</v>
      </c>
      <c r="C433" s="54" t="str">
        <f t="shared" si="6"/>
        <v>1504 Convention collective nationale de la poissonnerie (commerce de détail, de demi-gros et de gros de la poissonnerie)</v>
      </c>
    </row>
    <row r="434" spans="1:3" x14ac:dyDescent="0.25">
      <c r="A434" s="56" t="s">
        <v>943</v>
      </c>
      <c r="B434" s="57" t="s">
        <v>944</v>
      </c>
      <c r="C434" s="54" t="str">
        <f t="shared" si="6"/>
        <v>3097 Convention collective nationale de la production cinématographique</v>
      </c>
    </row>
    <row r="435" spans="1:3" x14ac:dyDescent="0.25">
      <c r="A435" s="56" t="s">
        <v>945</v>
      </c>
      <c r="B435" s="57" t="s">
        <v>946</v>
      </c>
      <c r="C435" s="54" t="str">
        <f t="shared" si="6"/>
        <v>1512 Convention collective nationale de la promotion immobilière</v>
      </c>
    </row>
    <row r="436" spans="1:3" x14ac:dyDescent="0.25">
      <c r="A436" s="56" t="s">
        <v>947</v>
      </c>
      <c r="B436" s="57" t="s">
        <v>948</v>
      </c>
      <c r="C436" s="54" t="str">
        <f t="shared" si="6"/>
        <v>1922 Convention collective nationale de la radiodiffusion</v>
      </c>
    </row>
    <row r="437" spans="1:3" x14ac:dyDescent="0.25">
      <c r="A437" s="56" t="s">
        <v>949</v>
      </c>
      <c r="B437" s="57" t="s">
        <v>950</v>
      </c>
      <c r="C437" s="54" t="str">
        <f t="shared" si="6"/>
        <v>1621 Convention collective nationale de la répartition pharmaceutique</v>
      </c>
    </row>
    <row r="438" spans="1:3" x14ac:dyDescent="0.25">
      <c r="A438" s="56" t="s">
        <v>951</v>
      </c>
      <c r="B438" s="57" t="s">
        <v>952</v>
      </c>
      <c r="C438" s="54" t="str">
        <f t="shared" si="6"/>
        <v>1311 Convention collective nationale de la restauration ferroviaire</v>
      </c>
    </row>
    <row r="439" spans="1:3" ht="30" x14ac:dyDescent="0.25">
      <c r="A439" s="56" t="s">
        <v>953</v>
      </c>
      <c r="B439" s="57" t="s">
        <v>954</v>
      </c>
      <c r="C439" s="54" t="str">
        <f t="shared" si="6"/>
        <v>1501 Convention collective nationale de la restauration rapide (restauration livrée)</v>
      </c>
    </row>
    <row r="440" spans="1:3" ht="30" x14ac:dyDescent="0.25">
      <c r="A440" s="56" t="s">
        <v>955</v>
      </c>
      <c r="B440" s="57" t="s">
        <v>956</v>
      </c>
      <c r="C440" s="54" t="str">
        <f t="shared" si="6"/>
        <v>0161 Convention collective nationale de la verrerie travaillée mécaniquement au chalumeau</v>
      </c>
    </row>
    <row r="441" spans="1:3" x14ac:dyDescent="0.25">
      <c r="A441" s="56" t="s">
        <v>957</v>
      </c>
      <c r="B441" s="57" t="s">
        <v>958</v>
      </c>
      <c r="C441" s="54" t="str">
        <f t="shared" si="6"/>
        <v>1518 Convention collective nationale de l'animation</v>
      </c>
    </row>
    <row r="442" spans="1:3" ht="30" x14ac:dyDescent="0.25">
      <c r="A442" s="56" t="s">
        <v>959</v>
      </c>
      <c r="B442" s="57" t="s">
        <v>960</v>
      </c>
      <c r="C442" s="54" t="str">
        <f t="shared" si="6"/>
        <v>2272 Convention collective nationale de l'assainissement et de la maintenance industrielle</v>
      </c>
    </row>
    <row r="443" spans="1:3" x14ac:dyDescent="0.25">
      <c r="A443" s="56" t="s">
        <v>961</v>
      </c>
      <c r="B443" s="57" t="s">
        <v>962</v>
      </c>
      <c r="C443" s="54" t="str">
        <f t="shared" si="6"/>
        <v>2121 Convention collective nationale de l'édition</v>
      </c>
    </row>
    <row r="444" spans="1:3" x14ac:dyDescent="0.25">
      <c r="A444" s="56" t="s">
        <v>963</v>
      </c>
      <c r="B444" s="57" t="s">
        <v>964</v>
      </c>
      <c r="C444" s="54" t="str">
        <f t="shared" si="6"/>
        <v>2770 Convention collective nationale de l'édition phonographique</v>
      </c>
    </row>
    <row r="445" spans="1:3" x14ac:dyDescent="0.25">
      <c r="A445" s="56" t="s">
        <v>965</v>
      </c>
      <c r="B445" s="57" t="s">
        <v>966</v>
      </c>
      <c r="C445" s="54" t="str">
        <f t="shared" si="6"/>
        <v>2101 Convention collective nationale de l'enseignement privé à distance</v>
      </c>
    </row>
    <row r="446" spans="1:3" x14ac:dyDescent="0.25">
      <c r="A446" s="56" t="s">
        <v>967</v>
      </c>
      <c r="B446" s="57" t="s">
        <v>968</v>
      </c>
      <c r="C446" s="54" t="str">
        <f t="shared" si="6"/>
        <v>2691 Convention collective nationale de l'enseignement privé hors contrat</v>
      </c>
    </row>
    <row r="447" spans="1:3" ht="45" x14ac:dyDescent="0.25">
      <c r="A447" s="56" t="s">
        <v>969</v>
      </c>
      <c r="B447" s="57" t="s">
        <v>970</v>
      </c>
      <c r="C447" s="54" t="str">
        <f t="shared" si="6"/>
        <v>3032 Convention collective nationale de l'esthétique - cosmétique et de l'enseignement technique et professionnel liés aux métiers de l'esthétique et de la parfumerie</v>
      </c>
    </row>
    <row r="448" spans="1:3" x14ac:dyDescent="0.25">
      <c r="A448" s="56" t="s">
        <v>971</v>
      </c>
      <c r="B448" s="57" t="s">
        <v>972</v>
      </c>
      <c r="C448" s="54" t="str">
        <f t="shared" si="6"/>
        <v>1307 Convention collective nationale de l'exploitation cinématographique</v>
      </c>
    </row>
    <row r="449" spans="1:3" x14ac:dyDescent="0.25">
      <c r="A449" s="56" t="s">
        <v>973</v>
      </c>
      <c r="B449" s="57" t="s">
        <v>974</v>
      </c>
      <c r="C449" s="54" t="str">
        <f t="shared" si="6"/>
        <v>1044 Convention collective nationale de l'horlogerie</v>
      </c>
    </row>
    <row r="450" spans="1:3" x14ac:dyDescent="0.25">
      <c r="A450" s="56" t="s">
        <v>975</v>
      </c>
      <c r="B450" s="57" t="s">
        <v>976</v>
      </c>
      <c r="C450" s="54" t="str">
        <f t="shared" si="6"/>
        <v>1631 Convention collective nationale de l'hôtellerie de plein air</v>
      </c>
    </row>
    <row r="451" spans="1:3" x14ac:dyDescent="0.25">
      <c r="A451" s="56" t="s">
        <v>977</v>
      </c>
      <c r="B451" s="57" t="s">
        <v>978</v>
      </c>
      <c r="C451" s="54" t="str">
        <f t="shared" ref="C451:C514" si="7">A451&amp;" "&amp;B451</f>
        <v>1527 Convention collective nationale de l'immobilier</v>
      </c>
    </row>
    <row r="452" spans="1:3" ht="30" x14ac:dyDescent="0.25">
      <c r="A452" s="56" t="s">
        <v>979</v>
      </c>
      <c r="B452" s="57" t="s">
        <v>980</v>
      </c>
      <c r="C452" s="54" t="str">
        <f t="shared" si="7"/>
        <v>0184 Convention collective nationale de l'imprimerie de labeur et des industries graphiques</v>
      </c>
    </row>
    <row r="453" spans="1:3" ht="30" x14ac:dyDescent="0.25">
      <c r="A453" s="56" t="s">
        <v>981</v>
      </c>
      <c r="B453" s="57" t="s">
        <v>982</v>
      </c>
      <c r="C453" s="54" t="str">
        <f t="shared" si="7"/>
        <v>1580 Convention collective nationale de l'industrie de la chaussure et des articles chaussants</v>
      </c>
    </row>
    <row r="454" spans="1:3" ht="30" x14ac:dyDescent="0.25">
      <c r="A454" s="56" t="s">
        <v>983</v>
      </c>
      <c r="B454" s="57" t="s">
        <v>984</v>
      </c>
      <c r="C454" s="54" t="str">
        <f t="shared" si="7"/>
        <v>1586 Convention collective nationale de l'industrie de la salaison, charcuterie en gros et conserves de viandes</v>
      </c>
    </row>
    <row r="455" spans="1:3" ht="30" x14ac:dyDescent="0.25">
      <c r="A455" s="56" t="s">
        <v>985</v>
      </c>
      <c r="B455" s="57" t="s">
        <v>986</v>
      </c>
      <c r="C455" s="54" t="str">
        <f t="shared" si="7"/>
        <v>1942 Convention collective nationale de l'industrie de production des textiles artificiels et synthétiques et produits assimilés</v>
      </c>
    </row>
    <row r="456" spans="1:3" x14ac:dyDescent="0.25">
      <c r="A456" s="56" t="s">
        <v>987</v>
      </c>
      <c r="B456" s="57" t="s">
        <v>988</v>
      </c>
      <c r="C456" s="54" t="str">
        <f t="shared" si="7"/>
        <v>0207 Convention collective nationale de l'industrie des cuirs et peaux</v>
      </c>
    </row>
    <row r="457" spans="1:3" ht="30" x14ac:dyDescent="0.25">
      <c r="A457" s="56" t="s">
        <v>989</v>
      </c>
      <c r="B457" s="57" t="s">
        <v>990</v>
      </c>
      <c r="C457" s="54" t="str">
        <f t="shared" si="7"/>
        <v>2089 Convention collective nationale de l'industrie des panneaux à base de bois</v>
      </c>
    </row>
    <row r="458" spans="1:3" ht="30" x14ac:dyDescent="0.25">
      <c r="A458" s="56" t="s">
        <v>991</v>
      </c>
      <c r="B458" s="57" t="s">
        <v>992</v>
      </c>
      <c r="C458" s="54" t="str">
        <f t="shared" si="7"/>
        <v>1170 Convention collective nationale de l'industrie des tuiles et briques (CCNTB)</v>
      </c>
    </row>
    <row r="459" spans="1:3" x14ac:dyDescent="0.25">
      <c r="A459" s="56" t="s">
        <v>993</v>
      </c>
      <c r="B459" s="57" t="s">
        <v>994</v>
      </c>
      <c r="C459" s="54" t="str">
        <f t="shared" si="7"/>
        <v>1388 Convention collective nationale de l'industrie du pétrole</v>
      </c>
    </row>
    <row r="460" spans="1:3" x14ac:dyDescent="0.25">
      <c r="A460" s="56" t="s">
        <v>995</v>
      </c>
      <c r="B460" s="57" t="s">
        <v>996</v>
      </c>
      <c r="C460" s="54" t="str">
        <f t="shared" si="7"/>
        <v>0112 Convention collective nationale de l'industrie laitière</v>
      </c>
    </row>
    <row r="461" spans="1:3" x14ac:dyDescent="0.25">
      <c r="A461" s="56" t="s">
        <v>997</v>
      </c>
      <c r="B461" s="57" t="s">
        <v>998</v>
      </c>
      <c r="C461" s="54" t="str">
        <f t="shared" si="7"/>
        <v>0176 Convention collective nationale de l'industrie pharmaceutique</v>
      </c>
    </row>
    <row r="462" spans="1:3" x14ac:dyDescent="0.25">
      <c r="A462" s="56" t="s">
        <v>999</v>
      </c>
      <c r="B462" s="57" t="s">
        <v>1000</v>
      </c>
      <c r="C462" s="54" t="str">
        <f t="shared" si="7"/>
        <v>1679 Convention collective nationale de l'inspection d'assurance</v>
      </c>
    </row>
    <row r="463" spans="1:3" x14ac:dyDescent="0.25">
      <c r="A463" s="56" t="s">
        <v>1001</v>
      </c>
      <c r="B463" s="57" t="s">
        <v>1002</v>
      </c>
      <c r="C463" s="54" t="str">
        <f t="shared" si="7"/>
        <v>1431 Convention collective nationale de l'optique-lunetterie de détail</v>
      </c>
    </row>
    <row r="464" spans="1:3" ht="45" x14ac:dyDescent="0.25">
      <c r="A464" s="56" t="s">
        <v>1003</v>
      </c>
      <c r="B464" s="57" t="s">
        <v>1004</v>
      </c>
      <c r="C464" s="54" t="str">
        <f t="shared" si="7"/>
        <v>2306 Convention collective nationale de l'union des chambres syndicales des métiers du verre (taille, bouchage et décoration de verrerie, commerce de flaconnage, verrerie à la main travaillée au chalumeau)</v>
      </c>
    </row>
    <row r="465" spans="1:3" x14ac:dyDescent="0.25">
      <c r="A465" s="56" t="s">
        <v>1005</v>
      </c>
      <c r="B465" s="57" t="s">
        <v>1006</v>
      </c>
      <c r="C465" s="54" t="str">
        <f t="shared" si="7"/>
        <v>2847 Convention collective nationale de Pôle Emploi</v>
      </c>
    </row>
    <row r="466" spans="1:3" ht="30" x14ac:dyDescent="0.25">
      <c r="A466" s="56" t="s">
        <v>1007</v>
      </c>
      <c r="B466" s="57" t="s">
        <v>1008</v>
      </c>
      <c r="C466" s="54" t="str">
        <f t="shared" si="7"/>
        <v>2395 Convention collective nationale de travail des assistants maternels du particulier employeur</v>
      </c>
    </row>
    <row r="467" spans="1:3" ht="45" x14ac:dyDescent="0.25">
      <c r="A467" s="56" t="s">
        <v>1009</v>
      </c>
      <c r="B467" s="57" t="s">
        <v>1010</v>
      </c>
      <c r="C467" s="54" t="str">
        <f t="shared" si="7"/>
        <v>2668 Convention collective nationale de travail des cadres supérieurs des sociétés de secours minières et de leurs établissements, des unions régionales et des assistants sociaux régionaux</v>
      </c>
    </row>
    <row r="468" spans="1:3" ht="30" x14ac:dyDescent="0.25">
      <c r="A468" s="56" t="s">
        <v>1011</v>
      </c>
      <c r="B468" s="57" t="s">
        <v>1012</v>
      </c>
      <c r="C468" s="54" t="str">
        <f t="shared" si="7"/>
        <v>0438 Convention collective nationale de travail des échelons intermédiaires des services extérieurs de production des sociétés d'assurances</v>
      </c>
    </row>
    <row r="469" spans="1:3" ht="30" x14ac:dyDescent="0.25">
      <c r="A469" s="56" t="s">
        <v>1013</v>
      </c>
      <c r="B469" s="57" t="s">
        <v>1014</v>
      </c>
      <c r="C469" s="54" t="str">
        <f t="shared" si="7"/>
        <v>2014 Convention collective nationale de travail des employés des agences de presse</v>
      </c>
    </row>
    <row r="470" spans="1:3" ht="30" x14ac:dyDescent="0.25">
      <c r="A470" s="56" t="s">
        <v>1015</v>
      </c>
      <c r="B470" s="57" t="s">
        <v>1016</v>
      </c>
      <c r="C470" s="54" t="str">
        <f t="shared" si="7"/>
        <v>0413 Convention collective nationale de travail des établissements et services pour personnes inadaptées et handicapées (convention de 1966, SNAPEI)</v>
      </c>
    </row>
    <row r="471" spans="1:3" ht="30" x14ac:dyDescent="0.25">
      <c r="A471" s="56" t="s">
        <v>1017</v>
      </c>
      <c r="B471" s="57" t="s">
        <v>1018</v>
      </c>
      <c r="C471" s="54" t="str">
        <f t="shared" si="7"/>
        <v>0412 Convention collective nationale de travail des guides accompagnateurs et accompagnateurs au service des agences de voyages et de tourisme</v>
      </c>
    </row>
    <row r="472" spans="1:3" ht="30" x14ac:dyDescent="0.25">
      <c r="A472" s="56" t="s">
        <v>1019</v>
      </c>
      <c r="B472" s="57" t="s">
        <v>1020</v>
      </c>
      <c r="C472" s="54" t="str">
        <f t="shared" si="7"/>
        <v>0349 Convention collective nationale de travail des guides interprètes de la région parisienne</v>
      </c>
    </row>
    <row r="473" spans="1:3" ht="45" x14ac:dyDescent="0.25">
      <c r="A473" s="56" t="s">
        <v>1021</v>
      </c>
      <c r="B473" s="57" t="s">
        <v>1022</v>
      </c>
      <c r="C473" s="54" t="str">
        <f t="shared" si="7"/>
        <v>2528 Convention collective nationale de travail des industries de la maroquinerie, articles de voyage, chasse sellerie, gainerie, bracelets en cuir</v>
      </c>
    </row>
    <row r="474" spans="1:3" x14ac:dyDescent="0.25">
      <c r="A474" s="56" t="s">
        <v>1023</v>
      </c>
      <c r="B474" s="57" t="s">
        <v>1024</v>
      </c>
      <c r="C474" s="54" t="str">
        <f t="shared" si="7"/>
        <v>1480 Convention collective nationale de travail des journalistes</v>
      </c>
    </row>
    <row r="475" spans="1:3" ht="30" x14ac:dyDescent="0.25">
      <c r="A475" s="56" t="s">
        <v>1025</v>
      </c>
      <c r="B475" s="57" t="s">
        <v>1026</v>
      </c>
      <c r="C475" s="54" t="str">
        <f t="shared" si="7"/>
        <v>0598 Convention collective nationale de travail des ouvriers de la presse quotidienne régionale</v>
      </c>
    </row>
    <row r="476" spans="1:3" ht="30" x14ac:dyDescent="0.25">
      <c r="A476" s="56" t="s">
        <v>1027</v>
      </c>
      <c r="B476" s="57" t="s">
        <v>1028</v>
      </c>
      <c r="C476" s="54" t="str">
        <f t="shared" si="7"/>
        <v>2603 Convention collective nationale de travail des praticiens conseils du régime général de sécurité sociale</v>
      </c>
    </row>
    <row r="477" spans="1:3" ht="30" x14ac:dyDescent="0.25">
      <c r="A477" s="56" t="s">
        <v>1029</v>
      </c>
      <c r="B477" s="57" t="s">
        <v>1030</v>
      </c>
      <c r="C477" s="54" t="str">
        <f t="shared" si="7"/>
        <v>0073 Convention collective nationale de travail des professeurs de l'enseignement secondaire privé laïc</v>
      </c>
    </row>
    <row r="478" spans="1:3" ht="45" x14ac:dyDescent="0.25">
      <c r="A478" s="56" t="s">
        <v>1031</v>
      </c>
      <c r="B478" s="57" t="s">
        <v>1032</v>
      </c>
      <c r="C478" s="54" t="str">
        <f t="shared" si="7"/>
        <v>1420 Convention collective nationale de travail du personnel des organismes créés pour l'application de la convention du 31 décembre 1958 UNEDIC ASSEDIC(UNEDIC, ASSEDIC)</v>
      </c>
    </row>
    <row r="479" spans="1:3" ht="60" x14ac:dyDescent="0.25">
      <c r="A479" s="56" t="s">
        <v>1033</v>
      </c>
      <c r="B479" s="57" t="s">
        <v>1034</v>
      </c>
      <c r="C479" s="54" t="str">
        <f t="shared" si="7"/>
        <v>2152 Convention collective nationale de travail du personnel enseignant et formateur des centres de formation continue et des centres de formation d'apprentis, des sections d'apprentissage et des unités de formation par apprentissage intégrés à un établissement technique privé(CFA)</v>
      </c>
    </row>
    <row r="480" spans="1:3" ht="30" x14ac:dyDescent="0.25">
      <c r="A480" s="56" t="s">
        <v>1035</v>
      </c>
      <c r="B480" s="57" t="s">
        <v>1036</v>
      </c>
      <c r="C480" s="54" t="str">
        <f t="shared" si="7"/>
        <v>3109 Convention collective nationale des 5 branches industries alimentaires diverses</v>
      </c>
    </row>
    <row r="481" spans="1:3" ht="45" x14ac:dyDescent="0.25">
      <c r="A481" s="56" t="s">
        <v>1037</v>
      </c>
      <c r="B481" s="57" t="s">
        <v>1038</v>
      </c>
      <c r="C481" s="54" t="str">
        <f t="shared" si="7"/>
        <v>1261 Convention collective nationale des acteurs du lien social et familial : centres sociaux et socioculturels, associations d'accueil de jeunes enfants, associations de développement social local (SNAECSO)</v>
      </c>
    </row>
    <row r="482" spans="1:3" x14ac:dyDescent="0.25">
      <c r="A482" s="56" t="s">
        <v>1039</v>
      </c>
      <c r="B482" s="57" t="s">
        <v>1040</v>
      </c>
      <c r="C482" s="54" t="str">
        <f t="shared" si="7"/>
        <v>2931 Convention collective nationale des activités de marchés financiers</v>
      </c>
    </row>
    <row r="483" spans="1:3" ht="30" x14ac:dyDescent="0.25">
      <c r="A483" s="56" t="s">
        <v>1041</v>
      </c>
      <c r="B483" s="57" t="s">
        <v>1042</v>
      </c>
      <c r="C483" s="54" t="str">
        <f t="shared" si="7"/>
        <v>1513 Convention collective nationale des activités de production des eaux embouteillées, des boissons rafraîchissantes sans alcool et de bière</v>
      </c>
    </row>
    <row r="484" spans="1:3" x14ac:dyDescent="0.25">
      <c r="A484" s="56" t="s">
        <v>1043</v>
      </c>
      <c r="B484" s="57" t="s">
        <v>1044</v>
      </c>
      <c r="C484" s="54" t="str">
        <f t="shared" si="7"/>
        <v>2149 Convention collective nationale des activités du déchet</v>
      </c>
    </row>
    <row r="485" spans="1:3" ht="30" x14ac:dyDescent="0.25">
      <c r="A485" s="56" t="s">
        <v>1045</v>
      </c>
      <c r="B485" s="57" t="s">
        <v>1046</v>
      </c>
      <c r="C485" s="54" t="str">
        <f t="shared" si="7"/>
        <v>2230 Convention collective nationale des associations agréées de surveillance de la qualité de l'air</v>
      </c>
    </row>
    <row r="486" spans="1:3" ht="30" x14ac:dyDescent="0.25">
      <c r="A486" s="56" t="s">
        <v>1047</v>
      </c>
      <c r="B486" s="57" t="s">
        <v>1048</v>
      </c>
      <c r="C486" s="54" t="str">
        <f t="shared" si="7"/>
        <v>3160 Convention collective nationale des associations de gestion et de comptabilité</v>
      </c>
    </row>
    <row r="487" spans="1:3" x14ac:dyDescent="0.25">
      <c r="A487" s="56" t="s">
        <v>1049</v>
      </c>
      <c r="B487" s="57" t="s">
        <v>1050</v>
      </c>
      <c r="C487" s="54" t="str">
        <f t="shared" si="7"/>
        <v>1619 Convention collective nationale des cabinets dentaires</v>
      </c>
    </row>
    <row r="488" spans="1:3" ht="30" x14ac:dyDescent="0.25">
      <c r="A488" s="56" t="s">
        <v>1051</v>
      </c>
      <c r="B488" s="57" t="s">
        <v>1052</v>
      </c>
      <c r="C488" s="54" t="str">
        <f t="shared" si="7"/>
        <v>0787 Convention collective nationale des cabinets d'experts-comptables et de commissaires aux comptes</v>
      </c>
    </row>
    <row r="489" spans="1:3" ht="30" x14ac:dyDescent="0.25">
      <c r="A489" s="56" t="s">
        <v>1053</v>
      </c>
      <c r="B489" s="57" t="s">
        <v>1054</v>
      </c>
      <c r="C489" s="54" t="str">
        <f t="shared" si="7"/>
        <v>1875 Convention collective nationale des cabinets et cliniques vétérinaires : personnel salarié</v>
      </c>
    </row>
    <row r="490" spans="1:3" ht="45" x14ac:dyDescent="0.25">
      <c r="A490" s="56" t="s">
        <v>1055</v>
      </c>
      <c r="B490" s="57" t="s">
        <v>1056</v>
      </c>
      <c r="C490" s="54" t="str">
        <f t="shared" si="7"/>
        <v>2543 Convention collective nationale des cabinets ou entreprises de géomètres experts, géomètres topographes photogrammètres, experts-fonciers</v>
      </c>
    </row>
    <row r="491" spans="1:3" ht="30" x14ac:dyDescent="0.25">
      <c r="A491" s="56" t="s">
        <v>1057</v>
      </c>
      <c r="B491" s="57" t="s">
        <v>1058</v>
      </c>
      <c r="C491" s="54" t="str">
        <f t="shared" si="7"/>
        <v>1951 Convention collective nationale des cabinets ou entreprises d'expertises en automobile</v>
      </c>
    </row>
    <row r="492" spans="1:3" ht="30" x14ac:dyDescent="0.25">
      <c r="A492" s="56" t="s">
        <v>1059</v>
      </c>
      <c r="B492" s="57" t="s">
        <v>1060</v>
      </c>
      <c r="C492" s="54" t="str">
        <f t="shared" si="7"/>
        <v>0201 Convention collective nationale des cadres des agences de renseignements commerciaux</v>
      </c>
    </row>
    <row r="493" spans="1:3" ht="30" x14ac:dyDescent="0.25">
      <c r="A493" s="56" t="s">
        <v>1061</v>
      </c>
      <c r="B493" s="57" t="s">
        <v>1062</v>
      </c>
      <c r="C493" s="54" t="str">
        <f t="shared" si="7"/>
        <v>3201 Convention collective nationale des cadres des éditeurs de la presse magazine</v>
      </c>
    </row>
    <row r="494" spans="1:3" ht="30" x14ac:dyDescent="0.25">
      <c r="A494" s="56" t="s">
        <v>1063</v>
      </c>
      <c r="B494" s="57" t="s">
        <v>1064</v>
      </c>
      <c r="C494" s="54" t="str">
        <f t="shared" si="7"/>
        <v>0211 Convention collective nationale des cadres des industries de carrières et matériaux (UNICEM)</v>
      </c>
    </row>
    <row r="495" spans="1:3" x14ac:dyDescent="0.25">
      <c r="A495" s="56">
        <v>3212</v>
      </c>
      <c r="B495" s="58" t="s">
        <v>1065</v>
      </c>
      <c r="C495" s="54" t="str">
        <f t="shared" si="7"/>
        <v>3212 Convention collective nationale des cadres des travaux publics</v>
      </c>
    </row>
    <row r="496" spans="1:3" ht="30" x14ac:dyDescent="0.25">
      <c r="A496" s="56" t="s">
        <v>1066</v>
      </c>
      <c r="B496" s="57" t="s">
        <v>1067</v>
      </c>
      <c r="C496" s="54" t="str">
        <f t="shared" si="7"/>
        <v>2409 Convention collective nationale des cadres des travaux publics du 1er juin 2004</v>
      </c>
    </row>
    <row r="497" spans="1:3" x14ac:dyDescent="0.25">
      <c r="A497" s="56" t="s">
        <v>1068</v>
      </c>
      <c r="B497" s="57" t="s">
        <v>1069</v>
      </c>
      <c r="C497" s="54" t="str">
        <f t="shared" si="7"/>
        <v>2420 Convention collective nationale des cadres du bâtiment du 1er juin 2004</v>
      </c>
    </row>
    <row r="498" spans="1:3" ht="30" x14ac:dyDescent="0.25">
      <c r="A498" s="56" t="s">
        <v>1070</v>
      </c>
      <c r="B498" s="57" t="s">
        <v>1071</v>
      </c>
      <c r="C498" s="54" t="str">
        <f t="shared" si="7"/>
        <v>0652 Convention collective nationale des cadres du négoce des matériaux de construction</v>
      </c>
    </row>
    <row r="499" spans="1:3" ht="30" x14ac:dyDescent="0.25">
      <c r="A499" s="56" t="s">
        <v>1072</v>
      </c>
      <c r="B499" s="57" t="s">
        <v>1073</v>
      </c>
      <c r="C499" s="54" t="str">
        <f t="shared" si="7"/>
        <v>0892 Convention collective nationale des cadres et agents de maîtrise de la distribution de films de l'industrie cinématographique</v>
      </c>
    </row>
    <row r="500" spans="1:3" ht="30" x14ac:dyDescent="0.25">
      <c r="A500" s="56" t="s">
        <v>1074</v>
      </c>
      <c r="B500" s="57" t="s">
        <v>1075</v>
      </c>
      <c r="C500" s="54" t="str">
        <f t="shared" si="7"/>
        <v>0625 Convention collective nationale des cadres et agents de maîtrise des services généraux et administratifs des théâtres cinématographiques</v>
      </c>
    </row>
    <row r="501" spans="1:3" ht="30" x14ac:dyDescent="0.25">
      <c r="A501" s="56" t="s">
        <v>1076</v>
      </c>
      <c r="B501" s="57" t="s">
        <v>1077</v>
      </c>
      <c r="C501" s="54" t="str">
        <f t="shared" si="7"/>
        <v>1256 Convention collective nationale des cadres, ingénieurs et assimilés des entreprises de gestion d'équipements thermiques et de climatisation</v>
      </c>
    </row>
    <row r="502" spans="1:3" ht="30" x14ac:dyDescent="0.25">
      <c r="A502" s="56" t="s">
        <v>1078</v>
      </c>
      <c r="B502" s="57" t="s">
        <v>1079</v>
      </c>
      <c r="C502" s="54" t="str">
        <f t="shared" si="7"/>
        <v>1874 Convention collective nationale des cadres, techniciens et agents de maîtrise de la presse d'information spécialisée du 1er juillet 1995</v>
      </c>
    </row>
    <row r="503" spans="1:3" x14ac:dyDescent="0.25">
      <c r="A503" s="56" t="s">
        <v>1080</v>
      </c>
      <c r="B503" s="57" t="s">
        <v>1081</v>
      </c>
      <c r="C503" s="54" t="str">
        <f t="shared" si="7"/>
        <v>2257 Convention collective nationale des casinos</v>
      </c>
    </row>
    <row r="504" spans="1:3" x14ac:dyDescent="0.25">
      <c r="A504" s="56" t="s">
        <v>1082</v>
      </c>
      <c r="B504" s="57" t="s">
        <v>1083</v>
      </c>
      <c r="C504" s="54" t="str">
        <f t="shared" si="7"/>
        <v>1237 Convention collective nationale des centres de gestion agréés</v>
      </c>
    </row>
    <row r="505" spans="1:3" ht="45" x14ac:dyDescent="0.25">
      <c r="A505" s="56" t="s">
        <v>1084</v>
      </c>
      <c r="B505" s="57" t="s">
        <v>1085</v>
      </c>
      <c r="C505" s="54" t="str">
        <f t="shared" si="7"/>
        <v>2075 Convention collective nationale des centres immatriculés de conditionnement, de commercialisation et de transformation des œufs et des industries en produits d'œufs</v>
      </c>
    </row>
    <row r="506" spans="1:3" x14ac:dyDescent="0.25">
      <c r="A506" s="56" t="s">
        <v>1086</v>
      </c>
      <c r="B506" s="57" t="s">
        <v>1087</v>
      </c>
      <c r="C506" s="54" t="str">
        <f t="shared" si="7"/>
        <v>2060 Convention collective nationale des chaînes de cafétérias et assimilés</v>
      </c>
    </row>
    <row r="507" spans="1:3" x14ac:dyDescent="0.25">
      <c r="A507" s="56" t="s">
        <v>1088</v>
      </c>
      <c r="B507" s="57" t="s">
        <v>1089</v>
      </c>
      <c r="C507" s="54" t="str">
        <f t="shared" si="7"/>
        <v>2411 Convention collective nationale des chaînes thématiques</v>
      </c>
    </row>
    <row r="508" spans="1:3" ht="30" x14ac:dyDescent="0.25">
      <c r="A508" s="56" t="s">
        <v>1090</v>
      </c>
      <c r="B508" s="57" t="s">
        <v>1091</v>
      </c>
      <c r="C508" s="54" t="str">
        <f t="shared" si="7"/>
        <v>1726 Convention collective nationale des collaborateurs salariés des cabinets d'économistes de la construction et des métreurs-vérificateurs</v>
      </c>
    </row>
    <row r="509" spans="1:3" ht="45" x14ac:dyDescent="0.25">
      <c r="A509" s="56">
        <v>3213</v>
      </c>
      <c r="B509" s="59" t="s">
        <v>1092</v>
      </c>
      <c r="C509" s="54" t="str">
        <f t="shared" si="7"/>
        <v>3213 Convention collective nationale des collaborateurs salariés des entreprises d'économistes de la construction et des métreurs-vérificateurs</v>
      </c>
    </row>
    <row r="510" spans="1:3" ht="30" x14ac:dyDescent="0.25">
      <c r="A510" s="56" t="s">
        <v>1093</v>
      </c>
      <c r="B510" s="57" t="s">
        <v>1094</v>
      </c>
      <c r="C510" s="54" t="str">
        <f t="shared" si="7"/>
        <v>1539 Convention collective nationale des commerces de détail de papeterie, fournitures de bureau, de bureautique et informatique [et de librairie]</v>
      </c>
    </row>
    <row r="511" spans="1:3" ht="75" x14ac:dyDescent="0.25">
      <c r="A511" s="56" t="s">
        <v>1095</v>
      </c>
      <c r="B511" s="57" t="s">
        <v>1096</v>
      </c>
      <c r="C511" s="54" t="str">
        <f t="shared" si="7"/>
        <v>1517 Convention collective nationale des commerces de détail non alimentaires : antiquités, brocante, galeries d'art, arts de la table, coutellerie, droguerie, équipement du foyer, bazars, commerces ménagers, modélisme, jeux, jouets, périnatalité et maroquinerie(œuvres d'art)</v>
      </c>
    </row>
    <row r="512" spans="1:3" x14ac:dyDescent="0.25">
      <c r="A512" s="56" t="s">
        <v>1097</v>
      </c>
      <c r="B512" s="57" t="s">
        <v>1098</v>
      </c>
      <c r="C512" s="54" t="str">
        <f t="shared" si="7"/>
        <v>0573 Convention collective nationale des commerces de gros</v>
      </c>
    </row>
    <row r="513" spans="1:3" ht="45" x14ac:dyDescent="0.25">
      <c r="A513" s="56" t="s">
        <v>1099</v>
      </c>
      <c r="B513" s="57" t="s">
        <v>1100</v>
      </c>
      <c r="C513" s="54" t="str">
        <f t="shared" si="7"/>
        <v>1624 Convention collective nationale des commerces de gros de la confiserie, chocolaterie, biscuiterie et alimentation fine et des négociants distributeurs de levure</v>
      </c>
    </row>
    <row r="514" spans="1:3" ht="30" x14ac:dyDescent="0.25">
      <c r="A514" s="56" t="s">
        <v>1101</v>
      </c>
      <c r="B514" s="57" t="s">
        <v>1102</v>
      </c>
      <c r="C514" s="54" t="str">
        <f t="shared" si="7"/>
        <v>0500 Convention collective nationale des commerces de gros de l'habillement, de la mercerie, de la chaussure et du jouet</v>
      </c>
    </row>
    <row r="515" spans="1:3" ht="45" x14ac:dyDescent="0.25">
      <c r="A515" s="56" t="s">
        <v>1103</v>
      </c>
      <c r="B515" s="57" t="s">
        <v>1104</v>
      </c>
      <c r="C515" s="54" t="str">
        <f t="shared" ref="C515:C578" si="8">A515&amp;" "&amp;B515</f>
        <v>0731 Convention collective nationale des commerces de quincaillerie, fournitures industrielles, fers, métaux et équipement de la maison, cadres</v>
      </c>
    </row>
    <row r="516" spans="1:3" ht="45" x14ac:dyDescent="0.25">
      <c r="A516" s="56" t="s">
        <v>1105</v>
      </c>
      <c r="B516" s="57" t="s">
        <v>1106</v>
      </c>
      <c r="C516" s="54" t="str">
        <f t="shared" si="8"/>
        <v>1383 Convention collective nationale des commerces de quincaillerie, fournitures industrielles, fers, métaux et équipement de la maison, employés et personnels de maîtrise</v>
      </c>
    </row>
    <row r="517" spans="1:3" ht="30" x14ac:dyDescent="0.25">
      <c r="A517" s="56" t="s">
        <v>1107</v>
      </c>
      <c r="B517" s="57" t="s">
        <v>1108</v>
      </c>
      <c r="C517" s="54" t="str">
        <f t="shared" si="8"/>
        <v>1686 Convention collective nationale des commerces et services de l'audiovisuel, de l'électronique et de l'équipement ménager</v>
      </c>
    </row>
    <row r="518" spans="1:3" ht="30" x14ac:dyDescent="0.25">
      <c r="A518" s="56" t="s">
        <v>1109</v>
      </c>
      <c r="B518" s="57" t="s">
        <v>1110</v>
      </c>
      <c r="C518" s="54" t="str">
        <f t="shared" si="8"/>
        <v>2666 Convention collective nationale des conseils d'architecture, d'urbanisme et de l'environnement</v>
      </c>
    </row>
    <row r="519" spans="1:3" x14ac:dyDescent="0.25">
      <c r="A519" s="56" t="s">
        <v>1111</v>
      </c>
      <c r="B519" s="57" t="s">
        <v>1112</v>
      </c>
      <c r="C519" s="54" t="str">
        <f t="shared" si="8"/>
        <v>0733 Convention collective nationale des détaillants en chaussure</v>
      </c>
    </row>
    <row r="520" spans="1:3" ht="30" x14ac:dyDescent="0.25">
      <c r="A520" s="56" t="s">
        <v>1113</v>
      </c>
      <c r="B520" s="57" t="s">
        <v>1114</v>
      </c>
      <c r="C520" s="54" t="str">
        <f t="shared" si="8"/>
        <v>1286 Convention collective nationale des détaillants, détaillants-fabricants et artisans de la confiserie, chocolaterie, biscuiterie</v>
      </c>
    </row>
    <row r="521" spans="1:3" ht="45" x14ac:dyDescent="0.25">
      <c r="A521" s="56" t="s">
        <v>1115</v>
      </c>
      <c r="B521" s="57" t="s">
        <v>1116</v>
      </c>
      <c r="C521" s="54" t="str">
        <f t="shared" si="8"/>
        <v>1536 Convention collective nationale des distributeurs conseils hors domicile (entrepositaires-grossistes, bières, eaux minérales et de table, boissons gazeuses, non gazeuses, sirops, jus de fruits, CHD)</v>
      </c>
    </row>
    <row r="522" spans="1:3" ht="30" x14ac:dyDescent="0.25">
      <c r="A522" s="56" t="s">
        <v>1117</v>
      </c>
      <c r="B522" s="57" t="s">
        <v>1118</v>
      </c>
      <c r="C522" s="54" t="str">
        <f t="shared" si="8"/>
        <v>1871 Convention collective nationale des employés de la presse d'information spécialisée du 1er juillet 1995</v>
      </c>
    </row>
    <row r="523" spans="1:3" x14ac:dyDescent="0.25">
      <c r="A523" s="56" t="s">
        <v>1119</v>
      </c>
      <c r="B523" s="57" t="s">
        <v>1120</v>
      </c>
      <c r="C523" s="54" t="str">
        <f t="shared" si="8"/>
        <v>1194 Convention collective nationale des employés de l'édition de musique</v>
      </c>
    </row>
    <row r="524" spans="1:3" ht="30" x14ac:dyDescent="0.25">
      <c r="A524" s="56" t="s">
        <v>1121</v>
      </c>
      <c r="B524" s="57" t="s">
        <v>1122</v>
      </c>
      <c r="C524" s="54" t="str">
        <f t="shared" si="8"/>
        <v>3202 Convention collective nationale des employés des éditeurs de la presse magazine</v>
      </c>
    </row>
    <row r="525" spans="1:3" ht="30" x14ac:dyDescent="0.25">
      <c r="A525" s="56" t="s">
        <v>1123</v>
      </c>
      <c r="B525" s="57" t="s">
        <v>1124</v>
      </c>
      <c r="C525" s="54" t="str">
        <f t="shared" si="8"/>
        <v>0716 Convention collective nationale des employés et ouvriers de la distribution cinématographique</v>
      </c>
    </row>
    <row r="526" spans="1:3" ht="45" x14ac:dyDescent="0.25">
      <c r="A526" s="56" t="s">
        <v>1125</v>
      </c>
      <c r="B526" s="57" t="s">
        <v>1126</v>
      </c>
      <c r="C526" s="54" t="str">
        <f t="shared" si="8"/>
        <v>0889 Convention collective nationale des employés et techniciens des services généraux et administratifs de l'exploitation des théâtres cinématographiques</v>
      </c>
    </row>
    <row r="527" spans="1:3" ht="30" x14ac:dyDescent="0.25">
      <c r="A527" s="56" t="s">
        <v>1127</v>
      </c>
      <c r="B527" s="57" t="s">
        <v>1128</v>
      </c>
      <c r="C527" s="54" t="str">
        <f t="shared" si="8"/>
        <v>0135 Convention collective nationale des employés techniciens et agents de maîtrise des industries de carrières et de matériaux</v>
      </c>
    </row>
    <row r="528" spans="1:3" ht="30" x14ac:dyDescent="0.25">
      <c r="A528" s="56" t="s">
        <v>1129</v>
      </c>
      <c r="B528" s="57" t="s">
        <v>1130</v>
      </c>
      <c r="C528" s="54" t="str">
        <f t="shared" si="8"/>
        <v>2614 Convention collective nationale des employés, techniciens et agents de maîtrise des travaux publics</v>
      </c>
    </row>
    <row r="529" spans="1:3" ht="30" x14ac:dyDescent="0.25">
      <c r="A529" s="56" t="s">
        <v>1131</v>
      </c>
      <c r="B529" s="57" t="s">
        <v>1132</v>
      </c>
      <c r="C529" s="54" t="str">
        <f t="shared" si="8"/>
        <v>2609 Convention collective nationale des employés, techniciens et agents de maîtrise du bâtiment</v>
      </c>
    </row>
    <row r="530" spans="1:3" ht="30" x14ac:dyDescent="0.25">
      <c r="A530" s="56" t="s">
        <v>1133</v>
      </c>
      <c r="B530" s="57" t="s">
        <v>1134</v>
      </c>
      <c r="C530" s="54" t="str">
        <f t="shared" si="8"/>
        <v>0533 Convention collective nationale des employés, techniciens et agents de maîtrise du négoce des matériaux de construction</v>
      </c>
    </row>
    <row r="531" spans="1:3" x14ac:dyDescent="0.25">
      <c r="A531" s="56" t="s">
        <v>1135</v>
      </c>
      <c r="B531" s="57" t="s">
        <v>1136</v>
      </c>
      <c r="C531" s="54" t="str">
        <f t="shared" si="8"/>
        <v>2332 Convention collective nationale des entreprises d'architecture</v>
      </c>
    </row>
    <row r="532" spans="1:3" ht="75" x14ac:dyDescent="0.25">
      <c r="A532" s="56" t="s">
        <v>1137</v>
      </c>
      <c r="B532" s="57" t="s">
        <v>1138</v>
      </c>
      <c r="C532" s="54" t="str">
        <f t="shared" si="8"/>
        <v>1404 Convention collective nationale des entreprises de commerce, de location et de réparation de tracteurs, machines et matériels agricoles, de matériels de travaux publics, de bâtiment et de manutention, de matériels de motoculture de plaisance, de jardins et d'espaces verts (SEDIMA)</v>
      </c>
    </row>
    <row r="533" spans="1:3" ht="30" x14ac:dyDescent="0.25">
      <c r="A533" s="56" t="s">
        <v>1139</v>
      </c>
      <c r="B533" s="57" t="s">
        <v>1140</v>
      </c>
      <c r="C533" s="54" t="str">
        <f t="shared" si="8"/>
        <v>1605 Convention collective nationale des entreprises de désinfection, désinsectisation, dératisation</v>
      </c>
    </row>
    <row r="534" spans="1:3" x14ac:dyDescent="0.25">
      <c r="A534" s="56" t="s">
        <v>1141</v>
      </c>
      <c r="B534" s="57" t="s">
        <v>1142</v>
      </c>
      <c r="C534" s="54" t="str">
        <f t="shared" si="8"/>
        <v>2372 Convention collective nationale des entreprises de la distribution directe</v>
      </c>
    </row>
    <row r="535" spans="1:3" ht="30" x14ac:dyDescent="0.25">
      <c r="A535" s="56" t="s">
        <v>1143</v>
      </c>
      <c r="B535" s="57" t="s">
        <v>1144</v>
      </c>
      <c r="C535" s="54" t="str">
        <f t="shared" si="8"/>
        <v>1534 Convention collective nationale des entreprises de l'industrie et des commerces en gros des viandes</v>
      </c>
    </row>
    <row r="536" spans="1:3" ht="30" x14ac:dyDescent="0.25">
      <c r="A536" s="56" t="s">
        <v>1145</v>
      </c>
      <c r="B536" s="57" t="s">
        <v>1146</v>
      </c>
      <c r="C536" s="54" t="str">
        <f t="shared" si="8"/>
        <v>1611 Convention collective nationale des entreprises de logistique de communication écrite directe</v>
      </c>
    </row>
    <row r="537" spans="1:3" ht="30" x14ac:dyDescent="0.25">
      <c r="A537" s="56" t="s">
        <v>1147</v>
      </c>
      <c r="B537" s="57" t="s">
        <v>1148</v>
      </c>
      <c r="C537" s="54" t="str">
        <f t="shared" si="8"/>
        <v>1351 Convention collective nationale des entreprises de prévention et de sécurité</v>
      </c>
    </row>
    <row r="538" spans="1:3" ht="30" x14ac:dyDescent="0.25">
      <c r="A538" s="56" t="s">
        <v>1149</v>
      </c>
      <c r="B538" s="57" t="s">
        <v>1150</v>
      </c>
      <c r="C538" s="54" t="str">
        <f t="shared" si="8"/>
        <v>3043 Convention collective nationale des entreprises de propreté et services associés du 26 juillet 2011.</v>
      </c>
    </row>
    <row r="539" spans="1:3" ht="30" x14ac:dyDescent="0.25">
      <c r="A539" s="56" t="s">
        <v>1151</v>
      </c>
      <c r="B539" s="57" t="s">
        <v>1152</v>
      </c>
      <c r="C539" s="54" t="str">
        <f t="shared" si="8"/>
        <v>0086 Convention collective nationale des entreprises de publicité et assimilées</v>
      </c>
    </row>
    <row r="540" spans="1:3" x14ac:dyDescent="0.25">
      <c r="A540" s="56" t="s">
        <v>1153</v>
      </c>
      <c r="B540" s="57" t="s">
        <v>1154</v>
      </c>
      <c r="C540" s="54" t="str">
        <f t="shared" si="8"/>
        <v>2198 Convention collective nationale des entreprises de vente à distance</v>
      </c>
    </row>
    <row r="541" spans="1:3" ht="30" x14ac:dyDescent="0.25">
      <c r="A541" s="56" t="s">
        <v>1155</v>
      </c>
      <c r="B541" s="57" t="s">
        <v>1156</v>
      </c>
      <c r="C541" s="54" t="str">
        <f t="shared" si="8"/>
        <v>1405 Convention collective nationale des entreprises d'expédition et d'exportation de fruits et légumes</v>
      </c>
    </row>
    <row r="542" spans="1:3" ht="30" x14ac:dyDescent="0.25">
      <c r="A542" s="56" t="s">
        <v>1157</v>
      </c>
      <c r="B542" s="57" t="s">
        <v>1158</v>
      </c>
      <c r="C542" s="54" t="str">
        <f t="shared" si="8"/>
        <v>0915 Convention collective nationale des entreprises d'expertises en matière d'évaluations industrielles et commerciales</v>
      </c>
    </row>
    <row r="543" spans="1:3" ht="45" x14ac:dyDescent="0.25">
      <c r="A543" s="56" t="s">
        <v>1159</v>
      </c>
      <c r="B543" s="57" t="s">
        <v>1160</v>
      </c>
      <c r="C543" s="54" t="str">
        <f t="shared" si="8"/>
        <v>1412 Convention collective nationale des entreprises d'installation sans fabrication, y compris entretien, réparation, dépannage de matériel aéraulique, thermique, frigorifique et connexes</v>
      </c>
    </row>
    <row r="544" spans="1:3" ht="45" x14ac:dyDescent="0.25">
      <c r="A544" s="56" t="s">
        <v>1161</v>
      </c>
      <c r="B544" s="57" t="s">
        <v>1162</v>
      </c>
      <c r="C544" s="54" t="str">
        <f t="shared" si="8"/>
        <v>1408 Convention collective nationale des entreprises du négoce et de distribution de combustibles solides, liquides, gazeux et produits pétroliers</v>
      </c>
    </row>
    <row r="545" spans="1:3" ht="30" x14ac:dyDescent="0.25">
      <c r="A545" s="56" t="s">
        <v>1163</v>
      </c>
      <c r="B545" s="57" t="s">
        <v>1164</v>
      </c>
      <c r="C545" s="54" t="str">
        <f t="shared" si="8"/>
        <v>3090 Convention collective nationale des entreprises du secteur privé du spectacle vivant</v>
      </c>
    </row>
    <row r="546" spans="1:3" ht="30" x14ac:dyDescent="0.25">
      <c r="A546" s="56" t="s">
        <v>1165</v>
      </c>
      <c r="B546" s="57" t="s">
        <v>1166</v>
      </c>
      <c r="C546" s="54" t="str">
        <f t="shared" si="8"/>
        <v>1423 Convention collective nationale des entreprises relevant de la navigation de plaisance</v>
      </c>
    </row>
    <row r="547" spans="1:3" ht="30" x14ac:dyDescent="0.25">
      <c r="A547" s="56" t="s">
        <v>1167</v>
      </c>
      <c r="B547" s="57" t="s">
        <v>1168</v>
      </c>
      <c r="C547" s="54" t="str">
        <f t="shared" si="8"/>
        <v>1790 Convention collective nationale des espaces de loisirs, d'attractions et culturels</v>
      </c>
    </row>
    <row r="548" spans="1:3" ht="45" x14ac:dyDescent="0.25">
      <c r="A548" s="56" t="s">
        <v>1169</v>
      </c>
      <c r="B548" s="57" t="s">
        <v>1170</v>
      </c>
      <c r="C548" s="54" t="str">
        <f t="shared" si="8"/>
        <v>0405 Convention collective nationale des établissements médico-sociaux de l'union intersyndicale des secteurs sanitaires et sociaux (UNISSS, FFESCPE, convention de 1965, enfants, adolescents )</v>
      </c>
    </row>
    <row r="549" spans="1:3" ht="45" x14ac:dyDescent="0.25">
      <c r="A549" s="56" t="s">
        <v>1171</v>
      </c>
      <c r="B549" s="57" t="s">
        <v>1172</v>
      </c>
      <c r="C549" s="54" t="str">
        <f t="shared" si="8"/>
        <v>0029 Convention collective nationale des établissements privés d'hospitalisation, de soins, de cure et de garde à but non lucratif (FEHAP, convention de 1951)</v>
      </c>
    </row>
    <row r="550" spans="1:3" x14ac:dyDescent="0.25">
      <c r="A550" s="56" t="s">
        <v>1173</v>
      </c>
      <c r="B550" s="57" t="s">
        <v>1174</v>
      </c>
      <c r="C550" s="54" t="str">
        <f t="shared" si="8"/>
        <v>0200 Convention collective nationale des exploitations frigorifiques</v>
      </c>
    </row>
    <row r="551" spans="1:3" ht="30" x14ac:dyDescent="0.25">
      <c r="A551" s="56" t="s">
        <v>1175</v>
      </c>
      <c r="B551" s="57" t="s">
        <v>1176</v>
      </c>
      <c r="C551" s="54" t="str">
        <f t="shared" si="8"/>
        <v>1978 Convention collective nationale des fleuristes, de la vente et des services des animaux familiers</v>
      </c>
    </row>
    <row r="552" spans="1:3" ht="30" x14ac:dyDescent="0.25">
      <c r="A552" s="56" t="s">
        <v>1177</v>
      </c>
      <c r="B552" s="57" t="s">
        <v>1178</v>
      </c>
      <c r="C552" s="54" t="str">
        <f t="shared" si="8"/>
        <v>1043 Convention collective nationale des gardiens, concierges et employés d'immeubles</v>
      </c>
    </row>
    <row r="553" spans="1:3" ht="30" x14ac:dyDescent="0.25">
      <c r="A553" s="56" t="s">
        <v>1179</v>
      </c>
      <c r="B553" s="57" t="s">
        <v>1180</v>
      </c>
      <c r="C553" s="54" t="str">
        <f t="shared" si="8"/>
        <v>1325 Convention collective nationale des gérants des coopératives de consommation</v>
      </c>
    </row>
    <row r="554" spans="1:3" ht="30" x14ac:dyDescent="0.25">
      <c r="A554" s="56" t="s">
        <v>1181</v>
      </c>
      <c r="B554" s="57" t="s">
        <v>1182</v>
      </c>
      <c r="C554" s="54" t="str">
        <f t="shared" si="8"/>
        <v>2156 Convention collective nationale des grands magasins et des magasins populaires</v>
      </c>
    </row>
    <row r="555" spans="1:3" x14ac:dyDescent="0.25">
      <c r="A555" s="56" t="s">
        <v>1183</v>
      </c>
      <c r="B555" s="57" t="s">
        <v>1184</v>
      </c>
      <c r="C555" s="54" t="str">
        <f t="shared" si="8"/>
        <v>0800 Convention collective nationale des hôtels (chaîne)</v>
      </c>
    </row>
    <row r="556" spans="1:3" ht="30" x14ac:dyDescent="0.25">
      <c r="A556" s="56" t="s">
        <v>1185</v>
      </c>
      <c r="B556" s="57" t="s">
        <v>1186</v>
      </c>
      <c r="C556" s="54" t="str">
        <f t="shared" si="8"/>
        <v>1979 Convention collective nationale des hôtels, cafés, restaurants (HCR, CHARBON, REGALIA)</v>
      </c>
    </row>
    <row r="557" spans="1:3" x14ac:dyDescent="0.25">
      <c r="A557" s="56" t="s">
        <v>1187</v>
      </c>
      <c r="B557" s="57" t="s">
        <v>1188</v>
      </c>
      <c r="C557" s="54" t="str">
        <f t="shared" si="8"/>
        <v>1921 Convention collective nationale des huissiers de justice</v>
      </c>
    </row>
    <row r="558" spans="1:3" x14ac:dyDescent="0.25">
      <c r="A558" s="56" t="s">
        <v>1189</v>
      </c>
      <c r="B558" s="57" t="s">
        <v>1190</v>
      </c>
      <c r="C558" s="54" t="str">
        <f t="shared" si="8"/>
        <v>0044 Convention collective nationale des industries chimiques et connexes</v>
      </c>
    </row>
    <row r="559" spans="1:3" ht="30" x14ac:dyDescent="0.25">
      <c r="A559" s="56" t="s">
        <v>1191</v>
      </c>
      <c r="B559" s="57" t="s">
        <v>1192</v>
      </c>
      <c r="C559" s="54" t="str">
        <f t="shared" si="8"/>
        <v>0669 Convention collective nationale des industries de fabrication mécanique du verre</v>
      </c>
    </row>
    <row r="560" spans="1:3" ht="30" x14ac:dyDescent="0.25">
      <c r="A560" s="56" t="s">
        <v>1193</v>
      </c>
      <c r="B560" s="57" t="s">
        <v>1194</v>
      </c>
      <c r="C560" s="54" t="str">
        <f t="shared" si="8"/>
        <v>3151 Convention collective nationale des industries de la fabrication de la chaux</v>
      </c>
    </row>
    <row r="561" spans="1:3" ht="30" x14ac:dyDescent="0.25">
      <c r="A561" s="56" t="s">
        <v>1195</v>
      </c>
      <c r="B561" s="57" t="s">
        <v>1196</v>
      </c>
      <c r="C561" s="54" t="str">
        <f t="shared" si="8"/>
        <v>0350 Convention collective nationale des industries de la mode et de la chapellerie</v>
      </c>
    </row>
    <row r="562" spans="1:3" ht="30" x14ac:dyDescent="0.25">
      <c r="A562" s="56" t="s">
        <v>1197</v>
      </c>
      <c r="B562" s="57" t="s">
        <v>1198</v>
      </c>
      <c r="C562" s="54" t="str">
        <f t="shared" si="8"/>
        <v>0614 Convention collective nationale des industries de la sérigraphie et des procédés d'impression numérique connexes</v>
      </c>
    </row>
    <row r="563" spans="1:3" ht="45" x14ac:dyDescent="0.25">
      <c r="A563" s="56" t="s">
        <v>1199</v>
      </c>
      <c r="B563" s="57" t="s">
        <v>1200</v>
      </c>
      <c r="C563" s="54" t="str">
        <f t="shared" si="8"/>
        <v>1938 Convention collective nationale des industries de la transformation des volailles (abattoirs, ateliers de découpe et centres de conditionnement de volailles, commerce de gros de volailles)</v>
      </c>
    </row>
    <row r="564" spans="1:3" x14ac:dyDescent="0.25">
      <c r="A564" s="56" t="s">
        <v>1201</v>
      </c>
      <c r="B564" s="57" t="s">
        <v>1202</v>
      </c>
      <c r="C564" s="54" t="str">
        <f t="shared" si="8"/>
        <v>0247 Convention collective nationale des industries de l'habillement</v>
      </c>
    </row>
    <row r="565" spans="1:3" ht="45" x14ac:dyDescent="0.25">
      <c r="A565" s="56" t="s">
        <v>1203</v>
      </c>
      <c r="B565" s="57" t="s">
        <v>1204</v>
      </c>
      <c r="C565" s="54" t="str">
        <f t="shared" si="8"/>
        <v>1607 Convention collective nationale des industries des jeux, jouets, articles de fêtes et ornements de Noël, articles de puériculture et voitures d'enfants modélisme et industries connexes</v>
      </c>
    </row>
    <row r="566" spans="1:3" x14ac:dyDescent="0.25">
      <c r="A566" s="56" t="s">
        <v>1205</v>
      </c>
      <c r="B566" s="57" t="s">
        <v>1206</v>
      </c>
      <c r="C566" s="54" t="str">
        <f t="shared" si="8"/>
        <v>0018 Convention collective nationale des industries textiles</v>
      </c>
    </row>
    <row r="567" spans="1:3" ht="30" x14ac:dyDescent="0.25">
      <c r="A567" s="56" t="s">
        <v>1207</v>
      </c>
      <c r="B567" s="57" t="s">
        <v>1208</v>
      </c>
      <c r="C567" s="54" t="str">
        <f t="shared" si="8"/>
        <v>0925 Convention collective nationale des ingénieurs et cadres de la distribution des papiers et cartons, commerce de gros</v>
      </c>
    </row>
    <row r="568" spans="1:3" ht="30" x14ac:dyDescent="0.25">
      <c r="A568" s="56" t="s">
        <v>1209</v>
      </c>
      <c r="B568" s="57" t="s">
        <v>1210</v>
      </c>
      <c r="C568" s="54" t="str">
        <f t="shared" si="8"/>
        <v>0650 Convention collective nationale des ingénieurs et cadres de la métallurgie</v>
      </c>
    </row>
    <row r="569" spans="1:3" ht="30" x14ac:dyDescent="0.25">
      <c r="A569" s="56" t="s">
        <v>1211</v>
      </c>
      <c r="B569" s="57" t="s">
        <v>1212</v>
      </c>
      <c r="C569" s="54" t="str">
        <f t="shared" si="8"/>
        <v>0700 Convention collective nationale des ingénieurs et cadres de la production des papiers, cartons et celluloses</v>
      </c>
    </row>
    <row r="570" spans="1:3" ht="30" x14ac:dyDescent="0.25">
      <c r="A570" s="56" t="s">
        <v>1213</v>
      </c>
      <c r="B570" s="57" t="s">
        <v>1214</v>
      </c>
      <c r="C570" s="54" t="str">
        <f t="shared" si="8"/>
        <v>0707 Convention collective nationale des ingénieurs et cadres de la transformation des papiers cartons et de la pellicule cellulosique</v>
      </c>
    </row>
    <row r="571" spans="1:3" ht="30" x14ac:dyDescent="0.25">
      <c r="A571" s="56" t="s">
        <v>1215</v>
      </c>
      <c r="B571" s="57" t="s">
        <v>1216</v>
      </c>
      <c r="C571" s="54" t="str">
        <f t="shared" si="8"/>
        <v>0715 Convention collective nationale des instruments à écrire et des industries connexes</v>
      </c>
    </row>
    <row r="572" spans="1:3" x14ac:dyDescent="0.25">
      <c r="A572" s="56" t="s">
        <v>1217</v>
      </c>
      <c r="B572" s="57" t="s">
        <v>1218</v>
      </c>
      <c r="C572" s="54" t="str">
        <f t="shared" si="8"/>
        <v>1760 Convention collective nationale des jardineries et graineteries</v>
      </c>
    </row>
    <row r="573" spans="1:3" ht="30" x14ac:dyDescent="0.25">
      <c r="A573" s="56" t="s">
        <v>1219</v>
      </c>
      <c r="B573" s="57" t="s">
        <v>1220</v>
      </c>
      <c r="C573" s="54" t="str">
        <f t="shared" si="8"/>
        <v>0959 Convention collective nationale des laboratoires de biologie médicale extra-hospitaliers</v>
      </c>
    </row>
    <row r="574" spans="1:3" ht="30" x14ac:dyDescent="0.25">
      <c r="A574" s="56" t="s">
        <v>1221</v>
      </c>
      <c r="B574" s="57" t="s">
        <v>1222</v>
      </c>
      <c r="C574" s="54" t="str">
        <f t="shared" si="8"/>
        <v>2754 Convention collective nationale des magasins prestataires de services de cuisine à usage domestique</v>
      </c>
    </row>
    <row r="575" spans="1:3" ht="30" x14ac:dyDescent="0.25">
      <c r="A575" s="56" t="s">
        <v>1223</v>
      </c>
      <c r="B575" s="57" t="s">
        <v>1224</v>
      </c>
      <c r="C575" s="54" t="str">
        <f t="shared" si="8"/>
        <v>0675 Convention collective nationale des maisons à succursales de vente au détail d'habillement</v>
      </c>
    </row>
    <row r="576" spans="1:3" ht="45" x14ac:dyDescent="0.25">
      <c r="A576" s="56" t="s">
        <v>1225</v>
      </c>
      <c r="B576" s="57" t="s">
        <v>1226</v>
      </c>
      <c r="C576" s="54" t="str">
        <f t="shared" si="8"/>
        <v>1314 Convention collective nationale des maisons d'alimentation à succursales, supermarchés, hypermarchés, "gérants mandataires" (grande distribution)</v>
      </c>
    </row>
    <row r="577" spans="1:3" x14ac:dyDescent="0.25">
      <c r="A577" s="56" t="s">
        <v>1227</v>
      </c>
      <c r="B577" s="57" t="s">
        <v>1228</v>
      </c>
      <c r="C577" s="54" t="str">
        <f t="shared" si="8"/>
        <v>1671 Convention collective nationale des maisons d'étudiants</v>
      </c>
    </row>
    <row r="578" spans="1:3" ht="60" x14ac:dyDescent="0.25">
      <c r="A578" s="56" t="s">
        <v>1229</v>
      </c>
      <c r="B578" s="57" t="s">
        <v>1230</v>
      </c>
      <c r="C578" s="54" t="str">
        <f t="shared" si="8"/>
        <v>1326 Convention collective nationale des maîtres de l'enseignement primaire privé dans les classes hors contrat et sous contrat simple et ne relevant pas de la convention collective de travail de l'enseignement primaire catholique</v>
      </c>
    </row>
    <row r="579" spans="1:3" x14ac:dyDescent="0.25">
      <c r="A579" s="56" t="s">
        <v>1231</v>
      </c>
      <c r="B579" s="57" t="s">
        <v>1232</v>
      </c>
      <c r="C579" s="54" t="str">
        <f t="shared" ref="C579:C642" si="9">A579&amp;" "&amp;B579</f>
        <v>1589 Convention collective nationale des mareyeurs-expéditeurs</v>
      </c>
    </row>
    <row r="580" spans="1:3" ht="45" x14ac:dyDescent="0.25">
      <c r="A580" s="56" t="s">
        <v>1233</v>
      </c>
      <c r="B580" s="57" t="s">
        <v>1234</v>
      </c>
      <c r="C580" s="54" t="str">
        <f t="shared" si="9"/>
        <v>1001 Convention collective nationale des médecins spécialistes qualifiés au regard du conseil de l'ordre travaillant dans des établissements et services pour personnes inadaptées et handicapées</v>
      </c>
    </row>
    <row r="581" spans="1:3" ht="30" x14ac:dyDescent="0.25">
      <c r="A581" s="56" t="s">
        <v>1235</v>
      </c>
      <c r="B581" s="57" t="s">
        <v>1236</v>
      </c>
      <c r="C581" s="54" t="str">
        <f t="shared" si="9"/>
        <v>0083 Convention collective nationale des menuiseries charpentes et constructions industrialisées et des portes planes</v>
      </c>
    </row>
    <row r="582" spans="1:3" ht="30" x14ac:dyDescent="0.25">
      <c r="A582" s="56" t="s">
        <v>1237</v>
      </c>
      <c r="B582" s="57" t="s">
        <v>1238</v>
      </c>
      <c r="C582" s="54" t="str">
        <f t="shared" si="9"/>
        <v>2190 Convention collective nationale des missions locales et PAIO des maisons de l'emploi et PLIE</v>
      </c>
    </row>
    <row r="583" spans="1:3" ht="30" x14ac:dyDescent="0.25">
      <c r="A583" s="56" t="s">
        <v>1239</v>
      </c>
      <c r="B583" s="57" t="s">
        <v>1240</v>
      </c>
      <c r="C583" s="54" t="str">
        <f t="shared" si="9"/>
        <v>2727 Convention collective nationale des omnipraticiens exerçant dans les centres de santé miniers</v>
      </c>
    </row>
    <row r="584" spans="1:3" ht="30" x14ac:dyDescent="0.25">
      <c r="A584" s="56" t="s">
        <v>1241</v>
      </c>
      <c r="B584" s="57" t="s">
        <v>1242</v>
      </c>
      <c r="C584" s="54" t="str">
        <f t="shared" si="9"/>
        <v>2526 Convention collective nationale des organisations professionnelles de l'habitat social</v>
      </c>
    </row>
    <row r="585" spans="1:3" x14ac:dyDescent="0.25">
      <c r="A585" s="56" t="s">
        <v>1243</v>
      </c>
      <c r="B585" s="57" t="s">
        <v>1244</v>
      </c>
      <c r="C585" s="54" t="str">
        <f t="shared" si="9"/>
        <v>1516 Convention collective nationale des organismes de formation</v>
      </c>
    </row>
    <row r="586" spans="1:3" x14ac:dyDescent="0.25">
      <c r="A586" s="56" t="s">
        <v>1245</v>
      </c>
      <c r="B586" s="57" t="s">
        <v>1246</v>
      </c>
      <c r="C586" s="54" t="str">
        <f t="shared" si="9"/>
        <v>0218 Convention collective nationale des organismes de sécurité sociale</v>
      </c>
    </row>
    <row r="587" spans="1:3" x14ac:dyDescent="0.25">
      <c r="A587" s="56" t="s">
        <v>1247</v>
      </c>
      <c r="B587" s="57" t="s">
        <v>1248</v>
      </c>
      <c r="C587" s="54" t="str">
        <f t="shared" si="9"/>
        <v>1909 Convention collective nationale des organismes de tourisme</v>
      </c>
    </row>
    <row r="588" spans="1:3" ht="30" x14ac:dyDescent="0.25">
      <c r="A588" s="56" t="s">
        <v>1249</v>
      </c>
      <c r="B588" s="57" t="s">
        <v>1250</v>
      </c>
      <c r="C588" s="54" t="str">
        <f t="shared" si="9"/>
        <v>1316 Convention collective nationale des organismes de tourisme social et familial</v>
      </c>
    </row>
    <row r="589" spans="1:3" ht="30" x14ac:dyDescent="0.25">
      <c r="A589" s="56" t="s">
        <v>1251</v>
      </c>
      <c r="B589" s="57" t="s">
        <v>1252</v>
      </c>
      <c r="C589" s="54" t="str">
        <f t="shared" si="9"/>
        <v>2336 Convention collective nationale des organismes gestionnaires de foyers et services pour jeunes travailleurs</v>
      </c>
    </row>
    <row r="590" spans="1:3" x14ac:dyDescent="0.25">
      <c r="A590" s="56" t="s">
        <v>1253</v>
      </c>
      <c r="B590" s="57" t="s">
        <v>1254</v>
      </c>
      <c r="C590" s="54" t="str">
        <f t="shared" si="9"/>
        <v>1702 Convention collective nationale des ouvriers de travaux publics</v>
      </c>
    </row>
    <row r="591" spans="1:3" ht="30" x14ac:dyDescent="0.25">
      <c r="A591" s="56" t="s">
        <v>1255</v>
      </c>
      <c r="B591" s="57" t="s">
        <v>1256</v>
      </c>
      <c r="C591" s="54" t="str">
        <f t="shared" si="9"/>
        <v>0087 Convention collective nationale des ouvriers des industries de carrières et de matériaux</v>
      </c>
    </row>
    <row r="592" spans="1:3" ht="30" x14ac:dyDescent="0.25">
      <c r="A592" s="56" t="s">
        <v>1257</v>
      </c>
      <c r="B592" s="57" t="s">
        <v>1258</v>
      </c>
      <c r="C592" s="54" t="str">
        <f t="shared" si="9"/>
        <v>0398 Convention collective nationale des ouvriers du négoce des matériaux de construction</v>
      </c>
    </row>
    <row r="593" spans="1:3" ht="45" x14ac:dyDescent="0.25">
      <c r="A593" s="56" t="s">
        <v>1259</v>
      </c>
      <c r="B593" s="57" t="s">
        <v>1260</v>
      </c>
      <c r="C593" s="54" t="str">
        <f t="shared" si="9"/>
        <v>1492 Convention collective nationale des ouvriers, employés, dessinateurs, techniciens et agents de maîtrise de la production des papiers, cartons et celluloses</v>
      </c>
    </row>
    <row r="594" spans="1:3" ht="45" x14ac:dyDescent="0.25">
      <c r="A594" s="56" t="s">
        <v>1261</v>
      </c>
      <c r="B594" s="57" t="s">
        <v>1262</v>
      </c>
      <c r="C594" s="54" t="str">
        <f t="shared" si="9"/>
        <v>0998 Convention collective nationale des ouvriers, employés, techniciens et agents de maîtrise de l'exploitation d'équipements thermiques et de génie climatique</v>
      </c>
    </row>
    <row r="595" spans="1:3" ht="30" x14ac:dyDescent="0.25">
      <c r="A595" s="56" t="s">
        <v>1263</v>
      </c>
      <c r="B595" s="57" t="s">
        <v>1264</v>
      </c>
      <c r="C595" s="54" t="str">
        <f t="shared" si="9"/>
        <v>1987 Convention collective nationale des pâtes alimentaires sèches et du couscous non préparé</v>
      </c>
    </row>
    <row r="596" spans="1:3" x14ac:dyDescent="0.25">
      <c r="A596" s="56" t="s">
        <v>1265</v>
      </c>
      <c r="B596" s="57" t="s">
        <v>1266</v>
      </c>
      <c r="C596" s="54" t="str">
        <f t="shared" si="9"/>
        <v>1182 Convention collective nationale des personnels des ports de plaisance</v>
      </c>
    </row>
    <row r="597" spans="1:3" ht="30" x14ac:dyDescent="0.25">
      <c r="A597" s="56" t="s">
        <v>1267</v>
      </c>
      <c r="B597" s="57" t="s">
        <v>1268</v>
      </c>
      <c r="C597" s="54" t="str">
        <f t="shared" si="9"/>
        <v>2150 Convention collective nationale des personnels des sociétés anonymes et fondations d'HLM</v>
      </c>
    </row>
    <row r="598" spans="1:3" ht="30" x14ac:dyDescent="0.25">
      <c r="A598" s="56" t="s">
        <v>1269</v>
      </c>
      <c r="B598" s="57" t="s">
        <v>1270</v>
      </c>
      <c r="C598" s="54" t="str">
        <f t="shared" si="9"/>
        <v>2697 Convention collective nationale des personnels des structures associatives cynégétiques</v>
      </c>
    </row>
    <row r="599" spans="1:3" ht="45" x14ac:dyDescent="0.25">
      <c r="A599" s="56" t="s">
        <v>1271</v>
      </c>
      <c r="B599" s="57" t="s">
        <v>1272</v>
      </c>
      <c r="C599" s="54" t="str">
        <f t="shared" si="9"/>
        <v>1278 Convention collective nationale des personnels PACT et ARIM (centres pour la protection l'amélioration et la conservation de l'habitat et associations pour la restauration immobilière)</v>
      </c>
    </row>
    <row r="600" spans="1:3" x14ac:dyDescent="0.25">
      <c r="A600" s="56" t="s">
        <v>1273</v>
      </c>
      <c r="B600" s="57" t="s">
        <v>1274</v>
      </c>
      <c r="C600" s="54" t="str">
        <f t="shared" si="9"/>
        <v>0759 Convention collective nationale des pompes funèbres</v>
      </c>
    </row>
    <row r="601" spans="1:3" x14ac:dyDescent="0.25">
      <c r="A601" s="56" t="s">
        <v>1275</v>
      </c>
      <c r="B601" s="57" t="s">
        <v>1276</v>
      </c>
      <c r="C601" s="54" t="str">
        <f t="shared" si="9"/>
        <v>3168 Convention collective Nationale des professions de la photographie</v>
      </c>
    </row>
    <row r="602" spans="1:3" ht="30" x14ac:dyDescent="0.25">
      <c r="A602" s="56" t="s">
        <v>1277</v>
      </c>
      <c r="B602" s="57" t="s">
        <v>1278</v>
      </c>
      <c r="C602" s="54" t="str">
        <f t="shared" si="9"/>
        <v>0993 Convention collective nationale des prothésistes dentaires et des personnels des laboratoires de prothèse dentaire</v>
      </c>
    </row>
    <row r="603" spans="1:3" x14ac:dyDescent="0.25">
      <c r="A603" s="56" t="s">
        <v>1279</v>
      </c>
      <c r="B603" s="57" t="s">
        <v>1280</v>
      </c>
      <c r="C603" s="54" t="str">
        <f t="shared" si="9"/>
        <v>3105 Convention collective nationale des régies de quartier</v>
      </c>
    </row>
    <row r="604" spans="1:3" ht="30" x14ac:dyDescent="0.25">
      <c r="A604" s="56" t="s">
        <v>1281</v>
      </c>
      <c r="B604" s="57" t="s">
        <v>1282</v>
      </c>
      <c r="C604" s="54" t="str">
        <f t="shared" si="9"/>
        <v>0454 Convention collective nationale des remontées mécaniques et domaines skiables</v>
      </c>
    </row>
    <row r="605" spans="1:3" ht="30" x14ac:dyDescent="0.25">
      <c r="A605" s="56" t="s">
        <v>1283</v>
      </c>
      <c r="B605" s="57" t="s">
        <v>1284</v>
      </c>
      <c r="C605" s="54" t="str">
        <f t="shared" si="9"/>
        <v>1424 Convention collective nationale des réseaux de transports publics urbains de voyageurs</v>
      </c>
    </row>
    <row r="606" spans="1:3" x14ac:dyDescent="0.25">
      <c r="A606" s="56" t="s">
        <v>1285</v>
      </c>
      <c r="B606" s="57" t="s">
        <v>1286</v>
      </c>
      <c r="C606" s="54" t="str">
        <f t="shared" si="9"/>
        <v>2111 Convention collective nationale des salariés du particulier employeur</v>
      </c>
    </row>
    <row r="607" spans="1:3" ht="30" x14ac:dyDescent="0.25">
      <c r="A607" s="56" t="s">
        <v>1287</v>
      </c>
      <c r="B607" s="57" t="s">
        <v>1288</v>
      </c>
      <c r="C607" s="54" t="str">
        <f t="shared" si="9"/>
        <v>3127 Convention collective nationale des services à la personne du 20 septembre 2012</v>
      </c>
    </row>
    <row r="608" spans="1:3" ht="60" x14ac:dyDescent="0.25">
      <c r="A608" s="56" t="s">
        <v>1289</v>
      </c>
      <c r="B608" s="57" t="s">
        <v>1290</v>
      </c>
      <c r="C608" s="54" t="str">
        <f t="shared" si="9"/>
        <v>1090 Convention collective nationale des services de l'automobile (commerce et réparation de l'automobile, du cycle et du motocycle, activités connexes, contrôle technique automobile, formation des conducteurs auto-écoles CNPA )</v>
      </c>
    </row>
    <row r="609" spans="1:3" ht="30" x14ac:dyDescent="0.25">
      <c r="A609" s="56" t="s">
        <v>1291</v>
      </c>
      <c r="B609" s="57" t="s">
        <v>1292</v>
      </c>
      <c r="C609" s="54" t="str">
        <f t="shared" si="9"/>
        <v>0897 Convention collective nationale des services de santé au travail interentreprises</v>
      </c>
    </row>
    <row r="610" spans="1:3" x14ac:dyDescent="0.25">
      <c r="A610" s="56" t="s">
        <v>1293</v>
      </c>
      <c r="B610" s="57" t="s">
        <v>1294</v>
      </c>
      <c r="C610" s="54" t="str">
        <f t="shared" si="9"/>
        <v>1801 Convention collective nationale des sociétés d'assistance</v>
      </c>
    </row>
    <row r="611" spans="1:3" x14ac:dyDescent="0.25">
      <c r="A611" s="56" t="s">
        <v>1295</v>
      </c>
      <c r="B611" s="57" t="s">
        <v>1296</v>
      </c>
      <c r="C611" s="54" t="str">
        <f t="shared" si="9"/>
        <v>1672 Convention collective nationale des sociétés d'assurances</v>
      </c>
    </row>
    <row r="612" spans="1:3" ht="45" x14ac:dyDescent="0.25">
      <c r="A612" s="56" t="s">
        <v>1297</v>
      </c>
      <c r="B612" s="57" t="s">
        <v>1298</v>
      </c>
      <c r="C612" s="54" t="str">
        <f t="shared" si="9"/>
        <v>2785 Convention collective nationale des sociétés de ventes volontaires de meubles aux enchères publiques et des offices de commissaires-priseurs judiciaires</v>
      </c>
    </row>
    <row r="613" spans="1:3" x14ac:dyDescent="0.25">
      <c r="A613" s="56" t="s">
        <v>1299</v>
      </c>
      <c r="B613" s="57" t="s">
        <v>1300</v>
      </c>
      <c r="C613" s="54" t="str">
        <f t="shared" si="9"/>
        <v>0478 Convention collective nationale des sociétés financières</v>
      </c>
    </row>
    <row r="614" spans="1:3" ht="30" x14ac:dyDescent="0.25">
      <c r="A614" s="56" t="s">
        <v>1301</v>
      </c>
      <c r="B614" s="57" t="s">
        <v>1302</v>
      </c>
      <c r="C614" s="54" t="str">
        <f t="shared" si="9"/>
        <v>2728 Convention collective nationale des sucreries, sucreries-distilleries et raffineries de sucre</v>
      </c>
    </row>
    <row r="615" spans="1:3" x14ac:dyDescent="0.25">
      <c r="A615" s="56" t="s">
        <v>1303</v>
      </c>
      <c r="B615" s="57" t="s">
        <v>1304</v>
      </c>
      <c r="C615" s="54" t="str">
        <f t="shared" si="9"/>
        <v>2148 Convention collective nationale des télécommunications</v>
      </c>
    </row>
    <row r="616" spans="1:3" x14ac:dyDescent="0.25">
      <c r="A616" s="56" t="s">
        <v>1305</v>
      </c>
      <c r="B616" s="57" t="s">
        <v>1306</v>
      </c>
      <c r="C616" s="54" t="str">
        <f t="shared" si="9"/>
        <v>0964 Convention collective nationale des transports aériens régionaux</v>
      </c>
    </row>
    <row r="617" spans="1:3" ht="30" x14ac:dyDescent="0.25">
      <c r="A617" s="56" t="s">
        <v>1307</v>
      </c>
      <c r="B617" s="57" t="s">
        <v>1308</v>
      </c>
      <c r="C617" s="54" t="str">
        <f t="shared" si="9"/>
        <v>0016 Convention collective nationale des transports routiers et activités auxiliaires du transport</v>
      </c>
    </row>
    <row r="618" spans="1:3" ht="30" x14ac:dyDescent="0.25">
      <c r="A618" s="56" t="s">
        <v>1309</v>
      </c>
      <c r="B618" s="57" t="s">
        <v>1310</v>
      </c>
      <c r="C618" s="54" t="str">
        <f t="shared" si="9"/>
        <v>2270 Convention collective nationale des universités et instituts catholiques de France</v>
      </c>
    </row>
    <row r="619" spans="1:3" x14ac:dyDescent="0.25">
      <c r="A619" s="56" t="s">
        <v>1311</v>
      </c>
      <c r="B619" s="57" t="s">
        <v>1312</v>
      </c>
      <c r="C619" s="54" t="str">
        <f t="shared" si="9"/>
        <v>2564 Convention collective nationale des vétérinaires praticiens salariés</v>
      </c>
    </row>
    <row r="620" spans="1:3" ht="30" x14ac:dyDescent="0.25">
      <c r="A620" s="56" t="s">
        <v>1313</v>
      </c>
      <c r="B620" s="57" t="s">
        <v>1314</v>
      </c>
      <c r="C620" s="54" t="str">
        <f t="shared" si="9"/>
        <v>0493 Convention collective nationale des vins, cidres, jus de fruits, sirops, spiritueux et liqueurs de France</v>
      </c>
    </row>
    <row r="621" spans="1:3" x14ac:dyDescent="0.25">
      <c r="A621" s="56" t="s">
        <v>1315</v>
      </c>
      <c r="B621" s="57" t="s">
        <v>1316</v>
      </c>
      <c r="C621" s="54" t="str">
        <f t="shared" si="9"/>
        <v>1606 Convention collective nationale du bricolage</v>
      </c>
    </row>
    <row r="622" spans="1:3" x14ac:dyDescent="0.25">
      <c r="A622" s="56" t="s">
        <v>1317</v>
      </c>
      <c r="B622" s="57" t="s">
        <v>1318</v>
      </c>
      <c r="C622" s="54" t="str">
        <f t="shared" si="9"/>
        <v>1618 Convention collective nationale du camping</v>
      </c>
    </row>
    <row r="623" spans="1:3" x14ac:dyDescent="0.25">
      <c r="A623" s="56" t="s">
        <v>1319</v>
      </c>
      <c r="B623" s="57" t="s">
        <v>1320</v>
      </c>
      <c r="C623" s="54" t="str">
        <f t="shared" si="9"/>
        <v>0045 Convention collective nationale du caoutchouc</v>
      </c>
    </row>
    <row r="624" spans="1:3" ht="30" x14ac:dyDescent="0.25">
      <c r="A624" s="56" t="s">
        <v>1321</v>
      </c>
      <c r="B624" s="57" t="s">
        <v>1322</v>
      </c>
      <c r="C624" s="54" t="str">
        <f t="shared" si="9"/>
        <v>1505 Convention collective nationale du commerce de détail de fruits et légumes, épicerie et produits laitiers</v>
      </c>
    </row>
    <row r="625" spans="1:3" ht="30" x14ac:dyDescent="0.25">
      <c r="A625" s="56" t="s">
        <v>1323</v>
      </c>
      <c r="B625" s="57" t="s">
        <v>1324</v>
      </c>
      <c r="C625" s="54" t="str">
        <f t="shared" si="9"/>
        <v>1483 Convention collective nationale du commerce de détail de l'habillement et des articles textiles</v>
      </c>
    </row>
    <row r="626" spans="1:3" ht="30" x14ac:dyDescent="0.25">
      <c r="A626" s="56" t="s">
        <v>1325</v>
      </c>
      <c r="B626" s="57" t="s">
        <v>1326</v>
      </c>
      <c r="C626" s="54" t="str">
        <f t="shared" si="9"/>
        <v>1487 Convention collective nationale du commerce de détail de l'horlogerie-bijouterie</v>
      </c>
    </row>
    <row r="627" spans="1:3" ht="45" x14ac:dyDescent="0.25">
      <c r="A627" s="56" t="s">
        <v>1327</v>
      </c>
      <c r="B627" s="57" t="s">
        <v>1328</v>
      </c>
      <c r="C627" s="54" t="str">
        <f t="shared" si="9"/>
        <v>2216 Convention collective nationale du commerce de détail et de gros à prédominance alimentaire (entrepôts d'alimentation, supérettes, supermarchés, hypermarchés, grande distribution)</v>
      </c>
    </row>
    <row r="628" spans="1:3" ht="30" x14ac:dyDescent="0.25">
      <c r="A628" s="56" t="s">
        <v>1329</v>
      </c>
      <c r="B628" s="57" t="s">
        <v>1330</v>
      </c>
      <c r="C628" s="54" t="str">
        <f t="shared" si="9"/>
        <v>1557 Convention collective nationale du commerce des articles de sports et d'équipements de loisirs</v>
      </c>
    </row>
    <row r="629" spans="1:3" x14ac:dyDescent="0.25">
      <c r="A629" s="56" t="s">
        <v>1331</v>
      </c>
      <c r="B629" s="57" t="s">
        <v>1332</v>
      </c>
      <c r="C629" s="54" t="str">
        <f t="shared" si="9"/>
        <v>0735 Convention collective nationale du commerce des machines à coudre</v>
      </c>
    </row>
    <row r="630" spans="1:3" x14ac:dyDescent="0.25">
      <c r="A630" s="56" t="s">
        <v>1333</v>
      </c>
      <c r="B630" s="57" t="s">
        <v>1334</v>
      </c>
      <c r="C630" s="54" t="str">
        <f t="shared" si="9"/>
        <v>2021 Convention collective nationale du golf</v>
      </c>
    </row>
    <row r="631" spans="1:3" ht="30" x14ac:dyDescent="0.25">
      <c r="A631" s="56" t="s">
        <v>1335</v>
      </c>
      <c r="B631" s="57" t="s">
        <v>1336</v>
      </c>
      <c r="C631" s="54" t="str">
        <f t="shared" si="9"/>
        <v>1947 Convention collective nationale du négoce de bois d'œuvre et produits dérivés</v>
      </c>
    </row>
    <row r="632" spans="1:3" x14ac:dyDescent="0.25">
      <c r="A632" s="56" t="s">
        <v>1337</v>
      </c>
      <c r="B632" s="57" t="s">
        <v>1338</v>
      </c>
      <c r="C632" s="54" t="str">
        <f t="shared" si="9"/>
        <v>1880 Convention collective nationale du négoce de l'ameublement</v>
      </c>
    </row>
    <row r="633" spans="1:3" x14ac:dyDescent="0.25">
      <c r="A633" s="56" t="s">
        <v>1339</v>
      </c>
      <c r="B633" s="57" t="s">
        <v>1340</v>
      </c>
      <c r="C633" s="54" t="str">
        <f t="shared" si="9"/>
        <v>0635 Convention collective nationale du négoce en fournitures dentaires</v>
      </c>
    </row>
    <row r="634" spans="1:3" ht="30" x14ac:dyDescent="0.25">
      <c r="A634" s="56" t="s">
        <v>1341</v>
      </c>
      <c r="B634" s="57" t="s">
        <v>1342</v>
      </c>
      <c r="C634" s="54" t="str">
        <f t="shared" si="9"/>
        <v>1982 Convention collective nationale du négoce et prestations de services dans les domaines médico-techniques</v>
      </c>
    </row>
    <row r="635" spans="1:3" ht="30" x14ac:dyDescent="0.25">
      <c r="A635" s="56" t="s">
        <v>1343</v>
      </c>
      <c r="B635" s="57" t="s">
        <v>1344</v>
      </c>
      <c r="C635" s="54" t="str">
        <f t="shared" si="9"/>
        <v>0275 Convention collective nationale du personnel au sol des entreprises de transport aérien</v>
      </c>
    </row>
    <row r="636" spans="1:3" x14ac:dyDescent="0.25">
      <c r="A636" s="56" t="s">
        <v>1345</v>
      </c>
      <c r="B636" s="57" t="s">
        <v>1346</v>
      </c>
      <c r="C636" s="54" t="str">
        <f t="shared" si="9"/>
        <v>1800 Convention collective nationale du personnel de la céramique d'art</v>
      </c>
    </row>
    <row r="637" spans="1:3" x14ac:dyDescent="0.25">
      <c r="A637" s="56" t="s">
        <v>1347</v>
      </c>
      <c r="B637" s="57" t="s">
        <v>1348</v>
      </c>
      <c r="C637" s="54" t="str">
        <f t="shared" si="9"/>
        <v>0706 Convention collective nationale du personnel de la reprographie</v>
      </c>
    </row>
    <row r="638" spans="1:3" ht="30" x14ac:dyDescent="0.25">
      <c r="A638" s="56" t="s">
        <v>1349</v>
      </c>
      <c r="B638" s="57" t="s">
        <v>1350</v>
      </c>
      <c r="C638" s="54" t="str">
        <f t="shared" si="9"/>
        <v>2706 Convention collective nationale du personnel des administrateurs et des mandataires judiciaires</v>
      </c>
    </row>
    <row r="639" spans="1:3" ht="30" x14ac:dyDescent="0.25">
      <c r="A639" s="56" t="s">
        <v>1351</v>
      </c>
      <c r="B639" s="57" t="s">
        <v>1352</v>
      </c>
      <c r="C639" s="54" t="str">
        <f t="shared" si="9"/>
        <v>1710 Convention collective nationale du personnel des agences de voyages et de tourisme</v>
      </c>
    </row>
    <row r="640" spans="1:3" ht="30" x14ac:dyDescent="0.25">
      <c r="A640" s="56" t="s">
        <v>1353</v>
      </c>
      <c r="B640" s="57" t="s">
        <v>1354</v>
      </c>
      <c r="C640" s="54" t="str">
        <f t="shared" si="9"/>
        <v>2335 Convention collective nationale du personnel des agences générales d'assurances</v>
      </c>
    </row>
    <row r="641" spans="1:3" x14ac:dyDescent="0.25">
      <c r="A641" s="56" t="s">
        <v>1355</v>
      </c>
      <c r="B641" s="57" t="s">
        <v>1356</v>
      </c>
      <c r="C641" s="54" t="str">
        <f t="shared" si="9"/>
        <v>1000 Convention collective nationale du personnel des cabinets d'avocats</v>
      </c>
    </row>
    <row r="642" spans="1:3" ht="30" x14ac:dyDescent="0.25">
      <c r="A642" s="56" t="s">
        <v>1357</v>
      </c>
      <c r="B642" s="57" t="s">
        <v>1358</v>
      </c>
      <c r="C642" s="54" t="str">
        <f t="shared" si="9"/>
        <v>3205 Convention collective nationale du personnel des coopératives de consommation</v>
      </c>
    </row>
    <row r="643" spans="1:3" ht="30" x14ac:dyDescent="0.25">
      <c r="A643" s="56" t="s">
        <v>1359</v>
      </c>
      <c r="B643" s="57" t="s">
        <v>1360</v>
      </c>
      <c r="C643" s="54" t="str">
        <f t="shared" ref="C643:C706" si="10">A643&amp;" "&amp;B643</f>
        <v>0538 Convention collective nationale du personnel des entreprises de manutention ferroviaire et travaux connexes</v>
      </c>
    </row>
    <row r="644" spans="1:3" ht="30" x14ac:dyDescent="0.25">
      <c r="A644" s="56" t="s">
        <v>1361</v>
      </c>
      <c r="B644" s="57" t="s">
        <v>1362</v>
      </c>
      <c r="C644" s="54" t="str">
        <f t="shared" si="10"/>
        <v>1266 Convention collective nationale du personnel des entreprises de restauration de collectivités</v>
      </c>
    </row>
    <row r="645" spans="1:3" ht="30" x14ac:dyDescent="0.25">
      <c r="A645" s="56" t="s">
        <v>1363</v>
      </c>
      <c r="B645" s="57" t="s">
        <v>1364</v>
      </c>
      <c r="C645" s="54" t="str">
        <f t="shared" si="10"/>
        <v>1974 Convention collective nationale du personnel des entreprises de transport de passagers en navigation intérieure</v>
      </c>
    </row>
    <row r="646" spans="1:3" ht="30" x14ac:dyDescent="0.25">
      <c r="A646" s="56" t="s">
        <v>1365</v>
      </c>
      <c r="B646" s="57" t="s">
        <v>1366</v>
      </c>
      <c r="C646" s="54" t="str">
        <f t="shared" si="10"/>
        <v>0240 Convention collective nationale du personnel des greffes des tribunaux de commerce</v>
      </c>
    </row>
    <row r="647" spans="1:3" ht="30" x14ac:dyDescent="0.25">
      <c r="A647" s="56" t="s">
        <v>1367</v>
      </c>
      <c r="B647" s="57" t="s">
        <v>1368</v>
      </c>
      <c r="C647" s="54" t="str">
        <f t="shared" si="10"/>
        <v>1794 Convention collective nationale du personnel des institutions de retraites complémentaires</v>
      </c>
    </row>
    <row r="648" spans="1:3" ht="30" x14ac:dyDescent="0.25">
      <c r="A648" s="56" t="s">
        <v>1369</v>
      </c>
      <c r="B648" s="57" t="s">
        <v>1370</v>
      </c>
      <c r="C648" s="54" t="str">
        <f t="shared" si="10"/>
        <v>2098 Convention collective nationale du personnel des prestataires de services dans le domaine du secteur tertiaire</v>
      </c>
    </row>
    <row r="649" spans="1:3" ht="45" x14ac:dyDescent="0.25">
      <c r="A649" s="56" t="s">
        <v>1371</v>
      </c>
      <c r="B649" s="57" t="s">
        <v>1372</v>
      </c>
      <c r="C649" s="54" t="str">
        <f t="shared" si="10"/>
        <v>0833 Convention collective nationale du personnel employés, techniciens, dessinateurs et agents de maîtrise de l'industrie de la fabrication des ciments</v>
      </c>
    </row>
    <row r="650" spans="1:3" ht="30" x14ac:dyDescent="0.25">
      <c r="A650" s="56" t="s">
        <v>1373</v>
      </c>
      <c r="B650" s="57" t="s">
        <v>1374</v>
      </c>
      <c r="C650" s="54" t="str">
        <f t="shared" si="10"/>
        <v>0363 Convention collective nationale du personnel ingénieurs et cadres de l'industrie de la fabrication des ciments</v>
      </c>
    </row>
    <row r="651" spans="1:3" ht="30" x14ac:dyDescent="0.25">
      <c r="A651" s="56" t="s">
        <v>1375</v>
      </c>
      <c r="B651" s="57" t="s">
        <v>1376</v>
      </c>
      <c r="C651" s="54" t="str">
        <f t="shared" si="10"/>
        <v>1612 Convention collective nationale du personnel navigant des essais et réceptions</v>
      </c>
    </row>
    <row r="652" spans="1:3" ht="30" x14ac:dyDescent="0.25">
      <c r="A652" s="56" t="s">
        <v>1377</v>
      </c>
      <c r="B652" s="57" t="s">
        <v>1378</v>
      </c>
      <c r="C652" s="54" t="str">
        <f t="shared" si="10"/>
        <v>1944 Convention collective nationale du personnel navigant technique des exploitants d'hélicoptères</v>
      </c>
    </row>
    <row r="653" spans="1:3" ht="30" x14ac:dyDescent="0.25">
      <c r="A653" s="56" t="s">
        <v>1379</v>
      </c>
      <c r="B653" s="57" t="s">
        <v>1380</v>
      </c>
      <c r="C653" s="54" t="str">
        <f t="shared" si="10"/>
        <v>2046 Convention collective nationale du personnel non médical des centres de lutte contre le cancer</v>
      </c>
    </row>
    <row r="654" spans="1:3" ht="30" x14ac:dyDescent="0.25">
      <c r="A654" s="56" t="s">
        <v>1381</v>
      </c>
      <c r="B654" s="57" t="s">
        <v>1382</v>
      </c>
      <c r="C654" s="54" t="str">
        <f t="shared" si="10"/>
        <v>0832 Convention collective nationale du personnel ouvrier de l'industrie de la fabrication des ciments</v>
      </c>
    </row>
    <row r="655" spans="1:3" ht="30" x14ac:dyDescent="0.25">
      <c r="A655" s="56" t="s">
        <v>1383</v>
      </c>
      <c r="B655" s="57" t="s">
        <v>1384</v>
      </c>
      <c r="C655" s="54" t="str">
        <f t="shared" si="10"/>
        <v>2978 Convention collective nationale du personnel salarié des agences de recherches privées</v>
      </c>
    </row>
    <row r="656" spans="1:3" ht="30" x14ac:dyDescent="0.25">
      <c r="A656" s="56" t="s">
        <v>1385</v>
      </c>
      <c r="B656" s="57" t="s">
        <v>1386</v>
      </c>
      <c r="C656" s="54" t="str">
        <f t="shared" si="10"/>
        <v>2174 Convention collective nationale du personnel sédentaire des entreprises de transports de marchandises de la navigation intérieure</v>
      </c>
    </row>
    <row r="657" spans="1:3" x14ac:dyDescent="0.25">
      <c r="A657" s="56" t="s">
        <v>1387</v>
      </c>
      <c r="B657" s="57" t="s">
        <v>1388</v>
      </c>
      <c r="C657" s="54" t="str">
        <f t="shared" si="10"/>
        <v>2683 Convention collective nationale du portage de presse</v>
      </c>
    </row>
    <row r="658" spans="1:3" x14ac:dyDescent="0.25">
      <c r="A658" s="56" t="s">
        <v>1389</v>
      </c>
      <c r="B658" s="57" t="s">
        <v>1390</v>
      </c>
      <c r="C658" s="54" t="str">
        <f t="shared" si="10"/>
        <v>1659 Convention collective nationale du rouissage teillage du lin</v>
      </c>
    </row>
    <row r="659" spans="1:3" x14ac:dyDescent="0.25">
      <c r="A659" s="56" t="s">
        <v>1391</v>
      </c>
      <c r="B659" s="57" t="s">
        <v>1392</v>
      </c>
      <c r="C659" s="54" t="str">
        <f t="shared" si="10"/>
        <v>2511 Convention collective nationale du sport</v>
      </c>
    </row>
    <row r="660" spans="1:3" x14ac:dyDescent="0.25">
      <c r="A660" s="56" t="s">
        <v>1393</v>
      </c>
      <c r="B660" s="57" t="s">
        <v>1394</v>
      </c>
      <c r="C660" s="54" t="str">
        <f t="shared" si="10"/>
        <v>2104 Convention collective nationale du thermalisme</v>
      </c>
    </row>
    <row r="661" spans="1:3" ht="45" x14ac:dyDescent="0.25">
      <c r="A661" s="56" t="s">
        <v>1395</v>
      </c>
      <c r="B661" s="57" t="s">
        <v>1396</v>
      </c>
      <c r="C661" s="54" t="str">
        <f t="shared" si="10"/>
        <v>1446 Convention collective nationale du travail des personnels enseignant hors contrat et des chefs de travaux exerçant des responsabilités hors contrat dans les établissements d'enseignement techniques privés</v>
      </c>
    </row>
    <row r="662" spans="1:3" ht="30" x14ac:dyDescent="0.25">
      <c r="A662" s="56" t="s">
        <v>1397</v>
      </c>
      <c r="B662" s="57" t="s">
        <v>1398</v>
      </c>
      <c r="C662" s="54" t="str">
        <f t="shared" si="10"/>
        <v>0158 Convention collective nationale du travail mécanique du bois, des scieries, du négoce et de l'importation des bois</v>
      </c>
    </row>
    <row r="663" spans="1:3" x14ac:dyDescent="0.25">
      <c r="A663" s="56" t="s">
        <v>1399</v>
      </c>
      <c r="B663" s="57" t="s">
        <v>1400</v>
      </c>
      <c r="C663" s="54" t="str">
        <f t="shared" si="10"/>
        <v>1945 Convention collective nationale du vitrail</v>
      </c>
    </row>
    <row r="664" spans="1:3" ht="30" x14ac:dyDescent="0.25">
      <c r="A664" s="56" t="s">
        <v>1401</v>
      </c>
      <c r="B664" s="57" t="s">
        <v>1402</v>
      </c>
      <c r="C664" s="54" t="str">
        <f t="shared" si="10"/>
        <v>1077 Convention collective nationale entreprises du négoce et de l'industrie des produits du sol, engrais et produits connexes</v>
      </c>
    </row>
    <row r="665" spans="1:3" x14ac:dyDescent="0.25">
      <c r="A665" s="56">
        <v>3217</v>
      </c>
      <c r="B665" s="59" t="s">
        <v>1403</v>
      </c>
      <c r="C665" s="54" t="str">
        <f t="shared" si="10"/>
        <v>3217 Convention collective nationale ferroviaire dispositions générales</v>
      </c>
    </row>
    <row r="666" spans="1:3" ht="30" x14ac:dyDescent="0.25">
      <c r="A666" s="56" t="s">
        <v>1404</v>
      </c>
      <c r="B666" s="57" t="s">
        <v>1405</v>
      </c>
      <c r="C666" s="54" t="str">
        <f t="shared" si="10"/>
        <v>1285 Convention collective nationale pour les entreprises artistiques et culturelles (SYNDEAC)</v>
      </c>
    </row>
    <row r="667" spans="1:3" ht="30" x14ac:dyDescent="0.25">
      <c r="A667" s="56" t="s">
        <v>1406</v>
      </c>
      <c r="B667" s="57" t="s">
        <v>1407</v>
      </c>
      <c r="C667" s="54" t="str">
        <f t="shared" si="10"/>
        <v>1396 Convention collective nationale pour les industries de produits alimentaires élaborés</v>
      </c>
    </row>
    <row r="668" spans="1:3" ht="45" x14ac:dyDescent="0.25">
      <c r="A668" s="56" t="s">
        <v>1408</v>
      </c>
      <c r="B668" s="57" t="s">
        <v>1409</v>
      </c>
      <c r="C668" s="54" t="str">
        <f t="shared" si="10"/>
        <v>1495 Convention collective nationale pour les ouvriers, employés, dessinateurs, techniciens et agents de maîtrise de la transformation des papiers, cartons et celluloses</v>
      </c>
    </row>
    <row r="669" spans="1:3" ht="30" x14ac:dyDescent="0.25">
      <c r="A669" s="56" t="s">
        <v>1410</v>
      </c>
      <c r="B669" s="57" t="s">
        <v>1411</v>
      </c>
      <c r="C669" s="54" t="str">
        <f t="shared" si="10"/>
        <v>1558 Convention collective nationale relative aux conditions de travail du personnel des industries céramiques de France</v>
      </c>
    </row>
    <row r="670" spans="1:3" ht="45" x14ac:dyDescent="0.25">
      <c r="A670" s="56" t="s">
        <v>1412</v>
      </c>
      <c r="B670" s="57" t="s">
        <v>1413</v>
      </c>
      <c r="C670" s="54" t="str">
        <f t="shared" si="10"/>
        <v>2797 Convention collective nationale spéciale de travail des praticiens conseils du régime social des indépendants et son annexe 1 relative à l'ARTT</v>
      </c>
    </row>
    <row r="671" spans="1:3" x14ac:dyDescent="0.25">
      <c r="A671" s="56" t="s">
        <v>1414</v>
      </c>
      <c r="B671" s="57" t="s">
        <v>1415</v>
      </c>
      <c r="C671" s="54" t="str">
        <f t="shared" si="10"/>
        <v>3017 Convention collective nationale unifiée ports et manutention</v>
      </c>
    </row>
    <row r="672" spans="1:3" ht="30" x14ac:dyDescent="0.25">
      <c r="A672" s="56" t="s">
        <v>1416</v>
      </c>
      <c r="B672" s="57" t="s">
        <v>1417</v>
      </c>
      <c r="C672" s="54" t="str">
        <f t="shared" si="10"/>
        <v>0249 Convention collective ouvrière de la distribution charbonnière de la région parisienne</v>
      </c>
    </row>
    <row r="673" spans="1:3" x14ac:dyDescent="0.25">
      <c r="A673" s="56" t="s">
        <v>1418</v>
      </c>
      <c r="B673" s="57" t="s">
        <v>1419</v>
      </c>
      <c r="C673" s="54" t="str">
        <f t="shared" si="10"/>
        <v>0575 Convention collective pour le personnel des restaurants publics (chaînes)</v>
      </c>
    </row>
    <row r="674" spans="1:3" ht="30" x14ac:dyDescent="0.25">
      <c r="A674" s="56" t="s">
        <v>1420</v>
      </c>
      <c r="B674" s="57" t="s">
        <v>1421</v>
      </c>
      <c r="C674" s="54" t="str">
        <f t="shared" si="10"/>
        <v>0155 Convention collective pour les ouvriers de la fabrication des sacs en papiers de Saint-Junien de la Haute-Vienne</v>
      </c>
    </row>
    <row r="675" spans="1:3" x14ac:dyDescent="0.25">
      <c r="A675" s="56" t="s">
        <v>1422</v>
      </c>
      <c r="B675" s="57" t="s">
        <v>1423</v>
      </c>
      <c r="C675" s="54" t="str">
        <f t="shared" si="10"/>
        <v>1961 Convention collective pour les stations-service en Guadeloupe</v>
      </c>
    </row>
    <row r="676" spans="1:3" ht="45" x14ac:dyDescent="0.25">
      <c r="A676" s="56" t="s">
        <v>1424</v>
      </c>
      <c r="B676" s="57" t="s">
        <v>1425</v>
      </c>
      <c r="C676" s="54" t="str">
        <f t="shared" si="10"/>
        <v>1391 Convention collective régionale concernant le personnel de l'industrie, de la manutention et du nettoyage sur les aéroports ouverts à la circulation publique de la région parisienne</v>
      </c>
    </row>
    <row r="677" spans="1:3" ht="30" x14ac:dyDescent="0.25">
      <c r="A677" s="56" t="s">
        <v>1426</v>
      </c>
      <c r="B677" s="57" t="s">
        <v>1427</v>
      </c>
      <c r="C677" s="54" t="str">
        <f t="shared" si="10"/>
        <v>2250 Convention collective régionale de la boulangerie-pâtisserie de la Guyane</v>
      </c>
    </row>
    <row r="678" spans="1:3" x14ac:dyDescent="0.25">
      <c r="A678" s="56" t="s">
        <v>1428</v>
      </c>
      <c r="B678" s="57" t="s">
        <v>1429</v>
      </c>
      <c r="C678" s="54" t="str">
        <f t="shared" si="10"/>
        <v>0303 Convention collective régionale de la couture parisienne</v>
      </c>
    </row>
    <row r="679" spans="1:3" ht="30" x14ac:dyDescent="0.25">
      <c r="A679" s="56" t="s">
        <v>1430</v>
      </c>
      <c r="B679" s="57" t="s">
        <v>1431</v>
      </c>
      <c r="C679" s="54" t="str">
        <f t="shared" si="10"/>
        <v>0352 Convention collective régionale des commerces non alimentaires du territoire de Belfort et de la région de Montbéliard</v>
      </c>
    </row>
    <row r="680" spans="1:3" ht="30" x14ac:dyDescent="0.25">
      <c r="A680" s="56" t="s">
        <v>1432</v>
      </c>
      <c r="B680" s="57" t="s">
        <v>1433</v>
      </c>
      <c r="C680" s="54" t="str">
        <f t="shared" si="10"/>
        <v>0035 Convention collective régionale des employés, techniciens et agents de maîtrise des tissages de soierie du Sud-Est</v>
      </c>
    </row>
    <row r="681" spans="1:3" ht="30" x14ac:dyDescent="0.25">
      <c r="A681" s="56" t="s">
        <v>1434</v>
      </c>
      <c r="B681" s="57" t="s">
        <v>1435</v>
      </c>
      <c r="C681" s="54" t="str">
        <f t="shared" si="10"/>
        <v>2707 Convention collective régionale des employés, techniciens et agents de maîtrise du bâtiment Île-de-France</v>
      </c>
    </row>
    <row r="682" spans="1:3" ht="45" x14ac:dyDescent="0.25">
      <c r="A682" s="56" t="s">
        <v>1436</v>
      </c>
      <c r="B682" s="57" t="s">
        <v>1437</v>
      </c>
      <c r="C682" s="54" t="str">
        <f t="shared" si="10"/>
        <v>3128 Convention collective régionale des employés, techniciens et agents de maîtrise du bâtiment, des travaux publics et des industries et activités connexes de la Guyane</v>
      </c>
    </row>
    <row r="683" spans="1:3" ht="30" x14ac:dyDescent="0.25">
      <c r="A683" s="56" t="s">
        <v>1438</v>
      </c>
      <c r="B683" s="57" t="s">
        <v>1439</v>
      </c>
      <c r="C683" s="54" t="str">
        <f t="shared" si="10"/>
        <v>0314 Convention collective régionale des entreprises de vidanges du Nord Pas-de-Calais et de la Somme</v>
      </c>
    </row>
    <row r="684" spans="1:3" ht="30" x14ac:dyDescent="0.25">
      <c r="A684" s="56" t="s">
        <v>1440</v>
      </c>
      <c r="B684" s="57" t="s">
        <v>1441</v>
      </c>
      <c r="C684" s="54" t="str">
        <f t="shared" si="10"/>
        <v>0528 Convention collective régionale des industries de la teinture nettoyage et de la blanchisserie du Nord et du Pas-de-Calais</v>
      </c>
    </row>
    <row r="685" spans="1:3" ht="30" x14ac:dyDescent="0.25">
      <c r="A685" s="56" t="s">
        <v>1442</v>
      </c>
      <c r="B685" s="57" t="s">
        <v>1443</v>
      </c>
      <c r="C685" s="54" t="str">
        <f t="shared" si="10"/>
        <v>0863 Convention collective régionale des industries métallurgiques et connexes d'Ille-et-Vilaine et du Morbihan</v>
      </c>
    </row>
    <row r="686" spans="1:3" ht="30" x14ac:dyDescent="0.25">
      <c r="A686" s="56" t="s">
        <v>1444</v>
      </c>
      <c r="B686" s="57" t="s">
        <v>1445</v>
      </c>
      <c r="C686" s="54" t="str">
        <f t="shared" si="10"/>
        <v>0937 Convention collective régionale des industries métallurgiques mécaniques et connexes de la Haute-Vienne et de la Creuse</v>
      </c>
    </row>
    <row r="687" spans="1:3" ht="60" x14ac:dyDescent="0.25">
      <c r="A687" s="56" t="s">
        <v>1446</v>
      </c>
      <c r="B687" s="57" t="s">
        <v>1447</v>
      </c>
      <c r="C687" s="54" t="str">
        <f t="shared" si="10"/>
        <v>1059 Convention collective régionale des industries métallurgiques, électriques, électroniques et connexes de Midi-Pyrénées (Ariège, Aveyron, Gers, Haute-Garonne, Tarn, Tarn-et-Garonne, Lot, Aude convention du 1er avril 1980 )</v>
      </c>
    </row>
    <row r="688" spans="1:3" ht="30" x14ac:dyDescent="0.25">
      <c r="A688" s="56" t="s">
        <v>1448</v>
      </c>
      <c r="B688" s="57" t="s">
        <v>1449</v>
      </c>
      <c r="C688" s="54" t="str">
        <f t="shared" si="10"/>
        <v>1635 Convention collective régionale des industries métallurgiques, mécaniques et connexes de la Gironde et des Landes</v>
      </c>
    </row>
    <row r="689" spans="1:3" ht="30" x14ac:dyDescent="0.25">
      <c r="A689" s="56" t="s">
        <v>1450</v>
      </c>
      <c r="B689" s="57" t="s">
        <v>1451</v>
      </c>
      <c r="C689" s="54" t="str">
        <f t="shared" si="10"/>
        <v>1315 Convention collective régionale des industries métallurgiques, mécaniques et connexes de la Haute-Marne et de la Meuse</v>
      </c>
    </row>
    <row r="690" spans="1:3" ht="30" x14ac:dyDescent="0.25">
      <c r="A690" s="56" t="s">
        <v>1452</v>
      </c>
      <c r="B690" s="57" t="s">
        <v>1453</v>
      </c>
      <c r="C690" s="54" t="str">
        <f t="shared" si="10"/>
        <v>1843 Convention collective régionale des ingénieurs, assimilés et cadres du bâtiment de la région parisienne</v>
      </c>
    </row>
    <row r="691" spans="1:3" ht="30" x14ac:dyDescent="0.25">
      <c r="A691" s="56" t="s">
        <v>1454</v>
      </c>
      <c r="B691" s="57" t="s">
        <v>1455</v>
      </c>
      <c r="C691" s="54" t="str">
        <f t="shared" si="10"/>
        <v>0642 Convention collective régionale des ouvriers des tissages de soierie du Sud-Est</v>
      </c>
    </row>
    <row r="692" spans="1:3" ht="30" x14ac:dyDescent="0.25">
      <c r="A692" s="56" t="s">
        <v>1456</v>
      </c>
      <c r="B692" s="57" t="s">
        <v>1457</v>
      </c>
      <c r="C692" s="54" t="str">
        <f t="shared" si="10"/>
        <v>1785 Convention collective régionale des ouvriers du bâtiment de la région Basse-Normandie</v>
      </c>
    </row>
    <row r="693" spans="1:3" ht="30" x14ac:dyDescent="0.25">
      <c r="A693" s="56" t="s">
        <v>1458</v>
      </c>
      <c r="B693" s="57" t="s">
        <v>1459</v>
      </c>
      <c r="C693" s="54" t="str">
        <f t="shared" si="10"/>
        <v>2145 Convention collective régionale des ouvriers du bâtiment de la région Corse</v>
      </c>
    </row>
    <row r="694" spans="1:3" ht="30" x14ac:dyDescent="0.25">
      <c r="A694" s="56" t="s">
        <v>1460</v>
      </c>
      <c r="B694" s="57" t="s">
        <v>1461</v>
      </c>
      <c r="C694" s="54" t="str">
        <f t="shared" si="10"/>
        <v>1740 Convention collective régionale des ouvriers du bâtiment de la région parisienne</v>
      </c>
    </row>
    <row r="695" spans="1:3" ht="30" x14ac:dyDescent="0.25">
      <c r="A695" s="56" t="s">
        <v>1462</v>
      </c>
      <c r="B695" s="57" t="s">
        <v>1463</v>
      </c>
      <c r="C695" s="54" t="str">
        <f t="shared" si="10"/>
        <v>2625 Convention collective régionale des ouvriers du bâtiment des Pays de la Loire</v>
      </c>
    </row>
    <row r="696" spans="1:3" ht="30" x14ac:dyDescent="0.25">
      <c r="A696" s="56" t="s">
        <v>1464</v>
      </c>
      <c r="B696" s="57" t="s">
        <v>1465</v>
      </c>
      <c r="C696" s="54" t="str">
        <f t="shared" si="10"/>
        <v>2194 Convention collective régionale des ouvriers employés par les entreprises du bâtiment occupant jusqu'à 10 salariés, région Aquitaine</v>
      </c>
    </row>
    <row r="697" spans="1:3" ht="30" x14ac:dyDescent="0.25">
      <c r="A697" s="56" t="s">
        <v>1466</v>
      </c>
      <c r="B697" s="57" t="s">
        <v>1467</v>
      </c>
      <c r="C697" s="54" t="str">
        <f t="shared" si="10"/>
        <v>2195 Convention collective régionale des ouvriers employés par les entreprises du bâtiment occupant plus de 10 salariés, région Aquitaine</v>
      </c>
    </row>
    <row r="698" spans="1:3" ht="45" x14ac:dyDescent="0.25">
      <c r="A698" s="56" t="s">
        <v>1468</v>
      </c>
      <c r="B698" s="57" t="s">
        <v>1469</v>
      </c>
      <c r="C698" s="54" t="str">
        <f t="shared" si="10"/>
        <v>0881 Convention collective régionale des petits et moyens commerces de détail de Rouen et sa région -Haute-Normandie sauf le Havre- (commerce non alimentaire )</v>
      </c>
    </row>
    <row r="699" spans="1:3" ht="30" x14ac:dyDescent="0.25">
      <c r="A699" s="56" t="s">
        <v>1470</v>
      </c>
      <c r="B699" s="57" t="s">
        <v>1471</v>
      </c>
      <c r="C699" s="54" t="str">
        <f t="shared" si="10"/>
        <v>2360 Convention collective régionale des services de l'automobile de la Guyane</v>
      </c>
    </row>
    <row r="700" spans="1:3" ht="30" x14ac:dyDescent="0.25">
      <c r="A700" s="56" t="s">
        <v>1472</v>
      </c>
      <c r="B700" s="57" t="s">
        <v>1473</v>
      </c>
      <c r="C700" s="54" t="str">
        <f t="shared" si="10"/>
        <v>0780 Convention collective régionale des tailleurs sur mesure de la région parisienne</v>
      </c>
    </row>
    <row r="701" spans="1:3" ht="30" x14ac:dyDescent="0.25">
      <c r="A701" s="56" t="s">
        <v>1474</v>
      </c>
      <c r="B701" s="57" t="s">
        <v>1475</v>
      </c>
      <c r="C701" s="54" t="str">
        <f t="shared" si="10"/>
        <v>3028 Convention collective régionale des transports routiers et activités auxiliaires du transport de la Guadeloupe</v>
      </c>
    </row>
    <row r="702" spans="1:3" ht="30" x14ac:dyDescent="0.25">
      <c r="A702" s="56" t="s">
        <v>1476</v>
      </c>
      <c r="B702" s="57" t="s">
        <v>1477</v>
      </c>
      <c r="C702" s="54" t="str">
        <f t="shared" si="10"/>
        <v>0752 Convention collective régionale des tresses rigides et élastiques de la région de Saint-Chamond et du Puy et Yssingeaux (Loire, Haute-Loire )</v>
      </c>
    </row>
    <row r="703" spans="1:3" x14ac:dyDescent="0.25">
      <c r="A703" s="56" t="s">
        <v>1478</v>
      </c>
      <c r="B703" s="57" t="s">
        <v>1479</v>
      </c>
      <c r="C703" s="54" t="str">
        <f t="shared" si="10"/>
        <v>1384 Convention collective régionale des vins de Champagne</v>
      </c>
    </row>
    <row r="704" spans="1:3" ht="30" x14ac:dyDescent="0.25">
      <c r="A704" s="56" t="s">
        <v>1480</v>
      </c>
      <c r="B704" s="57" t="s">
        <v>1481</v>
      </c>
      <c r="C704" s="54" t="str">
        <f t="shared" si="10"/>
        <v>0246 Convention collective régionale du notariat de la Cour d'appel de Colmar (Alsace)</v>
      </c>
    </row>
    <row r="705" spans="1:3" ht="30" x14ac:dyDescent="0.25">
      <c r="A705" s="56" t="s">
        <v>1482</v>
      </c>
      <c r="B705" s="57" t="s">
        <v>1483</v>
      </c>
      <c r="C705" s="54" t="str">
        <f t="shared" si="10"/>
        <v>0295 Convention collective régionale du notariat de la Cour d'appel de Rouen (Haute-Normandie)</v>
      </c>
    </row>
    <row r="706" spans="1:3" x14ac:dyDescent="0.25">
      <c r="A706" s="56" t="s">
        <v>1484</v>
      </c>
      <c r="B706" s="57" t="s">
        <v>1485</v>
      </c>
      <c r="C706" s="54" t="str">
        <f t="shared" si="10"/>
        <v>0356 Convention collective régionale du notariat du Nord-Pas-de-Calais</v>
      </c>
    </row>
    <row r="707" spans="1:3" ht="60" x14ac:dyDescent="0.25">
      <c r="A707" s="56" t="s">
        <v>1486</v>
      </c>
      <c r="B707" s="57" t="s">
        <v>1487</v>
      </c>
      <c r="C707" s="54" t="str">
        <f t="shared" ref="C707:C770" si="11">A707&amp;" "&amp;B707</f>
        <v>0655 Convention collective régionale du personnel des employés techniciens et agents de maîtrise des entreprises de distribution de fluides thermiques d'exploitation et de maintenance d'installations de chauffage Sud-Ouest</v>
      </c>
    </row>
    <row r="708" spans="1:3" ht="45" x14ac:dyDescent="0.25">
      <c r="A708" s="56" t="s">
        <v>1488</v>
      </c>
      <c r="B708" s="57" t="s">
        <v>1489</v>
      </c>
      <c r="C708" s="54" t="str">
        <f t="shared" si="11"/>
        <v>1370 Convention collective régionale du personnel des hôtels de tourisme trois et quatre étoiles luxe de Paris et départements environnants (Essonne, Hauts-de-Seine, Seine-Saint-Denis, Val-de-Marne, Val-d'Oise)</v>
      </c>
    </row>
    <row r="709" spans="1:3" ht="30" x14ac:dyDescent="0.25">
      <c r="A709" s="56" t="s">
        <v>1490</v>
      </c>
      <c r="B709" s="57" t="s">
        <v>1491</v>
      </c>
      <c r="C709" s="54" t="str">
        <f t="shared" si="11"/>
        <v>0114 Convention collective régionale du personnel des maisons grainières de la région parisienne</v>
      </c>
    </row>
    <row r="710" spans="1:3" ht="45" x14ac:dyDescent="0.25">
      <c r="A710" s="56" t="s">
        <v>1492</v>
      </c>
      <c r="B710" s="57" t="s">
        <v>1493</v>
      </c>
      <c r="C710" s="54" t="str">
        <f t="shared" si="11"/>
        <v>0654 Convention collective régionale du personnel ouvrier des entreprises de distribution de fluides thermiques, d'exploitation et de maintenance, d'installations de chauffage du groupement régional Sud-Ouest</v>
      </c>
    </row>
    <row r="711" spans="1:3" ht="30" x14ac:dyDescent="0.25">
      <c r="A711" s="56" t="s">
        <v>1494</v>
      </c>
      <c r="B711" s="57" t="s">
        <v>1495</v>
      </c>
      <c r="C711" s="54" t="str">
        <f t="shared" si="11"/>
        <v>0508 Convention collective régionale du personnel ouvrier d'exploitation de chauffage pour la région lyonnaise</v>
      </c>
    </row>
    <row r="712" spans="1:3" x14ac:dyDescent="0.25">
      <c r="A712" s="56" t="s">
        <v>1496</v>
      </c>
      <c r="B712" s="57" t="s">
        <v>1497</v>
      </c>
      <c r="C712" s="54" t="str">
        <f t="shared" si="11"/>
        <v>2345 Convention collective régionale du transport sanitaire en Martinique</v>
      </c>
    </row>
    <row r="713" spans="1:3" ht="30" x14ac:dyDescent="0.25">
      <c r="A713" s="56" t="s">
        <v>1498</v>
      </c>
      <c r="B713" s="57" t="s">
        <v>1499</v>
      </c>
      <c r="C713" s="54" t="str">
        <f t="shared" si="11"/>
        <v>2025 Convention collective régionale du travail des activités minières de Guyane</v>
      </c>
    </row>
    <row r="714" spans="1:3" ht="30" x14ac:dyDescent="0.25">
      <c r="A714" s="56" t="s">
        <v>1500</v>
      </c>
      <c r="B714" s="57" t="s">
        <v>1501</v>
      </c>
      <c r="C714" s="54" t="str">
        <f t="shared" si="11"/>
        <v>2658 Convention collective régionale du travail des guides d'expédition, guides accompagnateurs et guides animateurs en milieu amazonien</v>
      </c>
    </row>
    <row r="715" spans="1:3" ht="30" x14ac:dyDescent="0.25">
      <c r="A715" s="56" t="s">
        <v>1502</v>
      </c>
      <c r="B715" s="57" t="s">
        <v>1503</v>
      </c>
      <c r="C715" s="54" t="str">
        <f t="shared" si="11"/>
        <v>0688 Convention collective régionale pour les entreprises parisiennes de boulangerie industrielle</v>
      </c>
    </row>
    <row r="716" spans="1:3" ht="30" x14ac:dyDescent="0.25">
      <c r="A716" s="56" t="s">
        <v>1504</v>
      </c>
      <c r="B716" s="57" t="s">
        <v>1505</v>
      </c>
      <c r="C716" s="54" t="str">
        <f t="shared" si="11"/>
        <v>2070 Convention collective relative au statut des personnels des organismes de développement économique</v>
      </c>
    </row>
    <row r="717" spans="1:3" x14ac:dyDescent="0.25">
      <c r="A717" s="56" t="s">
        <v>1506</v>
      </c>
      <c r="B717" s="57" t="s">
        <v>1507</v>
      </c>
      <c r="C717" s="54" t="str">
        <f t="shared" si="11"/>
        <v>5505 Convention d'entreprise CEA</v>
      </c>
    </row>
    <row r="718" spans="1:3" x14ac:dyDescent="0.25">
      <c r="A718" s="56" t="s">
        <v>1508</v>
      </c>
      <c r="B718" s="57" t="s">
        <v>1509</v>
      </c>
      <c r="C718" s="54" t="str">
        <f t="shared" si="11"/>
        <v>5514 Convention d'entreprise Crédit Foncier</v>
      </c>
    </row>
    <row r="719" spans="1:3" x14ac:dyDescent="0.25">
      <c r="A719" s="56" t="s">
        <v>1510</v>
      </c>
      <c r="B719" s="57" t="s">
        <v>1511</v>
      </c>
      <c r="C719" s="54" t="str">
        <f t="shared" si="11"/>
        <v>5502 Convention d'entreprise Croix Rouge</v>
      </c>
    </row>
    <row r="720" spans="1:3" x14ac:dyDescent="0.25">
      <c r="A720" s="56" t="s">
        <v>1512</v>
      </c>
      <c r="B720" s="57" t="s">
        <v>1513</v>
      </c>
      <c r="C720" s="54" t="str">
        <f t="shared" si="11"/>
        <v>5522 Convention d'entreprise Établissement français du sang</v>
      </c>
    </row>
    <row r="721" spans="1:3" x14ac:dyDescent="0.25">
      <c r="A721" s="56" t="s">
        <v>1514</v>
      </c>
      <c r="B721" s="57" t="s">
        <v>1515</v>
      </c>
      <c r="C721" s="54" t="str">
        <f t="shared" si="11"/>
        <v>5524 Convention d'entreprise France terre d'asile</v>
      </c>
    </row>
    <row r="722" spans="1:3" x14ac:dyDescent="0.25">
      <c r="A722" s="56" t="s">
        <v>1516</v>
      </c>
      <c r="B722" s="57" t="s">
        <v>1517</v>
      </c>
      <c r="C722" s="54" t="str">
        <f t="shared" si="11"/>
        <v>5513 Convention d'entreprise IFREMER</v>
      </c>
    </row>
    <row r="723" spans="1:3" x14ac:dyDescent="0.25">
      <c r="A723" s="56" t="s">
        <v>1518</v>
      </c>
      <c r="B723" s="57" t="s">
        <v>1519</v>
      </c>
      <c r="C723" s="54" t="str">
        <f t="shared" si="11"/>
        <v>5501 Convention d'entreprise indépendante ou texte assimilé</v>
      </c>
    </row>
    <row r="724" spans="1:3" x14ac:dyDescent="0.25">
      <c r="A724" s="56" t="s">
        <v>1520</v>
      </c>
      <c r="B724" s="57" t="s">
        <v>1521</v>
      </c>
      <c r="C724" s="54" t="str">
        <f t="shared" si="11"/>
        <v>5516 Convention d'entreprise La Poste - France Télécom</v>
      </c>
    </row>
    <row r="725" spans="1:3" x14ac:dyDescent="0.25">
      <c r="A725" s="56" t="s">
        <v>1522</v>
      </c>
      <c r="B725" s="57" t="s">
        <v>1523</v>
      </c>
      <c r="C725" s="54" t="str">
        <f t="shared" si="11"/>
        <v>5509 Convention d'entreprise PMU</v>
      </c>
    </row>
    <row r="726" spans="1:3" x14ac:dyDescent="0.25">
      <c r="A726" s="56" t="s">
        <v>1524</v>
      </c>
      <c r="B726" s="57" t="s">
        <v>1525</v>
      </c>
      <c r="C726" s="54" t="str">
        <f t="shared" si="11"/>
        <v>5503 Convention d'entreprise SEITA (LOGISTA France)</v>
      </c>
    </row>
    <row r="727" spans="1:3" ht="30" x14ac:dyDescent="0.25">
      <c r="A727" s="56" t="s">
        <v>1526</v>
      </c>
      <c r="B727" s="57" t="s">
        <v>1527</v>
      </c>
      <c r="C727" s="54" t="str">
        <f t="shared" si="11"/>
        <v>2579 Conventions collectives applicables aux entreprises des industries et métiers de la métallurgie du Loir-et-Cher</v>
      </c>
    </row>
    <row r="728" spans="1:3" x14ac:dyDescent="0.25">
      <c r="A728" s="56" t="s">
        <v>1528</v>
      </c>
      <c r="B728" s="57" t="s">
        <v>1529</v>
      </c>
      <c r="C728" s="54" t="str">
        <f t="shared" si="11"/>
        <v>7519 Coopératives agricoles cadres dirigeants</v>
      </c>
    </row>
    <row r="729" spans="1:3" x14ac:dyDescent="0.25">
      <c r="A729" s="56" t="s">
        <v>1530</v>
      </c>
      <c r="B729" s="57" t="s">
        <v>1531</v>
      </c>
      <c r="C729" s="54" t="str">
        <f t="shared" si="11"/>
        <v>7001 Coopératives et SICA bétail et viandes</v>
      </c>
    </row>
    <row r="730" spans="1:3" x14ac:dyDescent="0.25">
      <c r="A730" s="56" t="s">
        <v>1532</v>
      </c>
      <c r="B730" s="57" t="s">
        <v>1533</v>
      </c>
      <c r="C730" s="54" t="str">
        <f t="shared" si="11"/>
        <v>7002 Coopératives et SICA céréales meunerie oléagineux</v>
      </c>
    </row>
    <row r="731" spans="1:3" x14ac:dyDescent="0.25">
      <c r="A731" s="56" t="s">
        <v>1534</v>
      </c>
      <c r="B731" s="57" t="s">
        <v>1535</v>
      </c>
      <c r="C731" s="54" t="str">
        <f t="shared" si="11"/>
        <v>7003 Coopératives et SICA conserves</v>
      </c>
    </row>
    <row r="732" spans="1:3" x14ac:dyDescent="0.25">
      <c r="A732" s="56" t="s">
        <v>1536</v>
      </c>
      <c r="B732" s="57" t="s">
        <v>1537</v>
      </c>
      <c r="C732" s="54" t="str">
        <f t="shared" si="11"/>
        <v>7006 Coopératives et SICA fleurs fruits légumes</v>
      </c>
    </row>
    <row r="733" spans="1:3" x14ac:dyDescent="0.25">
      <c r="A733" s="56" t="s">
        <v>1538</v>
      </c>
      <c r="B733" s="57" t="s">
        <v>1539</v>
      </c>
      <c r="C733" s="54" t="str">
        <f t="shared" si="11"/>
        <v>7004 Coopératives et SICA laitières</v>
      </c>
    </row>
    <row r="734" spans="1:3" x14ac:dyDescent="0.25">
      <c r="A734" s="56" t="s">
        <v>1540</v>
      </c>
      <c r="B734" s="57" t="s">
        <v>1541</v>
      </c>
      <c r="C734" s="54" t="str">
        <f t="shared" si="11"/>
        <v>7007 Coopératives et SICA teillage de lin</v>
      </c>
    </row>
    <row r="735" spans="1:3" x14ac:dyDescent="0.25">
      <c r="A735" s="56" t="s">
        <v>1542</v>
      </c>
      <c r="B735" s="57" t="s">
        <v>1543</v>
      </c>
      <c r="C735" s="54" t="str">
        <f t="shared" si="11"/>
        <v>8435 Coopératives fruitières Ain Doubs Jura</v>
      </c>
    </row>
    <row r="736" spans="1:3" x14ac:dyDescent="0.25">
      <c r="A736" s="56" t="s">
        <v>1544</v>
      </c>
      <c r="B736" s="57" t="s">
        <v>1545</v>
      </c>
      <c r="C736" s="54" t="str">
        <f t="shared" si="11"/>
        <v>5601 COSEM</v>
      </c>
    </row>
    <row r="737" spans="1:3" x14ac:dyDescent="0.25">
      <c r="A737" s="56" t="s">
        <v>1546</v>
      </c>
      <c r="B737" s="57" t="s">
        <v>1547</v>
      </c>
      <c r="C737" s="54" t="str">
        <f t="shared" si="11"/>
        <v>7501 Crédit agricole</v>
      </c>
    </row>
    <row r="738" spans="1:3" x14ac:dyDescent="0.25">
      <c r="A738" s="56" t="s">
        <v>1548</v>
      </c>
      <c r="B738" s="57" t="s">
        <v>1549</v>
      </c>
      <c r="C738" s="54" t="str">
        <f t="shared" si="11"/>
        <v>5506 Crédit agricole SA</v>
      </c>
    </row>
    <row r="739" spans="1:3" x14ac:dyDescent="0.25">
      <c r="A739" s="56" t="s">
        <v>1550</v>
      </c>
      <c r="B739" s="57" t="s">
        <v>1551</v>
      </c>
      <c r="C739" s="54" t="str">
        <f t="shared" si="11"/>
        <v>5616 CTC</v>
      </c>
    </row>
    <row r="740" spans="1:3" x14ac:dyDescent="0.25">
      <c r="A740" s="56" t="s">
        <v>1552</v>
      </c>
      <c r="B740" s="57" t="s">
        <v>1553</v>
      </c>
      <c r="C740" s="54" t="str">
        <f t="shared" si="11"/>
        <v>8434 Culture CUMA ETAR Franche Comté</v>
      </c>
    </row>
    <row r="741" spans="1:3" x14ac:dyDescent="0.25">
      <c r="A741" s="56" t="s">
        <v>1554</v>
      </c>
      <c r="B741" s="57" t="s">
        <v>1555</v>
      </c>
      <c r="C741" s="54" t="str">
        <f t="shared" si="11"/>
        <v>8535 CUMA Bretagne Pays de la Loire</v>
      </c>
    </row>
    <row r="742" spans="1:3" x14ac:dyDescent="0.25">
      <c r="A742" s="56" t="s">
        <v>1556</v>
      </c>
      <c r="B742" s="57" t="s">
        <v>1557</v>
      </c>
      <c r="C742" s="54" t="str">
        <f t="shared" si="11"/>
        <v>9422 CUMA Loire</v>
      </c>
    </row>
    <row r="743" spans="1:3" x14ac:dyDescent="0.25">
      <c r="A743" s="56" t="s">
        <v>1558</v>
      </c>
      <c r="B743" s="57" t="s">
        <v>1559</v>
      </c>
      <c r="C743" s="54" t="str">
        <f t="shared" si="11"/>
        <v>9452 CUMA Loiret</v>
      </c>
    </row>
    <row r="744" spans="1:3" x14ac:dyDescent="0.25">
      <c r="A744" s="56" t="s">
        <v>1560</v>
      </c>
      <c r="B744" s="57" t="s">
        <v>1561</v>
      </c>
      <c r="C744" s="54" t="str">
        <f t="shared" si="11"/>
        <v>8733 CUMA Tarn Haute Garonne</v>
      </c>
    </row>
    <row r="745" spans="1:3" x14ac:dyDescent="0.25">
      <c r="A745" s="56" t="s">
        <v>1562</v>
      </c>
      <c r="B745" s="57" t="s">
        <v>1563</v>
      </c>
      <c r="C745" s="54" t="str">
        <f t="shared" si="11"/>
        <v>5607 Danone</v>
      </c>
    </row>
    <row r="746" spans="1:3" x14ac:dyDescent="0.25">
      <c r="A746" s="56" t="s">
        <v>1564</v>
      </c>
      <c r="B746" s="57" t="s">
        <v>1565</v>
      </c>
      <c r="C746" s="54" t="str">
        <f t="shared" si="11"/>
        <v>8215 Déshydratation Champagne Ardenne</v>
      </c>
    </row>
    <row r="747" spans="1:3" x14ac:dyDescent="0.25">
      <c r="A747" s="56" t="s">
        <v>1566</v>
      </c>
      <c r="B747" s="57" t="s">
        <v>1567</v>
      </c>
      <c r="C747" s="54" t="str">
        <f t="shared" si="11"/>
        <v>9282 Déshydratation Eure et Loir</v>
      </c>
    </row>
    <row r="748" spans="1:3" x14ac:dyDescent="0.25">
      <c r="A748" s="56" t="s">
        <v>1568</v>
      </c>
      <c r="B748" s="57" t="s">
        <v>1569</v>
      </c>
      <c r="C748" s="54" t="str">
        <f t="shared" si="11"/>
        <v>7503 Distilleries coopératives viticoles</v>
      </c>
    </row>
    <row r="749" spans="1:3" x14ac:dyDescent="0.25">
      <c r="A749" s="56" t="s">
        <v>1570</v>
      </c>
      <c r="B749" s="57" t="s">
        <v>1571</v>
      </c>
      <c r="C749" s="54" t="str">
        <f t="shared" si="11"/>
        <v>7507 Enseignement agricole privé administratif technique</v>
      </c>
    </row>
    <row r="750" spans="1:3" x14ac:dyDescent="0.25">
      <c r="A750" s="56" t="s">
        <v>1572</v>
      </c>
      <c r="B750" s="57" t="s">
        <v>1573</v>
      </c>
      <c r="C750" s="54" t="str">
        <f t="shared" si="11"/>
        <v>7505 Enseignement agricole privé personnel de formation</v>
      </c>
    </row>
    <row r="751" spans="1:3" x14ac:dyDescent="0.25">
      <c r="A751" s="56" t="s">
        <v>1574</v>
      </c>
      <c r="B751" s="57" t="s">
        <v>1575</v>
      </c>
      <c r="C751" s="54" t="str">
        <f t="shared" si="11"/>
        <v>7506 Enseignement agricole privé vie scolaire</v>
      </c>
    </row>
    <row r="752" spans="1:3" x14ac:dyDescent="0.25">
      <c r="A752" s="56" t="s">
        <v>1576</v>
      </c>
      <c r="B752" s="57" t="s">
        <v>1577</v>
      </c>
      <c r="C752" s="54" t="str">
        <f t="shared" si="11"/>
        <v>7014 Entraînement chevaux de courses au galop</v>
      </c>
    </row>
    <row r="753" spans="1:3" x14ac:dyDescent="0.25">
      <c r="A753" s="56" t="s">
        <v>1578</v>
      </c>
      <c r="B753" s="57" t="s">
        <v>1579</v>
      </c>
      <c r="C753" s="54" t="str">
        <f t="shared" si="11"/>
        <v>7013 Entraînement chevaux de courses au trot</v>
      </c>
    </row>
    <row r="754" spans="1:3" x14ac:dyDescent="0.25">
      <c r="A754" s="56" t="s">
        <v>1580</v>
      </c>
      <c r="B754" s="57" t="s">
        <v>1581</v>
      </c>
      <c r="C754" s="54" t="str">
        <f t="shared" si="11"/>
        <v>8723 Entretien forestier Gascogne</v>
      </c>
    </row>
    <row r="755" spans="1:3" x14ac:dyDescent="0.25">
      <c r="A755" s="56" t="s">
        <v>1582</v>
      </c>
      <c r="B755" s="57" t="s">
        <v>1583</v>
      </c>
      <c r="C755" s="54" t="str">
        <f t="shared" si="11"/>
        <v>8214 ETAR Aube Marne polyculture Marne</v>
      </c>
    </row>
    <row r="756" spans="1:3" x14ac:dyDescent="0.25">
      <c r="A756" s="56" t="s">
        <v>1584</v>
      </c>
      <c r="B756" s="57" t="s">
        <v>1585</v>
      </c>
      <c r="C756" s="54" t="str">
        <f t="shared" si="11"/>
        <v>8532 ETAR Bretagne</v>
      </c>
    </row>
    <row r="757" spans="1:3" x14ac:dyDescent="0.25">
      <c r="A757" s="56" t="s">
        <v>1586</v>
      </c>
      <c r="B757" s="57" t="s">
        <v>1587</v>
      </c>
      <c r="C757" s="54" t="str">
        <f t="shared" si="11"/>
        <v>9183 ETAR CUMA Cher</v>
      </c>
    </row>
    <row r="758" spans="1:3" x14ac:dyDescent="0.25">
      <c r="A758" s="56" t="s">
        <v>1588</v>
      </c>
      <c r="B758" s="57" t="s">
        <v>1589</v>
      </c>
      <c r="C758" s="54" t="str">
        <f t="shared" si="11"/>
        <v>9412 ETAR CUMA Loir et Cher</v>
      </c>
    </row>
    <row r="759" spans="1:3" x14ac:dyDescent="0.25">
      <c r="A759" s="56" t="s">
        <v>1590</v>
      </c>
      <c r="B759" s="57" t="s">
        <v>1591</v>
      </c>
      <c r="C759" s="54" t="str">
        <f t="shared" si="11"/>
        <v>8233 ETAR Haute Normandie</v>
      </c>
    </row>
    <row r="760" spans="1:3" x14ac:dyDescent="0.25">
      <c r="A760" s="56" t="s">
        <v>1592</v>
      </c>
      <c r="B760" s="57" t="s">
        <v>1593</v>
      </c>
      <c r="C760" s="54" t="str">
        <f t="shared" si="11"/>
        <v>8912 ETAR Languedoc Roussillon</v>
      </c>
    </row>
    <row r="761" spans="1:3" x14ac:dyDescent="0.25">
      <c r="A761" s="56" t="s">
        <v>1594</v>
      </c>
      <c r="B761" s="57" t="s">
        <v>1595</v>
      </c>
      <c r="C761" s="54" t="str">
        <f t="shared" si="11"/>
        <v>8313 ETAR Nord Pas de Calais</v>
      </c>
    </row>
    <row r="762" spans="1:3" x14ac:dyDescent="0.25">
      <c r="A762" s="56" t="s">
        <v>1596</v>
      </c>
      <c r="B762" s="57" t="s">
        <v>1597</v>
      </c>
      <c r="C762" s="54" t="str">
        <f t="shared" si="11"/>
        <v>8525 ETAR Pays de la Loire</v>
      </c>
    </row>
    <row r="763" spans="1:3" x14ac:dyDescent="0.25">
      <c r="A763" s="56" t="s">
        <v>1598</v>
      </c>
      <c r="B763" s="57" t="s">
        <v>1599</v>
      </c>
      <c r="C763" s="54" t="str">
        <f t="shared" si="11"/>
        <v>8542 ETAR Vienne Deux Sèvres production agricole Vienne</v>
      </c>
    </row>
    <row r="764" spans="1:3" x14ac:dyDescent="0.25">
      <c r="A764" s="56" t="s">
        <v>1600</v>
      </c>
      <c r="B764" s="57" t="s">
        <v>1601</v>
      </c>
      <c r="C764" s="54" t="str">
        <f t="shared" si="11"/>
        <v>5612 Eurosport</v>
      </c>
    </row>
    <row r="765" spans="1:3" x14ac:dyDescent="0.25">
      <c r="A765" s="56" t="s">
        <v>1602</v>
      </c>
      <c r="B765" s="57" t="s">
        <v>1603</v>
      </c>
      <c r="C765" s="54" t="str">
        <f t="shared" si="11"/>
        <v>5598 Eurotunnel</v>
      </c>
    </row>
    <row r="766" spans="1:3" x14ac:dyDescent="0.25">
      <c r="A766" s="56" t="s">
        <v>1604</v>
      </c>
      <c r="B766" s="57" t="s">
        <v>1605</v>
      </c>
      <c r="C766" s="54" t="str">
        <f t="shared" si="11"/>
        <v xml:space="preserve">5613 Ex publicité peinte    </v>
      </c>
    </row>
    <row r="767" spans="1:3" x14ac:dyDescent="0.25">
      <c r="A767" s="56" t="s">
        <v>1606</v>
      </c>
      <c r="B767" s="57" t="s">
        <v>1607</v>
      </c>
      <c r="C767" s="54" t="str">
        <f t="shared" si="11"/>
        <v>9011 Exploitations agricoles Ain</v>
      </c>
    </row>
    <row r="768" spans="1:3" x14ac:dyDescent="0.25">
      <c r="A768" s="56" t="s">
        <v>1608</v>
      </c>
      <c r="B768" s="57" t="s">
        <v>1609</v>
      </c>
      <c r="C768" s="54" t="str">
        <f t="shared" si="11"/>
        <v>9041 Exploitations agricoles Alpes de Haute Provence</v>
      </c>
    </row>
    <row r="769" spans="1:3" x14ac:dyDescent="0.25">
      <c r="A769" s="56" t="s">
        <v>1610</v>
      </c>
      <c r="B769" s="57" t="s">
        <v>1611</v>
      </c>
      <c r="C769" s="54" t="str">
        <f t="shared" si="11"/>
        <v>9071 Exploitations agricoles Ardèche</v>
      </c>
    </row>
    <row r="770" spans="1:3" x14ac:dyDescent="0.25">
      <c r="A770" s="56" t="s">
        <v>1612</v>
      </c>
      <c r="B770" s="57" t="s">
        <v>1613</v>
      </c>
      <c r="C770" s="54" t="str">
        <f t="shared" si="11"/>
        <v>9091 Exploitations agricoles Ariège</v>
      </c>
    </row>
    <row r="771" spans="1:3" x14ac:dyDescent="0.25">
      <c r="A771" s="56" t="s">
        <v>1614</v>
      </c>
      <c r="B771" s="57" t="s">
        <v>1615</v>
      </c>
      <c r="C771" s="54" t="str">
        <f t="shared" ref="C771:C834" si="12">A771&amp;" "&amp;B771</f>
        <v>9121 Exploitations agricoles Aveyron</v>
      </c>
    </row>
    <row r="772" spans="1:3" x14ac:dyDescent="0.25">
      <c r="A772" s="56" t="s">
        <v>1616</v>
      </c>
      <c r="B772" s="57" t="s">
        <v>1617</v>
      </c>
      <c r="C772" s="54" t="str">
        <f t="shared" si="12"/>
        <v>9132 Exploitations agricoles Bouches du Rhône cadres</v>
      </c>
    </row>
    <row r="773" spans="1:3" x14ac:dyDescent="0.25">
      <c r="A773" s="56" t="s">
        <v>1618</v>
      </c>
      <c r="B773" s="57" t="s">
        <v>1619</v>
      </c>
      <c r="C773" s="54" t="str">
        <f t="shared" si="12"/>
        <v>9131 Exploitations agricoles Bouches du Rhône exécutants</v>
      </c>
    </row>
    <row r="774" spans="1:3" x14ac:dyDescent="0.25">
      <c r="A774" s="56" t="s">
        <v>1620</v>
      </c>
      <c r="B774" s="57" t="s">
        <v>1621</v>
      </c>
      <c r="C774" s="54" t="str">
        <f t="shared" si="12"/>
        <v>9161 Exploitations agricoles Charente</v>
      </c>
    </row>
    <row r="775" spans="1:3" x14ac:dyDescent="0.25">
      <c r="A775" s="56" t="s">
        <v>1622</v>
      </c>
      <c r="B775" s="57" t="s">
        <v>1623</v>
      </c>
      <c r="C775" s="54" t="str">
        <f t="shared" si="12"/>
        <v>9191 Exploitations agricoles Corrèze</v>
      </c>
    </row>
    <row r="776" spans="1:3" x14ac:dyDescent="0.25">
      <c r="A776" s="56" t="s">
        <v>1624</v>
      </c>
      <c r="B776" s="57" t="s">
        <v>1625</v>
      </c>
      <c r="C776" s="54" t="str">
        <f t="shared" si="12"/>
        <v>9201 Exploitations agricoles Corse du Sud</v>
      </c>
    </row>
    <row r="777" spans="1:3" x14ac:dyDescent="0.25">
      <c r="A777" s="56" t="s">
        <v>1626</v>
      </c>
      <c r="B777" s="57" t="s">
        <v>1627</v>
      </c>
      <c r="C777" s="54" t="str">
        <f t="shared" si="12"/>
        <v>8262 Exploitations agricoles Côte d'or Nièvre Yonne ETAR CUMA Côte d'or</v>
      </c>
    </row>
    <row r="778" spans="1:3" x14ac:dyDescent="0.25">
      <c r="A778" s="56" t="s">
        <v>1628</v>
      </c>
      <c r="B778" s="57" t="s">
        <v>1629</v>
      </c>
      <c r="C778" s="54" t="str">
        <f t="shared" si="12"/>
        <v>9231 Exploitations agricoles Creuse</v>
      </c>
    </row>
    <row r="779" spans="1:3" x14ac:dyDescent="0.25">
      <c r="A779" s="56" t="s">
        <v>1630</v>
      </c>
      <c r="B779" s="57" t="s">
        <v>1631</v>
      </c>
      <c r="C779" s="54" t="str">
        <f t="shared" si="12"/>
        <v>9383 Exploitations agricoles CUMA Isère</v>
      </c>
    </row>
    <row r="780" spans="1:3" x14ac:dyDescent="0.25">
      <c r="A780" s="56" t="s">
        <v>1632</v>
      </c>
      <c r="B780" s="57" t="s">
        <v>1633</v>
      </c>
      <c r="C780" s="54" t="str">
        <f t="shared" si="12"/>
        <v>9791 Exploitations agricoles Deux Sèvres</v>
      </c>
    </row>
    <row r="781" spans="1:3" x14ac:dyDescent="0.25">
      <c r="A781" s="56" t="s">
        <v>1634</v>
      </c>
      <c r="B781" s="57" t="s">
        <v>1635</v>
      </c>
      <c r="C781" s="54" t="str">
        <f t="shared" si="12"/>
        <v>9241 Exploitations agricoles Dordogne</v>
      </c>
    </row>
    <row r="782" spans="1:3" x14ac:dyDescent="0.25">
      <c r="A782" s="56" t="s">
        <v>1636</v>
      </c>
      <c r="B782" s="57" t="s">
        <v>1637</v>
      </c>
      <c r="C782" s="54" t="str">
        <f t="shared" si="12"/>
        <v>9261 Exploitations agricoles Drôme</v>
      </c>
    </row>
    <row r="783" spans="1:3" x14ac:dyDescent="0.25">
      <c r="A783" s="56" t="s">
        <v>1638</v>
      </c>
      <c r="B783" s="57" t="s">
        <v>1639</v>
      </c>
      <c r="C783" s="54" t="str">
        <f t="shared" si="12"/>
        <v>9301 Exploitations agricoles Gard</v>
      </c>
    </row>
    <row r="784" spans="1:3" x14ac:dyDescent="0.25">
      <c r="A784" s="56" t="s">
        <v>1640</v>
      </c>
      <c r="B784" s="57" t="s">
        <v>1641</v>
      </c>
      <c r="C784" s="54" t="str">
        <f t="shared" si="12"/>
        <v>9302 Exploitations agricoles Gard cadres</v>
      </c>
    </row>
    <row r="785" spans="1:3" x14ac:dyDescent="0.25">
      <c r="A785" s="56" t="s">
        <v>1642</v>
      </c>
      <c r="B785" s="57" t="s">
        <v>1643</v>
      </c>
      <c r="C785" s="54" t="str">
        <f t="shared" si="12"/>
        <v>9321 Exploitations agricoles Gers</v>
      </c>
    </row>
    <row r="786" spans="1:3" x14ac:dyDescent="0.25">
      <c r="A786" s="56" t="s">
        <v>1644</v>
      </c>
      <c r="B786" s="57" t="s">
        <v>1645</v>
      </c>
      <c r="C786" s="54" t="str">
        <f t="shared" si="12"/>
        <v>9331 Exploitations agricoles Gironde</v>
      </c>
    </row>
    <row r="787" spans="1:3" x14ac:dyDescent="0.25">
      <c r="A787" s="56" t="s">
        <v>1646</v>
      </c>
      <c r="B787" s="57" t="s">
        <v>1647</v>
      </c>
      <c r="C787" s="54" t="str">
        <f t="shared" si="12"/>
        <v>9972 Exploitations agricoles Guyane</v>
      </c>
    </row>
    <row r="788" spans="1:3" x14ac:dyDescent="0.25">
      <c r="A788" s="56" t="s">
        <v>1648</v>
      </c>
      <c r="B788" s="57" t="s">
        <v>1649</v>
      </c>
      <c r="C788" s="54" t="str">
        <f t="shared" si="12"/>
        <v>9202 Exploitations agricoles Haute Corse</v>
      </c>
    </row>
    <row r="789" spans="1:3" x14ac:dyDescent="0.25">
      <c r="A789" s="56" t="s">
        <v>1650</v>
      </c>
      <c r="B789" s="57" t="s">
        <v>1651</v>
      </c>
      <c r="C789" s="54" t="str">
        <f t="shared" si="12"/>
        <v>9311 Exploitations agricoles Haute Garonne</v>
      </c>
    </row>
    <row r="790" spans="1:3" x14ac:dyDescent="0.25">
      <c r="A790" s="56" t="s">
        <v>1652</v>
      </c>
      <c r="B790" s="57" t="s">
        <v>1653</v>
      </c>
      <c r="C790" s="54" t="str">
        <f t="shared" si="12"/>
        <v>9871 Exploitations agricoles Haute Vienne</v>
      </c>
    </row>
    <row r="791" spans="1:3" x14ac:dyDescent="0.25">
      <c r="A791" s="56" t="s">
        <v>1654</v>
      </c>
      <c r="B791" s="57" t="s">
        <v>1655</v>
      </c>
      <c r="C791" s="54" t="str">
        <f t="shared" si="12"/>
        <v>9651 Exploitations agricoles Hautes Pyrénées</v>
      </c>
    </row>
    <row r="792" spans="1:3" x14ac:dyDescent="0.25">
      <c r="A792" s="56" t="s">
        <v>1656</v>
      </c>
      <c r="B792" s="57" t="s">
        <v>1657</v>
      </c>
      <c r="C792" s="54" t="str">
        <f t="shared" si="12"/>
        <v>9341 Exploitations agricoles Hérault</v>
      </c>
    </row>
    <row r="793" spans="1:3" x14ac:dyDescent="0.25">
      <c r="A793" s="56" t="s">
        <v>1658</v>
      </c>
      <c r="B793" s="57" t="s">
        <v>1659</v>
      </c>
      <c r="C793" s="54" t="str">
        <f t="shared" si="12"/>
        <v>9401 Exploitations agricoles Landes</v>
      </c>
    </row>
    <row r="794" spans="1:3" x14ac:dyDescent="0.25">
      <c r="A794" s="56" t="s">
        <v>1660</v>
      </c>
      <c r="B794" s="57" t="s">
        <v>1661</v>
      </c>
      <c r="C794" s="54" t="str">
        <f t="shared" si="12"/>
        <v>9411 Exploitations agricoles Loir et Cher</v>
      </c>
    </row>
    <row r="795" spans="1:3" x14ac:dyDescent="0.25">
      <c r="A795" s="56" t="s">
        <v>1662</v>
      </c>
      <c r="B795" s="57" t="s">
        <v>1663</v>
      </c>
      <c r="C795" s="54" t="str">
        <f t="shared" si="12"/>
        <v>9421 Exploitations agricoles Loire</v>
      </c>
    </row>
    <row r="796" spans="1:3" x14ac:dyDescent="0.25">
      <c r="A796" s="56" t="s">
        <v>1664</v>
      </c>
      <c r="B796" s="57" t="s">
        <v>1665</v>
      </c>
      <c r="C796" s="54" t="str">
        <f t="shared" si="12"/>
        <v>9441 Exploitations agricoles Loire Atlantique</v>
      </c>
    </row>
    <row r="797" spans="1:3" x14ac:dyDescent="0.25">
      <c r="A797" s="56" t="s">
        <v>1666</v>
      </c>
      <c r="B797" s="57" t="s">
        <v>1667</v>
      </c>
      <c r="C797" s="54" t="str">
        <f t="shared" si="12"/>
        <v>9461 Exploitations agricoles Lot</v>
      </c>
    </row>
    <row r="798" spans="1:3" x14ac:dyDescent="0.25">
      <c r="A798" s="56" t="s">
        <v>1668</v>
      </c>
      <c r="B798" s="57" t="s">
        <v>1669</v>
      </c>
      <c r="C798" s="54" t="str">
        <f t="shared" si="12"/>
        <v>9471 Exploitations agricoles Lot et Garonne</v>
      </c>
    </row>
    <row r="799" spans="1:3" x14ac:dyDescent="0.25">
      <c r="A799" s="56" t="s">
        <v>1670</v>
      </c>
      <c r="B799" s="57" t="s">
        <v>1671</v>
      </c>
      <c r="C799" s="54" t="str">
        <f t="shared" si="12"/>
        <v>9501 Exploitations agricoles Manche</v>
      </c>
    </row>
    <row r="800" spans="1:3" x14ac:dyDescent="0.25">
      <c r="A800" s="56" t="s">
        <v>1672</v>
      </c>
      <c r="B800" s="57" t="s">
        <v>1673</v>
      </c>
      <c r="C800" s="54" t="str">
        <f t="shared" si="12"/>
        <v>9541 Exploitations agricoles Meurthe et Moselle</v>
      </c>
    </row>
    <row r="801" spans="1:3" x14ac:dyDescent="0.25">
      <c r="A801" s="56" t="s">
        <v>1674</v>
      </c>
      <c r="B801" s="57" t="s">
        <v>1675</v>
      </c>
      <c r="C801" s="54" t="str">
        <f t="shared" si="12"/>
        <v>9623 Exploitations agricoles Pas de Calais Cadres</v>
      </c>
    </row>
    <row r="802" spans="1:3" x14ac:dyDescent="0.25">
      <c r="A802" s="56" t="s">
        <v>1676</v>
      </c>
      <c r="B802" s="57" t="s">
        <v>1677</v>
      </c>
      <c r="C802" s="54" t="str">
        <f t="shared" si="12"/>
        <v>9631 Exploitations agricoles Puy de Dôme</v>
      </c>
    </row>
    <row r="803" spans="1:3" x14ac:dyDescent="0.25">
      <c r="A803" s="56" t="s">
        <v>1678</v>
      </c>
      <c r="B803" s="57" t="s">
        <v>1679</v>
      </c>
      <c r="C803" s="54" t="str">
        <f t="shared" si="12"/>
        <v>9641 Exploitations agricoles Pyrénées Atlantiques</v>
      </c>
    </row>
    <row r="804" spans="1:3" x14ac:dyDescent="0.25">
      <c r="A804" s="56" t="s">
        <v>1680</v>
      </c>
      <c r="B804" s="57" t="s">
        <v>1681</v>
      </c>
      <c r="C804" s="54" t="str">
        <f t="shared" si="12"/>
        <v>9691 Exploitations agricoles Rhône</v>
      </c>
    </row>
    <row r="805" spans="1:3" x14ac:dyDescent="0.25">
      <c r="A805" s="56" t="s">
        <v>1682</v>
      </c>
      <c r="B805" s="57" t="s">
        <v>1683</v>
      </c>
      <c r="C805" s="54" t="str">
        <f t="shared" si="12"/>
        <v>9712 Exploitations agricoles Saône et Loire</v>
      </c>
    </row>
    <row r="806" spans="1:3" x14ac:dyDescent="0.25">
      <c r="A806" s="56" t="s">
        <v>1684</v>
      </c>
      <c r="B806" s="57" t="s">
        <v>1685</v>
      </c>
      <c r="C806" s="54" t="str">
        <f t="shared" si="12"/>
        <v>9761 Exploitations agricoles Seine Maritime</v>
      </c>
    </row>
    <row r="807" spans="1:3" x14ac:dyDescent="0.25">
      <c r="A807" s="56" t="s">
        <v>1686</v>
      </c>
      <c r="B807" s="57" t="s">
        <v>1687</v>
      </c>
      <c r="C807" s="54" t="str">
        <f t="shared" si="12"/>
        <v>9811 Exploitations agricoles Tarn</v>
      </c>
    </row>
    <row r="808" spans="1:3" x14ac:dyDescent="0.25">
      <c r="A808" s="56" t="s">
        <v>1688</v>
      </c>
      <c r="B808" s="57" t="s">
        <v>1689</v>
      </c>
      <c r="C808" s="54" t="str">
        <f t="shared" si="12"/>
        <v>9821 Exploitations agricoles Tarn et Garonne</v>
      </c>
    </row>
    <row r="809" spans="1:3" x14ac:dyDescent="0.25">
      <c r="A809" s="56" t="s">
        <v>1690</v>
      </c>
      <c r="B809" s="57" t="s">
        <v>1691</v>
      </c>
      <c r="C809" s="54" t="str">
        <f t="shared" si="12"/>
        <v>9831 Exploitations agricoles Var</v>
      </c>
    </row>
    <row r="810" spans="1:3" x14ac:dyDescent="0.25">
      <c r="A810" s="56" t="s">
        <v>1692</v>
      </c>
      <c r="B810" s="57" t="s">
        <v>1693</v>
      </c>
      <c r="C810" s="54" t="str">
        <f t="shared" si="12"/>
        <v>9841 Exploitations agricoles Vaucluse</v>
      </c>
    </row>
    <row r="811" spans="1:3" x14ac:dyDescent="0.25">
      <c r="A811" s="56" t="s">
        <v>1694</v>
      </c>
      <c r="B811" s="57" t="s">
        <v>1695</v>
      </c>
      <c r="C811" s="54" t="str">
        <f t="shared" si="12"/>
        <v>9111 Exploitations agricoles zone céréalière Aude</v>
      </c>
    </row>
    <row r="812" spans="1:3" x14ac:dyDescent="0.25">
      <c r="A812" s="56" t="s">
        <v>1696</v>
      </c>
      <c r="B812" s="57" t="s">
        <v>1697</v>
      </c>
      <c r="C812" s="54" t="str">
        <f t="shared" si="12"/>
        <v>9112 Exploitations agricoles zone viticole Aude</v>
      </c>
    </row>
    <row r="813" spans="1:3" x14ac:dyDescent="0.25">
      <c r="A813" s="56" t="s">
        <v>1698</v>
      </c>
      <c r="B813" s="57" t="s">
        <v>1699</v>
      </c>
      <c r="C813" s="54" t="str">
        <f t="shared" si="12"/>
        <v>9374 Exploitations arboriculture fruitière Indre et Loire</v>
      </c>
    </row>
    <row r="814" spans="1:3" x14ac:dyDescent="0.25">
      <c r="A814" s="56" t="s">
        <v>1700</v>
      </c>
      <c r="B814" s="57" t="s">
        <v>1701</v>
      </c>
      <c r="C814" s="54" t="str">
        <f t="shared" si="12"/>
        <v>9453 Exploitations arboriculture fruitière Loiret</v>
      </c>
    </row>
    <row r="815" spans="1:3" x14ac:dyDescent="0.25">
      <c r="A815" s="56" t="s">
        <v>1702</v>
      </c>
      <c r="B815" s="57" t="s">
        <v>1703</v>
      </c>
      <c r="C815" s="54" t="str">
        <f t="shared" si="12"/>
        <v>9971 Exploitations bananières Martinique</v>
      </c>
    </row>
    <row r="816" spans="1:3" x14ac:dyDescent="0.25">
      <c r="A816" s="56" t="s">
        <v>1704</v>
      </c>
      <c r="B816" s="57" t="s">
        <v>1705</v>
      </c>
      <c r="C816" s="54" t="str">
        <f t="shared" si="12"/>
        <v>9022 Exploitations forestières Aisne</v>
      </c>
    </row>
    <row r="817" spans="1:3" x14ac:dyDescent="0.25">
      <c r="A817" s="56" t="s">
        <v>1706</v>
      </c>
      <c r="B817" s="57" t="s">
        <v>1707</v>
      </c>
      <c r="C817" s="54" t="str">
        <f t="shared" si="12"/>
        <v>8421 Exploitations forestières Alsace</v>
      </c>
    </row>
    <row r="818" spans="1:3" x14ac:dyDescent="0.25">
      <c r="A818" s="56" t="s">
        <v>1708</v>
      </c>
      <c r="B818" s="57" t="s">
        <v>1709</v>
      </c>
      <c r="C818" s="54" t="str">
        <f t="shared" si="12"/>
        <v>9901 Exploitations forestières Belfort</v>
      </c>
    </row>
    <row r="819" spans="1:3" x14ac:dyDescent="0.25">
      <c r="A819" s="56" t="s">
        <v>1710</v>
      </c>
      <c r="B819" s="57" t="s">
        <v>1711</v>
      </c>
      <c r="C819" s="54" t="str">
        <f t="shared" si="12"/>
        <v>8211 Exploitations forestières Champagne Ardenne</v>
      </c>
    </row>
    <row r="820" spans="1:3" x14ac:dyDescent="0.25">
      <c r="A820" s="56" t="s">
        <v>1712</v>
      </c>
      <c r="B820" s="57" t="s">
        <v>1713</v>
      </c>
      <c r="C820" s="54" t="str">
        <f t="shared" si="12"/>
        <v>8431 Exploitations forestières Doubs Jura</v>
      </c>
    </row>
    <row r="821" spans="1:3" x14ac:dyDescent="0.25">
      <c r="A821" s="56" t="s">
        <v>1714</v>
      </c>
      <c r="B821" s="57" t="s">
        <v>1715</v>
      </c>
      <c r="C821" s="54" t="str">
        <f t="shared" si="12"/>
        <v>8231 Exploitations forestières Haute Normandie</v>
      </c>
    </row>
    <row r="822" spans="1:3" x14ac:dyDescent="0.25">
      <c r="A822" s="56" t="s">
        <v>1716</v>
      </c>
      <c r="B822" s="57" t="s">
        <v>1717</v>
      </c>
      <c r="C822" s="54" t="str">
        <f t="shared" si="12"/>
        <v>9702 Exploitations forestières Haute Saône</v>
      </c>
    </row>
    <row r="823" spans="1:3" x14ac:dyDescent="0.25">
      <c r="A823" s="56" t="s">
        <v>1718</v>
      </c>
      <c r="B823" s="57" t="s">
        <v>1719</v>
      </c>
      <c r="C823" s="54" t="str">
        <f t="shared" si="12"/>
        <v>8741 Exploitations forestières Limousin</v>
      </c>
    </row>
    <row r="824" spans="1:3" x14ac:dyDescent="0.25">
      <c r="A824" s="56" t="s">
        <v>1720</v>
      </c>
      <c r="B824" s="57" t="s">
        <v>1721</v>
      </c>
      <c r="C824" s="54" t="str">
        <f t="shared" si="12"/>
        <v>8411 Exploitations forestières Meurthe et Moselle Vosges</v>
      </c>
    </row>
    <row r="825" spans="1:3" x14ac:dyDescent="0.25">
      <c r="A825" s="56" t="s">
        <v>1722</v>
      </c>
      <c r="B825" s="57" t="s">
        <v>1723</v>
      </c>
      <c r="C825" s="54" t="str">
        <f t="shared" si="12"/>
        <v>9551 Exploitations forestières Meuse</v>
      </c>
    </row>
    <row r="826" spans="1:3" x14ac:dyDescent="0.25">
      <c r="A826" s="56" t="s">
        <v>1724</v>
      </c>
      <c r="B826" s="57" t="s">
        <v>1725</v>
      </c>
      <c r="C826" s="54" t="str">
        <f t="shared" si="12"/>
        <v>9571 Exploitations forestières Moselle</v>
      </c>
    </row>
    <row r="827" spans="1:3" x14ac:dyDescent="0.25">
      <c r="A827" s="56" t="s">
        <v>1726</v>
      </c>
      <c r="B827" s="57" t="s">
        <v>1727</v>
      </c>
      <c r="C827" s="54" t="str">
        <f t="shared" si="12"/>
        <v>9581 Exploitations forestières Nièvre</v>
      </c>
    </row>
    <row r="828" spans="1:3" x14ac:dyDescent="0.25">
      <c r="A828" s="56" t="s">
        <v>1728</v>
      </c>
      <c r="B828" s="57" t="s">
        <v>1729</v>
      </c>
      <c r="C828" s="54" t="str">
        <f t="shared" si="12"/>
        <v>9602 Exploitations forestières Oise</v>
      </c>
    </row>
    <row r="829" spans="1:3" x14ac:dyDescent="0.25">
      <c r="A829" s="56" t="s">
        <v>1730</v>
      </c>
      <c r="B829" s="57" t="s">
        <v>1731</v>
      </c>
      <c r="C829" s="54" t="str">
        <f t="shared" si="12"/>
        <v>9711 Exploitations forestières Saône et Loire</v>
      </c>
    </row>
    <row r="830" spans="1:3" x14ac:dyDescent="0.25">
      <c r="A830" s="56" t="s">
        <v>1732</v>
      </c>
      <c r="B830" s="57" t="s">
        <v>1733</v>
      </c>
      <c r="C830" s="54" t="str">
        <f t="shared" si="12"/>
        <v>9062 Exploitations forestières scieries Alpes Maritimes</v>
      </c>
    </row>
    <row r="831" spans="1:3" x14ac:dyDescent="0.25">
      <c r="A831" s="56" t="s">
        <v>1734</v>
      </c>
      <c r="B831" s="57" t="s">
        <v>1735</v>
      </c>
      <c r="C831" s="54" t="str">
        <f t="shared" si="12"/>
        <v>8831 Exploitations forestières scieries Auvergne</v>
      </c>
    </row>
    <row r="832" spans="1:3" x14ac:dyDescent="0.25">
      <c r="A832" s="56" t="s">
        <v>1736</v>
      </c>
      <c r="B832" s="57" t="s">
        <v>1737</v>
      </c>
      <c r="C832" s="54" t="str">
        <f t="shared" si="12"/>
        <v>8531 Exploitations forestières scieries Bretagne</v>
      </c>
    </row>
    <row r="833" spans="1:3" x14ac:dyDescent="0.25">
      <c r="A833" s="56" t="s">
        <v>1738</v>
      </c>
      <c r="B833" s="57" t="s">
        <v>1739</v>
      </c>
      <c r="C833" s="54" t="str">
        <f t="shared" si="12"/>
        <v>8251 Exploitations forestières scieries Calvados Manche Orne</v>
      </c>
    </row>
    <row r="834" spans="1:3" x14ac:dyDescent="0.25">
      <c r="A834" s="56" t="s">
        <v>1740</v>
      </c>
      <c r="B834" s="57" t="s">
        <v>1741</v>
      </c>
      <c r="C834" s="54" t="str">
        <f t="shared" si="12"/>
        <v>8241 Exploitations forestières scieries Centre</v>
      </c>
    </row>
    <row r="835" spans="1:3" x14ac:dyDescent="0.25">
      <c r="A835" s="56" t="s">
        <v>1742</v>
      </c>
      <c r="B835" s="57" t="s">
        <v>1743</v>
      </c>
      <c r="C835" s="54" t="str">
        <f t="shared" ref="C835:C898" si="13">A835&amp;" "&amp;B835</f>
        <v>9211 Exploitations forestières scieries Côte d'or</v>
      </c>
    </row>
    <row r="836" spans="1:3" x14ac:dyDescent="0.25">
      <c r="A836" s="56" t="s">
        <v>1744</v>
      </c>
      <c r="B836" s="57" t="s">
        <v>1745</v>
      </c>
      <c r="C836" s="54" t="str">
        <f t="shared" si="13"/>
        <v>8721 Exploitations forestières scieries Massif Gascogne</v>
      </c>
    </row>
    <row r="837" spans="1:3" x14ac:dyDescent="0.25">
      <c r="A837" s="56" t="s">
        <v>1746</v>
      </c>
      <c r="B837" s="57" t="s">
        <v>1747</v>
      </c>
      <c r="C837" s="54" t="str">
        <f t="shared" si="13"/>
        <v>8731 Exploitations forestières scieries Midi Pyrénées</v>
      </c>
    </row>
    <row r="838" spans="1:3" x14ac:dyDescent="0.25">
      <c r="A838" s="56" t="s">
        <v>1748</v>
      </c>
      <c r="B838" s="57" t="s">
        <v>1749</v>
      </c>
      <c r="C838" s="54" t="str">
        <f t="shared" si="13"/>
        <v>8311 Exploitations forestières scieries Nord Pas de Calais</v>
      </c>
    </row>
    <row r="839" spans="1:3" x14ac:dyDescent="0.25">
      <c r="A839" s="56" t="s">
        <v>1750</v>
      </c>
      <c r="B839" s="57" t="s">
        <v>1751</v>
      </c>
      <c r="C839" s="54" t="str">
        <f t="shared" si="13"/>
        <v>8522 Exploitations forestières scieries Pays de la Loire</v>
      </c>
    </row>
    <row r="840" spans="1:3" x14ac:dyDescent="0.25">
      <c r="A840" s="56" t="s">
        <v>1752</v>
      </c>
      <c r="B840" s="57" t="s">
        <v>1753</v>
      </c>
      <c r="C840" s="54" t="str">
        <f t="shared" si="13"/>
        <v>8541 Exploitations forestières scieries Poitou Charentes</v>
      </c>
    </row>
    <row r="841" spans="1:3" x14ac:dyDescent="0.25">
      <c r="A841" s="56" t="s">
        <v>1754</v>
      </c>
      <c r="B841" s="57" t="s">
        <v>1755</v>
      </c>
      <c r="C841" s="54" t="str">
        <f t="shared" si="13"/>
        <v>8822 Exploitations forestières scieries Rhône Alpes</v>
      </c>
    </row>
    <row r="842" spans="1:3" x14ac:dyDescent="0.25">
      <c r="A842" s="56" t="s">
        <v>1756</v>
      </c>
      <c r="B842" s="57" t="s">
        <v>1757</v>
      </c>
      <c r="C842" s="54" t="str">
        <f t="shared" si="13"/>
        <v>9801 Exploitations forestières Somme</v>
      </c>
    </row>
    <row r="843" spans="1:3" x14ac:dyDescent="0.25">
      <c r="A843" s="56" t="s">
        <v>1758</v>
      </c>
      <c r="B843" s="57" t="s">
        <v>1759</v>
      </c>
      <c r="C843" s="54" t="str">
        <f t="shared" si="13"/>
        <v>9891 Exploitations forestières Yonne</v>
      </c>
    </row>
    <row r="844" spans="1:3" x14ac:dyDescent="0.25">
      <c r="A844" s="56" t="s">
        <v>1760</v>
      </c>
      <c r="B844" s="57" t="s">
        <v>1761</v>
      </c>
      <c r="C844" s="54" t="str">
        <f t="shared" si="13"/>
        <v>9032 Exploitations horticoles Allier</v>
      </c>
    </row>
    <row r="845" spans="1:3" x14ac:dyDescent="0.25">
      <c r="A845" s="56" t="s">
        <v>1762</v>
      </c>
      <c r="B845" s="57" t="s">
        <v>1763</v>
      </c>
      <c r="C845" s="54" t="str">
        <f t="shared" si="13"/>
        <v>9283 Exploitations horticoles fruitières jardinerie Eure et Loire</v>
      </c>
    </row>
    <row r="846" spans="1:3" x14ac:dyDescent="0.25">
      <c r="A846" s="56" t="s">
        <v>1764</v>
      </c>
      <c r="B846" s="57" t="s">
        <v>1765</v>
      </c>
      <c r="C846" s="54" t="str">
        <f t="shared" si="13"/>
        <v>9142 Exploitations horticoles Fruits Calvados</v>
      </c>
    </row>
    <row r="847" spans="1:3" x14ac:dyDescent="0.25">
      <c r="A847" s="56" t="s">
        <v>1766</v>
      </c>
      <c r="B847" s="57" t="s">
        <v>1767</v>
      </c>
      <c r="C847" s="54" t="str">
        <f t="shared" si="13"/>
        <v>9444 Exploitations maraîchères Loire Atlantique</v>
      </c>
    </row>
    <row r="848" spans="1:3" x14ac:dyDescent="0.25">
      <c r="A848" s="56" t="s">
        <v>1768</v>
      </c>
      <c r="B848" s="57" t="s">
        <v>1769</v>
      </c>
      <c r="C848" s="54" t="str">
        <f t="shared" si="13"/>
        <v>9455 Exploitations maraîchères Loiret</v>
      </c>
    </row>
    <row r="849" spans="1:3" x14ac:dyDescent="0.25">
      <c r="A849" s="56" t="s">
        <v>1770</v>
      </c>
      <c r="B849" s="57" t="s">
        <v>1771</v>
      </c>
      <c r="C849" s="54" t="str">
        <f t="shared" si="13"/>
        <v>9494 Exploitations maraîchères Maine et Loire</v>
      </c>
    </row>
    <row r="850" spans="1:3" x14ac:dyDescent="0.25">
      <c r="A850" s="56" t="s">
        <v>1772</v>
      </c>
      <c r="B850" s="57" t="s">
        <v>1773</v>
      </c>
      <c r="C850" s="54" t="str">
        <f t="shared" si="13"/>
        <v>9723 Exploitations maraîchères Sarthe</v>
      </c>
    </row>
    <row r="851" spans="1:3" x14ac:dyDescent="0.25">
      <c r="A851" s="56" t="s">
        <v>1774</v>
      </c>
      <c r="B851" s="57" t="s">
        <v>1775</v>
      </c>
      <c r="C851" s="54" t="str">
        <f t="shared" si="13"/>
        <v>9762 Exploitations maraîchères Seine Maritime</v>
      </c>
    </row>
    <row r="852" spans="1:3" x14ac:dyDescent="0.25">
      <c r="A852" s="56" t="s">
        <v>1776</v>
      </c>
      <c r="B852" s="57" t="s">
        <v>1777</v>
      </c>
      <c r="C852" s="54" t="str">
        <f t="shared" si="13"/>
        <v>9853 Exploitations maraîchères Vendée</v>
      </c>
    </row>
    <row r="853" spans="1:3" x14ac:dyDescent="0.25">
      <c r="A853" s="56" t="s">
        <v>1778</v>
      </c>
      <c r="B853" s="57" t="s">
        <v>1779</v>
      </c>
      <c r="C853" s="54" t="str">
        <f t="shared" si="13"/>
        <v>9182 Exploitations pépinières horticulture Cher</v>
      </c>
    </row>
    <row r="854" spans="1:3" x14ac:dyDescent="0.25">
      <c r="A854" s="56" t="s">
        <v>1780</v>
      </c>
      <c r="B854" s="57" t="s">
        <v>1781</v>
      </c>
      <c r="C854" s="54" t="str">
        <f t="shared" si="13"/>
        <v>9222 Exploitations pépinières horticulture Côtes d'Armor</v>
      </c>
    </row>
    <row r="855" spans="1:3" x14ac:dyDescent="0.25">
      <c r="A855" s="56" t="s">
        <v>1782</v>
      </c>
      <c r="B855" s="57" t="s">
        <v>1783</v>
      </c>
      <c r="C855" s="54" t="str">
        <f t="shared" si="13"/>
        <v>9292 Exploitations pépinières horticulture Finistère</v>
      </c>
    </row>
    <row r="856" spans="1:3" x14ac:dyDescent="0.25">
      <c r="A856" s="56" t="s">
        <v>1784</v>
      </c>
      <c r="B856" s="57" t="s">
        <v>1785</v>
      </c>
      <c r="C856" s="54" t="str">
        <f t="shared" si="13"/>
        <v>9352 Exploitations pépinières horticulture Ille et Vilaine</v>
      </c>
    </row>
    <row r="857" spans="1:3" x14ac:dyDescent="0.25">
      <c r="A857" s="56" t="s">
        <v>1786</v>
      </c>
      <c r="B857" s="57" t="s">
        <v>1787</v>
      </c>
      <c r="C857" s="54" t="str">
        <f t="shared" si="13"/>
        <v>9362 Exploitations pépinières horticulture Indre</v>
      </c>
    </row>
    <row r="858" spans="1:3" x14ac:dyDescent="0.25">
      <c r="A858" s="56" t="s">
        <v>1788</v>
      </c>
      <c r="B858" s="57" t="s">
        <v>1789</v>
      </c>
      <c r="C858" s="54" t="str">
        <f t="shared" si="13"/>
        <v>9372 Exploitations pépinières horticulture Indre et Loire</v>
      </c>
    </row>
    <row r="859" spans="1:3" x14ac:dyDescent="0.25">
      <c r="A859" s="56" t="s">
        <v>1790</v>
      </c>
      <c r="B859" s="57" t="s">
        <v>1791</v>
      </c>
      <c r="C859" s="54" t="str">
        <f t="shared" si="13"/>
        <v>9413 Exploitations pépinières horticulture Loir et Cher</v>
      </c>
    </row>
    <row r="860" spans="1:3" x14ac:dyDescent="0.25">
      <c r="A860" s="56" t="s">
        <v>1792</v>
      </c>
      <c r="B860" s="57" t="s">
        <v>1793</v>
      </c>
      <c r="C860" s="54" t="str">
        <f t="shared" si="13"/>
        <v>9442 Exploitations pépinières horticulture Loire Atlantique</v>
      </c>
    </row>
    <row r="861" spans="1:3" x14ac:dyDescent="0.25">
      <c r="A861" s="56" t="s">
        <v>1794</v>
      </c>
      <c r="B861" s="57" t="s">
        <v>1795</v>
      </c>
      <c r="C861" s="54" t="str">
        <f t="shared" si="13"/>
        <v>9454 Exploitations pépinières horticulture Loiret</v>
      </c>
    </row>
    <row r="862" spans="1:3" x14ac:dyDescent="0.25">
      <c r="A862" s="56" t="s">
        <v>1796</v>
      </c>
      <c r="B862" s="57" t="s">
        <v>1797</v>
      </c>
      <c r="C862" s="54" t="str">
        <f t="shared" si="13"/>
        <v>9472 Exploitations pépinières horticulture Lot et Garonne</v>
      </c>
    </row>
    <row r="863" spans="1:3" x14ac:dyDescent="0.25">
      <c r="A863" s="56" t="s">
        <v>1798</v>
      </c>
      <c r="B863" s="57" t="s">
        <v>1799</v>
      </c>
      <c r="C863" s="54" t="str">
        <f t="shared" si="13"/>
        <v>9492 Exploitations pépinières horticulture Maine et Loire</v>
      </c>
    </row>
    <row r="864" spans="1:3" x14ac:dyDescent="0.25">
      <c r="A864" s="56" t="s">
        <v>1800</v>
      </c>
      <c r="B864" s="57" t="s">
        <v>1801</v>
      </c>
      <c r="C864" s="54" t="str">
        <f t="shared" si="13"/>
        <v>9502 Exploitations pépinières horticulture Manche</v>
      </c>
    </row>
    <row r="865" spans="1:3" x14ac:dyDescent="0.25">
      <c r="A865" s="56" t="s">
        <v>1802</v>
      </c>
      <c r="B865" s="57" t="s">
        <v>1803</v>
      </c>
      <c r="C865" s="54" t="str">
        <f t="shared" si="13"/>
        <v>9882 Exploitations pépinières horticulture maraîchères Vosges</v>
      </c>
    </row>
    <row r="866" spans="1:3" x14ac:dyDescent="0.25">
      <c r="A866" s="56" t="s">
        <v>1804</v>
      </c>
      <c r="B866" s="57" t="s">
        <v>1805</v>
      </c>
      <c r="C866" s="54" t="str">
        <f t="shared" si="13"/>
        <v>9532 Exploitations pépinières horticulture Mayenne</v>
      </c>
    </row>
    <row r="867" spans="1:3" x14ac:dyDescent="0.25">
      <c r="A867" s="56" t="s">
        <v>1806</v>
      </c>
      <c r="B867" s="57" t="s">
        <v>1807</v>
      </c>
      <c r="C867" s="54" t="str">
        <f t="shared" si="13"/>
        <v>9542 Exploitations pépinières horticulture Meurthe et Moselle</v>
      </c>
    </row>
    <row r="868" spans="1:3" x14ac:dyDescent="0.25">
      <c r="A868" s="56" t="s">
        <v>1808</v>
      </c>
      <c r="B868" s="57" t="s">
        <v>1809</v>
      </c>
      <c r="C868" s="54" t="str">
        <f t="shared" si="13"/>
        <v>9552 Exploitations pépinières horticulture Meuse</v>
      </c>
    </row>
    <row r="869" spans="1:3" x14ac:dyDescent="0.25">
      <c r="A869" s="56" t="s">
        <v>1810</v>
      </c>
      <c r="B869" s="57" t="s">
        <v>1811</v>
      </c>
      <c r="C869" s="54" t="str">
        <f t="shared" si="13"/>
        <v>9562 Exploitations pépinières horticulture Morbihan</v>
      </c>
    </row>
    <row r="870" spans="1:3" x14ac:dyDescent="0.25">
      <c r="A870" s="56" t="s">
        <v>1812</v>
      </c>
      <c r="B870" s="57" t="s">
        <v>1813</v>
      </c>
      <c r="C870" s="54" t="str">
        <f t="shared" si="13"/>
        <v>9572 Exploitations pépinières horticulture Moselle</v>
      </c>
    </row>
    <row r="871" spans="1:3" x14ac:dyDescent="0.25">
      <c r="A871" s="56" t="s">
        <v>1814</v>
      </c>
      <c r="B871" s="57" t="s">
        <v>1815</v>
      </c>
      <c r="C871" s="54" t="str">
        <f t="shared" si="13"/>
        <v>9592 Exploitations pépinières horticulture Nord</v>
      </c>
    </row>
    <row r="872" spans="1:3" x14ac:dyDescent="0.25">
      <c r="A872" s="56" t="s">
        <v>1816</v>
      </c>
      <c r="B872" s="57" t="s">
        <v>1817</v>
      </c>
      <c r="C872" s="54" t="str">
        <f t="shared" si="13"/>
        <v>9603 Exploitations pépinières horticulture Oise</v>
      </c>
    </row>
    <row r="873" spans="1:3" x14ac:dyDescent="0.25">
      <c r="A873" s="56" t="s">
        <v>1818</v>
      </c>
      <c r="B873" s="57" t="s">
        <v>1819</v>
      </c>
      <c r="C873" s="54" t="str">
        <f t="shared" si="13"/>
        <v>9613 Exploitations pépinières horticulture Orne</v>
      </c>
    </row>
    <row r="874" spans="1:3" x14ac:dyDescent="0.25">
      <c r="A874" s="56" t="s">
        <v>1820</v>
      </c>
      <c r="B874" s="57" t="s">
        <v>1821</v>
      </c>
      <c r="C874" s="54" t="str">
        <f t="shared" si="13"/>
        <v>9622 Exploitations pépinières horticulture Pas de Calais non cadres</v>
      </c>
    </row>
    <row r="875" spans="1:3" x14ac:dyDescent="0.25">
      <c r="A875" s="56" t="s">
        <v>1822</v>
      </c>
      <c r="B875" s="57" t="s">
        <v>1823</v>
      </c>
      <c r="C875" s="54" t="str">
        <f t="shared" si="13"/>
        <v>9661 Exploitations pépinières horticulture Pyrénées Orientales</v>
      </c>
    </row>
    <row r="876" spans="1:3" x14ac:dyDescent="0.25">
      <c r="A876" s="56" t="s">
        <v>1824</v>
      </c>
      <c r="B876" s="57" t="s">
        <v>1825</v>
      </c>
      <c r="C876" s="54" t="str">
        <f t="shared" si="13"/>
        <v>9722 Exploitations pépinières horticulture Sarthe</v>
      </c>
    </row>
    <row r="877" spans="1:3" x14ac:dyDescent="0.25">
      <c r="A877" s="56" t="s">
        <v>1826</v>
      </c>
      <c r="B877" s="57" t="s">
        <v>1827</v>
      </c>
      <c r="C877" s="54" t="str">
        <f t="shared" si="13"/>
        <v>9852 Exploitations pépinières horticulture Vendée</v>
      </c>
    </row>
    <row r="878" spans="1:3" x14ac:dyDescent="0.25">
      <c r="A878" s="56" t="s">
        <v>1828</v>
      </c>
      <c r="B878" s="57" t="s">
        <v>1829</v>
      </c>
      <c r="C878" s="54" t="str">
        <f t="shared" si="13"/>
        <v>9232 Exploitations pépinières sylvicoles Creuse</v>
      </c>
    </row>
    <row r="879" spans="1:3" x14ac:dyDescent="0.25">
      <c r="A879" s="56" t="s">
        <v>1830</v>
      </c>
      <c r="B879" s="57" t="s">
        <v>1831</v>
      </c>
      <c r="C879" s="54" t="str">
        <f t="shared" si="13"/>
        <v>9021 Exploitations polyculture Aisne</v>
      </c>
    </row>
    <row r="880" spans="1:3" x14ac:dyDescent="0.25">
      <c r="A880" s="56" t="s">
        <v>1832</v>
      </c>
      <c r="B880" s="57" t="s">
        <v>1833</v>
      </c>
      <c r="C880" s="54" t="str">
        <f t="shared" si="13"/>
        <v>9031 Exploitations polyculture Allier</v>
      </c>
    </row>
    <row r="881" spans="1:3" x14ac:dyDescent="0.25">
      <c r="A881" s="56" t="s">
        <v>1834</v>
      </c>
      <c r="B881" s="57" t="s">
        <v>1835</v>
      </c>
      <c r="C881" s="54" t="str">
        <f t="shared" si="13"/>
        <v>9061 Exploitations polyculture Alpes Maritimes</v>
      </c>
    </row>
    <row r="882" spans="1:3" x14ac:dyDescent="0.25">
      <c r="A882" s="56" t="s">
        <v>1836</v>
      </c>
      <c r="B882" s="57" t="s">
        <v>1837</v>
      </c>
      <c r="C882" s="54" t="str">
        <f t="shared" si="13"/>
        <v>9081 Exploitations polyculture Ardennes</v>
      </c>
    </row>
    <row r="883" spans="1:3" x14ac:dyDescent="0.25">
      <c r="A883" s="56" t="s">
        <v>1838</v>
      </c>
      <c r="B883" s="57" t="s">
        <v>1839</v>
      </c>
      <c r="C883" s="54" t="str">
        <f t="shared" si="13"/>
        <v>9101 Exploitations polyculture Aube</v>
      </c>
    </row>
    <row r="884" spans="1:3" x14ac:dyDescent="0.25">
      <c r="A884" s="56" t="s">
        <v>1840</v>
      </c>
      <c r="B884" s="57" t="s">
        <v>1841</v>
      </c>
      <c r="C884" s="54" t="str">
        <f t="shared" si="13"/>
        <v>9151 Exploitations polyculture Cantal</v>
      </c>
    </row>
    <row r="885" spans="1:3" x14ac:dyDescent="0.25">
      <c r="A885" s="56" t="s">
        <v>1842</v>
      </c>
      <c r="B885" s="57" t="s">
        <v>1843</v>
      </c>
      <c r="C885" s="54" t="str">
        <f t="shared" si="13"/>
        <v>9171 Exploitations polyculture Charente Maritime</v>
      </c>
    </row>
    <row r="886" spans="1:3" x14ac:dyDescent="0.25">
      <c r="A886" s="56" t="s">
        <v>1844</v>
      </c>
      <c r="B886" s="57" t="s">
        <v>1845</v>
      </c>
      <c r="C886" s="54" t="str">
        <f t="shared" si="13"/>
        <v>9181 Exploitations polyculture Cher</v>
      </c>
    </row>
    <row r="887" spans="1:3" x14ac:dyDescent="0.25">
      <c r="A887" s="56" t="s">
        <v>1846</v>
      </c>
      <c r="B887" s="57" t="s">
        <v>1847</v>
      </c>
      <c r="C887" s="54" t="str">
        <f t="shared" si="13"/>
        <v>9221 Exploitations polyculture Côtes d'Armor</v>
      </c>
    </row>
    <row r="888" spans="1:3" x14ac:dyDescent="0.25">
      <c r="A888" s="56">
        <v>8117</v>
      </c>
      <c r="B888" s="57" t="s">
        <v>1848</v>
      </c>
      <c r="C888" s="54" t="str">
        <f t="shared" si="13"/>
        <v>8117 Exploitations polyculture élev CUMA Seine et Marne ETAR Ile de France</v>
      </c>
    </row>
    <row r="889" spans="1:3" x14ac:dyDescent="0.25">
      <c r="A889" s="56" t="s">
        <v>1849</v>
      </c>
      <c r="B889" s="57" t="s">
        <v>1850</v>
      </c>
      <c r="C889" s="54" t="str">
        <f t="shared" si="13"/>
        <v>9802 Exploitations polyculture élevage et CUMA, ETAR Somme</v>
      </c>
    </row>
    <row r="890" spans="1:3" x14ac:dyDescent="0.25">
      <c r="A890" s="56" t="s">
        <v>1851</v>
      </c>
      <c r="B890" s="57" t="s">
        <v>1852</v>
      </c>
      <c r="C890" s="54" t="str">
        <f t="shared" si="13"/>
        <v>9881 Exploitations polyculture élevage et CUMA, ETAR Vosges</v>
      </c>
    </row>
    <row r="891" spans="1:3" x14ac:dyDescent="0.25">
      <c r="A891" s="56" t="s">
        <v>1853</v>
      </c>
      <c r="B891" s="57" t="s">
        <v>1854</v>
      </c>
      <c r="C891" s="54" t="str">
        <f t="shared" si="13"/>
        <v>9451 Exploitations polyculture élevage Loiret</v>
      </c>
    </row>
    <row r="892" spans="1:3" x14ac:dyDescent="0.25">
      <c r="A892" s="56" t="s">
        <v>1855</v>
      </c>
      <c r="B892" s="57" t="s">
        <v>1856</v>
      </c>
      <c r="C892" s="54" t="str">
        <f t="shared" si="13"/>
        <v>9531 Exploitations polyculture élevage Mayenne</v>
      </c>
    </row>
    <row r="893" spans="1:3" x14ac:dyDescent="0.25">
      <c r="A893" s="56" t="s">
        <v>1857</v>
      </c>
      <c r="B893" s="57" t="s">
        <v>1858</v>
      </c>
      <c r="C893" s="54" t="str">
        <f t="shared" si="13"/>
        <v>9553 Exploitations polyculture élevage Meuse</v>
      </c>
    </row>
    <row r="894" spans="1:3" x14ac:dyDescent="0.25">
      <c r="A894" s="56" t="s">
        <v>1859</v>
      </c>
      <c r="B894" s="57" t="s">
        <v>1860</v>
      </c>
      <c r="C894" s="54" t="str">
        <f t="shared" si="13"/>
        <v>9561 Exploitations polyculture élevage Morbihan</v>
      </c>
    </row>
    <row r="895" spans="1:3" x14ac:dyDescent="0.25">
      <c r="A895" s="56" t="s">
        <v>1861</v>
      </c>
      <c r="B895" s="57" t="s">
        <v>1862</v>
      </c>
      <c r="C895" s="54" t="str">
        <f t="shared" si="13"/>
        <v>9573 Exploitations polyculture élevage Moselle</v>
      </c>
    </row>
    <row r="896" spans="1:3" x14ac:dyDescent="0.25">
      <c r="A896" s="56" t="s">
        <v>1863</v>
      </c>
      <c r="B896" s="57" t="s">
        <v>1864</v>
      </c>
      <c r="C896" s="54" t="str">
        <f t="shared" si="13"/>
        <v>9591 Exploitations polyculture élevage Nord</v>
      </c>
    </row>
    <row r="897" spans="1:3" x14ac:dyDescent="0.25">
      <c r="A897" s="56" t="s">
        <v>1865</v>
      </c>
      <c r="B897" s="57" t="s">
        <v>1866</v>
      </c>
      <c r="C897" s="54" t="str">
        <f t="shared" si="13"/>
        <v>9601 Exploitations polyculture élevage Oise</v>
      </c>
    </row>
    <row r="898" spans="1:3" x14ac:dyDescent="0.25">
      <c r="A898" s="56" t="s">
        <v>1867</v>
      </c>
      <c r="B898" s="57" t="s">
        <v>1868</v>
      </c>
      <c r="C898" s="54" t="str">
        <f t="shared" si="13"/>
        <v>9612 Exploitations polyculture élevage Orne</v>
      </c>
    </row>
    <row r="899" spans="1:3" x14ac:dyDescent="0.25">
      <c r="A899" s="56" t="s">
        <v>1869</v>
      </c>
      <c r="B899" s="57" t="s">
        <v>1870</v>
      </c>
      <c r="C899" s="54" t="str">
        <f t="shared" ref="C899:C962" si="14">A899&amp;" "&amp;B899</f>
        <v>9621 Exploitations polyculture élevage Pas de Calais non cadres</v>
      </c>
    </row>
    <row r="900" spans="1:3" x14ac:dyDescent="0.25">
      <c r="A900" s="56" t="s">
        <v>1871</v>
      </c>
      <c r="B900" s="57" t="s">
        <v>1872</v>
      </c>
      <c r="C900" s="54" t="str">
        <f t="shared" si="14"/>
        <v>9721 Exploitations polyculture élevage Sarthe</v>
      </c>
    </row>
    <row r="901" spans="1:3" x14ac:dyDescent="0.25">
      <c r="A901" s="56" t="s">
        <v>1873</v>
      </c>
      <c r="B901" s="57" t="s">
        <v>1874</v>
      </c>
      <c r="C901" s="54" t="str">
        <f t="shared" si="14"/>
        <v>9851 Exploitations polyculture élevage Vendée</v>
      </c>
    </row>
    <row r="902" spans="1:3" x14ac:dyDescent="0.25">
      <c r="A902" s="56" t="s">
        <v>1875</v>
      </c>
      <c r="B902" s="57" t="s">
        <v>1876</v>
      </c>
      <c r="C902" s="54" t="str">
        <f t="shared" si="14"/>
        <v>9141 Exploitations polyculture et CUMA Calvados</v>
      </c>
    </row>
    <row r="903" spans="1:3" x14ac:dyDescent="0.25">
      <c r="A903" s="56" t="s">
        <v>1877</v>
      </c>
      <c r="B903" s="57" t="s">
        <v>1878</v>
      </c>
      <c r="C903" s="54" t="str">
        <f t="shared" si="14"/>
        <v>9273 Exploitations polyculture Eure cadres</v>
      </c>
    </row>
    <row r="904" spans="1:3" x14ac:dyDescent="0.25">
      <c r="A904" s="56" t="s">
        <v>1879</v>
      </c>
      <c r="B904" s="57" t="s">
        <v>1880</v>
      </c>
      <c r="C904" s="54" t="str">
        <f t="shared" si="14"/>
        <v>9272 Exploitations polyculture Eure non cadres</v>
      </c>
    </row>
    <row r="905" spans="1:3" x14ac:dyDescent="0.25">
      <c r="A905" s="56" t="s">
        <v>1881</v>
      </c>
      <c r="B905" s="57" t="s">
        <v>1882</v>
      </c>
      <c r="C905" s="54" t="str">
        <f t="shared" si="14"/>
        <v>9051 Exploitations polyculture Hautes Alpes</v>
      </c>
    </row>
    <row r="906" spans="1:3" x14ac:dyDescent="0.25">
      <c r="A906" s="56" t="s">
        <v>1883</v>
      </c>
      <c r="B906" s="57" t="s">
        <v>1884</v>
      </c>
      <c r="C906" s="54" t="str">
        <f t="shared" si="14"/>
        <v>9281 Exploitations polyculture, élevage et CUMA Eure et Loir</v>
      </c>
    </row>
    <row r="907" spans="1:3" x14ac:dyDescent="0.25">
      <c r="A907" s="56" t="s">
        <v>1885</v>
      </c>
      <c r="B907" s="57" t="s">
        <v>1886</v>
      </c>
      <c r="C907" s="54" t="str">
        <f t="shared" si="14"/>
        <v>9351 Exploitations polyculture, élevage et CUMA Ille et Vilaine</v>
      </c>
    </row>
    <row r="908" spans="1:3" x14ac:dyDescent="0.25">
      <c r="A908" s="56" t="s">
        <v>1887</v>
      </c>
      <c r="B908" s="57" t="s">
        <v>1888</v>
      </c>
      <c r="C908" s="54" t="str">
        <f t="shared" si="14"/>
        <v>9361 Exploitations polyculture, élevage et CUMA Indre</v>
      </c>
    </row>
    <row r="909" spans="1:3" x14ac:dyDescent="0.25">
      <c r="A909" s="56" t="s">
        <v>1889</v>
      </c>
      <c r="B909" s="57" t="s">
        <v>1890</v>
      </c>
      <c r="C909" s="54" t="str">
        <f t="shared" si="14"/>
        <v>9291 Exploitations polyculture, élevage et maraîchage Finistère</v>
      </c>
    </row>
    <row r="910" spans="1:3" x14ac:dyDescent="0.25">
      <c r="A910" s="56" t="s">
        <v>1891</v>
      </c>
      <c r="B910" s="57" t="s">
        <v>1892</v>
      </c>
      <c r="C910" s="54" t="str">
        <f t="shared" si="14"/>
        <v>9491 Exploitations polyculture, élevage Maine et Loire</v>
      </c>
    </row>
    <row r="911" spans="1:3" x14ac:dyDescent="0.25">
      <c r="A911" s="56" t="s">
        <v>1893</v>
      </c>
      <c r="B911" s="57" t="s">
        <v>1894</v>
      </c>
      <c r="C911" s="54" t="str">
        <f t="shared" si="14"/>
        <v>9371 Exploitations polyculture, élevage viticulture Indre et Loire</v>
      </c>
    </row>
    <row r="912" spans="1:3" x14ac:dyDescent="0.25">
      <c r="A912" s="56" t="s">
        <v>1895</v>
      </c>
      <c r="B912" s="57" t="s">
        <v>1896</v>
      </c>
      <c r="C912" s="54" t="str">
        <f t="shared" si="14"/>
        <v>8523 Exploitations sylvicoles Pays de la Loire</v>
      </c>
    </row>
    <row r="913" spans="1:3" x14ac:dyDescent="0.25">
      <c r="A913" s="56" t="s">
        <v>1897</v>
      </c>
      <c r="B913" s="57" t="s">
        <v>1898</v>
      </c>
      <c r="C913" s="54" t="str">
        <f t="shared" si="14"/>
        <v>8826 Exploitations trav agricoles CUMA Savoie Hte Savoie</v>
      </c>
    </row>
    <row r="914" spans="1:3" x14ac:dyDescent="0.25">
      <c r="A914" s="56" t="s">
        <v>1899</v>
      </c>
      <c r="B914" s="57" t="s">
        <v>1900</v>
      </c>
      <c r="C914" s="54" t="str">
        <f t="shared" si="14"/>
        <v>5571 Fondation d'Auteuil</v>
      </c>
    </row>
    <row r="915" spans="1:3" x14ac:dyDescent="0.25">
      <c r="A915" s="56" t="s">
        <v>1901</v>
      </c>
      <c r="B915" s="57" t="s">
        <v>1902</v>
      </c>
      <c r="C915" s="54" t="str">
        <f t="shared" si="14"/>
        <v>5507 Foot ball administratifs</v>
      </c>
    </row>
    <row r="916" spans="1:3" x14ac:dyDescent="0.25">
      <c r="A916" s="56" t="s">
        <v>1903</v>
      </c>
      <c r="B916" s="57" t="s">
        <v>1904</v>
      </c>
      <c r="C916" s="54" t="str">
        <f t="shared" si="14"/>
        <v>5615 Forum des images</v>
      </c>
    </row>
    <row r="917" spans="1:3" x14ac:dyDescent="0.25">
      <c r="A917" s="56" t="s">
        <v>1905</v>
      </c>
      <c r="B917" s="57" t="s">
        <v>1906</v>
      </c>
      <c r="C917" s="54" t="str">
        <f t="shared" si="14"/>
        <v>5579 France télévision</v>
      </c>
    </row>
    <row r="918" spans="1:3" x14ac:dyDescent="0.25">
      <c r="A918" s="56" t="s">
        <v>1907</v>
      </c>
      <c r="B918" s="57" t="s">
        <v>1908</v>
      </c>
      <c r="C918" s="54" t="str">
        <f t="shared" si="14"/>
        <v>8722 Gemmage forêt Gascogne</v>
      </c>
    </row>
    <row r="919" spans="1:3" x14ac:dyDescent="0.25">
      <c r="A919" s="56" t="s">
        <v>1909</v>
      </c>
      <c r="B919" s="57" t="s">
        <v>1910</v>
      </c>
      <c r="C919" s="54" t="str">
        <f t="shared" si="14"/>
        <v>5200 Grille d'usage Mars PF (Non conventionnelle)</v>
      </c>
    </row>
    <row r="920" spans="1:3" x14ac:dyDescent="0.25">
      <c r="A920" s="56" t="s">
        <v>1911</v>
      </c>
      <c r="B920" s="57" t="s">
        <v>1912</v>
      </c>
      <c r="C920" s="54" t="str">
        <f t="shared" si="14"/>
        <v>5574 Groupe Canal +</v>
      </c>
    </row>
    <row r="921" spans="1:3" x14ac:dyDescent="0.25">
      <c r="A921" s="56" t="s">
        <v>1913</v>
      </c>
      <c r="B921" s="57" t="s">
        <v>1914</v>
      </c>
      <c r="C921" s="54" t="str">
        <f t="shared" si="14"/>
        <v>5575 Groupe Métropole Télévision</v>
      </c>
    </row>
    <row r="922" spans="1:3" x14ac:dyDescent="0.25">
      <c r="A922" s="56" t="s">
        <v>1915</v>
      </c>
      <c r="B922" s="57" t="s">
        <v>1916</v>
      </c>
      <c r="C922" s="54" t="str">
        <f t="shared" si="14"/>
        <v>5565 Groupe TF1</v>
      </c>
    </row>
    <row r="923" spans="1:3" x14ac:dyDescent="0.25">
      <c r="A923" s="56" t="s">
        <v>1917</v>
      </c>
      <c r="B923" s="57" t="s">
        <v>1918</v>
      </c>
      <c r="C923" s="54" t="str">
        <f t="shared" si="14"/>
        <v>5599 Havas</v>
      </c>
    </row>
    <row r="924" spans="1:3" x14ac:dyDescent="0.25">
      <c r="A924" s="56" t="s">
        <v>1919</v>
      </c>
      <c r="B924" s="57" t="s">
        <v>1920</v>
      </c>
      <c r="C924" s="54" t="str">
        <f t="shared" si="14"/>
        <v>8115 Hippodromes Île-de-France Cabourg Caen Chantilly Deauville</v>
      </c>
    </row>
    <row r="925" spans="1:3" x14ac:dyDescent="0.25">
      <c r="A925" s="56" t="s">
        <v>1921</v>
      </c>
      <c r="B925" s="57" t="s">
        <v>1922</v>
      </c>
      <c r="C925" s="54" t="str">
        <f t="shared" si="14"/>
        <v>8433 Horticulture Franche Comté</v>
      </c>
    </row>
    <row r="926" spans="1:3" x14ac:dyDescent="0.25">
      <c r="A926" s="56" t="s">
        <v>1923</v>
      </c>
      <c r="B926" s="57" t="s">
        <v>1924</v>
      </c>
      <c r="C926" s="54" t="str">
        <f t="shared" si="14"/>
        <v>8234 Horticulture Haute Normandie</v>
      </c>
    </row>
    <row r="927" spans="1:3" x14ac:dyDescent="0.25">
      <c r="A927" s="56" t="s">
        <v>1925</v>
      </c>
      <c r="B927" s="57" t="s">
        <v>1926</v>
      </c>
      <c r="C927" s="54" t="str">
        <f t="shared" si="14"/>
        <v>8734 Horticulture Midi Pyrénées</v>
      </c>
    </row>
    <row r="928" spans="1:3" x14ac:dyDescent="0.25">
      <c r="A928" s="56" t="s">
        <v>1927</v>
      </c>
      <c r="B928" s="57" t="s">
        <v>1928</v>
      </c>
      <c r="C928" s="54" t="str">
        <f t="shared" si="14"/>
        <v>5532 INRS</v>
      </c>
    </row>
    <row r="929" spans="1:3" x14ac:dyDescent="0.25">
      <c r="A929" s="56" t="s">
        <v>1929</v>
      </c>
      <c r="B929" s="57" t="s">
        <v>1930</v>
      </c>
      <c r="C929" s="54" t="str">
        <f t="shared" si="14"/>
        <v>5614 Institut de l'élevage</v>
      </c>
    </row>
    <row r="930" spans="1:3" x14ac:dyDescent="0.25">
      <c r="A930" s="56" t="s">
        <v>1931</v>
      </c>
      <c r="B930" s="57" t="s">
        <v>1932</v>
      </c>
      <c r="C930" s="54" t="str">
        <f t="shared" si="14"/>
        <v>5582 Institut national de l'audio visuel</v>
      </c>
    </row>
    <row r="931" spans="1:3" x14ac:dyDescent="0.25">
      <c r="A931" s="56" t="s">
        <v>1933</v>
      </c>
      <c r="B931" s="57" t="s">
        <v>1934</v>
      </c>
      <c r="C931" s="54" t="str">
        <f t="shared" si="14"/>
        <v>5551 Institut Pasteur</v>
      </c>
    </row>
    <row r="932" spans="1:3" x14ac:dyDescent="0.25">
      <c r="A932" s="56" t="s">
        <v>1935</v>
      </c>
      <c r="B932" s="57" t="s">
        <v>1936</v>
      </c>
      <c r="C932" s="54" t="str">
        <f t="shared" si="14"/>
        <v>5549 IRSN</v>
      </c>
    </row>
    <row r="933" spans="1:3" x14ac:dyDescent="0.25">
      <c r="A933" s="56" t="s">
        <v>1937</v>
      </c>
      <c r="B933" s="57" t="s">
        <v>1938</v>
      </c>
      <c r="C933" s="54" t="str">
        <f t="shared" si="14"/>
        <v>5572 Kiloutou</v>
      </c>
    </row>
    <row r="934" spans="1:3" x14ac:dyDescent="0.25">
      <c r="A934" s="56" t="s">
        <v>1939</v>
      </c>
      <c r="B934" s="57" t="s">
        <v>1940</v>
      </c>
      <c r="C934" s="54" t="str">
        <f t="shared" si="14"/>
        <v>5584 Laboratoire national de métrologie et d’essais</v>
      </c>
    </row>
    <row r="935" spans="1:3" x14ac:dyDescent="0.25">
      <c r="A935" s="56" t="s">
        <v>1941</v>
      </c>
      <c r="B935" s="57" t="s">
        <v>1942</v>
      </c>
      <c r="C935" s="54" t="str">
        <f t="shared" si="14"/>
        <v>5591 Louis Vuitton services</v>
      </c>
    </row>
    <row r="936" spans="1:3" x14ac:dyDescent="0.25">
      <c r="A936" s="56" t="s">
        <v>1943</v>
      </c>
      <c r="B936" s="57" t="s">
        <v>1944</v>
      </c>
      <c r="C936" s="54" t="str">
        <f t="shared" si="14"/>
        <v>7508 Maisons familiales rurales</v>
      </c>
    </row>
    <row r="937" spans="1:3" x14ac:dyDescent="0.25">
      <c r="A937" s="56" t="s">
        <v>1945</v>
      </c>
      <c r="B937" s="57" t="s">
        <v>1946</v>
      </c>
      <c r="C937" s="54" t="str">
        <f t="shared" si="14"/>
        <v>8534 Maraîchère Ille et Vilaine Morbihan</v>
      </c>
    </row>
    <row r="938" spans="1:3" x14ac:dyDescent="0.25">
      <c r="A938" s="56" t="s">
        <v>1947</v>
      </c>
      <c r="B938" s="57" t="s">
        <v>1948</v>
      </c>
      <c r="C938" s="54" t="str">
        <f t="shared" si="14"/>
        <v>8244 Maraîchère Indre Cher</v>
      </c>
    </row>
    <row r="939" spans="1:3" x14ac:dyDescent="0.25">
      <c r="A939" s="56" t="s">
        <v>1949</v>
      </c>
      <c r="B939" s="57" t="s">
        <v>1950</v>
      </c>
      <c r="C939" s="54" t="str">
        <f t="shared" si="14"/>
        <v>8414 Maraîchère Meurthe et Moselle Moselle</v>
      </c>
    </row>
    <row r="940" spans="1:3" x14ac:dyDescent="0.25">
      <c r="A940" s="56" t="s">
        <v>1951</v>
      </c>
      <c r="B940" s="57" t="s">
        <v>1952</v>
      </c>
      <c r="C940" s="54" t="str">
        <f t="shared" si="14"/>
        <v>5609 MSF logistique</v>
      </c>
    </row>
    <row r="941" spans="1:3" x14ac:dyDescent="0.25">
      <c r="A941" s="56" t="s">
        <v>1953</v>
      </c>
      <c r="B941" s="57" t="s">
        <v>1954</v>
      </c>
      <c r="C941" s="54" t="str">
        <f t="shared" si="14"/>
        <v>5558 Multiservice immobilier et facilties management</v>
      </c>
    </row>
    <row r="942" spans="1:3" x14ac:dyDescent="0.25">
      <c r="A942" s="56" t="s">
        <v>1955</v>
      </c>
      <c r="B942" s="57" t="s">
        <v>1956</v>
      </c>
      <c r="C942" s="54" t="str">
        <f t="shared" si="14"/>
        <v>7502 Mutualité sociale agricole</v>
      </c>
    </row>
    <row r="943" spans="1:3" x14ac:dyDescent="0.25">
      <c r="A943" s="56" t="s">
        <v>1957</v>
      </c>
      <c r="B943" s="57" t="s">
        <v>1958</v>
      </c>
      <c r="C943" s="54" t="str">
        <f t="shared" si="14"/>
        <v>5590 OPCALIM</v>
      </c>
    </row>
    <row r="944" spans="1:3" x14ac:dyDescent="0.25">
      <c r="A944" s="56" t="s">
        <v>1959</v>
      </c>
      <c r="B944" s="57" t="s">
        <v>1960</v>
      </c>
      <c r="C944" s="54" t="str">
        <f t="shared" si="14"/>
        <v>5570 Opéra de Paris</v>
      </c>
    </row>
    <row r="945" spans="1:3" x14ac:dyDescent="0.25">
      <c r="A945" s="56" t="s">
        <v>1961</v>
      </c>
      <c r="B945" s="57" t="s">
        <v>1962</v>
      </c>
      <c r="C945" s="54" t="str">
        <f t="shared" si="14"/>
        <v>7008 Organismes de contrôle laitier</v>
      </c>
    </row>
    <row r="946" spans="1:3" x14ac:dyDescent="0.25">
      <c r="A946" s="56">
        <v>7516</v>
      </c>
      <c r="B946" s="57" t="s">
        <v>1963</v>
      </c>
      <c r="C946" s="54" t="str">
        <f t="shared" si="14"/>
        <v>7516 Organismes de contrôle laitier Directeur</v>
      </c>
    </row>
    <row r="947" spans="1:3" x14ac:dyDescent="0.25">
      <c r="A947" s="56" t="s">
        <v>1964</v>
      </c>
      <c r="B947" s="57" t="s">
        <v>1965</v>
      </c>
      <c r="C947" s="54" t="str">
        <f t="shared" si="14"/>
        <v>7509 Organismes de formation agricole</v>
      </c>
    </row>
    <row r="948" spans="1:3" x14ac:dyDescent="0.25">
      <c r="A948" s="56" t="s">
        <v>1966</v>
      </c>
      <c r="B948" s="57" t="s">
        <v>1967</v>
      </c>
      <c r="C948" s="54" t="str">
        <f t="shared" si="14"/>
        <v>7514 Organismes de la Confédération paysanne</v>
      </c>
    </row>
    <row r="949" spans="1:3" x14ac:dyDescent="0.25">
      <c r="A949" s="56" t="s">
        <v>1968</v>
      </c>
      <c r="B949" s="57" t="s">
        <v>1969</v>
      </c>
      <c r="C949" s="54" t="str">
        <f t="shared" si="14"/>
        <v>5594 Ortec Services</v>
      </c>
    </row>
    <row r="950" spans="1:3" x14ac:dyDescent="0.25">
      <c r="A950" s="56" t="s">
        <v>1970</v>
      </c>
      <c r="B950" s="57" t="s">
        <v>1971</v>
      </c>
      <c r="C950" s="54" t="str">
        <f t="shared" si="14"/>
        <v>8821 Ouvriers forestiers communes ONF Rhône Alpes</v>
      </c>
    </row>
    <row r="951" spans="1:3" x14ac:dyDescent="0.25">
      <c r="A951" s="56" t="s">
        <v>1972</v>
      </c>
      <c r="B951" s="57" t="s">
        <v>1973</v>
      </c>
      <c r="C951" s="54" t="str">
        <f t="shared" si="14"/>
        <v>7017 Parcs et jardins zoologiques</v>
      </c>
    </row>
    <row r="952" spans="1:3" x14ac:dyDescent="0.25">
      <c r="A952" s="56" t="s">
        <v>1974</v>
      </c>
      <c r="B952" s="57" t="s">
        <v>1975</v>
      </c>
      <c r="C952" s="54" t="str">
        <f t="shared" si="14"/>
        <v>5556 Passages d'eau officiers</v>
      </c>
    </row>
    <row r="953" spans="1:3" x14ac:dyDescent="0.25">
      <c r="A953" s="56" t="s">
        <v>1976</v>
      </c>
      <c r="B953" s="57" t="s">
        <v>1977</v>
      </c>
      <c r="C953" s="54" t="str">
        <f t="shared" si="14"/>
        <v>5557 Passages d'eau personnel navigant d'exécution</v>
      </c>
    </row>
    <row r="954" spans="1:3" x14ac:dyDescent="0.25">
      <c r="A954" s="56" t="s">
        <v>1978</v>
      </c>
      <c r="B954" s="57" t="s">
        <v>1979</v>
      </c>
      <c r="C954" s="54" t="str">
        <f t="shared" si="14"/>
        <v>7018 Paysagistes</v>
      </c>
    </row>
    <row r="955" spans="1:3" x14ac:dyDescent="0.25">
      <c r="A955" s="56" t="s">
        <v>1980</v>
      </c>
      <c r="B955" s="57" t="s">
        <v>1981</v>
      </c>
      <c r="C955" s="54" t="str">
        <f t="shared" si="14"/>
        <v>8235 Pépiniéristes Haute Normandie</v>
      </c>
    </row>
    <row r="956" spans="1:3" x14ac:dyDescent="0.25">
      <c r="A956" s="56" t="s">
        <v>1982</v>
      </c>
      <c r="B956" s="57" t="s">
        <v>1983</v>
      </c>
      <c r="C956" s="54" t="str">
        <f t="shared" si="14"/>
        <v>7510 Personnel des ADASEA</v>
      </c>
    </row>
    <row r="957" spans="1:3" x14ac:dyDescent="0.25">
      <c r="A957" s="56" t="s">
        <v>1984</v>
      </c>
      <c r="B957" s="57" t="s">
        <v>1985</v>
      </c>
      <c r="C957" s="54" t="str">
        <f t="shared" si="14"/>
        <v>7511 Personnel des ASAVPA</v>
      </c>
    </row>
    <row r="958" spans="1:3" x14ac:dyDescent="0.25">
      <c r="A958" s="56" t="s">
        <v>1986</v>
      </c>
      <c r="B958" s="57" t="s">
        <v>1987</v>
      </c>
      <c r="C958" s="54" t="str">
        <f t="shared" si="14"/>
        <v>5585 Pioneer</v>
      </c>
    </row>
    <row r="959" spans="1:3" x14ac:dyDescent="0.25">
      <c r="A959" s="56" t="s">
        <v>1988</v>
      </c>
      <c r="B959" s="57" t="s">
        <v>1989</v>
      </c>
      <c r="C959" s="54" t="str">
        <f t="shared" si="14"/>
        <v>8422 Polyculture Alsace</v>
      </c>
    </row>
    <row r="960" spans="1:3" x14ac:dyDescent="0.25">
      <c r="A960" s="56" t="s">
        <v>1990</v>
      </c>
      <c r="B960" s="57" t="s">
        <v>1991</v>
      </c>
      <c r="C960" s="54" t="str">
        <f t="shared" si="14"/>
        <v>8832 Polyculture CUMA Haute Loire Lozère</v>
      </c>
    </row>
    <row r="961" spans="1:3" x14ac:dyDescent="0.25">
      <c r="A961" s="56" t="s">
        <v>1992</v>
      </c>
      <c r="B961" s="57" t="s">
        <v>1993</v>
      </c>
      <c r="C961" s="54" t="str">
        <f t="shared" si="14"/>
        <v>8825 Polyculture CUMA Rhône Alpes cadres</v>
      </c>
    </row>
    <row r="962" spans="1:3" x14ac:dyDescent="0.25">
      <c r="A962" s="56" t="s">
        <v>1994</v>
      </c>
      <c r="B962" s="57" t="s">
        <v>1995</v>
      </c>
      <c r="C962" s="54" t="str">
        <f t="shared" si="14"/>
        <v>8116 Polyculture Île-de-France cadres</v>
      </c>
    </row>
    <row r="963" spans="1:3" x14ac:dyDescent="0.25">
      <c r="A963" s="56" t="s">
        <v>1996</v>
      </c>
      <c r="B963" s="57" t="s">
        <v>1997</v>
      </c>
      <c r="C963" s="54" t="str">
        <f t="shared" ref="C963:C1026" si="15">A963&amp;" "&amp;B963</f>
        <v>8112 Polyculture Île-de-France non cadres</v>
      </c>
    </row>
    <row r="964" spans="1:3" x14ac:dyDescent="0.25">
      <c r="A964" s="56" t="s">
        <v>1998</v>
      </c>
      <c r="B964" s="57" t="s">
        <v>1999</v>
      </c>
      <c r="C964" s="54" t="str">
        <f t="shared" si="15"/>
        <v>9521 Polyculture pépinières horticulture CUMA Haute Marne</v>
      </c>
    </row>
    <row r="965" spans="1:3" x14ac:dyDescent="0.25">
      <c r="A965" s="56">
        <v>9497</v>
      </c>
      <c r="B965" s="57" t="s">
        <v>2000</v>
      </c>
      <c r="C965" s="54" t="str">
        <f t="shared" si="15"/>
        <v>9497 Producteurs graines Maine et Loire</v>
      </c>
    </row>
    <row r="966" spans="1:3" x14ac:dyDescent="0.25">
      <c r="A966" s="56" t="s">
        <v>2001</v>
      </c>
      <c r="B966" s="57" t="s">
        <v>2002</v>
      </c>
      <c r="C966" s="54" t="str">
        <f t="shared" si="15"/>
        <v>9496 Producteurs graines Maine et Loire cadres</v>
      </c>
    </row>
    <row r="967" spans="1:3" x14ac:dyDescent="0.25">
      <c r="A967" s="56" t="s">
        <v>2003</v>
      </c>
      <c r="B967" s="57" t="s">
        <v>2004</v>
      </c>
      <c r="C967" s="54" t="str">
        <f t="shared" si="15"/>
        <v>9495 Producteurs graines Maine et Loire exécution</v>
      </c>
    </row>
    <row r="968" spans="1:3" x14ac:dyDescent="0.25">
      <c r="A968" s="56" t="s">
        <v>2005</v>
      </c>
      <c r="B968" s="57" t="s">
        <v>2006</v>
      </c>
      <c r="C968" s="54" t="str">
        <f t="shared" si="15"/>
        <v>5597 Propriétaires exploitants de chapiteaux</v>
      </c>
    </row>
    <row r="969" spans="1:3" x14ac:dyDescent="0.25">
      <c r="A969" s="56" t="s">
        <v>2007</v>
      </c>
      <c r="B969" s="57" t="s">
        <v>2008</v>
      </c>
      <c r="C969" s="54" t="str">
        <f t="shared" si="15"/>
        <v>5580 Radio France</v>
      </c>
    </row>
    <row r="970" spans="1:3" x14ac:dyDescent="0.25">
      <c r="A970" s="56" t="s">
        <v>2009</v>
      </c>
      <c r="B970" s="57" t="s">
        <v>2010</v>
      </c>
      <c r="C970" s="54" t="str">
        <f t="shared" si="15"/>
        <v>5581 Radio France internationale</v>
      </c>
    </row>
    <row r="971" spans="1:3" x14ac:dyDescent="0.25">
      <c r="A971" s="56" t="s">
        <v>2011</v>
      </c>
      <c r="B971" s="57" t="s">
        <v>2012</v>
      </c>
      <c r="C971" s="54" t="str">
        <f t="shared" si="15"/>
        <v>5201 Recommandations ANIL ADIL (Non conventionnelles)</v>
      </c>
    </row>
    <row r="972" spans="1:3" x14ac:dyDescent="0.25">
      <c r="A972" s="56" t="s">
        <v>2013</v>
      </c>
      <c r="B972" s="57" t="s">
        <v>2014</v>
      </c>
      <c r="C972" s="54" t="str">
        <f t="shared" si="15"/>
        <v>5555 Remorquage maritime navigant d'exécution</v>
      </c>
    </row>
    <row r="973" spans="1:3" x14ac:dyDescent="0.25">
      <c r="A973" s="56" t="s">
        <v>2015</v>
      </c>
      <c r="B973" s="57" t="s">
        <v>2016</v>
      </c>
      <c r="C973" s="54" t="str">
        <f t="shared" si="15"/>
        <v>5554 Remorquage maritime officiers</v>
      </c>
    </row>
    <row r="974" spans="1:3" x14ac:dyDescent="0.25">
      <c r="A974" s="56" t="s">
        <v>2017</v>
      </c>
      <c r="B974" s="57" t="s">
        <v>2018</v>
      </c>
      <c r="C974" s="54" t="str">
        <f t="shared" si="15"/>
        <v>5545 Restaurants PTT</v>
      </c>
    </row>
    <row r="975" spans="1:3" x14ac:dyDescent="0.25">
      <c r="A975" s="56" t="s">
        <v>2019</v>
      </c>
      <c r="B975" s="57" t="s">
        <v>2020</v>
      </c>
      <c r="C975" s="54" t="str">
        <f t="shared" si="15"/>
        <v>5563 Réunion des musées nationaux</v>
      </c>
    </row>
    <row r="976" spans="1:3" x14ac:dyDescent="0.25">
      <c r="A976" s="56" t="s">
        <v>2021</v>
      </c>
      <c r="B976" s="57" t="s">
        <v>2022</v>
      </c>
      <c r="C976" s="54" t="str">
        <f t="shared" si="15"/>
        <v>5543 RFF</v>
      </c>
    </row>
    <row r="977" spans="1:3" x14ac:dyDescent="0.25">
      <c r="A977" s="56" t="s">
        <v>2023</v>
      </c>
      <c r="B977" s="57" t="s">
        <v>2024</v>
      </c>
      <c r="C977" s="54" t="str">
        <f t="shared" si="15"/>
        <v>5541 Rugby professionnel</v>
      </c>
    </row>
    <row r="978" spans="1:3" x14ac:dyDescent="0.25">
      <c r="A978" s="56" t="s">
        <v>2025</v>
      </c>
      <c r="B978" s="57" t="s">
        <v>2026</v>
      </c>
      <c r="C978" s="54" t="str">
        <f t="shared" si="15"/>
        <v>5588 SACD</v>
      </c>
    </row>
    <row r="979" spans="1:3" x14ac:dyDescent="0.25">
      <c r="A979" s="56" t="s">
        <v>2027</v>
      </c>
      <c r="B979" s="57" t="s">
        <v>2028</v>
      </c>
      <c r="C979" s="54" t="str">
        <f t="shared" si="15"/>
        <v>5586 SACEM</v>
      </c>
    </row>
    <row r="980" spans="1:3" x14ac:dyDescent="0.25">
      <c r="A980" s="56" t="s">
        <v>2029</v>
      </c>
      <c r="B980" s="57" t="s">
        <v>2030</v>
      </c>
      <c r="C980" s="54" t="str">
        <f t="shared" si="15"/>
        <v>8412 Scieries agricoles Alsace Lorraine</v>
      </c>
    </row>
    <row r="981" spans="1:3" x14ac:dyDescent="0.25">
      <c r="A981" s="56" t="s">
        <v>2031</v>
      </c>
      <c r="B981" s="57" t="s">
        <v>2032</v>
      </c>
      <c r="C981" s="54" t="str">
        <f t="shared" si="15"/>
        <v>8432 Scieries agricoles Franche Comté</v>
      </c>
    </row>
    <row r="982" spans="1:3" x14ac:dyDescent="0.25">
      <c r="A982" s="56" t="s">
        <v>2033</v>
      </c>
      <c r="B982" s="57" t="s">
        <v>2034</v>
      </c>
      <c r="C982" s="54" t="str">
        <f t="shared" si="15"/>
        <v>8212 Scieries Champagne Ardenne</v>
      </c>
    </row>
    <row r="983" spans="1:3" x14ac:dyDescent="0.25">
      <c r="A983" s="56" t="s">
        <v>2035</v>
      </c>
      <c r="B983" s="57" t="s">
        <v>2036</v>
      </c>
      <c r="C983" s="54" t="str">
        <f t="shared" si="15"/>
        <v>7021 Sélection et reproduction animale</v>
      </c>
    </row>
    <row r="984" spans="1:3" x14ac:dyDescent="0.25">
      <c r="A984" s="56" t="s">
        <v>2037</v>
      </c>
      <c r="B984" s="57" t="s">
        <v>2038</v>
      </c>
      <c r="C984" s="54" t="str">
        <f t="shared" si="15"/>
        <v>5552 Société d'agences et de diffusion</v>
      </c>
    </row>
    <row r="985" spans="1:3" x14ac:dyDescent="0.25">
      <c r="A985" s="56" t="s">
        <v>2039</v>
      </c>
      <c r="B985" s="57" t="s">
        <v>2040</v>
      </c>
      <c r="C985" s="54" t="str">
        <f t="shared" si="15"/>
        <v>5566 Société Protectrice des Animaux</v>
      </c>
    </row>
    <row r="986" spans="1:3" x14ac:dyDescent="0.25">
      <c r="A986" s="56" t="s">
        <v>2041</v>
      </c>
      <c r="B986" s="57" t="s">
        <v>2042</v>
      </c>
      <c r="C986" s="54" t="str">
        <f t="shared" si="15"/>
        <v>5537 Sociétés de secours minières dentistes</v>
      </c>
    </row>
    <row r="987" spans="1:3" x14ac:dyDescent="0.25">
      <c r="A987" s="56" t="s">
        <v>2043</v>
      </c>
      <c r="B987" s="57" t="s">
        <v>2044</v>
      </c>
      <c r="C987" s="54" t="str">
        <f t="shared" si="15"/>
        <v>5538 Sociétés de secours minières médecins spécialistes</v>
      </c>
    </row>
    <row r="988" spans="1:3" x14ac:dyDescent="0.25">
      <c r="A988" s="56" t="s">
        <v>2045</v>
      </c>
      <c r="B988" s="57" t="s">
        <v>2046</v>
      </c>
      <c r="C988" s="54" t="str">
        <f t="shared" si="15"/>
        <v>5519 Sociétés de secours minières salariés</v>
      </c>
    </row>
    <row r="989" spans="1:3" x14ac:dyDescent="0.25">
      <c r="A989" s="56" t="s">
        <v>2047</v>
      </c>
      <c r="B989" s="57" t="s">
        <v>2048</v>
      </c>
      <c r="C989" s="54" t="str">
        <f t="shared" si="15"/>
        <v>5617 Sodexo Justice Services</v>
      </c>
    </row>
    <row r="990" spans="1:3" x14ac:dyDescent="0.25">
      <c r="A990" s="56" t="s">
        <v>2049</v>
      </c>
      <c r="B990" s="57" t="s">
        <v>2050</v>
      </c>
      <c r="C990" s="54" t="str">
        <f t="shared" si="15"/>
        <v>5008 Statut de la Banque de France</v>
      </c>
    </row>
    <row r="991" spans="1:3" x14ac:dyDescent="0.25">
      <c r="A991" s="56" t="s">
        <v>2051</v>
      </c>
      <c r="B991" s="57" t="s">
        <v>2052</v>
      </c>
      <c r="C991" s="54" t="str">
        <f t="shared" si="15"/>
        <v>5003 Statut de la Fonction publique d'État</v>
      </c>
    </row>
    <row r="992" spans="1:3" x14ac:dyDescent="0.25">
      <c r="A992" s="56" t="s">
        <v>2053</v>
      </c>
      <c r="B992" s="57" t="s">
        <v>2054</v>
      </c>
      <c r="C992" s="54" t="str">
        <f t="shared" si="15"/>
        <v>5022 Statut de la Fonction publique hospitalière</v>
      </c>
    </row>
    <row r="993" spans="1:3" x14ac:dyDescent="0.25">
      <c r="A993" s="56" t="s">
        <v>2055</v>
      </c>
      <c r="B993" s="57" t="s">
        <v>2056</v>
      </c>
      <c r="C993" s="54" t="str">
        <f t="shared" si="15"/>
        <v>5021 Statut de la Fonction publique territoriale</v>
      </c>
    </row>
    <row r="994" spans="1:3" x14ac:dyDescent="0.25">
      <c r="A994" s="56" t="s">
        <v>2057</v>
      </c>
      <c r="B994" s="57" t="s">
        <v>2058</v>
      </c>
      <c r="C994" s="54" t="str">
        <f t="shared" si="15"/>
        <v>5014 Statut de la RATP</v>
      </c>
    </row>
    <row r="995" spans="1:3" x14ac:dyDescent="0.25">
      <c r="A995" s="56" t="s">
        <v>2059</v>
      </c>
      <c r="B995" s="57" t="s">
        <v>2060</v>
      </c>
      <c r="C995" s="54" t="str">
        <f t="shared" si="15"/>
        <v>5020 Statut de la SNCM</v>
      </c>
    </row>
    <row r="996" spans="1:3" x14ac:dyDescent="0.25">
      <c r="A996" s="56" t="s">
        <v>2061</v>
      </c>
      <c r="B996" s="57" t="s">
        <v>2062</v>
      </c>
      <c r="C996" s="54" t="str">
        <f t="shared" si="15"/>
        <v>5011 Statut de l'Aéroport de Paris</v>
      </c>
    </row>
    <row r="997" spans="1:3" x14ac:dyDescent="0.25">
      <c r="A997" s="56" t="s">
        <v>2063</v>
      </c>
      <c r="B997" s="57" t="s">
        <v>2064</v>
      </c>
      <c r="C997" s="54" t="str">
        <f t="shared" si="15"/>
        <v>5017 Statut de l'Église ou convention diocésaine</v>
      </c>
    </row>
    <row r="998" spans="1:3" x14ac:dyDescent="0.25">
      <c r="A998" s="56" t="s">
        <v>2065</v>
      </c>
      <c r="B998" s="57" t="s">
        <v>2066</v>
      </c>
      <c r="C998" s="54" t="str">
        <f t="shared" si="15"/>
        <v>5005 Statut des Caisses d'épargne</v>
      </c>
    </row>
    <row r="999" spans="1:3" x14ac:dyDescent="0.25">
      <c r="A999" s="56" t="s">
        <v>2067</v>
      </c>
      <c r="B999" s="57" t="s">
        <v>2068</v>
      </c>
      <c r="C999" s="54" t="str">
        <f t="shared" si="15"/>
        <v>5019 Statut des Chambres d'agriculture</v>
      </c>
    </row>
    <row r="1000" spans="1:3" x14ac:dyDescent="0.25">
      <c r="A1000" s="56" t="s">
        <v>2069</v>
      </c>
      <c r="B1000" s="57" t="s">
        <v>2070</v>
      </c>
      <c r="C1000" s="54" t="str">
        <f t="shared" si="15"/>
        <v>5018 Statut des Chambres de commerce et d'industrie</v>
      </c>
    </row>
    <row r="1001" spans="1:3" x14ac:dyDescent="0.25">
      <c r="A1001" s="56" t="s">
        <v>2071</v>
      </c>
      <c r="B1001" s="57" t="s">
        <v>2072</v>
      </c>
      <c r="C1001" s="54" t="str">
        <f t="shared" si="15"/>
        <v>5010 Statut des Chambres des métiers &amp; de l'artisanat</v>
      </c>
    </row>
    <row r="1002" spans="1:3" x14ac:dyDescent="0.25">
      <c r="A1002" s="56" t="s">
        <v>2073</v>
      </c>
      <c r="B1002" s="57" t="s">
        <v>2074</v>
      </c>
      <c r="C1002" s="54" t="str">
        <f t="shared" si="15"/>
        <v>5012 Statut des chemins de fer</v>
      </c>
    </row>
    <row r="1003" spans="1:3" x14ac:dyDescent="0.25">
      <c r="A1003" s="56" t="s">
        <v>2075</v>
      </c>
      <c r="B1003" s="57" t="s">
        <v>2076</v>
      </c>
      <c r="C1003" s="54" t="str">
        <f t="shared" si="15"/>
        <v>5001 Statut des industries électriques et gazières</v>
      </c>
    </row>
    <row r="1004" spans="1:3" x14ac:dyDescent="0.25">
      <c r="A1004" s="56" t="s">
        <v>2077</v>
      </c>
      <c r="B1004" s="57" t="s">
        <v>2078</v>
      </c>
      <c r="C1004" s="54" t="str">
        <f t="shared" si="15"/>
        <v>5006 Statut des offices publics de l'habitat</v>
      </c>
    </row>
    <row r="1005" spans="1:3" x14ac:dyDescent="0.25">
      <c r="A1005" s="56" t="s">
        <v>2079</v>
      </c>
      <c r="B1005" s="57" t="s">
        <v>2080</v>
      </c>
      <c r="C1005" s="54" t="str">
        <f t="shared" si="15"/>
        <v>5100 Statut divers</v>
      </c>
    </row>
    <row r="1006" spans="1:3" x14ac:dyDescent="0.25">
      <c r="A1006" s="56" t="s">
        <v>2081</v>
      </c>
      <c r="B1006" s="57" t="s">
        <v>2082</v>
      </c>
      <c r="C1006" s="54" t="str">
        <f t="shared" si="15"/>
        <v>5015 Statut du CNRS</v>
      </c>
    </row>
    <row r="1007" spans="1:3" x14ac:dyDescent="0.25">
      <c r="A1007" s="56" t="s">
        <v>2083</v>
      </c>
      <c r="B1007" s="57" t="s">
        <v>2084</v>
      </c>
      <c r="C1007" s="54" t="str">
        <f t="shared" si="15"/>
        <v>5002 Statut du Mineur</v>
      </c>
    </row>
    <row r="1008" spans="1:3" x14ac:dyDescent="0.25">
      <c r="A1008" s="56" t="s">
        <v>2085</v>
      </c>
      <c r="B1008" s="57" t="s">
        <v>2086</v>
      </c>
      <c r="C1008" s="54" t="str">
        <f t="shared" si="15"/>
        <v>5004 Statut EPAVN Villes nouvelles</v>
      </c>
    </row>
    <row r="1009" spans="1:3" x14ac:dyDescent="0.25">
      <c r="A1009" s="56" t="s">
        <v>2087</v>
      </c>
      <c r="B1009" s="57" t="s">
        <v>2088</v>
      </c>
      <c r="C1009" s="54" t="str">
        <f t="shared" si="15"/>
        <v>5023 Statut Vivea</v>
      </c>
    </row>
    <row r="1010" spans="1:3" x14ac:dyDescent="0.25">
      <c r="A1010" s="56" t="s">
        <v>2089</v>
      </c>
      <c r="B1010" s="57" t="s">
        <v>2090</v>
      </c>
      <c r="C1010" s="54" t="str">
        <f t="shared" si="15"/>
        <v>9103 Sylviculture Aube</v>
      </c>
    </row>
    <row r="1011" spans="1:3" x14ac:dyDescent="0.25">
      <c r="A1011" s="56" t="s">
        <v>2091</v>
      </c>
      <c r="B1011" s="57" t="s">
        <v>2092</v>
      </c>
      <c r="C1011" s="54" t="str">
        <f t="shared" si="15"/>
        <v>5603 Synchrotron Soleil</v>
      </c>
    </row>
    <row r="1012" spans="1:3" x14ac:dyDescent="0.25">
      <c r="A1012" s="56" t="s">
        <v>2093</v>
      </c>
      <c r="B1012" s="57" t="s">
        <v>2094</v>
      </c>
      <c r="C1012" s="54" t="str">
        <f t="shared" si="15"/>
        <v>5531 Syngenta</v>
      </c>
    </row>
    <row r="1013" spans="1:3" x14ac:dyDescent="0.25">
      <c r="A1013" s="56" t="s">
        <v>2095</v>
      </c>
      <c r="B1013" s="57" t="s">
        <v>2096</v>
      </c>
      <c r="C1013" s="54" t="str">
        <f t="shared" si="15"/>
        <v>5562 Talc de Luzenac</v>
      </c>
    </row>
    <row r="1014" spans="1:3" x14ac:dyDescent="0.25">
      <c r="A1014" s="56" t="s">
        <v>2097</v>
      </c>
      <c r="B1014" s="57" t="s">
        <v>2098</v>
      </c>
      <c r="C1014" s="54" t="str">
        <f t="shared" si="15"/>
        <v>5520 Transports maritimes officiers</v>
      </c>
    </row>
    <row r="1015" spans="1:3" x14ac:dyDescent="0.25">
      <c r="A1015" s="56" t="s">
        <v>2099</v>
      </c>
      <c r="B1015" s="57" t="s">
        <v>2100</v>
      </c>
      <c r="C1015" s="54" t="str">
        <f t="shared" si="15"/>
        <v>5521 Transports maritimes personnel navigant d'exécution</v>
      </c>
    </row>
    <row r="1016" spans="1:3" x14ac:dyDescent="0.25">
      <c r="A1016" s="56" t="s">
        <v>2101</v>
      </c>
      <c r="B1016" s="57" t="s">
        <v>2102</v>
      </c>
      <c r="C1016" s="54" t="str">
        <f t="shared" si="15"/>
        <v>8252 Travaux agricoles Basse Normandie</v>
      </c>
    </row>
    <row r="1017" spans="1:3" x14ac:dyDescent="0.25">
      <c r="A1017" s="56" t="s">
        <v>2103</v>
      </c>
      <c r="B1017" s="57" t="s">
        <v>2104</v>
      </c>
      <c r="C1017" s="54" t="str">
        <f t="shared" si="15"/>
        <v>5592 UES CAMIF</v>
      </c>
    </row>
    <row r="1018" spans="1:3" x14ac:dyDescent="0.25">
      <c r="A1018" s="56" t="s">
        <v>2105</v>
      </c>
      <c r="B1018" s="57" t="s">
        <v>2106</v>
      </c>
      <c r="C1018" s="54" t="str">
        <f t="shared" si="15"/>
        <v>5573 UGAP</v>
      </c>
    </row>
    <row r="1019" spans="1:3" x14ac:dyDescent="0.25">
      <c r="A1019" s="56" t="s">
        <v>2107</v>
      </c>
      <c r="B1019" s="57" t="s">
        <v>2108</v>
      </c>
      <c r="C1019" s="54" t="str">
        <f t="shared" si="15"/>
        <v>5595 Veolia environnement</v>
      </c>
    </row>
    <row r="1020" spans="1:3" x14ac:dyDescent="0.25">
      <c r="A1020" s="56" t="s">
        <v>2109</v>
      </c>
      <c r="B1020" s="57" t="s">
        <v>2110</v>
      </c>
      <c r="C1020" s="54" t="str">
        <f t="shared" si="15"/>
        <v>8216 Viticulture Champagne</v>
      </c>
    </row>
    <row r="1021" spans="1:3" x14ac:dyDescent="0.25">
      <c r="A1021" s="56" t="s">
        <v>2111</v>
      </c>
      <c r="B1021" s="57" t="s">
        <v>2112</v>
      </c>
      <c r="C1021" s="54" t="str">
        <f t="shared" si="15"/>
        <v>5583 Voies navigables de France</v>
      </c>
    </row>
    <row r="1022" spans="1:3" x14ac:dyDescent="0.25">
      <c r="C1022" s="54" t="str">
        <f t="shared" si="15"/>
        <v xml:space="preserve"> </v>
      </c>
    </row>
    <row r="1023" spans="1:3" x14ac:dyDescent="0.25">
      <c r="C1023" s="54" t="str">
        <f t="shared" si="15"/>
        <v xml:space="preserve"> </v>
      </c>
    </row>
    <row r="1024" spans="1:3" x14ac:dyDescent="0.25">
      <c r="C1024" s="54" t="str">
        <f t="shared" si="15"/>
        <v xml:space="preserve"> </v>
      </c>
    </row>
    <row r="1025" spans="3:3" x14ac:dyDescent="0.25">
      <c r="C1025" s="54" t="str">
        <f t="shared" si="15"/>
        <v xml:space="preserve"> </v>
      </c>
    </row>
    <row r="1026" spans="3:3" x14ac:dyDescent="0.25">
      <c r="C1026" s="54" t="str">
        <f t="shared" si="15"/>
        <v xml:space="preserve"> </v>
      </c>
    </row>
    <row r="1027" spans="3:3" x14ac:dyDescent="0.25">
      <c r="C1027" s="54" t="str">
        <f t="shared" ref="C1027:C1090" si="16">A1027&amp;" "&amp;B1027</f>
        <v xml:space="preserve"> </v>
      </c>
    </row>
    <row r="1028" spans="3:3" x14ac:dyDescent="0.25">
      <c r="C1028" s="54" t="str">
        <f t="shared" si="16"/>
        <v xml:space="preserve"> </v>
      </c>
    </row>
    <row r="1029" spans="3:3" x14ac:dyDescent="0.25">
      <c r="C1029" s="54" t="str">
        <f t="shared" si="16"/>
        <v xml:space="preserve"> </v>
      </c>
    </row>
    <row r="1030" spans="3:3" x14ac:dyDescent="0.25">
      <c r="C1030" s="54" t="str">
        <f t="shared" si="16"/>
        <v xml:space="preserve"> </v>
      </c>
    </row>
    <row r="1031" spans="3:3" x14ac:dyDescent="0.25">
      <c r="C1031" s="54" t="str">
        <f t="shared" si="16"/>
        <v xml:space="preserve"> </v>
      </c>
    </row>
    <row r="1032" spans="3:3" x14ac:dyDescent="0.25">
      <c r="C1032" s="54" t="str">
        <f t="shared" si="16"/>
        <v xml:space="preserve"> </v>
      </c>
    </row>
    <row r="1033" spans="3:3" x14ac:dyDescent="0.25">
      <c r="C1033" s="54" t="str">
        <f t="shared" si="16"/>
        <v xml:space="preserve"> </v>
      </c>
    </row>
    <row r="1034" spans="3:3" x14ac:dyDescent="0.25">
      <c r="C1034" s="54" t="str">
        <f t="shared" si="16"/>
        <v xml:space="preserve"> </v>
      </c>
    </row>
    <row r="1035" spans="3:3" x14ac:dyDescent="0.25">
      <c r="C1035" s="54" t="str">
        <f t="shared" si="16"/>
        <v xml:space="preserve"> </v>
      </c>
    </row>
    <row r="1036" spans="3:3" x14ac:dyDescent="0.25">
      <c r="C1036" s="54" t="str">
        <f t="shared" si="16"/>
        <v xml:space="preserve"> </v>
      </c>
    </row>
    <row r="1037" spans="3:3" x14ac:dyDescent="0.25">
      <c r="C1037" s="54" t="str">
        <f t="shared" si="16"/>
        <v xml:space="preserve"> </v>
      </c>
    </row>
    <row r="1038" spans="3:3" x14ac:dyDescent="0.25">
      <c r="C1038" s="54" t="str">
        <f t="shared" si="16"/>
        <v xml:space="preserve"> </v>
      </c>
    </row>
    <row r="1039" spans="3:3" x14ac:dyDescent="0.25">
      <c r="C1039" s="54" t="str">
        <f t="shared" si="16"/>
        <v xml:space="preserve"> </v>
      </c>
    </row>
    <row r="1040" spans="3:3" x14ac:dyDescent="0.25">
      <c r="C1040" s="54" t="str">
        <f t="shared" si="16"/>
        <v xml:space="preserve"> </v>
      </c>
    </row>
    <row r="1041" spans="3:3" x14ac:dyDescent="0.25">
      <c r="C1041" s="54" t="str">
        <f t="shared" si="16"/>
        <v xml:space="preserve"> </v>
      </c>
    </row>
    <row r="1042" spans="3:3" x14ac:dyDescent="0.25">
      <c r="C1042" s="54" t="str">
        <f t="shared" si="16"/>
        <v xml:space="preserve"> </v>
      </c>
    </row>
    <row r="1043" spans="3:3" x14ac:dyDescent="0.25">
      <c r="C1043" s="54" t="str">
        <f t="shared" si="16"/>
        <v xml:space="preserve"> </v>
      </c>
    </row>
    <row r="1044" spans="3:3" x14ac:dyDescent="0.25">
      <c r="C1044" s="54" t="str">
        <f t="shared" si="16"/>
        <v xml:space="preserve"> </v>
      </c>
    </row>
    <row r="1045" spans="3:3" x14ac:dyDescent="0.25">
      <c r="C1045" s="54" t="str">
        <f t="shared" si="16"/>
        <v xml:space="preserve"> </v>
      </c>
    </row>
    <row r="1046" spans="3:3" x14ac:dyDescent="0.25">
      <c r="C1046" s="54" t="str">
        <f t="shared" si="16"/>
        <v xml:space="preserve"> </v>
      </c>
    </row>
    <row r="1047" spans="3:3" x14ac:dyDescent="0.25">
      <c r="C1047" s="54" t="str">
        <f t="shared" si="16"/>
        <v xml:space="preserve"> </v>
      </c>
    </row>
    <row r="1048" spans="3:3" x14ac:dyDescent="0.25">
      <c r="C1048" s="54" t="str">
        <f t="shared" si="16"/>
        <v xml:space="preserve"> </v>
      </c>
    </row>
    <row r="1049" spans="3:3" x14ac:dyDescent="0.25">
      <c r="C1049" s="54" t="str">
        <f t="shared" si="16"/>
        <v xml:space="preserve"> </v>
      </c>
    </row>
    <row r="1050" spans="3:3" x14ac:dyDescent="0.25">
      <c r="C1050" s="54" t="str">
        <f t="shared" si="16"/>
        <v xml:space="preserve"> </v>
      </c>
    </row>
    <row r="1051" spans="3:3" x14ac:dyDescent="0.25">
      <c r="C1051" s="54" t="str">
        <f t="shared" si="16"/>
        <v xml:space="preserve"> </v>
      </c>
    </row>
    <row r="1052" spans="3:3" x14ac:dyDescent="0.25">
      <c r="C1052" s="54" t="str">
        <f t="shared" si="16"/>
        <v xml:space="preserve"> </v>
      </c>
    </row>
    <row r="1053" spans="3:3" x14ac:dyDescent="0.25">
      <c r="C1053" s="54" t="str">
        <f t="shared" si="16"/>
        <v xml:space="preserve"> </v>
      </c>
    </row>
    <row r="1054" spans="3:3" x14ac:dyDescent="0.25">
      <c r="C1054" s="54" t="str">
        <f t="shared" si="16"/>
        <v xml:space="preserve"> </v>
      </c>
    </row>
    <row r="1055" spans="3:3" x14ac:dyDescent="0.25">
      <c r="C1055" s="54" t="str">
        <f t="shared" si="16"/>
        <v xml:space="preserve"> </v>
      </c>
    </row>
    <row r="1056" spans="3:3" x14ac:dyDescent="0.25">
      <c r="C1056" s="54" t="str">
        <f t="shared" si="16"/>
        <v xml:space="preserve"> </v>
      </c>
    </row>
    <row r="1057" spans="3:3" x14ac:dyDescent="0.25">
      <c r="C1057" s="54" t="str">
        <f t="shared" si="16"/>
        <v xml:space="preserve"> </v>
      </c>
    </row>
    <row r="1058" spans="3:3" x14ac:dyDescent="0.25">
      <c r="C1058" s="54" t="str">
        <f t="shared" si="16"/>
        <v xml:space="preserve"> </v>
      </c>
    </row>
    <row r="1059" spans="3:3" x14ac:dyDescent="0.25">
      <c r="C1059" s="54" t="str">
        <f t="shared" si="16"/>
        <v xml:space="preserve"> </v>
      </c>
    </row>
    <row r="1060" spans="3:3" x14ac:dyDescent="0.25">
      <c r="C1060" s="54" t="str">
        <f t="shared" si="16"/>
        <v xml:space="preserve"> </v>
      </c>
    </row>
    <row r="1061" spans="3:3" x14ac:dyDescent="0.25">
      <c r="C1061" s="54" t="str">
        <f t="shared" si="16"/>
        <v xml:space="preserve"> </v>
      </c>
    </row>
    <row r="1062" spans="3:3" x14ac:dyDescent="0.25">
      <c r="C1062" s="54" t="str">
        <f t="shared" si="16"/>
        <v xml:space="preserve"> </v>
      </c>
    </row>
    <row r="1063" spans="3:3" x14ac:dyDescent="0.25">
      <c r="C1063" s="54" t="str">
        <f t="shared" si="16"/>
        <v xml:space="preserve"> </v>
      </c>
    </row>
    <row r="1064" spans="3:3" x14ac:dyDescent="0.25">
      <c r="C1064" s="54" t="str">
        <f t="shared" si="16"/>
        <v xml:space="preserve"> </v>
      </c>
    </row>
    <row r="1065" spans="3:3" x14ac:dyDescent="0.25">
      <c r="C1065" s="54" t="str">
        <f t="shared" si="16"/>
        <v xml:space="preserve"> </v>
      </c>
    </row>
    <row r="1066" spans="3:3" x14ac:dyDescent="0.25">
      <c r="C1066" s="54" t="str">
        <f t="shared" si="16"/>
        <v xml:space="preserve"> </v>
      </c>
    </row>
    <row r="1067" spans="3:3" x14ac:dyDescent="0.25">
      <c r="C1067" s="54" t="str">
        <f t="shared" si="16"/>
        <v xml:space="preserve"> </v>
      </c>
    </row>
    <row r="1068" spans="3:3" x14ac:dyDescent="0.25">
      <c r="C1068" s="54" t="str">
        <f t="shared" si="16"/>
        <v xml:space="preserve"> </v>
      </c>
    </row>
    <row r="1069" spans="3:3" x14ac:dyDescent="0.25">
      <c r="C1069" s="54" t="str">
        <f t="shared" si="16"/>
        <v xml:space="preserve"> </v>
      </c>
    </row>
    <row r="1070" spans="3:3" x14ac:dyDescent="0.25">
      <c r="C1070" s="54" t="str">
        <f t="shared" si="16"/>
        <v xml:space="preserve"> </v>
      </c>
    </row>
    <row r="1071" spans="3:3" x14ac:dyDescent="0.25">
      <c r="C1071" s="54" t="str">
        <f t="shared" si="16"/>
        <v xml:space="preserve"> </v>
      </c>
    </row>
    <row r="1072" spans="3:3" x14ac:dyDescent="0.25">
      <c r="C1072" s="54" t="str">
        <f t="shared" si="16"/>
        <v xml:space="preserve"> </v>
      </c>
    </row>
    <row r="1073" spans="3:3" x14ac:dyDescent="0.25">
      <c r="C1073" s="54" t="str">
        <f t="shared" si="16"/>
        <v xml:space="preserve"> </v>
      </c>
    </row>
    <row r="1074" spans="3:3" x14ac:dyDescent="0.25">
      <c r="C1074" s="54" t="str">
        <f t="shared" si="16"/>
        <v xml:space="preserve"> </v>
      </c>
    </row>
    <row r="1075" spans="3:3" x14ac:dyDescent="0.25">
      <c r="C1075" s="54" t="str">
        <f t="shared" si="16"/>
        <v xml:space="preserve"> </v>
      </c>
    </row>
    <row r="1076" spans="3:3" x14ac:dyDescent="0.25">
      <c r="C1076" s="54" t="str">
        <f t="shared" si="16"/>
        <v xml:space="preserve"> </v>
      </c>
    </row>
    <row r="1077" spans="3:3" x14ac:dyDescent="0.25">
      <c r="C1077" s="54" t="str">
        <f t="shared" si="16"/>
        <v xml:space="preserve"> </v>
      </c>
    </row>
    <row r="1078" spans="3:3" x14ac:dyDescent="0.25">
      <c r="C1078" s="54" t="str">
        <f t="shared" si="16"/>
        <v xml:space="preserve"> </v>
      </c>
    </row>
    <row r="1079" spans="3:3" x14ac:dyDescent="0.25">
      <c r="C1079" s="54" t="str">
        <f t="shared" si="16"/>
        <v xml:space="preserve"> </v>
      </c>
    </row>
    <row r="1080" spans="3:3" x14ac:dyDescent="0.25">
      <c r="C1080" s="54" t="str">
        <f t="shared" si="16"/>
        <v xml:space="preserve"> </v>
      </c>
    </row>
    <row r="1081" spans="3:3" x14ac:dyDescent="0.25">
      <c r="C1081" s="54" t="str">
        <f t="shared" si="16"/>
        <v xml:space="preserve"> </v>
      </c>
    </row>
    <row r="1082" spans="3:3" x14ac:dyDescent="0.25">
      <c r="C1082" s="54" t="str">
        <f t="shared" si="16"/>
        <v xml:space="preserve"> </v>
      </c>
    </row>
    <row r="1083" spans="3:3" x14ac:dyDescent="0.25">
      <c r="C1083" s="54" t="str">
        <f t="shared" si="16"/>
        <v xml:space="preserve"> </v>
      </c>
    </row>
    <row r="1084" spans="3:3" x14ac:dyDescent="0.25">
      <c r="C1084" s="54" t="str">
        <f t="shared" si="16"/>
        <v xml:space="preserve"> </v>
      </c>
    </row>
    <row r="1085" spans="3:3" x14ac:dyDescent="0.25">
      <c r="C1085" s="54" t="str">
        <f t="shared" si="16"/>
        <v xml:space="preserve"> </v>
      </c>
    </row>
    <row r="1086" spans="3:3" x14ac:dyDescent="0.25">
      <c r="C1086" s="54" t="str">
        <f t="shared" si="16"/>
        <v xml:space="preserve"> </v>
      </c>
    </row>
    <row r="1087" spans="3:3" x14ac:dyDescent="0.25">
      <c r="C1087" s="54" t="str">
        <f t="shared" si="16"/>
        <v xml:space="preserve"> </v>
      </c>
    </row>
    <row r="1088" spans="3:3" x14ac:dyDescent="0.25">
      <c r="C1088" s="54" t="str">
        <f t="shared" si="16"/>
        <v xml:space="preserve"> </v>
      </c>
    </row>
    <row r="1089" spans="3:3" x14ac:dyDescent="0.25">
      <c r="C1089" s="54" t="str">
        <f t="shared" si="16"/>
        <v xml:space="preserve"> </v>
      </c>
    </row>
    <row r="1090" spans="3:3" x14ac:dyDescent="0.25">
      <c r="C1090" s="54" t="str">
        <f t="shared" si="16"/>
        <v xml:space="preserve"> </v>
      </c>
    </row>
    <row r="1091" spans="3:3" x14ac:dyDescent="0.25">
      <c r="C1091" s="54" t="str">
        <f t="shared" ref="C1091:C1154" si="17">A1091&amp;" "&amp;B1091</f>
        <v xml:space="preserve"> </v>
      </c>
    </row>
    <row r="1092" spans="3:3" x14ac:dyDescent="0.25">
      <c r="C1092" s="54" t="str">
        <f t="shared" si="17"/>
        <v xml:space="preserve"> </v>
      </c>
    </row>
    <row r="1093" spans="3:3" x14ac:dyDescent="0.25">
      <c r="C1093" s="54" t="str">
        <f t="shared" si="17"/>
        <v xml:space="preserve"> </v>
      </c>
    </row>
    <row r="1094" spans="3:3" x14ac:dyDescent="0.25">
      <c r="C1094" s="54" t="str">
        <f t="shared" si="17"/>
        <v xml:space="preserve"> </v>
      </c>
    </row>
    <row r="1095" spans="3:3" x14ac:dyDescent="0.25">
      <c r="C1095" s="54" t="str">
        <f t="shared" si="17"/>
        <v xml:space="preserve"> </v>
      </c>
    </row>
    <row r="1096" spans="3:3" x14ac:dyDescent="0.25">
      <c r="C1096" s="54" t="str">
        <f t="shared" si="17"/>
        <v xml:space="preserve"> </v>
      </c>
    </row>
    <row r="1097" spans="3:3" x14ac:dyDescent="0.25">
      <c r="C1097" s="54" t="str">
        <f t="shared" si="17"/>
        <v xml:space="preserve"> </v>
      </c>
    </row>
    <row r="1098" spans="3:3" x14ac:dyDescent="0.25">
      <c r="C1098" s="54" t="str">
        <f t="shared" si="17"/>
        <v xml:space="preserve"> </v>
      </c>
    </row>
    <row r="1099" spans="3:3" x14ac:dyDescent="0.25">
      <c r="C1099" s="54" t="str">
        <f t="shared" si="17"/>
        <v xml:space="preserve"> </v>
      </c>
    </row>
    <row r="1100" spans="3:3" x14ac:dyDescent="0.25">
      <c r="C1100" s="54" t="str">
        <f t="shared" si="17"/>
        <v xml:space="preserve"> </v>
      </c>
    </row>
    <row r="1101" spans="3:3" x14ac:dyDescent="0.25">
      <c r="C1101" s="54" t="str">
        <f t="shared" si="17"/>
        <v xml:space="preserve"> </v>
      </c>
    </row>
    <row r="1102" spans="3:3" x14ac:dyDescent="0.25">
      <c r="C1102" s="54" t="str">
        <f t="shared" si="17"/>
        <v xml:space="preserve"> </v>
      </c>
    </row>
    <row r="1103" spans="3:3" x14ac:dyDescent="0.25">
      <c r="C1103" s="54" t="str">
        <f t="shared" si="17"/>
        <v xml:space="preserve"> </v>
      </c>
    </row>
    <row r="1104" spans="3:3" x14ac:dyDescent="0.25">
      <c r="C1104" s="54" t="str">
        <f t="shared" si="17"/>
        <v xml:space="preserve"> </v>
      </c>
    </row>
    <row r="1105" spans="3:3" x14ac:dyDescent="0.25">
      <c r="C1105" s="54" t="str">
        <f t="shared" si="17"/>
        <v xml:space="preserve"> </v>
      </c>
    </row>
    <row r="1106" spans="3:3" x14ac:dyDescent="0.25">
      <c r="C1106" s="54" t="str">
        <f t="shared" si="17"/>
        <v xml:space="preserve"> </v>
      </c>
    </row>
    <row r="1107" spans="3:3" x14ac:dyDescent="0.25">
      <c r="C1107" s="54" t="str">
        <f t="shared" si="17"/>
        <v xml:space="preserve"> </v>
      </c>
    </row>
    <row r="1108" spans="3:3" x14ac:dyDescent="0.25">
      <c r="C1108" s="54" t="str">
        <f t="shared" si="17"/>
        <v xml:space="preserve"> </v>
      </c>
    </row>
    <row r="1109" spans="3:3" x14ac:dyDescent="0.25">
      <c r="C1109" s="54" t="str">
        <f t="shared" si="17"/>
        <v xml:space="preserve"> </v>
      </c>
    </row>
    <row r="1110" spans="3:3" x14ac:dyDescent="0.25">
      <c r="C1110" s="54" t="str">
        <f t="shared" si="17"/>
        <v xml:space="preserve"> </v>
      </c>
    </row>
    <row r="1111" spans="3:3" x14ac:dyDescent="0.25">
      <c r="C1111" s="54" t="str">
        <f t="shared" si="17"/>
        <v xml:space="preserve"> </v>
      </c>
    </row>
    <row r="1112" spans="3:3" x14ac:dyDescent="0.25">
      <c r="C1112" s="54" t="str">
        <f t="shared" si="17"/>
        <v xml:space="preserve"> </v>
      </c>
    </row>
    <row r="1113" spans="3:3" x14ac:dyDescent="0.25">
      <c r="C1113" s="54" t="str">
        <f t="shared" si="17"/>
        <v xml:space="preserve"> </v>
      </c>
    </row>
    <row r="1114" spans="3:3" x14ac:dyDescent="0.25">
      <c r="C1114" s="54" t="str">
        <f t="shared" si="17"/>
        <v xml:space="preserve"> </v>
      </c>
    </row>
    <row r="1115" spans="3:3" x14ac:dyDescent="0.25">
      <c r="C1115" s="54" t="str">
        <f t="shared" si="17"/>
        <v xml:space="preserve"> </v>
      </c>
    </row>
    <row r="1116" spans="3:3" x14ac:dyDescent="0.25">
      <c r="C1116" s="54" t="str">
        <f t="shared" si="17"/>
        <v xml:space="preserve"> </v>
      </c>
    </row>
    <row r="1117" spans="3:3" x14ac:dyDescent="0.25">
      <c r="C1117" s="54" t="str">
        <f t="shared" si="17"/>
        <v xml:space="preserve"> </v>
      </c>
    </row>
    <row r="1118" spans="3:3" x14ac:dyDescent="0.25">
      <c r="C1118" s="54" t="str">
        <f t="shared" si="17"/>
        <v xml:space="preserve"> </v>
      </c>
    </row>
    <row r="1119" spans="3:3" x14ac:dyDescent="0.25">
      <c r="C1119" s="54" t="str">
        <f t="shared" si="17"/>
        <v xml:space="preserve"> </v>
      </c>
    </row>
    <row r="1120" spans="3:3" x14ac:dyDescent="0.25">
      <c r="C1120" s="54" t="str">
        <f t="shared" si="17"/>
        <v xml:space="preserve"> </v>
      </c>
    </row>
    <row r="1121" spans="3:3" x14ac:dyDescent="0.25">
      <c r="C1121" s="54" t="str">
        <f t="shared" si="17"/>
        <v xml:space="preserve"> </v>
      </c>
    </row>
    <row r="1122" spans="3:3" x14ac:dyDescent="0.25">
      <c r="C1122" s="54" t="str">
        <f t="shared" si="17"/>
        <v xml:space="preserve"> </v>
      </c>
    </row>
    <row r="1123" spans="3:3" x14ac:dyDescent="0.25">
      <c r="C1123" s="54" t="str">
        <f t="shared" si="17"/>
        <v xml:space="preserve"> </v>
      </c>
    </row>
    <row r="1124" spans="3:3" x14ac:dyDescent="0.25">
      <c r="C1124" s="54" t="str">
        <f t="shared" si="17"/>
        <v xml:space="preserve"> </v>
      </c>
    </row>
    <row r="1125" spans="3:3" x14ac:dyDescent="0.25">
      <c r="C1125" s="54" t="str">
        <f t="shared" si="17"/>
        <v xml:space="preserve"> </v>
      </c>
    </row>
    <row r="1126" spans="3:3" x14ac:dyDescent="0.25">
      <c r="C1126" s="54" t="str">
        <f t="shared" si="17"/>
        <v xml:space="preserve"> </v>
      </c>
    </row>
    <row r="1127" spans="3:3" x14ac:dyDescent="0.25">
      <c r="C1127" s="54" t="str">
        <f t="shared" si="17"/>
        <v xml:space="preserve"> </v>
      </c>
    </row>
    <row r="1128" spans="3:3" x14ac:dyDescent="0.25">
      <c r="C1128" s="54" t="str">
        <f t="shared" si="17"/>
        <v xml:space="preserve"> </v>
      </c>
    </row>
    <row r="1129" spans="3:3" x14ac:dyDescent="0.25">
      <c r="C1129" s="54" t="str">
        <f t="shared" si="17"/>
        <v xml:space="preserve"> </v>
      </c>
    </row>
    <row r="1130" spans="3:3" x14ac:dyDescent="0.25">
      <c r="C1130" s="54" t="str">
        <f t="shared" si="17"/>
        <v xml:space="preserve"> </v>
      </c>
    </row>
    <row r="1131" spans="3:3" x14ac:dyDescent="0.25">
      <c r="C1131" s="54" t="str">
        <f t="shared" si="17"/>
        <v xml:space="preserve"> </v>
      </c>
    </row>
    <row r="1132" spans="3:3" x14ac:dyDescent="0.25">
      <c r="C1132" s="54" t="str">
        <f t="shared" si="17"/>
        <v xml:space="preserve"> </v>
      </c>
    </row>
    <row r="1133" spans="3:3" x14ac:dyDescent="0.25">
      <c r="C1133" s="54" t="str">
        <f t="shared" si="17"/>
        <v xml:space="preserve"> </v>
      </c>
    </row>
    <row r="1134" spans="3:3" x14ac:dyDescent="0.25">
      <c r="C1134" s="54" t="str">
        <f t="shared" si="17"/>
        <v xml:space="preserve"> </v>
      </c>
    </row>
    <row r="1135" spans="3:3" x14ac:dyDescent="0.25">
      <c r="C1135" s="54" t="str">
        <f t="shared" si="17"/>
        <v xml:space="preserve"> </v>
      </c>
    </row>
    <row r="1136" spans="3:3" x14ac:dyDescent="0.25">
      <c r="C1136" s="54" t="str">
        <f t="shared" si="17"/>
        <v xml:space="preserve"> </v>
      </c>
    </row>
    <row r="1137" spans="3:3" x14ac:dyDescent="0.25">
      <c r="C1137" s="54" t="str">
        <f t="shared" si="17"/>
        <v xml:space="preserve"> </v>
      </c>
    </row>
    <row r="1138" spans="3:3" x14ac:dyDescent="0.25">
      <c r="C1138" s="54" t="str">
        <f t="shared" si="17"/>
        <v xml:space="preserve"> </v>
      </c>
    </row>
    <row r="1139" spans="3:3" x14ac:dyDescent="0.25">
      <c r="C1139" s="54" t="str">
        <f t="shared" si="17"/>
        <v xml:space="preserve"> </v>
      </c>
    </row>
    <row r="1140" spans="3:3" x14ac:dyDescent="0.25">
      <c r="C1140" s="54" t="str">
        <f t="shared" si="17"/>
        <v xml:space="preserve"> </v>
      </c>
    </row>
    <row r="1141" spans="3:3" x14ac:dyDescent="0.25">
      <c r="C1141" s="54" t="str">
        <f t="shared" si="17"/>
        <v xml:space="preserve"> </v>
      </c>
    </row>
    <row r="1142" spans="3:3" x14ac:dyDescent="0.25">
      <c r="C1142" s="54" t="str">
        <f t="shared" si="17"/>
        <v xml:space="preserve"> </v>
      </c>
    </row>
    <row r="1143" spans="3:3" x14ac:dyDescent="0.25">
      <c r="C1143" s="54" t="str">
        <f t="shared" si="17"/>
        <v xml:space="preserve"> </v>
      </c>
    </row>
    <row r="1144" spans="3:3" x14ac:dyDescent="0.25">
      <c r="C1144" s="54" t="str">
        <f t="shared" si="17"/>
        <v xml:space="preserve"> </v>
      </c>
    </row>
    <row r="1145" spans="3:3" x14ac:dyDescent="0.25">
      <c r="C1145" s="54" t="str">
        <f t="shared" si="17"/>
        <v xml:space="preserve"> </v>
      </c>
    </row>
    <row r="1146" spans="3:3" x14ac:dyDescent="0.25">
      <c r="C1146" s="54" t="str">
        <f t="shared" si="17"/>
        <v xml:space="preserve"> </v>
      </c>
    </row>
    <row r="1147" spans="3:3" x14ac:dyDescent="0.25">
      <c r="C1147" s="54" t="str">
        <f t="shared" si="17"/>
        <v xml:space="preserve"> </v>
      </c>
    </row>
    <row r="1148" spans="3:3" x14ac:dyDescent="0.25">
      <c r="C1148" s="54" t="str">
        <f t="shared" si="17"/>
        <v xml:space="preserve"> </v>
      </c>
    </row>
    <row r="1149" spans="3:3" x14ac:dyDescent="0.25">
      <c r="C1149" s="54" t="str">
        <f t="shared" si="17"/>
        <v xml:space="preserve"> </v>
      </c>
    </row>
    <row r="1150" spans="3:3" x14ac:dyDescent="0.25">
      <c r="C1150" s="54" t="str">
        <f t="shared" si="17"/>
        <v xml:space="preserve"> </v>
      </c>
    </row>
    <row r="1151" spans="3:3" x14ac:dyDescent="0.25">
      <c r="C1151" s="54" t="str">
        <f t="shared" si="17"/>
        <v xml:space="preserve"> </v>
      </c>
    </row>
    <row r="1152" spans="3:3" x14ac:dyDescent="0.25">
      <c r="C1152" s="54" t="str">
        <f t="shared" si="17"/>
        <v xml:space="preserve"> </v>
      </c>
    </row>
    <row r="1153" spans="3:3" x14ac:dyDescent="0.25">
      <c r="C1153" s="54" t="str">
        <f t="shared" si="17"/>
        <v xml:space="preserve"> </v>
      </c>
    </row>
    <row r="1154" spans="3:3" x14ac:dyDescent="0.25">
      <c r="C1154" s="54" t="str">
        <f t="shared" si="17"/>
        <v xml:space="preserve"> </v>
      </c>
    </row>
    <row r="1155" spans="3:3" x14ac:dyDescent="0.25">
      <c r="C1155" s="54" t="str">
        <f t="shared" ref="C1155:C1218" si="18">A1155&amp;" "&amp;B1155</f>
        <v xml:space="preserve"> </v>
      </c>
    </row>
    <row r="1156" spans="3:3" x14ac:dyDescent="0.25">
      <c r="C1156" s="54" t="str">
        <f t="shared" si="18"/>
        <v xml:space="preserve"> </v>
      </c>
    </row>
    <row r="1157" spans="3:3" x14ac:dyDescent="0.25">
      <c r="C1157" s="54" t="str">
        <f t="shared" si="18"/>
        <v xml:space="preserve"> </v>
      </c>
    </row>
    <row r="1158" spans="3:3" x14ac:dyDescent="0.25">
      <c r="C1158" s="54" t="str">
        <f t="shared" si="18"/>
        <v xml:space="preserve"> </v>
      </c>
    </row>
    <row r="1159" spans="3:3" x14ac:dyDescent="0.25">
      <c r="C1159" s="54" t="str">
        <f t="shared" si="18"/>
        <v xml:space="preserve"> </v>
      </c>
    </row>
    <row r="1160" spans="3:3" x14ac:dyDescent="0.25">
      <c r="C1160" s="54" t="str">
        <f t="shared" si="18"/>
        <v xml:space="preserve"> </v>
      </c>
    </row>
    <row r="1161" spans="3:3" x14ac:dyDescent="0.25">
      <c r="C1161" s="54" t="str">
        <f t="shared" si="18"/>
        <v xml:space="preserve"> </v>
      </c>
    </row>
    <row r="1162" spans="3:3" x14ac:dyDescent="0.25">
      <c r="C1162" s="54" t="str">
        <f t="shared" si="18"/>
        <v xml:space="preserve"> </v>
      </c>
    </row>
    <row r="1163" spans="3:3" x14ac:dyDescent="0.25">
      <c r="C1163" s="54" t="str">
        <f t="shared" si="18"/>
        <v xml:space="preserve"> </v>
      </c>
    </row>
    <row r="1164" spans="3:3" x14ac:dyDescent="0.25">
      <c r="C1164" s="54" t="str">
        <f t="shared" si="18"/>
        <v xml:space="preserve"> </v>
      </c>
    </row>
    <row r="1165" spans="3:3" x14ac:dyDescent="0.25">
      <c r="C1165" s="54" t="str">
        <f t="shared" si="18"/>
        <v xml:space="preserve"> </v>
      </c>
    </row>
    <row r="1166" spans="3:3" x14ac:dyDescent="0.25">
      <c r="C1166" s="54" t="str">
        <f t="shared" si="18"/>
        <v xml:space="preserve"> </v>
      </c>
    </row>
    <row r="1167" spans="3:3" x14ac:dyDescent="0.25">
      <c r="C1167" s="54" t="str">
        <f t="shared" si="18"/>
        <v xml:space="preserve"> </v>
      </c>
    </row>
    <row r="1168" spans="3:3" x14ac:dyDescent="0.25">
      <c r="C1168" s="54" t="str">
        <f t="shared" si="18"/>
        <v xml:space="preserve"> </v>
      </c>
    </row>
    <row r="1169" spans="3:3" x14ac:dyDescent="0.25">
      <c r="C1169" s="54" t="str">
        <f t="shared" si="18"/>
        <v xml:space="preserve"> </v>
      </c>
    </row>
    <row r="1170" spans="3:3" x14ac:dyDescent="0.25">
      <c r="C1170" s="54" t="str">
        <f t="shared" si="18"/>
        <v xml:space="preserve"> </v>
      </c>
    </row>
    <row r="1171" spans="3:3" x14ac:dyDescent="0.25">
      <c r="C1171" s="54" t="str">
        <f t="shared" si="18"/>
        <v xml:space="preserve"> </v>
      </c>
    </row>
    <row r="1172" spans="3:3" x14ac:dyDescent="0.25">
      <c r="C1172" s="54" t="str">
        <f t="shared" si="18"/>
        <v xml:space="preserve"> </v>
      </c>
    </row>
    <row r="1173" spans="3:3" x14ac:dyDescent="0.25">
      <c r="C1173" s="54" t="str">
        <f t="shared" si="18"/>
        <v xml:space="preserve"> </v>
      </c>
    </row>
    <row r="1174" spans="3:3" x14ac:dyDescent="0.25">
      <c r="C1174" s="54" t="str">
        <f t="shared" si="18"/>
        <v xml:space="preserve"> </v>
      </c>
    </row>
    <row r="1175" spans="3:3" x14ac:dyDescent="0.25">
      <c r="C1175" s="54" t="str">
        <f t="shared" si="18"/>
        <v xml:space="preserve"> </v>
      </c>
    </row>
    <row r="1176" spans="3:3" x14ac:dyDescent="0.25">
      <c r="C1176" s="54" t="str">
        <f t="shared" si="18"/>
        <v xml:space="preserve"> </v>
      </c>
    </row>
    <row r="1177" spans="3:3" x14ac:dyDescent="0.25">
      <c r="C1177" s="54" t="str">
        <f t="shared" si="18"/>
        <v xml:space="preserve"> </v>
      </c>
    </row>
    <row r="1178" spans="3:3" x14ac:dyDescent="0.25">
      <c r="C1178" s="54" t="str">
        <f t="shared" si="18"/>
        <v xml:space="preserve"> </v>
      </c>
    </row>
    <row r="1179" spans="3:3" x14ac:dyDescent="0.25">
      <c r="C1179" s="54" t="str">
        <f t="shared" si="18"/>
        <v xml:space="preserve"> </v>
      </c>
    </row>
    <row r="1180" spans="3:3" x14ac:dyDescent="0.25">
      <c r="C1180" s="54" t="str">
        <f t="shared" si="18"/>
        <v xml:space="preserve"> </v>
      </c>
    </row>
    <row r="1181" spans="3:3" x14ac:dyDescent="0.25">
      <c r="C1181" s="54" t="str">
        <f t="shared" si="18"/>
        <v xml:space="preserve"> </v>
      </c>
    </row>
    <row r="1182" spans="3:3" x14ac:dyDescent="0.25">
      <c r="C1182" s="54" t="str">
        <f t="shared" si="18"/>
        <v xml:space="preserve"> </v>
      </c>
    </row>
    <row r="1183" spans="3:3" x14ac:dyDescent="0.25">
      <c r="C1183" s="54" t="str">
        <f t="shared" si="18"/>
        <v xml:space="preserve"> </v>
      </c>
    </row>
    <row r="1184" spans="3:3" x14ac:dyDescent="0.25">
      <c r="C1184" s="54" t="str">
        <f t="shared" si="18"/>
        <v xml:space="preserve"> </v>
      </c>
    </row>
    <row r="1185" spans="3:3" x14ac:dyDescent="0.25">
      <c r="C1185" s="54" t="str">
        <f t="shared" si="18"/>
        <v xml:space="preserve"> </v>
      </c>
    </row>
    <row r="1186" spans="3:3" x14ac:dyDescent="0.25">
      <c r="C1186" s="54" t="str">
        <f t="shared" si="18"/>
        <v xml:space="preserve"> </v>
      </c>
    </row>
    <row r="1187" spans="3:3" x14ac:dyDescent="0.25">
      <c r="C1187" s="54" t="str">
        <f t="shared" si="18"/>
        <v xml:space="preserve"> </v>
      </c>
    </row>
    <row r="1188" spans="3:3" x14ac:dyDescent="0.25">
      <c r="C1188" s="54" t="str">
        <f t="shared" si="18"/>
        <v xml:space="preserve"> </v>
      </c>
    </row>
    <row r="1189" spans="3:3" x14ac:dyDescent="0.25">
      <c r="C1189" s="54" t="str">
        <f t="shared" si="18"/>
        <v xml:space="preserve"> </v>
      </c>
    </row>
    <row r="1190" spans="3:3" x14ac:dyDescent="0.25">
      <c r="C1190" s="54" t="str">
        <f t="shared" si="18"/>
        <v xml:space="preserve"> </v>
      </c>
    </row>
    <row r="1191" spans="3:3" x14ac:dyDescent="0.25">
      <c r="C1191" s="54" t="str">
        <f t="shared" si="18"/>
        <v xml:space="preserve"> </v>
      </c>
    </row>
    <row r="1192" spans="3:3" x14ac:dyDescent="0.25">
      <c r="C1192" s="54" t="str">
        <f t="shared" si="18"/>
        <v xml:space="preserve"> </v>
      </c>
    </row>
    <row r="1193" spans="3:3" x14ac:dyDescent="0.25">
      <c r="C1193" s="54" t="str">
        <f t="shared" si="18"/>
        <v xml:space="preserve"> </v>
      </c>
    </row>
    <row r="1194" spans="3:3" x14ac:dyDescent="0.25">
      <c r="C1194" s="54" t="str">
        <f t="shared" si="18"/>
        <v xml:space="preserve"> </v>
      </c>
    </row>
    <row r="1195" spans="3:3" x14ac:dyDescent="0.25">
      <c r="C1195" s="54" t="str">
        <f t="shared" si="18"/>
        <v xml:space="preserve"> </v>
      </c>
    </row>
    <row r="1196" spans="3:3" x14ac:dyDescent="0.25">
      <c r="C1196" s="54" t="str">
        <f t="shared" si="18"/>
        <v xml:space="preserve"> </v>
      </c>
    </row>
    <row r="1197" spans="3:3" x14ac:dyDescent="0.25">
      <c r="C1197" s="54" t="str">
        <f t="shared" si="18"/>
        <v xml:space="preserve"> </v>
      </c>
    </row>
    <row r="1198" spans="3:3" x14ac:dyDescent="0.25">
      <c r="C1198" s="54" t="str">
        <f t="shared" si="18"/>
        <v xml:space="preserve"> </v>
      </c>
    </row>
    <row r="1199" spans="3:3" x14ac:dyDescent="0.25">
      <c r="C1199" s="54" t="str">
        <f t="shared" si="18"/>
        <v xml:space="preserve"> </v>
      </c>
    </row>
    <row r="1200" spans="3:3" x14ac:dyDescent="0.25">
      <c r="C1200" s="54" t="str">
        <f t="shared" si="18"/>
        <v xml:space="preserve"> </v>
      </c>
    </row>
    <row r="1201" spans="3:3" x14ac:dyDescent="0.25">
      <c r="C1201" s="54" t="str">
        <f t="shared" si="18"/>
        <v xml:space="preserve"> </v>
      </c>
    </row>
    <row r="1202" spans="3:3" x14ac:dyDescent="0.25">
      <c r="C1202" s="54" t="str">
        <f t="shared" si="18"/>
        <v xml:space="preserve"> </v>
      </c>
    </row>
    <row r="1203" spans="3:3" x14ac:dyDescent="0.25">
      <c r="C1203" s="54" t="str">
        <f t="shared" si="18"/>
        <v xml:space="preserve"> </v>
      </c>
    </row>
    <row r="1204" spans="3:3" x14ac:dyDescent="0.25">
      <c r="C1204" s="54" t="str">
        <f t="shared" si="18"/>
        <v xml:space="preserve"> </v>
      </c>
    </row>
    <row r="1205" spans="3:3" x14ac:dyDescent="0.25">
      <c r="C1205" s="54" t="str">
        <f t="shared" si="18"/>
        <v xml:space="preserve"> </v>
      </c>
    </row>
    <row r="1206" spans="3:3" x14ac:dyDescent="0.25">
      <c r="C1206" s="54" t="str">
        <f t="shared" si="18"/>
        <v xml:space="preserve"> </v>
      </c>
    </row>
    <row r="1207" spans="3:3" x14ac:dyDescent="0.25">
      <c r="C1207" s="54" t="str">
        <f t="shared" si="18"/>
        <v xml:space="preserve"> </v>
      </c>
    </row>
    <row r="1208" spans="3:3" x14ac:dyDescent="0.25">
      <c r="C1208" s="54" t="str">
        <f t="shared" si="18"/>
        <v xml:space="preserve"> </v>
      </c>
    </row>
    <row r="1209" spans="3:3" x14ac:dyDescent="0.25">
      <c r="C1209" s="54" t="str">
        <f t="shared" si="18"/>
        <v xml:space="preserve"> </v>
      </c>
    </row>
    <row r="1210" spans="3:3" x14ac:dyDescent="0.25">
      <c r="C1210" s="54" t="str">
        <f t="shared" si="18"/>
        <v xml:space="preserve"> </v>
      </c>
    </row>
    <row r="1211" spans="3:3" x14ac:dyDescent="0.25">
      <c r="C1211" s="54" t="str">
        <f t="shared" si="18"/>
        <v xml:space="preserve"> </v>
      </c>
    </row>
    <row r="1212" spans="3:3" x14ac:dyDescent="0.25">
      <c r="C1212" s="54" t="str">
        <f t="shared" si="18"/>
        <v xml:space="preserve"> </v>
      </c>
    </row>
    <row r="1213" spans="3:3" x14ac:dyDescent="0.25">
      <c r="C1213" s="54" t="str">
        <f t="shared" si="18"/>
        <v xml:space="preserve"> </v>
      </c>
    </row>
    <row r="1214" spans="3:3" x14ac:dyDescent="0.25">
      <c r="C1214" s="54" t="str">
        <f t="shared" si="18"/>
        <v xml:space="preserve"> </v>
      </c>
    </row>
    <row r="1215" spans="3:3" x14ac:dyDescent="0.25">
      <c r="C1215" s="54" t="str">
        <f t="shared" si="18"/>
        <v xml:space="preserve"> </v>
      </c>
    </row>
    <row r="1216" spans="3:3" x14ac:dyDescent="0.25">
      <c r="C1216" s="54" t="str">
        <f t="shared" si="18"/>
        <v xml:space="preserve"> </v>
      </c>
    </row>
    <row r="1217" spans="3:3" x14ac:dyDescent="0.25">
      <c r="C1217" s="54" t="str">
        <f t="shared" si="18"/>
        <v xml:space="preserve"> </v>
      </c>
    </row>
    <row r="1218" spans="3:3" x14ac:dyDescent="0.25">
      <c r="C1218" s="54" t="str">
        <f t="shared" si="18"/>
        <v xml:space="preserve"> </v>
      </c>
    </row>
    <row r="1219" spans="3:3" x14ac:dyDescent="0.25">
      <c r="C1219" s="54" t="str">
        <f t="shared" ref="C1219:C1282" si="19">A1219&amp;" "&amp;B1219</f>
        <v xml:space="preserve"> </v>
      </c>
    </row>
    <row r="1220" spans="3:3" x14ac:dyDescent="0.25">
      <c r="C1220" s="54" t="str">
        <f t="shared" si="19"/>
        <v xml:space="preserve"> </v>
      </c>
    </row>
    <row r="1221" spans="3:3" x14ac:dyDescent="0.25">
      <c r="C1221" s="54" t="str">
        <f t="shared" si="19"/>
        <v xml:space="preserve"> </v>
      </c>
    </row>
    <row r="1222" spans="3:3" x14ac:dyDescent="0.25">
      <c r="C1222" s="54" t="str">
        <f t="shared" si="19"/>
        <v xml:space="preserve"> </v>
      </c>
    </row>
    <row r="1223" spans="3:3" x14ac:dyDescent="0.25">
      <c r="C1223" s="54" t="str">
        <f t="shared" si="19"/>
        <v xml:space="preserve"> </v>
      </c>
    </row>
    <row r="1224" spans="3:3" x14ac:dyDescent="0.25">
      <c r="C1224" s="54" t="str">
        <f t="shared" si="19"/>
        <v xml:space="preserve"> </v>
      </c>
    </row>
    <row r="1225" spans="3:3" x14ac:dyDescent="0.25">
      <c r="C1225" s="54" t="str">
        <f t="shared" si="19"/>
        <v xml:space="preserve"> </v>
      </c>
    </row>
    <row r="1226" spans="3:3" x14ac:dyDescent="0.25">
      <c r="C1226" s="54" t="str">
        <f t="shared" si="19"/>
        <v xml:space="preserve"> </v>
      </c>
    </row>
    <row r="1227" spans="3:3" x14ac:dyDescent="0.25">
      <c r="C1227" s="54" t="str">
        <f t="shared" si="19"/>
        <v xml:space="preserve"> </v>
      </c>
    </row>
    <row r="1228" spans="3:3" x14ac:dyDescent="0.25">
      <c r="C1228" s="54" t="str">
        <f t="shared" si="19"/>
        <v xml:space="preserve"> </v>
      </c>
    </row>
    <row r="1229" spans="3:3" x14ac:dyDescent="0.25">
      <c r="C1229" s="54" t="str">
        <f t="shared" si="19"/>
        <v xml:space="preserve"> </v>
      </c>
    </row>
    <row r="1230" spans="3:3" x14ac:dyDescent="0.25">
      <c r="C1230" s="54" t="str">
        <f t="shared" si="19"/>
        <v xml:space="preserve"> </v>
      </c>
    </row>
    <row r="1231" spans="3:3" x14ac:dyDescent="0.25">
      <c r="C1231" s="54" t="str">
        <f t="shared" si="19"/>
        <v xml:space="preserve"> </v>
      </c>
    </row>
    <row r="1232" spans="3:3" x14ac:dyDescent="0.25">
      <c r="C1232" s="54" t="str">
        <f t="shared" si="19"/>
        <v xml:space="preserve"> </v>
      </c>
    </row>
    <row r="1233" spans="3:3" x14ac:dyDescent="0.25">
      <c r="C1233" s="54" t="str">
        <f t="shared" si="19"/>
        <v xml:space="preserve"> </v>
      </c>
    </row>
    <row r="1234" spans="3:3" x14ac:dyDescent="0.25">
      <c r="C1234" s="54" t="str">
        <f t="shared" si="19"/>
        <v xml:space="preserve"> </v>
      </c>
    </row>
    <row r="1235" spans="3:3" x14ac:dyDescent="0.25">
      <c r="C1235" s="54" t="str">
        <f t="shared" si="19"/>
        <v xml:space="preserve"> </v>
      </c>
    </row>
    <row r="1236" spans="3:3" x14ac:dyDescent="0.25">
      <c r="C1236" s="54" t="str">
        <f t="shared" si="19"/>
        <v xml:space="preserve"> </v>
      </c>
    </row>
    <row r="1237" spans="3:3" x14ac:dyDescent="0.25">
      <c r="C1237" s="54" t="str">
        <f t="shared" si="19"/>
        <v xml:space="preserve"> </v>
      </c>
    </row>
    <row r="1238" spans="3:3" x14ac:dyDescent="0.25">
      <c r="C1238" s="54" t="str">
        <f t="shared" si="19"/>
        <v xml:space="preserve"> </v>
      </c>
    </row>
    <row r="1239" spans="3:3" x14ac:dyDescent="0.25">
      <c r="C1239" s="54" t="str">
        <f t="shared" si="19"/>
        <v xml:space="preserve"> </v>
      </c>
    </row>
    <row r="1240" spans="3:3" x14ac:dyDescent="0.25">
      <c r="C1240" s="54" t="str">
        <f t="shared" si="19"/>
        <v xml:space="preserve"> </v>
      </c>
    </row>
    <row r="1241" spans="3:3" x14ac:dyDescent="0.25">
      <c r="C1241" s="54" t="str">
        <f t="shared" si="19"/>
        <v xml:space="preserve"> </v>
      </c>
    </row>
    <row r="1242" spans="3:3" x14ac:dyDescent="0.25">
      <c r="C1242" s="54" t="str">
        <f t="shared" si="19"/>
        <v xml:space="preserve"> </v>
      </c>
    </row>
    <row r="1243" spans="3:3" x14ac:dyDescent="0.25">
      <c r="C1243" s="54" t="str">
        <f t="shared" si="19"/>
        <v xml:space="preserve"> </v>
      </c>
    </row>
    <row r="1244" spans="3:3" x14ac:dyDescent="0.25">
      <c r="C1244" s="54" t="str">
        <f t="shared" si="19"/>
        <v xml:space="preserve"> </v>
      </c>
    </row>
    <row r="1245" spans="3:3" x14ac:dyDescent="0.25">
      <c r="C1245" s="54" t="str">
        <f t="shared" si="19"/>
        <v xml:space="preserve"> </v>
      </c>
    </row>
    <row r="1246" spans="3:3" x14ac:dyDescent="0.25">
      <c r="C1246" s="54" t="str">
        <f t="shared" si="19"/>
        <v xml:space="preserve"> </v>
      </c>
    </row>
    <row r="1247" spans="3:3" x14ac:dyDescent="0.25">
      <c r="C1247" s="54" t="str">
        <f t="shared" si="19"/>
        <v xml:space="preserve"> </v>
      </c>
    </row>
    <row r="1248" spans="3:3" x14ac:dyDescent="0.25">
      <c r="C1248" s="54" t="str">
        <f t="shared" si="19"/>
        <v xml:space="preserve"> </v>
      </c>
    </row>
    <row r="1249" spans="3:3" x14ac:dyDescent="0.25">
      <c r="C1249" s="54" t="str">
        <f t="shared" si="19"/>
        <v xml:space="preserve"> </v>
      </c>
    </row>
    <row r="1250" spans="3:3" x14ac:dyDescent="0.25">
      <c r="C1250" s="54" t="str">
        <f t="shared" si="19"/>
        <v xml:space="preserve"> </v>
      </c>
    </row>
    <row r="1251" spans="3:3" x14ac:dyDescent="0.25">
      <c r="C1251" s="54" t="str">
        <f t="shared" si="19"/>
        <v xml:space="preserve"> </v>
      </c>
    </row>
    <row r="1252" spans="3:3" x14ac:dyDescent="0.25">
      <c r="C1252" s="54" t="str">
        <f t="shared" si="19"/>
        <v xml:space="preserve"> </v>
      </c>
    </row>
    <row r="1253" spans="3:3" x14ac:dyDescent="0.25">
      <c r="C1253" s="54" t="str">
        <f t="shared" si="19"/>
        <v xml:space="preserve"> </v>
      </c>
    </row>
    <row r="1254" spans="3:3" x14ac:dyDescent="0.25">
      <c r="C1254" s="54" t="str">
        <f t="shared" si="19"/>
        <v xml:space="preserve"> </v>
      </c>
    </row>
    <row r="1255" spans="3:3" x14ac:dyDescent="0.25">
      <c r="C1255" s="54" t="str">
        <f t="shared" si="19"/>
        <v xml:space="preserve"> </v>
      </c>
    </row>
    <row r="1256" spans="3:3" x14ac:dyDescent="0.25">
      <c r="C1256" s="54" t="str">
        <f t="shared" si="19"/>
        <v xml:space="preserve"> </v>
      </c>
    </row>
    <row r="1257" spans="3:3" x14ac:dyDescent="0.25">
      <c r="C1257" s="54" t="str">
        <f t="shared" si="19"/>
        <v xml:space="preserve"> </v>
      </c>
    </row>
    <row r="1258" spans="3:3" x14ac:dyDescent="0.25">
      <c r="C1258" s="54" t="str">
        <f t="shared" si="19"/>
        <v xml:space="preserve"> </v>
      </c>
    </row>
    <row r="1259" spans="3:3" x14ac:dyDescent="0.25">
      <c r="C1259" s="54" t="str">
        <f t="shared" si="19"/>
        <v xml:space="preserve"> </v>
      </c>
    </row>
    <row r="1260" spans="3:3" x14ac:dyDescent="0.25">
      <c r="C1260" s="54" t="str">
        <f t="shared" si="19"/>
        <v xml:space="preserve"> </v>
      </c>
    </row>
    <row r="1261" spans="3:3" x14ac:dyDescent="0.25">
      <c r="C1261" s="54" t="str">
        <f t="shared" si="19"/>
        <v xml:space="preserve"> </v>
      </c>
    </row>
    <row r="1262" spans="3:3" x14ac:dyDescent="0.25">
      <c r="C1262" s="54" t="str">
        <f t="shared" si="19"/>
        <v xml:space="preserve"> </v>
      </c>
    </row>
    <row r="1263" spans="3:3" x14ac:dyDescent="0.25">
      <c r="C1263" s="54" t="str">
        <f t="shared" si="19"/>
        <v xml:space="preserve"> </v>
      </c>
    </row>
    <row r="1264" spans="3:3" x14ac:dyDescent="0.25">
      <c r="C1264" s="54" t="str">
        <f t="shared" si="19"/>
        <v xml:space="preserve"> </v>
      </c>
    </row>
    <row r="1265" spans="3:3" x14ac:dyDescent="0.25">
      <c r="C1265" s="54" t="str">
        <f t="shared" si="19"/>
        <v xml:space="preserve"> </v>
      </c>
    </row>
    <row r="1266" spans="3:3" x14ac:dyDescent="0.25">
      <c r="C1266" s="54" t="str">
        <f t="shared" si="19"/>
        <v xml:space="preserve"> </v>
      </c>
    </row>
    <row r="1267" spans="3:3" x14ac:dyDescent="0.25">
      <c r="C1267" s="54" t="str">
        <f t="shared" si="19"/>
        <v xml:space="preserve"> </v>
      </c>
    </row>
    <row r="1268" spans="3:3" x14ac:dyDescent="0.25">
      <c r="C1268" s="54" t="str">
        <f t="shared" si="19"/>
        <v xml:space="preserve"> </v>
      </c>
    </row>
    <row r="1269" spans="3:3" x14ac:dyDescent="0.25">
      <c r="C1269" s="54" t="str">
        <f t="shared" si="19"/>
        <v xml:space="preserve"> </v>
      </c>
    </row>
    <row r="1270" spans="3:3" x14ac:dyDescent="0.25">
      <c r="C1270" s="54" t="str">
        <f t="shared" si="19"/>
        <v xml:space="preserve"> </v>
      </c>
    </row>
    <row r="1271" spans="3:3" x14ac:dyDescent="0.25">
      <c r="C1271" s="54" t="str">
        <f t="shared" si="19"/>
        <v xml:space="preserve"> </v>
      </c>
    </row>
    <row r="1272" spans="3:3" x14ac:dyDescent="0.25">
      <c r="C1272" s="54" t="str">
        <f t="shared" si="19"/>
        <v xml:space="preserve"> </v>
      </c>
    </row>
    <row r="1273" spans="3:3" x14ac:dyDescent="0.25">
      <c r="C1273" s="54" t="str">
        <f t="shared" si="19"/>
        <v xml:space="preserve"> </v>
      </c>
    </row>
    <row r="1274" spans="3:3" x14ac:dyDescent="0.25">
      <c r="C1274" s="54" t="str">
        <f t="shared" si="19"/>
        <v xml:space="preserve"> </v>
      </c>
    </row>
    <row r="1275" spans="3:3" x14ac:dyDescent="0.25">
      <c r="C1275" s="54" t="str">
        <f t="shared" si="19"/>
        <v xml:space="preserve"> </v>
      </c>
    </row>
    <row r="1276" spans="3:3" x14ac:dyDescent="0.25">
      <c r="C1276" s="54" t="str">
        <f t="shared" si="19"/>
        <v xml:space="preserve"> </v>
      </c>
    </row>
    <row r="1277" spans="3:3" x14ac:dyDescent="0.25">
      <c r="C1277" s="54" t="str">
        <f t="shared" si="19"/>
        <v xml:space="preserve"> </v>
      </c>
    </row>
    <row r="1278" spans="3:3" x14ac:dyDescent="0.25">
      <c r="C1278" s="54" t="str">
        <f t="shared" si="19"/>
        <v xml:space="preserve"> </v>
      </c>
    </row>
    <row r="1279" spans="3:3" x14ac:dyDescent="0.25">
      <c r="C1279" s="54" t="str">
        <f t="shared" si="19"/>
        <v xml:space="preserve"> </v>
      </c>
    </row>
    <row r="1280" spans="3:3" x14ac:dyDescent="0.25">
      <c r="C1280" s="54" t="str">
        <f t="shared" si="19"/>
        <v xml:space="preserve"> </v>
      </c>
    </row>
    <row r="1281" spans="3:3" x14ac:dyDescent="0.25">
      <c r="C1281" s="54" t="str">
        <f t="shared" si="19"/>
        <v xml:space="preserve"> </v>
      </c>
    </row>
    <row r="1282" spans="3:3" x14ac:dyDescent="0.25">
      <c r="C1282" s="54" t="str">
        <f t="shared" si="19"/>
        <v xml:space="preserve"> </v>
      </c>
    </row>
    <row r="1283" spans="3:3" x14ac:dyDescent="0.25">
      <c r="C1283" s="54" t="str">
        <f t="shared" ref="C1283:C1305" si="20">A1283&amp;" "&amp;B1283</f>
        <v xml:space="preserve"> </v>
      </c>
    </row>
    <row r="1284" spans="3:3" x14ac:dyDescent="0.25">
      <c r="C1284" s="54" t="str">
        <f t="shared" si="20"/>
        <v xml:space="preserve"> </v>
      </c>
    </row>
    <row r="1285" spans="3:3" x14ac:dyDescent="0.25">
      <c r="C1285" s="54" t="str">
        <f t="shared" si="20"/>
        <v xml:space="preserve"> </v>
      </c>
    </row>
    <row r="1286" spans="3:3" x14ac:dyDescent="0.25">
      <c r="C1286" s="54" t="str">
        <f t="shared" si="20"/>
        <v xml:space="preserve"> </v>
      </c>
    </row>
    <row r="1287" spans="3:3" x14ac:dyDescent="0.25">
      <c r="C1287" s="54" t="str">
        <f t="shared" si="20"/>
        <v xml:space="preserve"> </v>
      </c>
    </row>
    <row r="1288" spans="3:3" x14ac:dyDescent="0.25">
      <c r="C1288" s="54" t="str">
        <f t="shared" si="20"/>
        <v xml:space="preserve"> </v>
      </c>
    </row>
    <row r="1289" spans="3:3" x14ac:dyDescent="0.25">
      <c r="C1289" s="54" t="str">
        <f t="shared" si="20"/>
        <v xml:space="preserve"> </v>
      </c>
    </row>
    <row r="1290" spans="3:3" x14ac:dyDescent="0.25">
      <c r="C1290" s="54" t="str">
        <f t="shared" si="20"/>
        <v xml:space="preserve"> </v>
      </c>
    </row>
    <row r="1291" spans="3:3" x14ac:dyDescent="0.25">
      <c r="C1291" s="54" t="str">
        <f t="shared" si="20"/>
        <v xml:space="preserve"> </v>
      </c>
    </row>
    <row r="1292" spans="3:3" x14ac:dyDescent="0.25">
      <c r="C1292" s="54" t="str">
        <f t="shared" si="20"/>
        <v xml:space="preserve"> </v>
      </c>
    </row>
    <row r="1293" spans="3:3" x14ac:dyDescent="0.25">
      <c r="C1293" s="54" t="str">
        <f t="shared" si="20"/>
        <v xml:space="preserve"> </v>
      </c>
    </row>
    <row r="1294" spans="3:3" x14ac:dyDescent="0.25">
      <c r="C1294" s="54" t="str">
        <f t="shared" si="20"/>
        <v xml:space="preserve"> </v>
      </c>
    </row>
    <row r="1295" spans="3:3" x14ac:dyDescent="0.25">
      <c r="C1295" s="54" t="str">
        <f t="shared" si="20"/>
        <v xml:space="preserve"> </v>
      </c>
    </row>
    <row r="1296" spans="3:3" x14ac:dyDescent="0.25">
      <c r="C1296" s="54" t="str">
        <f t="shared" si="20"/>
        <v xml:space="preserve"> </v>
      </c>
    </row>
    <row r="1297" spans="3:3" x14ac:dyDescent="0.25">
      <c r="C1297" s="54" t="str">
        <f t="shared" si="20"/>
        <v xml:space="preserve"> </v>
      </c>
    </row>
    <row r="1298" spans="3:3" x14ac:dyDescent="0.25">
      <c r="C1298" s="54" t="str">
        <f t="shared" si="20"/>
        <v xml:space="preserve"> </v>
      </c>
    </row>
    <row r="1299" spans="3:3" x14ac:dyDescent="0.25">
      <c r="C1299" s="54" t="str">
        <f t="shared" si="20"/>
        <v xml:space="preserve"> </v>
      </c>
    </row>
    <row r="1300" spans="3:3" x14ac:dyDescent="0.25">
      <c r="C1300" s="54" t="str">
        <f t="shared" si="20"/>
        <v xml:space="preserve"> </v>
      </c>
    </row>
    <row r="1301" spans="3:3" x14ac:dyDescent="0.25">
      <c r="C1301" s="54" t="str">
        <f t="shared" si="20"/>
        <v xml:space="preserve"> </v>
      </c>
    </row>
    <row r="1302" spans="3:3" x14ac:dyDescent="0.25">
      <c r="C1302" s="54" t="str">
        <f t="shared" si="20"/>
        <v xml:space="preserve"> </v>
      </c>
    </row>
    <row r="1303" spans="3:3" x14ac:dyDescent="0.25">
      <c r="C1303" s="54" t="str">
        <f t="shared" si="20"/>
        <v xml:space="preserve"> </v>
      </c>
    </row>
    <row r="1304" spans="3:3" x14ac:dyDescent="0.25">
      <c r="C1304" s="54" t="str">
        <f t="shared" si="20"/>
        <v xml:space="preserve"> </v>
      </c>
    </row>
    <row r="1305" spans="3:3" x14ac:dyDescent="0.25">
      <c r="C1305" s="54" t="str">
        <f t="shared" si="20"/>
        <v xml:space="preserve"> </v>
      </c>
    </row>
  </sheetData>
  <hyperlinks>
    <hyperlink ref="A134" r:id="rId1" tooltip="PRODAF" display="https://fr.wikipedia.org/wiki/PRODAF"/>
    <hyperlink ref="A246" r:id="rId2" tooltip="Prévention et sécurité en France" display="https://fr.wikipedia.org/wiki/Pr%C3%A9vention_et_s%C3%A9curit%C3%A9_en_Franc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EImp"/>
  <dimension ref="A1:AD75"/>
  <sheetViews>
    <sheetView showRowColHeaders="0" workbookViewId="0">
      <selection activeCell="Y13" sqref="Y13"/>
    </sheetView>
  </sheetViews>
  <sheetFormatPr baseColWidth="10" defaultRowHeight="16.5" customHeight="1" x14ac:dyDescent="0.25"/>
  <cols>
    <col min="1" max="5" width="8.140625" style="72" customWidth="1"/>
    <col min="6" max="23" width="7.140625" style="72" customWidth="1"/>
    <col min="24" max="29" width="8.140625" style="72" customWidth="1"/>
    <col min="30" max="30" width="21.85546875" style="72" customWidth="1"/>
    <col min="31" max="31" width="18.28515625" style="72" customWidth="1"/>
    <col min="32" max="32" width="11.42578125" style="72"/>
    <col min="33" max="33" width="16.7109375" style="72" customWidth="1"/>
    <col min="34" max="16384" width="11.42578125" style="72"/>
  </cols>
  <sheetData>
    <row r="1" spans="1:29" ht="22.5" customHeight="1" x14ac:dyDescent="0.35">
      <c r="F1" s="88" t="s">
        <v>2202</v>
      </c>
      <c r="G1" s="89"/>
      <c r="H1" s="89"/>
      <c r="I1" s="134" t="s">
        <v>2113</v>
      </c>
      <c r="J1" s="134"/>
      <c r="K1" s="134"/>
      <c r="L1" s="134"/>
      <c r="M1" s="134"/>
      <c r="N1" s="134"/>
      <c r="O1" s="134"/>
      <c r="P1" s="134"/>
      <c r="Q1" s="134"/>
      <c r="R1" s="134"/>
      <c r="S1" s="89"/>
      <c r="T1" s="89"/>
      <c r="U1" s="90"/>
      <c r="V1" s="91"/>
      <c r="W1" s="92"/>
    </row>
    <row r="2" spans="1:29" ht="16.5" customHeight="1" x14ac:dyDescent="0.25">
      <c r="F2" s="93" t="s">
        <v>2160</v>
      </c>
      <c r="G2" s="94"/>
      <c r="H2" s="94"/>
      <c r="I2" s="94"/>
      <c r="J2" s="140">
        <f>VLOOKUP(I1,'BD ENT'!B2:V64,3,)</f>
        <v>25615648640018</v>
      </c>
      <c r="K2" s="140"/>
      <c r="L2" s="140"/>
      <c r="M2" s="95"/>
      <c r="N2" s="96"/>
      <c r="O2" s="96"/>
      <c r="P2" s="97"/>
      <c r="Q2" s="97"/>
      <c r="R2" s="94"/>
      <c r="S2" s="94"/>
      <c r="T2" s="94"/>
      <c r="U2" s="94"/>
      <c r="V2" s="94"/>
      <c r="W2" s="98"/>
      <c r="X2" s="99"/>
      <c r="Y2" s="99"/>
      <c r="Z2" s="99"/>
      <c r="AA2" s="99"/>
      <c r="AB2" s="99"/>
      <c r="AC2" s="99"/>
    </row>
    <row r="3" spans="1:29" ht="16.5" customHeight="1" x14ac:dyDescent="0.25">
      <c r="F3" s="93"/>
      <c r="G3" s="94"/>
      <c r="H3" s="94"/>
      <c r="I3" s="94"/>
      <c r="J3" s="94"/>
      <c r="K3" s="94"/>
      <c r="L3" s="94"/>
      <c r="M3" s="94"/>
      <c r="N3" s="94"/>
      <c r="O3" s="94"/>
      <c r="P3" s="94"/>
      <c r="Q3" s="94"/>
      <c r="R3" s="94"/>
      <c r="S3" s="94"/>
      <c r="T3" s="94"/>
      <c r="U3" s="94"/>
      <c r="V3" s="94"/>
      <c r="W3" s="98"/>
    </row>
    <row r="4" spans="1:29" ht="16.5" customHeight="1" x14ac:dyDescent="0.25">
      <c r="F4" s="131" t="s">
        <v>2129</v>
      </c>
      <c r="G4" s="132"/>
      <c r="H4" s="132"/>
      <c r="I4" s="132"/>
      <c r="J4" s="132"/>
      <c r="K4" s="132"/>
      <c r="L4" s="132"/>
      <c r="M4" s="132"/>
      <c r="N4" s="132"/>
      <c r="O4" s="132"/>
      <c r="P4" s="132"/>
      <c r="Q4" s="132"/>
      <c r="R4" s="132"/>
      <c r="S4" s="132"/>
      <c r="T4" s="132"/>
      <c r="U4" s="132"/>
      <c r="V4" s="132"/>
      <c r="W4" s="133"/>
    </row>
    <row r="5" spans="1:29" ht="16.5" customHeight="1" x14ac:dyDescent="0.25">
      <c r="F5" s="131"/>
      <c r="G5" s="132"/>
      <c r="H5" s="132"/>
      <c r="I5" s="132"/>
      <c r="J5" s="132"/>
      <c r="K5" s="132"/>
      <c r="L5" s="132"/>
      <c r="M5" s="132"/>
      <c r="N5" s="132"/>
      <c r="O5" s="132"/>
      <c r="P5" s="132"/>
      <c r="Q5" s="132"/>
      <c r="R5" s="132"/>
      <c r="S5" s="132"/>
      <c r="T5" s="132"/>
      <c r="U5" s="132"/>
      <c r="V5" s="132"/>
      <c r="W5" s="133"/>
    </row>
    <row r="6" spans="1:29" ht="16.5" customHeight="1" x14ac:dyDescent="0.25">
      <c r="F6" s="100" t="s">
        <v>2134</v>
      </c>
      <c r="G6" s="94"/>
      <c r="H6" s="94"/>
      <c r="I6" s="101"/>
      <c r="J6" s="102">
        <f>VLOOKUP(I1,'BD ENT'!B2:V64,2,)</f>
        <v>333333333</v>
      </c>
      <c r="K6" s="102"/>
      <c r="L6" s="102"/>
      <c r="M6" s="102"/>
      <c r="N6" s="94"/>
      <c r="O6" s="94"/>
      <c r="P6" s="94"/>
      <c r="Q6" s="94"/>
      <c r="R6" s="94"/>
      <c r="S6" s="94"/>
      <c r="T6" s="94"/>
      <c r="U6" s="94"/>
      <c r="V6" s="94"/>
      <c r="W6" s="98"/>
    </row>
    <row r="7" spans="1:29" ht="16.5" customHeight="1" x14ac:dyDescent="0.25">
      <c r="F7" s="100" t="s">
        <v>2135</v>
      </c>
      <c r="G7" s="94"/>
      <c r="H7" s="94"/>
      <c r="I7" s="135" t="str">
        <f>VLOOKUP(I1,'BD ENT'!B2:V64,4,)</f>
        <v>M MACHIN</v>
      </c>
      <c r="J7" s="135"/>
      <c r="K7" s="135"/>
      <c r="L7" s="135"/>
      <c r="M7" s="103"/>
      <c r="N7" s="94"/>
      <c r="O7" s="94"/>
      <c r="P7" s="94"/>
      <c r="Q7" s="94"/>
      <c r="R7" s="94"/>
      <c r="S7" s="94"/>
      <c r="T7" s="94"/>
      <c r="U7" s="94"/>
      <c r="V7" s="94"/>
      <c r="W7" s="98"/>
    </row>
    <row r="8" spans="1:29" ht="16.5" customHeight="1" x14ac:dyDescent="0.25">
      <c r="F8" s="100" t="s">
        <v>2136</v>
      </c>
      <c r="G8" s="94"/>
      <c r="H8" s="94"/>
      <c r="I8" s="101"/>
      <c r="J8" s="94"/>
      <c r="K8" s="94"/>
      <c r="L8" s="94"/>
      <c r="M8" s="94"/>
      <c r="N8" s="94"/>
      <c r="O8" s="94"/>
      <c r="P8" s="94"/>
      <c r="Q8" s="104" t="str">
        <f>VLOOKUP(I1,'BD ENT'!B2:V64,5,)</f>
        <v>Non</v>
      </c>
      <c r="R8" s="104"/>
      <c r="S8" s="104"/>
      <c r="T8" s="104"/>
      <c r="U8" s="104"/>
      <c r="V8" s="104"/>
      <c r="W8" s="105"/>
    </row>
    <row r="9" spans="1:29" ht="16.5" customHeight="1" x14ac:dyDescent="0.25">
      <c r="F9" s="93"/>
      <c r="G9" s="94"/>
      <c r="H9" s="94"/>
      <c r="I9" s="94"/>
      <c r="J9" s="94"/>
      <c r="K9" s="94"/>
      <c r="L9" s="94"/>
      <c r="M9" s="94"/>
      <c r="N9" s="94"/>
      <c r="O9" s="94"/>
      <c r="P9" s="94"/>
      <c r="Q9" s="94"/>
      <c r="R9" s="94"/>
      <c r="S9" s="94"/>
      <c r="T9" s="94"/>
      <c r="U9" s="94"/>
      <c r="V9" s="94"/>
      <c r="W9" s="98"/>
    </row>
    <row r="10" spans="1:29" ht="16.5" customHeight="1" x14ac:dyDescent="0.25">
      <c r="A10" s="99"/>
      <c r="B10" s="99"/>
      <c r="C10" s="99"/>
      <c r="D10" s="99"/>
      <c r="E10" s="99"/>
      <c r="F10" s="136" t="s">
        <v>2137</v>
      </c>
      <c r="G10" s="137"/>
      <c r="H10" s="137"/>
      <c r="I10" s="137"/>
      <c r="J10" s="137"/>
      <c r="K10" s="137"/>
      <c r="L10" s="137"/>
      <c r="M10" s="137"/>
      <c r="N10" s="137"/>
      <c r="O10" s="137"/>
      <c r="P10" s="137"/>
      <c r="Q10" s="137"/>
      <c r="R10" s="137"/>
      <c r="S10" s="137"/>
      <c r="T10" s="137"/>
      <c r="U10" s="137"/>
      <c r="V10" s="137"/>
      <c r="W10" s="138"/>
    </row>
    <row r="11" spans="1:29" ht="16.5" customHeight="1" x14ac:dyDescent="0.25">
      <c r="F11" s="93"/>
      <c r="G11" s="94"/>
      <c r="H11" s="94"/>
      <c r="I11" s="94"/>
      <c r="J11" s="94"/>
      <c r="K11" s="94"/>
      <c r="L11" s="94"/>
      <c r="M11" s="94"/>
      <c r="N11" s="94"/>
      <c r="O11" s="94"/>
      <c r="P11" s="94"/>
      <c r="Q11" s="94"/>
      <c r="R11" s="94"/>
      <c r="S11" s="94"/>
      <c r="T11" s="94"/>
      <c r="U11" s="94"/>
      <c r="V11" s="94"/>
      <c r="W11" s="98"/>
    </row>
    <row r="12" spans="1:29" ht="16.5" customHeight="1" x14ac:dyDescent="0.25">
      <c r="F12" s="100" t="s">
        <v>2138</v>
      </c>
      <c r="G12" s="94"/>
      <c r="H12" s="94" t="str">
        <f>VLOOKUP(I1,'BD ENT'!B2:V64,6,) &amp; " " &amp; VLOOKUP(I1,'BD ENT'!B2:V64,7,)</f>
        <v>rue de la paix 76100 ROUEN</v>
      </c>
      <c r="I12" s="101"/>
      <c r="J12" s="94"/>
      <c r="K12" s="94"/>
      <c r="L12" s="94"/>
      <c r="M12" s="94"/>
      <c r="N12" s="94"/>
      <c r="O12" s="94"/>
      <c r="P12" s="94"/>
      <c r="Q12" s="94"/>
      <c r="R12" s="94"/>
      <c r="S12" s="94"/>
      <c r="T12" s="94"/>
      <c r="U12" s="94"/>
      <c r="V12" s="94"/>
      <c r="W12" s="98"/>
    </row>
    <row r="13" spans="1:29" ht="16.5" customHeight="1" x14ac:dyDescent="0.25">
      <c r="F13" s="100" t="s">
        <v>2139</v>
      </c>
      <c r="G13" s="94"/>
      <c r="H13" s="139">
        <f>VLOOKUP(I1,'BD ENT'!B2:V64,8,)</f>
        <v>233333333</v>
      </c>
      <c r="I13" s="139"/>
      <c r="J13" s="139"/>
      <c r="K13" s="106"/>
      <c r="L13" s="94"/>
      <c r="M13" s="101" t="s">
        <v>2153</v>
      </c>
      <c r="N13" s="94"/>
      <c r="O13" s="139">
        <f>VLOOKUP(I1,'BD ENT'!B2:U64,9,)</f>
        <v>633333333</v>
      </c>
      <c r="P13" s="139"/>
      <c r="Q13" s="139"/>
      <c r="R13" s="94"/>
      <c r="S13" s="101" t="s">
        <v>2141</v>
      </c>
      <c r="T13" s="128">
        <f>VLOOKUP(I1,'BD ENT'!B2:U64,10,)</f>
        <v>233333333</v>
      </c>
      <c r="U13" s="128"/>
      <c r="V13" s="128"/>
      <c r="W13" s="98"/>
    </row>
    <row r="14" spans="1:29" ht="16.5" customHeight="1" x14ac:dyDescent="0.25">
      <c r="F14" s="100" t="s">
        <v>2140</v>
      </c>
      <c r="G14" s="94"/>
      <c r="H14" s="128" t="str">
        <f>VLOOKUP(I1,'BD ENT'!B2:U64,11,)</f>
        <v>truc@gmail,com</v>
      </c>
      <c r="I14" s="128"/>
      <c r="J14" s="128"/>
      <c r="K14" s="128"/>
      <c r="L14" s="128"/>
      <c r="M14" s="128"/>
      <c r="N14" s="128"/>
      <c r="O14" s="128"/>
      <c r="P14" s="128"/>
      <c r="Q14" s="128"/>
      <c r="R14" s="128"/>
      <c r="S14" s="94"/>
      <c r="T14" s="94"/>
      <c r="U14" s="94"/>
      <c r="V14" s="94"/>
      <c r="W14" s="98"/>
    </row>
    <row r="15" spans="1:29" ht="16.5" customHeight="1" x14ac:dyDescent="0.25">
      <c r="F15" s="100" t="s">
        <v>2142</v>
      </c>
      <c r="G15" s="94"/>
      <c r="H15" s="94"/>
      <c r="I15" s="101"/>
      <c r="J15" s="94" t="str">
        <f>VLOOKUP(I1,'BD ENT'!B2:U64,12,)</f>
        <v>152B</v>
      </c>
      <c r="K15" s="94"/>
      <c r="L15" s="94"/>
      <c r="M15" s="94"/>
      <c r="N15" s="94"/>
      <c r="O15" s="94"/>
      <c r="P15" s="94"/>
      <c r="Q15" s="94"/>
      <c r="R15" s="94"/>
      <c r="S15" s="94"/>
      <c r="T15" s="94"/>
      <c r="U15" s="94"/>
      <c r="V15" s="94"/>
      <c r="W15" s="98"/>
    </row>
    <row r="16" spans="1:29" ht="16.5" customHeight="1" x14ac:dyDescent="0.25">
      <c r="F16" s="100" t="s">
        <v>2143</v>
      </c>
      <c r="G16" s="94"/>
      <c r="H16" s="94"/>
      <c r="I16" s="101"/>
      <c r="J16" s="94"/>
      <c r="K16" s="94"/>
      <c r="L16" s="94"/>
      <c r="M16" s="94"/>
      <c r="N16" s="94" t="str">
        <f>VLOOKUP(I1,'BD ENT'!B2:U64,12,)</f>
        <v>152B</v>
      </c>
      <c r="O16" s="94"/>
      <c r="P16" s="94"/>
      <c r="Q16" s="94"/>
      <c r="R16" s="94"/>
      <c r="S16" s="94"/>
      <c r="T16" s="94"/>
      <c r="U16" s="94"/>
      <c r="V16" s="94"/>
      <c r="W16" s="98"/>
    </row>
    <row r="17" spans="1:30" ht="16.5" customHeight="1" x14ac:dyDescent="0.25">
      <c r="F17" s="100" t="s">
        <v>2144</v>
      </c>
      <c r="G17" s="94"/>
      <c r="H17" s="94"/>
      <c r="I17" s="101"/>
      <c r="J17" s="94"/>
      <c r="K17" s="94"/>
      <c r="L17" s="94"/>
      <c r="M17" s="94"/>
      <c r="N17" s="104" t="str">
        <f>VLOOKUP(I1,'BD ENT'!B2:U64,13,)</f>
        <v>Non</v>
      </c>
      <c r="O17" s="104"/>
      <c r="P17" s="94"/>
      <c r="Q17" s="94"/>
      <c r="R17" s="94"/>
      <c r="S17" s="94"/>
      <c r="T17" s="94"/>
      <c r="U17" s="94"/>
      <c r="V17" s="94"/>
      <c r="W17" s="98"/>
    </row>
    <row r="18" spans="1:30" ht="16.5" customHeight="1" x14ac:dyDescent="0.25">
      <c r="F18" s="100" t="s">
        <v>2145</v>
      </c>
      <c r="G18" s="94"/>
      <c r="H18" s="94"/>
      <c r="I18" s="101"/>
      <c r="J18" s="94"/>
      <c r="K18" s="94"/>
      <c r="L18" s="94"/>
      <c r="M18" s="94"/>
      <c r="N18" s="104">
        <f>VLOOKUP(I1,'BD ENT'!B2:U64,14,)</f>
        <v>5604</v>
      </c>
      <c r="O18" s="104"/>
      <c r="P18" s="94"/>
      <c r="Q18" s="94"/>
      <c r="R18" s="94"/>
      <c r="S18" s="94"/>
      <c r="T18" s="94"/>
      <c r="U18" s="94"/>
      <c r="V18" s="94"/>
      <c r="W18" s="98"/>
    </row>
    <row r="19" spans="1:30" ht="16.5" customHeight="1" x14ac:dyDescent="0.25">
      <c r="F19" s="100" t="s">
        <v>2161</v>
      </c>
      <c r="G19" s="94"/>
      <c r="H19" s="94"/>
      <c r="I19" s="101"/>
      <c r="J19" s="94"/>
      <c r="K19" s="94"/>
      <c r="L19" s="94"/>
      <c r="M19" s="94"/>
      <c r="N19" s="104" t="str">
        <f>VLOOKUP(I1,'BD ENT'!B2:U64,15,)</f>
        <v>8H du L au V</v>
      </c>
      <c r="O19" s="104"/>
      <c r="P19" s="94"/>
      <c r="Q19" s="94"/>
      <c r="R19" s="94"/>
      <c r="S19" s="94"/>
      <c r="T19" s="94"/>
      <c r="U19" s="94"/>
      <c r="V19" s="94"/>
      <c r="W19" s="98"/>
    </row>
    <row r="20" spans="1:30" ht="16.5" customHeight="1" x14ac:dyDescent="0.25">
      <c r="F20" s="100" t="s">
        <v>2146</v>
      </c>
      <c r="G20" s="94"/>
      <c r="H20" s="94"/>
      <c r="I20" s="128" t="str">
        <f>VLOOKUP(I1,'BD ENT'!B2:U64,16,)</f>
        <v>Subrogation</v>
      </c>
      <c r="J20" s="128"/>
      <c r="K20" s="128"/>
      <c r="L20" s="94"/>
      <c r="M20" s="94"/>
      <c r="N20" s="130" t="s">
        <v>2205</v>
      </c>
      <c r="O20" s="130"/>
      <c r="P20" s="130"/>
      <c r="Q20" s="130"/>
      <c r="R20" s="104" t="str">
        <f>VLOOKUP(I1,'BD ENT'!B2:U64,17,)</f>
        <v>Jours ouvrables</v>
      </c>
      <c r="S20" s="107"/>
      <c r="T20" s="94"/>
      <c r="U20" s="108"/>
      <c r="V20" s="94"/>
      <c r="W20" s="98"/>
    </row>
    <row r="21" spans="1:30" ht="16.5" customHeight="1" x14ac:dyDescent="0.25">
      <c r="F21" s="93"/>
      <c r="G21" s="94"/>
      <c r="H21" s="94"/>
      <c r="I21" s="94"/>
      <c r="J21" s="94"/>
      <c r="K21" s="94"/>
      <c r="L21" s="94"/>
      <c r="M21" s="94"/>
      <c r="N21" s="94"/>
      <c r="O21" s="94"/>
      <c r="P21" s="94"/>
      <c r="Q21" s="94"/>
      <c r="R21" s="94"/>
      <c r="S21" s="94"/>
      <c r="T21" s="94"/>
      <c r="U21" s="94"/>
      <c r="V21" s="94"/>
      <c r="W21" s="98"/>
    </row>
    <row r="22" spans="1:30" ht="16.5" customHeight="1" x14ac:dyDescent="0.25">
      <c r="F22" s="100" t="s">
        <v>2151</v>
      </c>
      <c r="G22" s="94"/>
      <c r="H22" s="94"/>
      <c r="I22" s="128" t="str">
        <f>VLOOKUP(I1,'BD ENT'!B2:U64,18,)</f>
        <v>Maintien/Dixième</v>
      </c>
      <c r="J22" s="128"/>
      <c r="K22" s="128"/>
      <c r="L22" s="94"/>
      <c r="M22" s="94"/>
      <c r="N22" s="94"/>
      <c r="O22" s="94"/>
      <c r="P22" s="94"/>
      <c r="Q22" s="94"/>
      <c r="R22" s="94"/>
      <c r="S22" s="94"/>
      <c r="T22" s="94"/>
      <c r="U22" s="94"/>
      <c r="V22" s="94"/>
      <c r="W22" s="98"/>
    </row>
    <row r="23" spans="1:30" ht="16.5" customHeight="1" x14ac:dyDescent="0.25">
      <c r="F23" s="109" t="s">
        <v>2152</v>
      </c>
      <c r="G23" s="110"/>
      <c r="H23" s="110"/>
      <c r="I23" s="111"/>
      <c r="J23" s="110"/>
      <c r="K23" s="129" t="str">
        <f>VLOOKUP(I1,'BD ENT'!B2:U64,19,)</f>
        <v>Non</v>
      </c>
      <c r="L23" s="129"/>
      <c r="M23" s="129"/>
      <c r="N23" s="110"/>
      <c r="O23" s="110"/>
      <c r="P23" s="110"/>
      <c r="Q23" s="110"/>
      <c r="R23" s="110"/>
      <c r="S23" s="110"/>
      <c r="T23" s="110"/>
      <c r="U23" s="110"/>
      <c r="V23" s="110"/>
      <c r="W23" s="112"/>
    </row>
    <row r="25" spans="1:30" ht="16.5" customHeight="1" x14ac:dyDescent="0.25">
      <c r="A25" s="143" t="s">
        <v>2164</v>
      </c>
      <c r="B25" s="132"/>
      <c r="C25" s="132"/>
      <c r="D25" s="132"/>
      <c r="E25" s="132"/>
      <c r="F25" s="132"/>
      <c r="G25" s="132"/>
      <c r="H25" s="132"/>
      <c r="I25" s="132"/>
      <c r="J25" s="132"/>
      <c r="K25" s="132"/>
      <c r="L25" s="132"/>
      <c r="M25" s="132"/>
      <c r="N25" s="132"/>
      <c r="O25" s="132"/>
      <c r="P25" s="132"/>
      <c r="Q25" s="132"/>
      <c r="R25" s="132"/>
      <c r="S25" s="132"/>
      <c r="T25" s="132"/>
      <c r="U25" s="132"/>
      <c r="V25" s="132"/>
      <c r="W25" s="132"/>
      <c r="X25" s="132"/>
      <c r="Y25" s="113"/>
      <c r="Z25" s="113"/>
      <c r="AA25" s="113"/>
      <c r="AB25" s="113"/>
      <c r="AC25" s="113"/>
    </row>
    <row r="26" spans="1:30" ht="16.5" customHeight="1" x14ac:dyDescent="0.25">
      <c r="A26" s="143"/>
      <c r="B26" s="132"/>
      <c r="C26" s="132"/>
      <c r="D26" s="132"/>
      <c r="E26" s="132"/>
      <c r="F26" s="132"/>
      <c r="G26" s="132"/>
      <c r="H26" s="132"/>
      <c r="I26" s="132"/>
      <c r="J26" s="132"/>
      <c r="K26" s="132"/>
      <c r="L26" s="132"/>
      <c r="M26" s="132"/>
      <c r="N26" s="132"/>
      <c r="O26" s="132"/>
      <c r="P26" s="132"/>
      <c r="Q26" s="132"/>
      <c r="R26" s="132"/>
      <c r="S26" s="132"/>
      <c r="T26" s="132"/>
      <c r="U26" s="132"/>
      <c r="V26" s="132"/>
      <c r="W26" s="132"/>
      <c r="X26" s="132"/>
      <c r="Y26" s="113"/>
      <c r="Z26" s="113"/>
      <c r="AA26" s="113"/>
      <c r="AB26" s="113"/>
      <c r="AC26" s="113"/>
    </row>
    <row r="27" spans="1:30" s="71" customFormat="1" ht="30" customHeight="1" x14ac:dyDescent="0.25">
      <c r="A27" s="141" t="s">
        <v>67</v>
      </c>
      <c r="B27" s="144"/>
      <c r="C27" s="144"/>
      <c r="D27" s="144"/>
      <c r="E27" s="144"/>
      <c r="F27" s="141" t="s">
        <v>68</v>
      </c>
      <c r="G27" s="144"/>
      <c r="H27" s="141" t="s">
        <v>2212</v>
      </c>
      <c r="I27" s="142"/>
      <c r="J27" s="141" t="s">
        <v>2213</v>
      </c>
      <c r="K27" s="142"/>
      <c r="L27" s="141" t="s">
        <v>69</v>
      </c>
      <c r="M27" s="142"/>
      <c r="N27" s="141" t="s">
        <v>70</v>
      </c>
      <c r="O27" s="142"/>
      <c r="P27" s="141" t="s">
        <v>71</v>
      </c>
      <c r="Q27" s="142"/>
      <c r="R27" s="141" t="s">
        <v>72</v>
      </c>
      <c r="S27" s="142"/>
      <c r="T27" s="141" t="s">
        <v>2211</v>
      </c>
      <c r="U27" s="142"/>
      <c r="V27" s="141" t="s">
        <v>2210</v>
      </c>
      <c r="W27" s="142"/>
      <c r="X27" s="141" t="s">
        <v>75</v>
      </c>
      <c r="Y27" s="144"/>
      <c r="Z27" s="144"/>
      <c r="AA27" s="144"/>
      <c r="AB27" s="144"/>
      <c r="AC27" s="142"/>
    </row>
    <row r="28" spans="1:30" ht="16.5" customHeight="1" x14ac:dyDescent="0.25">
      <c r="A28" s="74" t="s">
        <v>2242</v>
      </c>
      <c r="B28" s="77"/>
      <c r="C28" s="77"/>
      <c r="D28" s="77"/>
      <c r="E28" s="77"/>
      <c r="F28" s="77" t="s">
        <v>2130</v>
      </c>
      <c r="G28" s="77"/>
      <c r="H28" s="125">
        <v>42736</v>
      </c>
      <c r="I28" s="125"/>
      <c r="J28" s="125"/>
      <c r="K28" s="125"/>
      <c r="L28" s="77" t="s">
        <v>76</v>
      </c>
      <c r="M28" s="77"/>
      <c r="N28" s="77" t="s">
        <v>2131</v>
      </c>
      <c r="O28" s="77"/>
      <c r="P28" s="77" t="s">
        <v>2132</v>
      </c>
      <c r="Q28" s="77"/>
      <c r="R28" s="77" t="s">
        <v>3</v>
      </c>
      <c r="S28" s="77"/>
      <c r="T28" s="77" t="s">
        <v>3</v>
      </c>
      <c r="U28" s="77"/>
      <c r="V28" s="126">
        <v>25.12</v>
      </c>
      <c r="W28" s="126"/>
      <c r="X28" s="77" t="s">
        <v>2133</v>
      </c>
      <c r="Y28" s="77"/>
      <c r="Z28" s="77"/>
      <c r="AA28" s="77"/>
      <c r="AB28" s="77"/>
      <c r="AC28" s="77"/>
      <c r="AD28" s="74"/>
    </row>
    <row r="29" spans="1:30" ht="16.5" customHeight="1" x14ac:dyDescent="0.25">
      <c r="A29" s="77" t="s">
        <v>2243</v>
      </c>
      <c r="B29" s="77"/>
      <c r="C29" s="77"/>
      <c r="D29" s="77"/>
      <c r="E29" s="77"/>
      <c r="F29" s="77" t="s">
        <v>2156</v>
      </c>
      <c r="G29" s="77"/>
      <c r="H29" s="125">
        <v>42736</v>
      </c>
      <c r="I29" s="125"/>
      <c r="J29" s="125">
        <v>42760</v>
      </c>
      <c r="K29" s="125"/>
      <c r="L29" s="77" t="s">
        <v>2154</v>
      </c>
      <c r="M29" s="77"/>
      <c r="N29" s="77" t="s">
        <v>2166</v>
      </c>
      <c r="O29" s="77"/>
      <c r="P29" s="77" t="s">
        <v>2167</v>
      </c>
      <c r="Q29" s="77"/>
      <c r="R29" s="77" t="s">
        <v>2</v>
      </c>
      <c r="S29" s="77"/>
      <c r="T29" s="77" t="s">
        <v>2</v>
      </c>
      <c r="U29" s="77"/>
      <c r="V29" s="126">
        <v>62.35</v>
      </c>
      <c r="W29" s="126"/>
      <c r="X29" s="77" t="s">
        <v>2168</v>
      </c>
      <c r="Y29" s="77"/>
      <c r="Z29" s="77"/>
      <c r="AA29" s="77"/>
      <c r="AB29" s="77"/>
      <c r="AC29" s="77"/>
      <c r="AD29" s="74"/>
    </row>
    <row r="30" spans="1:30" ht="16.5" customHeight="1" x14ac:dyDescent="0.25">
      <c r="A30" s="77" t="s">
        <v>2244</v>
      </c>
      <c r="B30" s="77"/>
      <c r="C30" s="77"/>
      <c r="D30" s="77"/>
      <c r="E30" s="77"/>
      <c r="F30" s="77" t="s">
        <v>2156</v>
      </c>
      <c r="G30" s="77"/>
      <c r="H30" s="125">
        <v>42738</v>
      </c>
      <c r="I30" s="125"/>
      <c r="J30" s="125"/>
      <c r="K30" s="125"/>
      <c r="L30" s="77" t="s">
        <v>76</v>
      </c>
      <c r="M30" s="77"/>
      <c r="N30" s="77" t="s">
        <v>2131</v>
      </c>
      <c r="O30" s="77"/>
      <c r="P30" s="77" t="s">
        <v>2132</v>
      </c>
      <c r="Q30" s="77"/>
      <c r="R30" s="77" t="s">
        <v>3</v>
      </c>
      <c r="S30" s="77"/>
      <c r="T30" s="77" t="s">
        <v>3</v>
      </c>
      <c r="U30" s="77"/>
      <c r="V30" s="126"/>
      <c r="W30" s="126"/>
      <c r="X30" s="77"/>
      <c r="Y30" s="77"/>
      <c r="Z30" s="77"/>
      <c r="AA30" s="77"/>
      <c r="AB30" s="77"/>
      <c r="AC30" s="77"/>
      <c r="AD30" s="74"/>
    </row>
    <row r="31" spans="1:30" ht="16.5" customHeight="1" x14ac:dyDescent="0.25">
      <c r="A31" s="77" t="s">
        <v>2245</v>
      </c>
      <c r="B31" s="77"/>
      <c r="C31" s="77"/>
      <c r="D31" s="77"/>
      <c r="E31" s="77"/>
      <c r="F31" s="77" t="s">
        <v>2130</v>
      </c>
      <c r="G31" s="77"/>
      <c r="H31" s="125">
        <v>42741</v>
      </c>
      <c r="I31" s="125"/>
      <c r="J31" s="125"/>
      <c r="K31" s="125"/>
      <c r="L31" s="77" t="s">
        <v>76</v>
      </c>
      <c r="M31" s="77"/>
      <c r="N31" s="77" t="s">
        <v>2131</v>
      </c>
      <c r="O31" s="77"/>
      <c r="P31" s="77" t="s">
        <v>2132</v>
      </c>
      <c r="Q31" s="77"/>
      <c r="R31" s="77" t="s">
        <v>3</v>
      </c>
      <c r="S31" s="77"/>
      <c r="T31" s="77" t="s">
        <v>3</v>
      </c>
      <c r="U31" s="77"/>
      <c r="V31" s="126"/>
      <c r="W31" s="126"/>
      <c r="X31" s="77"/>
      <c r="Y31" s="77"/>
      <c r="Z31" s="77"/>
      <c r="AA31" s="77"/>
      <c r="AB31" s="77"/>
      <c r="AC31" s="77"/>
      <c r="AD31" s="74"/>
    </row>
    <row r="32" spans="1:30" ht="16.5" customHeight="1" x14ac:dyDescent="0.25">
      <c r="A32" s="77" t="s">
        <v>2246</v>
      </c>
      <c r="B32" s="77"/>
      <c r="C32" s="77"/>
      <c r="D32" s="77"/>
      <c r="E32" s="77"/>
      <c r="F32" s="77" t="s">
        <v>2130</v>
      </c>
      <c r="G32" s="77"/>
      <c r="H32" s="125">
        <v>42744</v>
      </c>
      <c r="I32" s="125"/>
      <c r="J32" s="125"/>
      <c r="K32" s="125"/>
      <c r="L32" s="77" t="s">
        <v>76</v>
      </c>
      <c r="M32" s="77"/>
      <c r="N32" s="77" t="s">
        <v>2131</v>
      </c>
      <c r="O32" s="77"/>
      <c r="P32" s="77" t="s">
        <v>2132</v>
      </c>
      <c r="Q32" s="77"/>
      <c r="R32" s="77" t="s">
        <v>3</v>
      </c>
      <c r="S32" s="77"/>
      <c r="T32" s="77" t="s">
        <v>3</v>
      </c>
      <c r="U32" s="77"/>
      <c r="V32" s="126"/>
      <c r="W32" s="126"/>
      <c r="X32" s="77"/>
      <c r="Y32" s="77"/>
      <c r="Z32" s="77"/>
      <c r="AA32" s="77"/>
      <c r="AB32" s="77"/>
      <c r="AC32" s="77"/>
      <c r="AD32" s="74"/>
    </row>
    <row r="33" spans="1:30" ht="16.5" customHeight="1" x14ac:dyDescent="0.25">
      <c r="A33" s="77" t="s">
        <v>2247</v>
      </c>
      <c r="B33" s="77"/>
      <c r="C33" s="77"/>
      <c r="D33" s="77"/>
      <c r="E33" s="77"/>
      <c r="F33" s="77" t="s">
        <v>2130</v>
      </c>
      <c r="G33" s="77"/>
      <c r="H33" s="125">
        <v>42752</v>
      </c>
      <c r="I33" s="125"/>
      <c r="J33" s="125"/>
      <c r="K33" s="125"/>
      <c r="L33" s="77" t="s">
        <v>76</v>
      </c>
      <c r="M33" s="77"/>
      <c r="N33" s="77" t="s">
        <v>2131</v>
      </c>
      <c r="O33" s="77"/>
      <c r="P33" s="77" t="s">
        <v>2132</v>
      </c>
      <c r="Q33" s="77"/>
      <c r="R33" s="77" t="s">
        <v>3</v>
      </c>
      <c r="S33" s="77"/>
      <c r="T33" s="77" t="s">
        <v>3</v>
      </c>
      <c r="U33" s="77"/>
      <c r="V33" s="126">
        <v>0</v>
      </c>
      <c r="W33" s="126"/>
      <c r="X33" s="77"/>
      <c r="Y33" s="77"/>
      <c r="Z33" s="77"/>
      <c r="AA33" s="77"/>
      <c r="AB33" s="77"/>
      <c r="AC33" s="77"/>
      <c r="AD33" s="74"/>
    </row>
    <row r="34" spans="1:30" ht="16.5" customHeight="1" x14ac:dyDescent="0.25">
      <c r="A34" s="77"/>
      <c r="B34" s="77"/>
      <c r="C34" s="77"/>
      <c r="D34" s="77"/>
      <c r="E34" s="77"/>
      <c r="F34" s="77"/>
      <c r="G34" s="77"/>
      <c r="H34" s="81"/>
      <c r="I34" s="81"/>
      <c r="J34" s="81"/>
      <c r="K34" s="81"/>
      <c r="L34" s="77"/>
      <c r="M34" s="77"/>
      <c r="N34" s="77"/>
      <c r="O34" s="77"/>
      <c r="P34" s="77"/>
      <c r="Q34" s="77"/>
      <c r="R34" s="77"/>
      <c r="S34" s="77"/>
      <c r="T34" s="77"/>
      <c r="U34" s="77"/>
      <c r="V34" s="77"/>
      <c r="W34" s="77"/>
      <c r="X34" s="77"/>
      <c r="Y34" s="77"/>
      <c r="Z34" s="77"/>
      <c r="AA34" s="77"/>
      <c r="AB34" s="77"/>
      <c r="AC34" s="77"/>
      <c r="AD34" s="74"/>
    </row>
    <row r="35" spans="1:30" ht="16.5" customHeight="1" x14ac:dyDescent="0.25">
      <c r="A35" s="77"/>
      <c r="B35" s="77"/>
      <c r="C35" s="77"/>
      <c r="D35" s="77"/>
      <c r="E35" s="77"/>
      <c r="F35" s="77"/>
      <c r="G35" s="77"/>
      <c r="H35" s="81"/>
      <c r="I35" s="81"/>
      <c r="J35" s="81"/>
      <c r="K35" s="81"/>
      <c r="L35" s="77"/>
      <c r="M35" s="77"/>
      <c r="N35" s="77"/>
      <c r="O35" s="77"/>
      <c r="P35" s="77"/>
      <c r="Q35" s="77"/>
      <c r="R35" s="77"/>
      <c r="S35" s="77"/>
      <c r="T35" s="77"/>
      <c r="U35" s="77"/>
      <c r="V35" s="77"/>
      <c r="W35" s="77"/>
      <c r="X35" s="77"/>
      <c r="Y35" s="77"/>
      <c r="Z35" s="77"/>
      <c r="AA35" s="77"/>
      <c r="AB35" s="77"/>
      <c r="AC35" s="77"/>
      <c r="AD35" s="74"/>
    </row>
    <row r="36" spans="1:30" ht="16.5" customHeight="1" x14ac:dyDescent="0.25">
      <c r="A36" s="77"/>
      <c r="B36" s="77"/>
      <c r="C36" s="77"/>
      <c r="D36" s="77"/>
      <c r="E36" s="77"/>
      <c r="F36" s="77"/>
      <c r="G36" s="77"/>
      <c r="H36" s="81"/>
      <c r="I36" s="81"/>
      <c r="J36" s="81"/>
      <c r="K36" s="81"/>
      <c r="L36" s="77"/>
      <c r="M36" s="77"/>
      <c r="N36" s="77"/>
      <c r="O36" s="77"/>
      <c r="P36" s="77"/>
      <c r="Q36" s="77"/>
      <c r="R36" s="77"/>
      <c r="S36" s="77"/>
      <c r="T36" s="77"/>
      <c r="U36" s="77"/>
      <c r="V36" s="77"/>
      <c r="W36" s="77"/>
      <c r="X36" s="77"/>
      <c r="Y36" s="77"/>
      <c r="Z36" s="77"/>
      <c r="AA36" s="77"/>
      <c r="AB36" s="77"/>
      <c r="AC36" s="77"/>
      <c r="AD36" s="74"/>
    </row>
    <row r="37" spans="1:30" ht="16.5" customHeight="1" x14ac:dyDescent="0.25">
      <c r="A37" s="77"/>
      <c r="B37" s="77"/>
      <c r="C37" s="77"/>
      <c r="D37" s="77"/>
      <c r="E37" s="77"/>
      <c r="F37" s="77"/>
      <c r="G37" s="77"/>
      <c r="H37" s="81"/>
      <c r="I37" s="81"/>
      <c r="J37" s="81"/>
      <c r="K37" s="81"/>
      <c r="L37" s="77"/>
      <c r="M37" s="77"/>
      <c r="N37" s="77"/>
      <c r="O37" s="77"/>
      <c r="P37" s="77"/>
      <c r="Q37" s="77"/>
      <c r="R37" s="77"/>
      <c r="S37" s="77"/>
      <c r="T37" s="77"/>
      <c r="U37" s="77"/>
      <c r="V37" s="77"/>
      <c r="W37" s="77"/>
      <c r="X37" s="77"/>
      <c r="Y37" s="77"/>
      <c r="Z37" s="77"/>
      <c r="AA37" s="77"/>
      <c r="AB37" s="77"/>
      <c r="AC37" s="77"/>
      <c r="AD37" s="74"/>
    </row>
    <row r="38" spans="1:30" ht="16.5" customHeight="1" x14ac:dyDescent="0.25">
      <c r="A38" s="77"/>
      <c r="B38" s="77"/>
      <c r="C38" s="77"/>
      <c r="D38" s="77"/>
      <c r="E38" s="77"/>
      <c r="F38" s="77"/>
      <c r="G38" s="77"/>
      <c r="H38" s="81"/>
      <c r="I38" s="81"/>
      <c r="J38" s="81"/>
      <c r="K38" s="81"/>
      <c r="L38" s="77"/>
      <c r="M38" s="77"/>
      <c r="N38" s="77"/>
      <c r="O38" s="77"/>
      <c r="P38" s="77"/>
      <c r="Q38" s="77"/>
      <c r="R38" s="77"/>
      <c r="S38" s="77"/>
      <c r="T38" s="77"/>
      <c r="U38" s="77"/>
      <c r="V38" s="77"/>
      <c r="W38" s="77"/>
      <c r="X38" s="77"/>
      <c r="Y38" s="77"/>
      <c r="Z38" s="77"/>
      <c r="AA38" s="77"/>
      <c r="AB38" s="77"/>
      <c r="AC38" s="77"/>
      <c r="AD38" s="74"/>
    </row>
    <row r="39" spans="1:30" ht="16.5" customHeight="1" x14ac:dyDescent="0.25">
      <c r="A39" s="77"/>
      <c r="B39" s="77"/>
      <c r="C39" s="77"/>
      <c r="D39" s="77"/>
      <c r="E39" s="77"/>
      <c r="F39" s="77"/>
      <c r="G39" s="77"/>
      <c r="H39" s="81"/>
      <c r="I39" s="81"/>
      <c r="J39" s="81"/>
      <c r="K39" s="81"/>
      <c r="L39" s="77"/>
      <c r="M39" s="77"/>
      <c r="N39" s="77"/>
      <c r="O39" s="77"/>
      <c r="P39" s="77"/>
      <c r="Q39" s="77"/>
      <c r="R39" s="77"/>
      <c r="S39" s="77"/>
      <c r="T39" s="77"/>
      <c r="U39" s="77"/>
      <c r="V39" s="77"/>
      <c r="W39" s="77"/>
      <c r="X39" s="77"/>
      <c r="Y39" s="77"/>
      <c r="Z39" s="77"/>
      <c r="AA39" s="77"/>
      <c r="AB39" s="77"/>
      <c r="AC39" s="77"/>
      <c r="AD39" s="74"/>
    </row>
    <row r="40" spans="1:30" ht="16.5" customHeight="1" x14ac:dyDescent="0.25">
      <c r="A40" s="77"/>
      <c r="B40" s="77"/>
      <c r="C40" s="77"/>
      <c r="D40" s="77"/>
      <c r="E40" s="77"/>
      <c r="F40" s="77"/>
      <c r="G40" s="77"/>
      <c r="H40" s="81"/>
      <c r="I40" s="81"/>
      <c r="J40" s="81"/>
      <c r="K40" s="81"/>
      <c r="L40" s="77"/>
      <c r="M40" s="77"/>
      <c r="N40" s="77"/>
      <c r="O40" s="77"/>
      <c r="P40" s="77"/>
      <c r="Q40" s="77"/>
      <c r="R40" s="77"/>
      <c r="S40" s="77"/>
      <c r="T40" s="77"/>
      <c r="U40" s="77"/>
      <c r="V40" s="77"/>
      <c r="W40" s="77"/>
      <c r="X40" s="77"/>
      <c r="Y40" s="77"/>
      <c r="Z40" s="77"/>
      <c r="AA40" s="77"/>
      <c r="AB40" s="77"/>
      <c r="AC40" s="77"/>
      <c r="AD40" s="74"/>
    </row>
    <row r="41" spans="1:30" ht="16.5" customHeight="1" x14ac:dyDescent="0.25">
      <c r="A41" s="77"/>
      <c r="B41" s="77"/>
      <c r="C41" s="77"/>
      <c r="D41" s="77"/>
      <c r="E41" s="77"/>
      <c r="F41" s="77"/>
      <c r="G41" s="77"/>
      <c r="H41" s="81"/>
      <c r="I41" s="81"/>
      <c r="J41" s="81"/>
      <c r="K41" s="81"/>
      <c r="L41" s="77"/>
      <c r="M41" s="77"/>
      <c r="N41" s="77"/>
      <c r="O41" s="77"/>
      <c r="P41" s="77"/>
      <c r="Q41" s="77"/>
      <c r="R41" s="77"/>
      <c r="S41" s="77"/>
      <c r="T41" s="77"/>
      <c r="U41" s="77"/>
      <c r="V41" s="77"/>
      <c r="W41" s="77"/>
      <c r="X41" s="77"/>
      <c r="Y41" s="77"/>
      <c r="Z41" s="77"/>
      <c r="AA41" s="77"/>
      <c r="AB41" s="77"/>
      <c r="AC41" s="77"/>
      <c r="AD41" s="74"/>
    </row>
    <row r="42" spans="1:30" ht="16.5" customHeight="1" x14ac:dyDescent="0.25">
      <c r="A42" s="77"/>
      <c r="B42" s="77"/>
      <c r="C42" s="77"/>
      <c r="D42" s="77"/>
      <c r="E42" s="77"/>
      <c r="F42" s="77"/>
      <c r="G42" s="77"/>
      <c r="H42" s="81"/>
      <c r="I42" s="81"/>
      <c r="J42" s="81"/>
      <c r="K42" s="81"/>
      <c r="L42" s="77"/>
      <c r="M42" s="77"/>
      <c r="N42" s="77"/>
      <c r="O42" s="77"/>
      <c r="P42" s="77"/>
      <c r="Q42" s="77"/>
      <c r="R42" s="77"/>
      <c r="S42" s="77"/>
      <c r="T42" s="77"/>
      <c r="U42" s="77"/>
      <c r="V42" s="77"/>
      <c r="W42" s="77"/>
      <c r="X42" s="77"/>
      <c r="Y42" s="77"/>
      <c r="Z42" s="77"/>
      <c r="AA42" s="77"/>
      <c r="AB42" s="77"/>
      <c r="AC42" s="77"/>
      <c r="AD42" s="74"/>
    </row>
    <row r="43" spans="1:30" ht="16.5" customHeight="1" x14ac:dyDescent="0.25">
      <c r="A43" s="77"/>
      <c r="B43" s="77"/>
      <c r="C43" s="77"/>
      <c r="D43" s="77"/>
      <c r="E43" s="77"/>
      <c r="F43" s="77"/>
      <c r="G43" s="77"/>
      <c r="H43" s="81"/>
      <c r="I43" s="81"/>
      <c r="J43" s="81"/>
      <c r="K43" s="81"/>
      <c r="L43" s="77"/>
      <c r="M43" s="77"/>
      <c r="N43" s="77"/>
      <c r="O43" s="77"/>
      <c r="P43" s="77"/>
      <c r="Q43" s="77"/>
      <c r="R43" s="77"/>
      <c r="S43" s="77"/>
      <c r="T43" s="77"/>
      <c r="U43" s="77"/>
      <c r="V43" s="77"/>
      <c r="W43" s="77"/>
      <c r="X43" s="77"/>
      <c r="Y43" s="77"/>
      <c r="Z43" s="77"/>
      <c r="AA43" s="77"/>
      <c r="AB43" s="77"/>
      <c r="AC43" s="77"/>
      <c r="AD43" s="74"/>
    </row>
    <row r="44" spans="1:30" ht="16.5" customHeight="1" x14ac:dyDescent="0.25">
      <c r="A44" s="77"/>
      <c r="B44" s="77"/>
      <c r="C44" s="77"/>
      <c r="D44" s="77"/>
      <c r="E44" s="77"/>
      <c r="F44" s="77"/>
      <c r="G44" s="77"/>
      <c r="H44" s="81"/>
      <c r="I44" s="81"/>
      <c r="J44" s="81"/>
      <c r="K44" s="81"/>
      <c r="L44" s="77"/>
      <c r="M44" s="77"/>
      <c r="N44" s="77"/>
      <c r="O44" s="77"/>
      <c r="P44" s="77"/>
      <c r="Q44" s="77"/>
      <c r="R44" s="77"/>
      <c r="S44" s="77"/>
      <c r="T44" s="77"/>
      <c r="U44" s="77"/>
      <c r="V44" s="77"/>
      <c r="W44" s="77"/>
      <c r="X44" s="77"/>
      <c r="Y44" s="77"/>
      <c r="Z44" s="77"/>
      <c r="AA44" s="77"/>
      <c r="AB44" s="77"/>
      <c r="AC44" s="77"/>
      <c r="AD44" s="74"/>
    </row>
    <row r="45" spans="1:30" ht="16.5" customHeight="1" x14ac:dyDescent="0.25">
      <c r="A45" s="77"/>
      <c r="B45" s="77"/>
      <c r="C45" s="77"/>
      <c r="D45" s="77"/>
      <c r="E45" s="77"/>
      <c r="F45" s="77"/>
      <c r="G45" s="77"/>
      <c r="H45" s="81"/>
      <c r="I45" s="81"/>
      <c r="J45" s="81"/>
      <c r="K45" s="81"/>
      <c r="L45" s="77"/>
      <c r="M45" s="77"/>
      <c r="N45" s="77"/>
      <c r="O45" s="77"/>
      <c r="P45" s="77"/>
      <c r="Q45" s="77"/>
      <c r="R45" s="77"/>
      <c r="S45" s="77"/>
      <c r="T45" s="77"/>
      <c r="U45" s="77"/>
      <c r="V45" s="77"/>
      <c r="W45" s="77"/>
      <c r="X45" s="77"/>
      <c r="Y45" s="77"/>
      <c r="Z45" s="77"/>
      <c r="AA45" s="77"/>
      <c r="AB45" s="77"/>
      <c r="AC45" s="77"/>
      <c r="AD45" s="74"/>
    </row>
    <row r="46" spans="1:30" ht="16.5" customHeight="1" x14ac:dyDescent="0.25">
      <c r="A46" s="77"/>
      <c r="B46" s="77"/>
      <c r="C46" s="77"/>
      <c r="D46" s="77"/>
      <c r="E46" s="77"/>
      <c r="F46" s="77"/>
      <c r="G46" s="77"/>
      <c r="H46" s="81"/>
      <c r="I46" s="81"/>
      <c r="J46" s="81"/>
      <c r="K46" s="81"/>
      <c r="L46" s="77"/>
      <c r="M46" s="77"/>
      <c r="N46" s="77"/>
      <c r="O46" s="77"/>
      <c r="P46" s="77"/>
      <c r="Q46" s="77"/>
      <c r="R46" s="77"/>
      <c r="S46" s="77"/>
      <c r="T46" s="77"/>
      <c r="U46" s="77"/>
      <c r="V46" s="77"/>
      <c r="W46" s="77"/>
      <c r="X46" s="77"/>
      <c r="Y46" s="77"/>
      <c r="Z46" s="77"/>
      <c r="AA46" s="77"/>
      <c r="AB46" s="77"/>
      <c r="AC46" s="77"/>
      <c r="AD46" s="74"/>
    </row>
    <row r="47" spans="1:30" ht="16.5" customHeight="1" x14ac:dyDescent="0.25">
      <c r="A47" s="77"/>
      <c r="B47" s="77"/>
      <c r="C47" s="77"/>
      <c r="D47" s="77"/>
      <c r="E47" s="77"/>
      <c r="F47" s="77"/>
      <c r="G47" s="77"/>
      <c r="H47" s="81"/>
      <c r="I47" s="81"/>
      <c r="J47" s="81"/>
      <c r="K47" s="81"/>
      <c r="L47" s="77"/>
      <c r="M47" s="77"/>
      <c r="N47" s="77"/>
      <c r="O47" s="77"/>
      <c r="P47" s="77"/>
      <c r="Q47" s="77"/>
      <c r="R47" s="77"/>
      <c r="S47" s="77"/>
      <c r="T47" s="77"/>
      <c r="U47" s="77"/>
      <c r="V47" s="77"/>
      <c r="W47" s="77"/>
      <c r="X47" s="77"/>
      <c r="Y47" s="77"/>
      <c r="Z47" s="77"/>
      <c r="AA47" s="77"/>
      <c r="AB47" s="77"/>
      <c r="AC47" s="77"/>
      <c r="AD47" s="74"/>
    </row>
    <row r="48" spans="1:30" ht="16.5" customHeight="1" x14ac:dyDescent="0.25">
      <c r="A48" s="77"/>
      <c r="B48" s="77"/>
      <c r="C48" s="77"/>
      <c r="D48" s="77"/>
      <c r="E48" s="77"/>
      <c r="F48" s="77"/>
      <c r="G48" s="77"/>
      <c r="H48" s="81"/>
      <c r="I48" s="81"/>
      <c r="J48" s="81"/>
      <c r="K48" s="81"/>
      <c r="L48" s="77"/>
      <c r="M48" s="77"/>
      <c r="N48" s="77"/>
      <c r="O48" s="77"/>
      <c r="P48" s="77"/>
      <c r="Q48" s="77"/>
      <c r="R48" s="77"/>
      <c r="S48" s="77"/>
      <c r="T48" s="77"/>
      <c r="U48" s="77"/>
      <c r="V48" s="77"/>
      <c r="W48" s="77"/>
      <c r="X48" s="77"/>
      <c r="Y48" s="77"/>
      <c r="Z48" s="77"/>
      <c r="AA48" s="77"/>
      <c r="AB48" s="77"/>
      <c r="AC48" s="77"/>
      <c r="AD48" s="74"/>
    </row>
    <row r="49" spans="1:29" ht="16.5" customHeight="1" x14ac:dyDescent="0.25">
      <c r="A49" s="78"/>
      <c r="B49" s="78"/>
      <c r="C49" s="78"/>
      <c r="D49" s="78"/>
      <c r="E49" s="78"/>
      <c r="F49" s="78"/>
      <c r="G49" s="78"/>
      <c r="H49" s="79"/>
      <c r="I49" s="79"/>
      <c r="J49" s="79"/>
      <c r="K49" s="79"/>
      <c r="L49" s="78"/>
      <c r="M49" s="78"/>
      <c r="N49" s="78"/>
      <c r="O49" s="78"/>
      <c r="P49" s="78"/>
      <c r="Q49" s="78"/>
      <c r="R49" s="78"/>
      <c r="S49" s="78"/>
      <c r="T49" s="78"/>
      <c r="U49" s="78"/>
      <c r="V49" s="78"/>
      <c r="W49" s="78"/>
      <c r="X49" s="78"/>
      <c r="Y49" s="78"/>
      <c r="Z49" s="78"/>
      <c r="AA49" s="78"/>
      <c r="AB49" s="78"/>
      <c r="AC49" s="78"/>
    </row>
    <row r="50" spans="1:29" ht="16.5" customHeight="1" x14ac:dyDescent="0.25">
      <c r="A50" s="78"/>
      <c r="B50" s="78"/>
      <c r="C50" s="78"/>
      <c r="D50" s="78"/>
      <c r="E50" s="78"/>
      <c r="F50" s="78"/>
      <c r="G50" s="78"/>
      <c r="H50" s="79"/>
      <c r="I50" s="79"/>
      <c r="J50" s="79"/>
      <c r="K50" s="79"/>
      <c r="L50" s="78"/>
      <c r="M50" s="78"/>
      <c r="N50" s="78"/>
      <c r="O50" s="78"/>
      <c r="P50" s="78"/>
      <c r="Q50" s="78"/>
      <c r="R50" s="78"/>
      <c r="S50" s="78"/>
      <c r="T50" s="78"/>
      <c r="U50" s="78"/>
      <c r="V50" s="78"/>
      <c r="W50" s="78"/>
      <c r="X50" s="78"/>
      <c r="Y50" s="78"/>
      <c r="Z50" s="78"/>
      <c r="AA50" s="78"/>
      <c r="AB50" s="78"/>
      <c r="AC50" s="78"/>
    </row>
    <row r="51" spans="1:29" ht="16.5" customHeight="1" x14ac:dyDescent="0.25">
      <c r="A51" s="78"/>
      <c r="B51" s="78"/>
      <c r="C51" s="78"/>
      <c r="D51" s="78"/>
      <c r="E51" s="78"/>
      <c r="F51" s="78"/>
      <c r="G51" s="78"/>
      <c r="H51" s="79"/>
      <c r="I51" s="79"/>
      <c r="J51" s="79"/>
      <c r="K51" s="79"/>
      <c r="L51" s="78"/>
      <c r="M51" s="78"/>
      <c r="N51" s="78"/>
      <c r="O51" s="78"/>
      <c r="P51" s="78"/>
      <c r="Q51" s="78"/>
      <c r="R51" s="78"/>
      <c r="S51" s="78"/>
      <c r="T51" s="78"/>
      <c r="U51" s="78"/>
      <c r="V51" s="78"/>
      <c r="W51" s="78"/>
      <c r="X51" s="78"/>
      <c r="Y51" s="78"/>
      <c r="Z51" s="78"/>
      <c r="AA51" s="78"/>
      <c r="AB51" s="78"/>
      <c r="AC51" s="78"/>
    </row>
    <row r="52" spans="1:29" ht="16.5" customHeight="1" x14ac:dyDescent="0.25">
      <c r="A52" s="78"/>
      <c r="B52" s="78"/>
      <c r="C52" s="78"/>
      <c r="D52" s="78"/>
      <c r="E52" s="78"/>
      <c r="F52" s="78"/>
      <c r="G52" s="78"/>
      <c r="H52" s="79"/>
      <c r="I52" s="79"/>
      <c r="J52" s="79"/>
      <c r="K52" s="79"/>
      <c r="L52" s="78"/>
      <c r="M52" s="78"/>
      <c r="N52" s="78"/>
      <c r="O52" s="78"/>
      <c r="P52" s="78"/>
      <c r="Q52" s="78"/>
      <c r="R52" s="78"/>
      <c r="S52" s="78"/>
      <c r="T52" s="78"/>
      <c r="U52" s="78"/>
      <c r="V52" s="78"/>
      <c r="W52" s="78"/>
      <c r="X52" s="78"/>
      <c r="Y52" s="78"/>
      <c r="Z52" s="78"/>
      <c r="AA52" s="78"/>
      <c r="AB52" s="78"/>
      <c r="AC52" s="78"/>
    </row>
    <row r="53" spans="1:29" ht="16.5" customHeight="1" x14ac:dyDescent="0.25">
      <c r="A53" s="78"/>
      <c r="B53" s="78"/>
      <c r="C53" s="78"/>
      <c r="D53" s="78"/>
      <c r="E53" s="78"/>
      <c r="F53" s="78"/>
      <c r="G53" s="78"/>
      <c r="H53" s="79"/>
      <c r="I53" s="79"/>
      <c r="J53" s="79"/>
      <c r="K53" s="79"/>
      <c r="L53" s="78"/>
      <c r="M53" s="78"/>
      <c r="N53" s="78"/>
      <c r="O53" s="78"/>
      <c r="P53" s="78"/>
      <c r="Q53" s="78"/>
      <c r="R53" s="78"/>
      <c r="S53" s="78"/>
      <c r="T53" s="78"/>
      <c r="U53" s="78"/>
      <c r="V53" s="78"/>
      <c r="W53" s="78"/>
      <c r="X53" s="78"/>
      <c r="Y53" s="78"/>
      <c r="Z53" s="78"/>
      <c r="AA53" s="78"/>
      <c r="AB53" s="78"/>
      <c r="AC53" s="78"/>
    </row>
    <row r="54" spans="1:29" ht="16.5" customHeight="1" x14ac:dyDescent="0.25">
      <c r="A54" s="78"/>
      <c r="B54" s="78"/>
      <c r="C54" s="78"/>
      <c r="D54" s="78"/>
      <c r="E54" s="78"/>
      <c r="F54" s="78"/>
      <c r="G54" s="78"/>
      <c r="H54" s="79"/>
      <c r="I54" s="79"/>
      <c r="J54" s="79"/>
      <c r="K54" s="79"/>
      <c r="L54" s="78"/>
      <c r="M54" s="78"/>
      <c r="N54" s="78"/>
      <c r="O54" s="78"/>
      <c r="P54" s="78"/>
      <c r="Q54" s="78"/>
      <c r="R54" s="78"/>
      <c r="S54" s="78"/>
      <c r="T54" s="78"/>
      <c r="U54" s="78"/>
      <c r="V54" s="78"/>
      <c r="W54" s="78"/>
      <c r="X54" s="78"/>
      <c r="Y54" s="78"/>
      <c r="Z54" s="78"/>
      <c r="AA54" s="78"/>
      <c r="AB54" s="78"/>
      <c r="AC54" s="78"/>
    </row>
    <row r="55" spans="1:29" ht="16.5" customHeight="1" x14ac:dyDescent="0.25">
      <c r="A55" s="78"/>
      <c r="B55" s="78"/>
      <c r="C55" s="78"/>
      <c r="D55" s="78"/>
      <c r="E55" s="78"/>
      <c r="F55" s="78"/>
      <c r="G55" s="78"/>
      <c r="H55" s="79"/>
      <c r="I55" s="79"/>
      <c r="J55" s="79"/>
      <c r="K55" s="79"/>
      <c r="L55" s="78"/>
      <c r="M55" s="78"/>
      <c r="N55" s="78"/>
      <c r="O55" s="78"/>
      <c r="P55" s="78"/>
      <c r="Q55" s="78"/>
      <c r="R55" s="78"/>
      <c r="S55" s="78"/>
      <c r="T55" s="78"/>
      <c r="U55" s="78"/>
      <c r="V55" s="78"/>
      <c r="W55" s="78"/>
      <c r="X55" s="78"/>
      <c r="Y55" s="78"/>
      <c r="Z55" s="78"/>
      <c r="AA55" s="78"/>
      <c r="AB55" s="78"/>
      <c r="AC55" s="78"/>
    </row>
    <row r="56" spans="1:29" ht="16.5" customHeight="1" x14ac:dyDescent="0.25">
      <c r="A56" s="78"/>
      <c r="B56" s="78"/>
      <c r="C56" s="78"/>
      <c r="D56" s="78"/>
      <c r="E56" s="78"/>
      <c r="F56" s="78"/>
      <c r="G56" s="78"/>
      <c r="H56" s="79"/>
      <c r="I56" s="79"/>
      <c r="J56" s="79"/>
      <c r="K56" s="79"/>
      <c r="L56" s="78"/>
      <c r="M56" s="78"/>
      <c r="N56" s="78"/>
      <c r="O56" s="78"/>
      <c r="P56" s="78"/>
      <c r="Q56" s="78"/>
      <c r="R56" s="78"/>
      <c r="S56" s="78"/>
      <c r="T56" s="78"/>
      <c r="U56" s="78"/>
      <c r="V56" s="78"/>
      <c r="W56" s="78"/>
      <c r="X56" s="78"/>
      <c r="Y56" s="78"/>
      <c r="Z56" s="78"/>
      <c r="AA56" s="78"/>
      <c r="AB56" s="78"/>
      <c r="AC56" s="78"/>
    </row>
    <row r="57" spans="1:29" ht="16.5" customHeight="1" x14ac:dyDescent="0.25">
      <c r="A57" s="78"/>
      <c r="B57" s="78"/>
      <c r="C57" s="78"/>
      <c r="D57" s="78"/>
      <c r="E57" s="78"/>
      <c r="F57" s="78"/>
      <c r="G57" s="78"/>
      <c r="H57" s="79"/>
      <c r="I57" s="79"/>
      <c r="J57" s="79"/>
      <c r="K57" s="79"/>
      <c r="L57" s="78"/>
      <c r="M57" s="78"/>
      <c r="N57" s="78"/>
      <c r="O57" s="78"/>
      <c r="P57" s="78"/>
      <c r="Q57" s="78"/>
      <c r="R57" s="78"/>
      <c r="S57" s="78"/>
      <c r="T57" s="78"/>
      <c r="U57" s="78"/>
      <c r="V57" s="78"/>
      <c r="W57" s="78"/>
      <c r="X57" s="78"/>
      <c r="Y57" s="78"/>
      <c r="Z57" s="78"/>
      <c r="AA57" s="78"/>
      <c r="AB57" s="78"/>
      <c r="AC57" s="78"/>
    </row>
    <row r="58" spans="1:29" ht="16.5" customHeight="1" x14ac:dyDescent="0.25">
      <c r="A58" s="78"/>
      <c r="B58" s="78"/>
      <c r="C58" s="78"/>
      <c r="D58" s="78"/>
      <c r="E58" s="78"/>
      <c r="F58" s="78"/>
      <c r="G58" s="78"/>
      <c r="H58" s="79"/>
      <c r="I58" s="79"/>
      <c r="J58" s="79"/>
      <c r="K58" s="79"/>
      <c r="L58" s="78"/>
      <c r="M58" s="78"/>
      <c r="N58" s="78"/>
      <c r="O58" s="78"/>
      <c r="P58" s="78"/>
      <c r="Q58" s="78"/>
      <c r="R58" s="78"/>
      <c r="S58" s="78"/>
      <c r="T58" s="78"/>
      <c r="U58" s="78"/>
      <c r="V58" s="78"/>
      <c r="W58" s="78"/>
      <c r="X58" s="78"/>
      <c r="Y58" s="78"/>
      <c r="Z58" s="78"/>
      <c r="AA58" s="78"/>
      <c r="AB58" s="78"/>
      <c r="AC58" s="78"/>
    </row>
    <row r="59" spans="1:29" ht="16.5" customHeight="1" x14ac:dyDescent="0.25">
      <c r="A59" s="78"/>
      <c r="B59" s="78"/>
      <c r="C59" s="78"/>
      <c r="D59" s="78"/>
      <c r="E59" s="78"/>
      <c r="F59" s="78"/>
      <c r="G59" s="78"/>
      <c r="H59" s="79"/>
      <c r="I59" s="79"/>
      <c r="J59" s="79"/>
      <c r="K59" s="79"/>
      <c r="L59" s="78"/>
      <c r="M59" s="78"/>
      <c r="N59" s="78"/>
      <c r="O59" s="78"/>
      <c r="P59" s="78"/>
      <c r="Q59" s="78"/>
      <c r="R59" s="78"/>
      <c r="S59" s="78"/>
      <c r="T59" s="78"/>
      <c r="U59" s="78"/>
      <c r="V59" s="78"/>
      <c r="W59" s="78"/>
      <c r="X59" s="78"/>
      <c r="Y59" s="78"/>
      <c r="Z59" s="78"/>
      <c r="AA59" s="78"/>
      <c r="AB59" s="78"/>
      <c r="AC59" s="78"/>
    </row>
    <row r="60" spans="1:29" ht="16.5" customHeight="1" x14ac:dyDescent="0.25">
      <c r="A60" s="78"/>
      <c r="B60" s="78"/>
      <c r="C60" s="78"/>
      <c r="D60" s="78"/>
      <c r="E60" s="78"/>
      <c r="F60" s="78"/>
      <c r="G60" s="78"/>
      <c r="H60" s="79"/>
      <c r="I60" s="79"/>
      <c r="J60" s="79"/>
      <c r="K60" s="79"/>
      <c r="L60" s="78"/>
      <c r="M60" s="78"/>
      <c r="N60" s="78"/>
      <c r="O60" s="78"/>
      <c r="P60" s="78"/>
      <c r="Q60" s="78"/>
      <c r="R60" s="78"/>
      <c r="S60" s="78"/>
      <c r="T60" s="78"/>
      <c r="U60" s="78"/>
      <c r="V60" s="78"/>
      <c r="W60" s="78"/>
      <c r="X60" s="78"/>
      <c r="Y60" s="78"/>
      <c r="Z60" s="78"/>
      <c r="AA60" s="78"/>
      <c r="AB60" s="78"/>
      <c r="AC60" s="78"/>
    </row>
    <row r="61" spans="1:29" ht="16.5" customHeight="1" x14ac:dyDescent="0.25">
      <c r="A61" s="78"/>
      <c r="B61" s="78"/>
      <c r="C61" s="78"/>
      <c r="D61" s="78"/>
      <c r="E61" s="78"/>
      <c r="F61" s="78"/>
      <c r="G61" s="78"/>
      <c r="H61" s="79"/>
      <c r="I61" s="79"/>
      <c r="J61" s="79"/>
      <c r="K61" s="79"/>
      <c r="L61" s="78"/>
      <c r="M61" s="78"/>
      <c r="N61" s="78"/>
      <c r="O61" s="78"/>
      <c r="P61" s="78"/>
      <c r="Q61" s="78"/>
      <c r="R61" s="78"/>
      <c r="S61" s="78"/>
      <c r="T61" s="78"/>
      <c r="U61" s="78"/>
      <c r="V61" s="78"/>
      <c r="W61" s="78"/>
      <c r="X61" s="78"/>
      <c r="Y61" s="78"/>
      <c r="Z61" s="78"/>
      <c r="AA61" s="78"/>
      <c r="AB61" s="78"/>
      <c r="AC61" s="78"/>
    </row>
    <row r="62" spans="1:29" ht="16.5" customHeight="1" x14ac:dyDescent="0.25">
      <c r="A62" s="78"/>
      <c r="B62" s="78"/>
      <c r="C62" s="78"/>
      <c r="D62" s="78"/>
      <c r="E62" s="78"/>
      <c r="F62" s="78"/>
      <c r="G62" s="78"/>
      <c r="H62" s="79"/>
      <c r="I62" s="79"/>
      <c r="J62" s="79"/>
      <c r="K62" s="79"/>
      <c r="L62" s="78"/>
      <c r="M62" s="78"/>
      <c r="N62" s="78"/>
      <c r="O62" s="78"/>
      <c r="P62" s="78"/>
      <c r="Q62" s="78"/>
      <c r="R62" s="78"/>
      <c r="S62" s="78"/>
      <c r="T62" s="78"/>
      <c r="U62" s="78"/>
      <c r="V62" s="78"/>
      <c r="W62" s="78"/>
      <c r="X62" s="78"/>
      <c r="Y62" s="78"/>
      <c r="Z62" s="78"/>
      <c r="AA62" s="78"/>
      <c r="AB62" s="78"/>
      <c r="AC62" s="78"/>
    </row>
    <row r="63" spans="1:29" ht="16.5" customHeight="1" x14ac:dyDescent="0.25">
      <c r="A63" s="78"/>
      <c r="B63" s="78"/>
      <c r="C63" s="78"/>
      <c r="D63" s="78"/>
      <c r="E63" s="78"/>
      <c r="F63" s="78"/>
      <c r="G63" s="78"/>
      <c r="H63" s="79"/>
      <c r="I63" s="79"/>
      <c r="J63" s="79"/>
      <c r="K63" s="79"/>
      <c r="L63" s="78"/>
      <c r="M63" s="78"/>
      <c r="N63" s="78"/>
      <c r="O63" s="78"/>
      <c r="P63" s="78"/>
      <c r="Q63" s="78"/>
      <c r="R63" s="78"/>
      <c r="S63" s="78"/>
      <c r="T63" s="78"/>
      <c r="U63" s="78"/>
      <c r="V63" s="78"/>
      <c r="W63" s="78"/>
      <c r="X63" s="78"/>
      <c r="Y63" s="78"/>
      <c r="Z63" s="78"/>
      <c r="AA63" s="78"/>
      <c r="AB63" s="78"/>
      <c r="AC63" s="78"/>
    </row>
    <row r="64" spans="1:29" ht="16.5" customHeight="1" x14ac:dyDescent="0.25">
      <c r="A64" s="78"/>
      <c r="B64" s="78"/>
      <c r="C64" s="78"/>
      <c r="D64" s="78"/>
      <c r="E64" s="78"/>
      <c r="F64" s="78"/>
      <c r="G64" s="78"/>
      <c r="H64" s="79"/>
      <c r="I64" s="79"/>
      <c r="J64" s="79"/>
      <c r="K64" s="79"/>
      <c r="L64" s="78"/>
      <c r="M64" s="78"/>
      <c r="N64" s="78"/>
      <c r="O64" s="78"/>
      <c r="P64" s="78"/>
      <c r="Q64" s="78"/>
      <c r="R64" s="78"/>
      <c r="S64" s="78"/>
      <c r="T64" s="78"/>
      <c r="U64" s="78"/>
      <c r="V64" s="78"/>
      <c r="W64" s="78"/>
      <c r="X64" s="78"/>
      <c r="Y64" s="78"/>
      <c r="Z64" s="78"/>
      <c r="AA64" s="78"/>
      <c r="AB64" s="78"/>
      <c r="AC64" s="78"/>
    </row>
    <row r="65" spans="1:29" ht="16.5" customHeight="1" x14ac:dyDescent="0.25">
      <c r="A65" s="78"/>
      <c r="B65" s="78"/>
      <c r="C65" s="78"/>
      <c r="D65" s="78"/>
      <c r="E65" s="78"/>
      <c r="F65" s="78"/>
      <c r="G65" s="78"/>
      <c r="H65" s="79"/>
      <c r="I65" s="79"/>
      <c r="J65" s="79"/>
      <c r="K65" s="79"/>
      <c r="L65" s="78"/>
      <c r="M65" s="78"/>
      <c r="N65" s="78"/>
      <c r="O65" s="78"/>
      <c r="P65" s="78"/>
      <c r="Q65" s="78"/>
      <c r="R65" s="78"/>
      <c r="S65" s="78"/>
      <c r="T65" s="78"/>
      <c r="U65" s="78"/>
      <c r="V65" s="78"/>
      <c r="W65" s="78"/>
      <c r="X65" s="78"/>
      <c r="Y65" s="78"/>
      <c r="Z65" s="78"/>
      <c r="AA65" s="78"/>
      <c r="AB65" s="78"/>
      <c r="AC65" s="78"/>
    </row>
    <row r="66" spans="1:29" ht="16.5" customHeight="1" x14ac:dyDescent="0.25">
      <c r="A66" s="78"/>
      <c r="B66" s="78"/>
      <c r="C66" s="78"/>
      <c r="D66" s="78"/>
      <c r="E66" s="78"/>
      <c r="F66" s="78"/>
      <c r="G66" s="78"/>
      <c r="H66" s="79"/>
      <c r="I66" s="79"/>
      <c r="J66" s="79"/>
      <c r="K66" s="79"/>
      <c r="L66" s="78"/>
      <c r="M66" s="78"/>
      <c r="N66" s="78"/>
      <c r="O66" s="78"/>
      <c r="P66" s="78"/>
      <c r="Q66" s="78"/>
      <c r="R66" s="78"/>
      <c r="S66" s="78"/>
      <c r="T66" s="78"/>
      <c r="U66" s="78"/>
      <c r="V66" s="78"/>
      <c r="W66" s="78"/>
      <c r="X66" s="78"/>
      <c r="Y66" s="78"/>
      <c r="Z66" s="78"/>
      <c r="AA66" s="78"/>
      <c r="AB66" s="78"/>
      <c r="AC66" s="78"/>
    </row>
    <row r="67" spans="1:29" ht="16.5" customHeight="1" x14ac:dyDescent="0.25">
      <c r="A67" s="78"/>
      <c r="B67" s="78"/>
      <c r="C67" s="78"/>
      <c r="D67" s="78"/>
      <c r="E67" s="78"/>
      <c r="F67" s="78"/>
      <c r="G67" s="78"/>
      <c r="H67" s="79"/>
      <c r="I67" s="79"/>
      <c r="J67" s="79"/>
      <c r="K67" s="79"/>
      <c r="L67" s="78"/>
      <c r="M67" s="78"/>
      <c r="N67" s="78"/>
      <c r="O67" s="78"/>
      <c r="P67" s="78"/>
      <c r="Q67" s="78"/>
      <c r="R67" s="78"/>
      <c r="S67" s="78"/>
      <c r="T67" s="78"/>
      <c r="U67" s="78"/>
      <c r="V67" s="78"/>
      <c r="W67" s="78"/>
      <c r="X67" s="78"/>
      <c r="Y67" s="78"/>
      <c r="Z67" s="78"/>
      <c r="AA67" s="78"/>
      <c r="AB67" s="78"/>
      <c r="AC67" s="78"/>
    </row>
    <row r="68" spans="1:29" ht="16.5" customHeight="1" x14ac:dyDescent="0.25">
      <c r="A68" s="78"/>
      <c r="B68" s="78"/>
      <c r="C68" s="78"/>
      <c r="D68" s="78"/>
      <c r="E68" s="78"/>
      <c r="F68" s="78"/>
      <c r="G68" s="78"/>
      <c r="H68" s="79"/>
      <c r="I68" s="79"/>
      <c r="J68" s="79"/>
      <c r="K68" s="79"/>
      <c r="L68" s="78"/>
      <c r="M68" s="78"/>
      <c r="N68" s="78"/>
      <c r="O68" s="78"/>
      <c r="P68" s="78"/>
      <c r="Q68" s="78"/>
      <c r="R68" s="78"/>
      <c r="S68" s="78"/>
      <c r="T68" s="78"/>
      <c r="U68" s="78"/>
      <c r="V68" s="78"/>
      <c r="W68" s="78"/>
      <c r="X68" s="78"/>
      <c r="Y68" s="78"/>
      <c r="Z68" s="78"/>
      <c r="AA68" s="78"/>
      <c r="AB68" s="78"/>
      <c r="AC68" s="78"/>
    </row>
    <row r="69" spans="1:29" ht="16.5" customHeight="1" x14ac:dyDescent="0.25">
      <c r="A69" s="78"/>
      <c r="B69" s="78"/>
      <c r="C69" s="78"/>
      <c r="D69" s="78"/>
      <c r="E69" s="78"/>
      <c r="F69" s="78"/>
      <c r="G69" s="78"/>
      <c r="H69" s="79"/>
      <c r="I69" s="79"/>
      <c r="J69" s="79"/>
      <c r="K69" s="79"/>
      <c r="L69" s="78"/>
      <c r="M69" s="78"/>
      <c r="N69" s="78"/>
      <c r="O69" s="78"/>
      <c r="P69" s="78"/>
      <c r="Q69" s="78"/>
      <c r="R69" s="78"/>
      <c r="S69" s="78"/>
      <c r="T69" s="78"/>
      <c r="U69" s="78"/>
      <c r="V69" s="78"/>
      <c r="W69" s="78"/>
      <c r="X69" s="78"/>
      <c r="Y69" s="78"/>
      <c r="Z69" s="78"/>
      <c r="AA69" s="78"/>
      <c r="AB69" s="78"/>
      <c r="AC69" s="78"/>
    </row>
    <row r="70" spans="1:29" ht="16.5" customHeight="1" x14ac:dyDescent="0.25">
      <c r="A70" s="78"/>
      <c r="B70" s="78"/>
      <c r="C70" s="78"/>
      <c r="D70" s="78"/>
      <c r="E70" s="78"/>
      <c r="F70" s="78"/>
      <c r="G70" s="78"/>
      <c r="H70" s="79"/>
      <c r="I70" s="79"/>
      <c r="J70" s="79"/>
      <c r="K70" s="79"/>
      <c r="L70" s="78"/>
      <c r="M70" s="78"/>
      <c r="N70" s="78"/>
      <c r="O70" s="78"/>
      <c r="P70" s="78"/>
      <c r="Q70" s="78"/>
      <c r="R70" s="78"/>
      <c r="S70" s="78"/>
      <c r="T70" s="78"/>
      <c r="U70" s="78"/>
      <c r="V70" s="78"/>
      <c r="W70" s="78"/>
      <c r="X70" s="78"/>
      <c r="Y70" s="78"/>
      <c r="Z70" s="78"/>
      <c r="AA70" s="78"/>
      <c r="AB70" s="78"/>
      <c r="AC70" s="78"/>
    </row>
    <row r="71" spans="1:29" ht="16.5" customHeight="1" x14ac:dyDescent="0.25">
      <c r="A71" s="78"/>
      <c r="B71" s="78"/>
      <c r="C71" s="78"/>
      <c r="D71" s="78"/>
      <c r="E71" s="78"/>
      <c r="F71" s="78"/>
      <c r="G71" s="78"/>
      <c r="H71" s="79"/>
      <c r="I71" s="79"/>
      <c r="J71" s="79"/>
      <c r="K71" s="79"/>
      <c r="L71" s="78"/>
      <c r="M71" s="78"/>
      <c r="N71" s="78"/>
      <c r="O71" s="78"/>
      <c r="P71" s="78"/>
      <c r="Q71" s="78"/>
      <c r="R71" s="78"/>
      <c r="S71" s="78"/>
      <c r="T71" s="78"/>
      <c r="U71" s="78"/>
      <c r="V71" s="78"/>
      <c r="W71" s="78"/>
      <c r="X71" s="78"/>
      <c r="Y71" s="78"/>
      <c r="Z71" s="78"/>
      <c r="AA71" s="78"/>
      <c r="AB71" s="78"/>
      <c r="AC71" s="78"/>
    </row>
    <row r="72" spans="1:29" ht="16.5" customHeight="1" x14ac:dyDescent="0.25">
      <c r="A72" s="78"/>
      <c r="B72" s="78"/>
      <c r="C72" s="78"/>
      <c r="D72" s="78"/>
      <c r="E72" s="78"/>
      <c r="F72" s="78"/>
      <c r="G72" s="78"/>
      <c r="H72" s="79"/>
      <c r="I72" s="79"/>
      <c r="J72" s="79"/>
      <c r="K72" s="79"/>
      <c r="L72" s="78"/>
      <c r="M72" s="78"/>
      <c r="N72" s="78"/>
      <c r="O72" s="78"/>
      <c r="P72" s="78"/>
      <c r="Q72" s="78"/>
      <c r="R72" s="78"/>
      <c r="S72" s="78"/>
      <c r="T72" s="78"/>
      <c r="U72" s="78"/>
      <c r="V72" s="78"/>
      <c r="W72" s="78"/>
      <c r="X72" s="78"/>
      <c r="Y72" s="78"/>
      <c r="Z72" s="78"/>
      <c r="AA72" s="78"/>
      <c r="AB72" s="78"/>
      <c r="AC72" s="78"/>
    </row>
    <row r="73" spans="1:29" ht="16.5" customHeight="1" x14ac:dyDescent="0.25">
      <c r="A73" s="78"/>
      <c r="B73" s="78"/>
      <c r="C73" s="78"/>
      <c r="D73" s="78"/>
      <c r="E73" s="78"/>
      <c r="F73" s="78"/>
      <c r="G73" s="78"/>
      <c r="H73" s="79"/>
      <c r="I73" s="79"/>
      <c r="J73" s="79"/>
      <c r="K73" s="79"/>
      <c r="L73" s="78"/>
      <c r="M73" s="78"/>
      <c r="N73" s="78"/>
      <c r="O73" s="78"/>
      <c r="P73" s="78"/>
      <c r="Q73" s="78"/>
      <c r="R73" s="78"/>
      <c r="S73" s="78"/>
      <c r="T73" s="78"/>
      <c r="U73" s="78"/>
      <c r="V73" s="78"/>
      <c r="W73" s="78"/>
      <c r="X73" s="78"/>
      <c r="Y73" s="78"/>
      <c r="Z73" s="78"/>
      <c r="AA73" s="78"/>
      <c r="AB73" s="78"/>
      <c r="AC73" s="78"/>
    </row>
    <row r="74" spans="1:29" ht="16.5" customHeight="1" x14ac:dyDescent="0.25">
      <c r="A74" s="78"/>
      <c r="B74" s="78"/>
      <c r="C74" s="78"/>
      <c r="D74" s="78"/>
      <c r="E74" s="78"/>
      <c r="F74" s="78"/>
      <c r="G74" s="78"/>
      <c r="H74" s="79"/>
      <c r="I74" s="79"/>
      <c r="J74" s="79"/>
      <c r="K74" s="79"/>
      <c r="L74" s="78"/>
      <c r="M74" s="78"/>
      <c r="N74" s="78"/>
      <c r="O74" s="78"/>
      <c r="P74" s="78"/>
      <c r="Q74" s="78"/>
      <c r="R74" s="78"/>
      <c r="S74" s="78"/>
      <c r="T74" s="78"/>
      <c r="U74" s="78"/>
      <c r="V74" s="78"/>
      <c r="W74" s="78"/>
      <c r="X74" s="78"/>
      <c r="Y74" s="78"/>
      <c r="Z74" s="78"/>
      <c r="AA74" s="78"/>
      <c r="AB74" s="78"/>
      <c r="AC74" s="78"/>
    </row>
    <row r="75" spans="1:29" ht="16.5" customHeight="1" x14ac:dyDescent="0.25">
      <c r="A75" s="78"/>
      <c r="B75" s="78"/>
      <c r="C75" s="78"/>
      <c r="D75" s="78"/>
      <c r="E75" s="78"/>
      <c r="F75" s="78"/>
      <c r="G75" s="78"/>
      <c r="H75" s="79"/>
      <c r="I75" s="79"/>
      <c r="J75" s="79"/>
      <c r="K75" s="79"/>
      <c r="L75" s="78"/>
      <c r="M75" s="78"/>
      <c r="N75" s="78"/>
      <c r="O75" s="78"/>
      <c r="P75" s="78"/>
      <c r="Q75" s="78"/>
      <c r="R75" s="78"/>
      <c r="S75" s="78"/>
      <c r="T75" s="78"/>
      <c r="U75" s="78"/>
      <c r="V75" s="78"/>
      <c r="W75" s="78"/>
      <c r="X75" s="78"/>
      <c r="Y75" s="78"/>
      <c r="Z75" s="78"/>
      <c r="AA75" s="78"/>
      <c r="AB75" s="78"/>
      <c r="AC75" s="78"/>
    </row>
  </sheetData>
  <mergeCells count="25">
    <mergeCell ref="P27:Q27"/>
    <mergeCell ref="R27:S27"/>
    <mergeCell ref="T27:U27"/>
    <mergeCell ref="A25:X26"/>
    <mergeCell ref="A27:E27"/>
    <mergeCell ref="F27:G27"/>
    <mergeCell ref="H27:I27"/>
    <mergeCell ref="J27:K27"/>
    <mergeCell ref="L27:M27"/>
    <mergeCell ref="V27:W27"/>
    <mergeCell ref="X27:AC27"/>
    <mergeCell ref="N27:O27"/>
    <mergeCell ref="F4:W5"/>
    <mergeCell ref="I1:R1"/>
    <mergeCell ref="I7:L7"/>
    <mergeCell ref="F10:W10"/>
    <mergeCell ref="H13:J13"/>
    <mergeCell ref="O13:Q13"/>
    <mergeCell ref="T13:V13"/>
    <mergeCell ref="J2:L2"/>
    <mergeCell ref="H14:R14"/>
    <mergeCell ref="K23:M23"/>
    <mergeCell ref="I20:K20"/>
    <mergeCell ref="I22:K22"/>
    <mergeCell ref="N20:Q20"/>
  </mergeCells>
  <conditionalFormatting sqref="A29:AC49 B28:AC28">
    <cfRule type="expression" dxfId="0" priority="1">
      <formula>MOD(ROW(),2)=0</formula>
    </cfRule>
  </conditionalFormatting>
  <dataValidations count="1">
    <dataValidation type="list" allowBlank="1" showInputMessage="1" showErrorMessage="1" sqref="I1">
      <formula1>BdEFirm</formula1>
    </dataValidation>
  </dataValidations>
  <printOptions horizontalCentered="1" verticalCentered="1"/>
  <pageMargins left="0.25" right="0.25" top="0.75" bottom="0.75" header="0.3" footer="0.3"/>
  <pageSetup paperSize="9" orientation="landscape"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sSImp">
    <pageSetUpPr fitToPage="1"/>
  </sheetPr>
  <dimension ref="A1:R66"/>
  <sheetViews>
    <sheetView showRowColHeaders="0" topLeftCell="B1" workbookViewId="0">
      <selection activeCell="K9" sqref="K9"/>
    </sheetView>
  </sheetViews>
  <sheetFormatPr baseColWidth="10" defaultRowHeight="15" x14ac:dyDescent="0.25"/>
  <cols>
    <col min="1" max="6" width="7.7109375" customWidth="1"/>
    <col min="7" max="7" width="7.7109375" style="67" customWidth="1"/>
    <col min="8" max="13" width="7.7109375" customWidth="1"/>
    <col min="14" max="17" width="7.140625" customWidth="1"/>
  </cols>
  <sheetData>
    <row r="1" spans="1:18" ht="26.25" customHeight="1" x14ac:dyDescent="0.25">
      <c r="A1" s="145" t="s">
        <v>2214</v>
      </c>
      <c r="B1" s="145"/>
      <c r="C1" s="145"/>
      <c r="D1" s="145"/>
      <c r="E1" s="145"/>
      <c r="F1" s="145"/>
      <c r="G1" s="145"/>
      <c r="H1" s="145"/>
      <c r="I1" s="145"/>
      <c r="J1" s="145"/>
      <c r="K1" s="145"/>
      <c r="L1" s="145"/>
      <c r="M1" s="145"/>
      <c r="O1">
        <v>4</v>
      </c>
    </row>
    <row r="2" spans="1:18" s="67" customFormat="1" x14ac:dyDescent="0.25">
      <c r="A2" s="66"/>
      <c r="B2" s="66"/>
      <c r="C2" s="66"/>
      <c r="D2" s="66"/>
      <c r="E2" s="66"/>
      <c r="F2" s="66"/>
      <c r="G2" s="66"/>
      <c r="H2" s="66"/>
      <c r="I2" s="66"/>
      <c r="J2" s="66"/>
      <c r="K2" s="66"/>
      <c r="L2" s="66"/>
      <c r="M2" s="66"/>
      <c r="Q2" s="67" t="s">
        <v>2251</v>
      </c>
    </row>
    <row r="3" spans="1:18" s="67" customFormat="1" x14ac:dyDescent="0.25">
      <c r="A3" s="66"/>
      <c r="C3" s="119" t="s">
        <v>2215</v>
      </c>
      <c r="E3" s="66" t="str">
        <f ca="1">VLOOKUP(O1,BdSal,3,) &amp; " " &amp; VLOOKUP(O1,BdSal,4,)</f>
        <v>GAILLARD Corentin</v>
      </c>
      <c r="F3" s="66"/>
      <c r="G3" s="66"/>
      <c r="H3" s="66"/>
      <c r="I3" s="66"/>
      <c r="J3" s="66"/>
      <c r="K3" s="66"/>
      <c r="L3" s="66"/>
      <c r="M3" s="66"/>
      <c r="R3" s="67" t="s">
        <v>2252</v>
      </c>
    </row>
    <row r="4" spans="1:18" s="67" customFormat="1" x14ac:dyDescent="0.25">
      <c r="A4" s="66"/>
      <c r="C4" s="119"/>
      <c r="E4" s="66"/>
      <c r="F4" s="66"/>
      <c r="G4" s="66"/>
      <c r="H4" s="66"/>
      <c r="I4" s="66"/>
      <c r="J4" s="66"/>
      <c r="K4" s="66"/>
      <c r="L4" s="66"/>
      <c r="M4" s="66"/>
    </row>
    <row r="5" spans="1:18" s="67" customFormat="1" x14ac:dyDescent="0.25">
      <c r="A5" s="66"/>
      <c r="C5" s="119" t="s">
        <v>2216</v>
      </c>
      <c r="E5" s="66" t="str">
        <f ca="1">VLOOKUP(O1,BdSal,5,)</f>
        <v>CDI temps plein</v>
      </c>
      <c r="F5" s="66"/>
      <c r="G5" s="66"/>
      <c r="H5" s="66"/>
      <c r="I5" s="66"/>
      <c r="J5" s="115"/>
      <c r="K5" s="66"/>
      <c r="L5" s="66"/>
      <c r="M5" s="66"/>
    </row>
    <row r="6" spans="1:18" s="67" customFormat="1" x14ac:dyDescent="0.25">
      <c r="A6" s="66"/>
      <c r="C6" s="119"/>
      <c r="E6" s="66"/>
      <c r="F6" s="66"/>
      <c r="G6" s="66"/>
      <c r="H6" s="66"/>
      <c r="I6" s="66"/>
      <c r="J6" s="66"/>
      <c r="K6" s="66"/>
      <c r="L6" s="66"/>
      <c r="M6" s="66"/>
    </row>
    <row r="7" spans="1:18" s="67" customFormat="1" x14ac:dyDescent="0.25">
      <c r="A7" s="66"/>
      <c r="C7" s="119" t="s">
        <v>2217</v>
      </c>
      <c r="E7" s="146">
        <f ca="1">VLOOKUP(O1,BdSal,6,)</f>
        <v>42738</v>
      </c>
      <c r="F7" s="146"/>
      <c r="G7" s="66"/>
      <c r="H7" s="66" t="s">
        <v>2218</v>
      </c>
      <c r="I7" s="66"/>
      <c r="J7" s="147">
        <f ca="1">VLOOKUP(O1,BdSal,6,)</f>
        <v>42738</v>
      </c>
      <c r="K7" s="147"/>
      <c r="L7" s="118"/>
      <c r="M7" s="66"/>
    </row>
    <row r="8" spans="1:18" s="67" customFormat="1" x14ac:dyDescent="0.25">
      <c r="A8" s="66"/>
      <c r="C8" s="119"/>
      <c r="E8" s="66"/>
      <c r="F8" s="66"/>
      <c r="G8" s="66"/>
      <c r="H8" s="66"/>
      <c r="I8" s="66"/>
      <c r="J8" s="66"/>
      <c r="K8" s="66"/>
      <c r="L8" s="66"/>
      <c r="M8" s="66"/>
    </row>
    <row r="9" spans="1:18" s="67" customFormat="1" x14ac:dyDescent="0.25">
      <c r="A9" s="66"/>
      <c r="C9" s="119" t="s">
        <v>2219</v>
      </c>
      <c r="E9" s="66" t="str">
        <f ca="1">VLOOKUP(O1,BdSal,8,)</f>
        <v>NON CADRE</v>
      </c>
      <c r="F9" s="66"/>
      <c r="G9" s="66"/>
      <c r="H9" s="66" t="s">
        <v>2220</v>
      </c>
      <c r="I9" s="66"/>
      <c r="J9" s="66"/>
      <c r="K9" s="66" t="str">
        <f ca="1">VLOOKUP(O1,BdSal,9,)</f>
        <v>35Hrs</v>
      </c>
      <c r="L9" s="66"/>
      <c r="M9" s="66"/>
    </row>
    <row r="10" spans="1:18" s="67" customFormat="1" x14ac:dyDescent="0.25">
      <c r="A10" s="66"/>
      <c r="B10" s="66"/>
      <c r="C10" s="66"/>
      <c r="E10" s="66"/>
      <c r="F10" s="66"/>
      <c r="G10" s="66"/>
      <c r="H10" s="66"/>
      <c r="I10" s="66"/>
      <c r="J10" s="66"/>
      <c r="K10" s="66"/>
      <c r="L10" s="66"/>
      <c r="M10" s="66"/>
    </row>
    <row r="11" spans="1:18" s="67" customFormat="1" x14ac:dyDescent="0.25">
      <c r="A11" s="120" t="s">
        <v>2226</v>
      </c>
      <c r="B11" s="66"/>
      <c r="E11" s="117" t="str">
        <f ca="1">VLOOKUP(O1,BdSal,10,)</f>
        <v>L au V 7Hrs</v>
      </c>
      <c r="F11" s="117"/>
      <c r="G11" s="117"/>
      <c r="H11" s="117"/>
      <c r="I11" s="117"/>
      <c r="J11" s="117"/>
      <c r="K11" s="66"/>
      <c r="L11" s="66"/>
      <c r="M11" s="66"/>
    </row>
    <row r="12" spans="1:18" s="67" customFormat="1" x14ac:dyDescent="0.25">
      <c r="A12" s="66"/>
      <c r="B12" s="66"/>
      <c r="C12" s="66"/>
      <c r="E12" s="66"/>
      <c r="F12" s="66"/>
      <c r="G12" s="66"/>
      <c r="H12" s="66"/>
      <c r="I12" s="66"/>
      <c r="J12" s="66"/>
      <c r="K12" s="66"/>
      <c r="L12" s="66"/>
      <c r="M12" s="66"/>
    </row>
    <row r="13" spans="1:18" s="67" customFormat="1" x14ac:dyDescent="0.25">
      <c r="A13" s="66"/>
      <c r="C13" s="119" t="s">
        <v>2221</v>
      </c>
      <c r="E13" s="66" t="str">
        <f ca="1">VLOOKUP(O1,BdSal,11,)</f>
        <v>Non</v>
      </c>
      <c r="F13" s="66"/>
      <c r="G13" s="66"/>
      <c r="H13" s="66"/>
      <c r="I13" s="66"/>
      <c r="J13" s="66"/>
      <c r="K13" s="66"/>
      <c r="L13" s="66"/>
      <c r="M13" s="66"/>
    </row>
    <row r="14" spans="1:18" s="67" customFormat="1" x14ac:dyDescent="0.25">
      <c r="A14" s="66"/>
      <c r="D14" s="119"/>
      <c r="E14" s="66"/>
      <c r="F14" s="66"/>
      <c r="G14" s="66"/>
      <c r="H14" s="66"/>
      <c r="I14" s="66"/>
      <c r="J14" s="66"/>
      <c r="K14" s="66"/>
      <c r="L14" s="66"/>
      <c r="M14" s="66"/>
    </row>
    <row r="15" spans="1:18" s="67" customFormat="1" x14ac:dyDescent="0.25">
      <c r="A15" s="66"/>
      <c r="C15" s="119" t="s">
        <v>2222</v>
      </c>
      <c r="E15" s="66" t="str">
        <f ca="1">VLOOKUP(O1,BdSal,12,)</f>
        <v>Non</v>
      </c>
      <c r="F15" s="66"/>
      <c r="G15" s="66"/>
      <c r="H15" s="66"/>
      <c r="I15" s="66"/>
      <c r="J15" s="66"/>
      <c r="K15" s="66"/>
      <c r="L15" s="66"/>
      <c r="M15" s="66"/>
    </row>
    <row r="16" spans="1:18" s="67" customFormat="1" x14ac:dyDescent="0.25">
      <c r="A16" s="66"/>
      <c r="C16" s="119"/>
      <c r="E16" s="66"/>
      <c r="F16" s="66"/>
      <c r="G16" s="66"/>
      <c r="H16" s="66"/>
      <c r="I16" s="66"/>
      <c r="J16" s="66"/>
      <c r="K16" s="66"/>
      <c r="L16" s="66"/>
      <c r="M16" s="66"/>
    </row>
    <row r="17" spans="1:18" s="67" customFormat="1" x14ac:dyDescent="0.25">
      <c r="A17" s="66"/>
      <c r="C17" s="119" t="s">
        <v>2224</v>
      </c>
      <c r="E17" s="66">
        <f ca="1">VLOOKUP(O1,BdSal,13,)</f>
        <v>24.12</v>
      </c>
      <c r="F17" s="66"/>
      <c r="G17" s="66"/>
      <c r="H17" s="66"/>
      <c r="I17" s="66"/>
      <c r="J17" s="66"/>
      <c r="K17" s="66"/>
      <c r="L17" s="66"/>
      <c r="M17" s="66"/>
      <c r="N17" s="66"/>
      <c r="O17" s="66"/>
      <c r="P17" s="66"/>
      <c r="Q17" s="66"/>
    </row>
    <row r="18" spans="1:18" s="67" customFormat="1" x14ac:dyDescent="0.25">
      <c r="A18" s="66"/>
      <c r="C18" s="119"/>
      <c r="E18" s="66"/>
      <c r="F18" s="66"/>
      <c r="G18" s="66"/>
      <c r="H18" s="66"/>
      <c r="I18" s="66"/>
      <c r="J18" s="66"/>
      <c r="K18" s="66"/>
      <c r="L18" s="66"/>
      <c r="M18" s="66"/>
      <c r="R18" s="116"/>
    </row>
    <row r="19" spans="1:18" s="67" customFormat="1" x14ac:dyDescent="0.25">
      <c r="A19" s="66"/>
      <c r="C19" s="119" t="s">
        <v>2223</v>
      </c>
      <c r="E19" s="66" t="str">
        <f ca="1">VLOOKUP(O1,BdSal,14,)</f>
        <v/>
      </c>
      <c r="F19" s="66"/>
      <c r="G19" s="66"/>
      <c r="H19" s="66"/>
      <c r="I19" s="66"/>
      <c r="J19" s="66"/>
      <c r="K19" s="66"/>
      <c r="L19" s="66"/>
      <c r="M19" s="66"/>
      <c r="N19" s="66"/>
      <c r="O19" s="66"/>
      <c r="P19" s="66"/>
      <c r="Q19" s="66"/>
    </row>
    <row r="20" spans="1:18" s="67" customFormat="1" x14ac:dyDescent="0.25">
      <c r="A20" s="66"/>
      <c r="B20" s="66"/>
      <c r="C20" s="66"/>
      <c r="D20" s="66"/>
      <c r="E20" s="66"/>
      <c r="F20" s="66"/>
      <c r="G20" s="66"/>
      <c r="H20" s="66"/>
      <c r="I20" s="66"/>
      <c r="J20" s="66"/>
      <c r="K20" s="66"/>
      <c r="L20" s="66"/>
      <c r="M20" s="66"/>
    </row>
    <row r="21" spans="1:18" s="67" customFormat="1" x14ac:dyDescent="0.25">
      <c r="A21" s="66"/>
      <c r="B21" s="66"/>
      <c r="C21" s="66"/>
      <c r="D21" s="66"/>
      <c r="E21" s="66"/>
      <c r="F21" s="66"/>
      <c r="G21" s="66"/>
      <c r="H21" s="66"/>
      <c r="I21" s="66"/>
      <c r="J21" s="66"/>
      <c r="K21" s="66"/>
      <c r="L21" s="66"/>
      <c r="M21" s="66"/>
    </row>
    <row r="22" spans="1:18" s="67" customFormat="1" x14ac:dyDescent="0.25">
      <c r="A22" s="66"/>
      <c r="B22" s="66"/>
      <c r="C22" s="66"/>
      <c r="D22" s="66"/>
      <c r="E22" s="66"/>
      <c r="F22" s="66"/>
      <c r="G22" s="66"/>
      <c r="H22" s="66"/>
      <c r="I22" s="66"/>
      <c r="J22" s="66"/>
      <c r="K22" s="66"/>
      <c r="L22" s="66"/>
      <c r="M22" s="66"/>
    </row>
    <row r="23" spans="1:18" s="67" customFormat="1" x14ac:dyDescent="0.25">
      <c r="A23" s="66"/>
      <c r="B23" s="66"/>
      <c r="C23" s="66"/>
      <c r="D23" s="66"/>
      <c r="E23" s="66"/>
      <c r="F23" s="66"/>
      <c r="G23" s="66"/>
      <c r="H23" s="66"/>
      <c r="I23" s="66"/>
      <c r="J23" s="66"/>
      <c r="K23" s="66"/>
      <c r="L23" s="66"/>
      <c r="M23" s="66"/>
    </row>
    <row r="24" spans="1:18" s="67" customFormat="1" x14ac:dyDescent="0.25">
      <c r="A24" s="66"/>
      <c r="B24" s="66"/>
      <c r="C24" s="66"/>
      <c r="D24" s="66"/>
      <c r="E24" s="66"/>
      <c r="F24" s="66"/>
      <c r="G24" s="66"/>
      <c r="H24" s="66"/>
      <c r="I24" s="66"/>
      <c r="J24" s="66"/>
      <c r="K24" s="66"/>
      <c r="L24" s="66"/>
      <c r="M24" s="66"/>
    </row>
    <row r="25" spans="1:18" s="67" customFormat="1" x14ac:dyDescent="0.25">
      <c r="A25" s="66"/>
      <c r="B25" s="66"/>
      <c r="C25" s="66"/>
      <c r="D25" s="66"/>
      <c r="E25" s="66"/>
      <c r="F25" s="66"/>
      <c r="G25" s="66"/>
      <c r="H25" s="66"/>
      <c r="I25" s="66"/>
      <c r="J25" s="66"/>
      <c r="K25" s="66"/>
      <c r="L25" s="66"/>
      <c r="M25" s="66"/>
    </row>
    <row r="26" spans="1:18" s="67" customFormat="1" x14ac:dyDescent="0.25"/>
    <row r="27" spans="1:18" s="67" customFormat="1" x14ac:dyDescent="0.25"/>
    <row r="28" spans="1:18" s="67" customFormat="1" x14ac:dyDescent="0.25"/>
    <row r="29" spans="1:18" s="67" customFormat="1" x14ac:dyDescent="0.25"/>
    <row r="30" spans="1:18" s="67" customFormat="1" x14ac:dyDescent="0.25"/>
    <row r="31" spans="1:18" s="67" customFormat="1" x14ac:dyDescent="0.25"/>
    <row r="32" spans="1:18" s="67" customFormat="1" x14ac:dyDescent="0.25"/>
    <row r="33" s="67" customFormat="1" x14ac:dyDescent="0.25"/>
    <row r="34" s="67" customFormat="1" x14ac:dyDescent="0.25"/>
    <row r="35" s="67" customFormat="1" x14ac:dyDescent="0.25"/>
    <row r="36" s="67" customFormat="1" x14ac:dyDescent="0.25"/>
    <row r="37" s="67" customFormat="1" x14ac:dyDescent="0.25"/>
    <row r="38" s="67" customFormat="1" x14ac:dyDescent="0.25"/>
    <row r="39" s="67" customFormat="1" x14ac:dyDescent="0.25"/>
    <row r="40" s="67" customFormat="1" x14ac:dyDescent="0.25"/>
    <row r="41" s="67" customFormat="1" x14ac:dyDescent="0.25"/>
    <row r="42" s="67" customFormat="1" x14ac:dyDescent="0.25"/>
    <row r="43" s="67" customFormat="1" x14ac:dyDescent="0.25"/>
    <row r="44" s="67" customFormat="1" x14ac:dyDescent="0.25"/>
    <row r="45" s="67" customFormat="1" x14ac:dyDescent="0.25"/>
    <row r="46" s="67" customFormat="1" x14ac:dyDescent="0.25"/>
    <row r="47" s="67" customFormat="1" x14ac:dyDescent="0.25"/>
    <row r="48" s="67" customFormat="1" x14ac:dyDescent="0.25"/>
    <row r="49" s="67" customFormat="1" x14ac:dyDescent="0.25"/>
    <row r="50" s="67" customFormat="1" x14ac:dyDescent="0.25"/>
    <row r="51" s="67" customFormat="1" x14ac:dyDescent="0.25"/>
    <row r="52" s="67" customFormat="1" x14ac:dyDescent="0.25"/>
    <row r="53" s="67" customFormat="1" x14ac:dyDescent="0.25"/>
    <row r="54" s="67" customFormat="1" x14ac:dyDescent="0.25"/>
    <row r="55" s="67" customFormat="1" x14ac:dyDescent="0.25"/>
    <row r="56" s="67" customFormat="1" x14ac:dyDescent="0.25"/>
    <row r="57" s="67" customFormat="1" x14ac:dyDescent="0.25"/>
    <row r="58" s="67" customFormat="1" x14ac:dyDescent="0.25"/>
    <row r="59" s="67" customFormat="1" x14ac:dyDescent="0.25"/>
    <row r="60" s="67" customFormat="1" x14ac:dyDescent="0.25"/>
    <row r="61" s="67" customFormat="1" x14ac:dyDescent="0.25"/>
    <row r="62" s="67" customFormat="1" x14ac:dyDescent="0.25"/>
    <row r="63" s="67" customFormat="1" x14ac:dyDescent="0.25"/>
    <row r="64" s="67" customFormat="1" x14ac:dyDescent="0.25"/>
    <row r="65" s="67" customFormat="1" x14ac:dyDescent="0.25"/>
    <row r="66" s="67" customFormat="1" x14ac:dyDescent="0.25"/>
  </sheetData>
  <mergeCells count="3">
    <mergeCell ref="A1:M1"/>
    <mergeCell ref="E7:F7"/>
    <mergeCell ref="J7:K7"/>
  </mergeCells>
  <printOptions horizontalCentered="1"/>
  <pageMargins left="0.23622047244094502" right="0.23622047244094502" top="0.74803149606299202" bottom="0.74803149606299202" header="0.31496062992126" footer="0.31496062992126"/>
  <pageSetup paperSize="9" scale="9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099" r:id="rId4" name="Button 3">
              <controlPr defaultSize="0" print="0" autoFill="0" autoPict="0" macro="[0]!Bouton3_Cliquer">
                <anchor moveWithCells="1" sizeWithCells="1">
                  <from>
                    <xdr:col>13</xdr:col>
                    <xdr:colOff>28575</xdr:colOff>
                    <xdr:row>0</xdr:row>
                    <xdr:rowOff>0</xdr:rowOff>
                  </from>
                  <to>
                    <xdr:col>15</xdr:col>
                    <xdr:colOff>0</xdr:colOff>
                    <xdr:row>1</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U10"/>
  <sheetViews>
    <sheetView showRowColHeaders="0" workbookViewId="0">
      <selection activeCell="W7" sqref="W7"/>
    </sheetView>
  </sheetViews>
  <sheetFormatPr baseColWidth="10" defaultRowHeight="15" x14ac:dyDescent="0.25"/>
  <cols>
    <col min="2" max="2" width="2.28515625" style="67" customWidth="1"/>
    <col min="4" max="4" width="2.28515625" customWidth="1"/>
    <col min="5" max="5" width="28.28515625" customWidth="1"/>
    <col min="6" max="6" width="2.28515625" customWidth="1"/>
    <col min="7" max="7" width="16.28515625" customWidth="1"/>
    <col min="8" max="8" width="2.28515625" customWidth="1"/>
    <col min="9" max="9" width="15.28515625" customWidth="1"/>
    <col min="10" max="10" width="2.28515625" customWidth="1"/>
    <col min="11" max="11" width="17.7109375" customWidth="1"/>
    <col min="12" max="12" width="2.28515625" customWidth="1"/>
    <col min="13" max="13" width="4.85546875" customWidth="1"/>
    <col min="14" max="14" width="2.28515625" style="67" customWidth="1"/>
    <col min="16" max="16" width="2.28515625" customWidth="1"/>
    <col min="17" max="17" width="16.7109375" customWidth="1"/>
    <col min="18" max="18" width="2.28515625" customWidth="1"/>
  </cols>
  <sheetData>
    <row r="1" spans="1:21" x14ac:dyDescent="0.25">
      <c r="B1" s="70"/>
      <c r="D1" s="70"/>
      <c r="F1" s="70"/>
      <c r="H1" s="70"/>
      <c r="I1" t="s">
        <v>2179</v>
      </c>
      <c r="J1" s="70"/>
      <c r="K1" t="s">
        <v>2180</v>
      </c>
      <c r="L1" s="70"/>
      <c r="N1" s="70"/>
      <c r="O1" t="s">
        <v>2201</v>
      </c>
      <c r="P1" s="70"/>
      <c r="Q1" t="s">
        <v>2200</v>
      </c>
      <c r="R1" s="70"/>
      <c r="S1" s="67" t="s">
        <v>2248</v>
      </c>
      <c r="T1" s="67"/>
    </row>
    <row r="2" spans="1:21" x14ac:dyDescent="0.25">
      <c r="A2" t="s">
        <v>17</v>
      </c>
      <c r="B2" s="70"/>
      <c r="C2" t="s">
        <v>2</v>
      </c>
      <c r="D2" s="70"/>
      <c r="E2" t="s">
        <v>22</v>
      </c>
      <c r="F2" s="70"/>
      <c r="G2" t="s">
        <v>2126</v>
      </c>
      <c r="H2" s="70"/>
      <c r="I2" t="s">
        <v>2148</v>
      </c>
      <c r="J2" s="70"/>
      <c r="K2" t="s">
        <v>2128</v>
      </c>
      <c r="L2" s="70"/>
      <c r="M2" t="s">
        <v>2</v>
      </c>
      <c r="N2" s="70"/>
      <c r="O2" t="s">
        <v>2154</v>
      </c>
      <c r="P2" s="70"/>
      <c r="Q2" t="s">
        <v>2130</v>
      </c>
      <c r="R2" s="70"/>
      <c r="S2" s="67" t="s">
        <v>2250</v>
      </c>
    </row>
    <row r="3" spans="1:21" x14ac:dyDescent="0.25">
      <c r="A3" t="s">
        <v>18</v>
      </c>
      <c r="B3" s="70"/>
      <c r="C3" t="s">
        <v>3</v>
      </c>
      <c r="D3" s="70"/>
      <c r="E3" t="s">
        <v>23</v>
      </c>
      <c r="F3" s="70"/>
      <c r="G3" t="s">
        <v>2147</v>
      </c>
      <c r="H3" s="70"/>
      <c r="I3" t="s">
        <v>2127</v>
      </c>
      <c r="J3" s="70"/>
      <c r="K3" t="s">
        <v>2150</v>
      </c>
      <c r="L3" s="70"/>
      <c r="M3" t="s">
        <v>3</v>
      </c>
      <c r="N3" s="70"/>
      <c r="O3" t="s">
        <v>76</v>
      </c>
      <c r="P3" s="70"/>
      <c r="Q3" t="s">
        <v>2159</v>
      </c>
      <c r="R3" s="70"/>
      <c r="S3" s="67" t="s">
        <v>2249</v>
      </c>
    </row>
    <row r="4" spans="1:21" x14ac:dyDescent="0.25">
      <c r="A4" t="s">
        <v>19</v>
      </c>
      <c r="B4" s="70"/>
      <c r="C4" t="s">
        <v>28</v>
      </c>
      <c r="D4" s="70"/>
      <c r="E4" t="s">
        <v>24</v>
      </c>
      <c r="F4" s="70"/>
      <c r="H4" s="70"/>
      <c r="I4" t="s">
        <v>2149</v>
      </c>
      <c r="J4" s="70"/>
      <c r="K4" t="s">
        <v>2149</v>
      </c>
      <c r="L4" s="70"/>
      <c r="N4" s="70"/>
      <c r="O4" t="s">
        <v>2155</v>
      </c>
      <c r="P4" s="70"/>
      <c r="Q4" t="s">
        <v>2157</v>
      </c>
      <c r="R4" s="70"/>
      <c r="S4" t="s">
        <v>2259</v>
      </c>
    </row>
    <row r="5" spans="1:21" x14ac:dyDescent="0.25">
      <c r="A5" t="s">
        <v>20</v>
      </c>
      <c r="B5" s="70"/>
      <c r="D5" s="70"/>
      <c r="E5" t="s">
        <v>25</v>
      </c>
      <c r="F5" s="70"/>
      <c r="H5" s="70"/>
      <c r="J5" s="70"/>
      <c r="L5" s="70"/>
      <c r="N5" s="70"/>
      <c r="P5" s="70"/>
      <c r="Q5" t="s">
        <v>2158</v>
      </c>
      <c r="R5" s="70"/>
      <c r="S5" t="s">
        <v>2260</v>
      </c>
    </row>
    <row r="6" spans="1:21" x14ac:dyDescent="0.25">
      <c r="B6" s="70"/>
      <c r="D6" s="70"/>
      <c r="E6" t="s">
        <v>26</v>
      </c>
      <c r="F6" s="70"/>
      <c r="H6" s="70"/>
      <c r="J6" s="70"/>
      <c r="L6" s="70"/>
      <c r="N6" s="70"/>
      <c r="P6" s="70"/>
      <c r="Q6" t="s">
        <v>2156</v>
      </c>
      <c r="R6" s="70"/>
      <c r="T6" s="127" t="s">
        <v>2256</v>
      </c>
      <c r="U6" t="s">
        <v>2254</v>
      </c>
    </row>
    <row r="7" spans="1:21" x14ac:dyDescent="0.25">
      <c r="B7" s="70"/>
      <c r="D7" s="70"/>
      <c r="E7" t="s">
        <v>27</v>
      </c>
      <c r="F7" s="70"/>
      <c r="H7" s="70"/>
      <c r="J7" s="70"/>
      <c r="L7" s="70"/>
      <c r="N7" s="70"/>
      <c r="P7" s="70"/>
      <c r="R7" s="70"/>
      <c r="U7" t="s">
        <v>2253</v>
      </c>
    </row>
    <row r="8" spans="1:21" x14ac:dyDescent="0.25">
      <c r="B8" s="70"/>
      <c r="D8" s="70"/>
      <c r="F8" s="70"/>
      <c r="H8" s="70"/>
      <c r="J8" s="70"/>
      <c r="L8" s="70"/>
      <c r="N8" s="70"/>
      <c r="P8" s="70"/>
      <c r="R8" s="70"/>
      <c r="U8" t="s">
        <v>2258</v>
      </c>
    </row>
    <row r="9" spans="1:21" x14ac:dyDescent="0.25">
      <c r="B9" s="70"/>
      <c r="D9" s="70"/>
      <c r="F9" s="70"/>
      <c r="H9" s="70"/>
      <c r="J9" s="70"/>
      <c r="L9" s="70"/>
      <c r="N9" s="70"/>
      <c r="P9" s="70"/>
      <c r="R9" s="70"/>
      <c r="U9" t="s">
        <v>2255</v>
      </c>
    </row>
    <row r="10" spans="1:21" x14ac:dyDescent="0.25">
      <c r="U10" t="s">
        <v>2257</v>
      </c>
    </row>
  </sheetData>
  <sortState ref="Q2:Q6">
    <sortCondition ref="Q2:Q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21</vt:i4>
      </vt:variant>
    </vt:vector>
  </HeadingPairs>
  <TitlesOfParts>
    <vt:vector size="30" baseType="lpstr">
      <vt:lpstr>DSN MENSUELLES</vt:lpstr>
      <vt:lpstr>DSN EVENEMENTS</vt:lpstr>
      <vt:lpstr>BD ENT</vt:lpstr>
      <vt:lpstr>BD SAL</vt:lpstr>
      <vt:lpstr>Amasquer</vt:lpstr>
      <vt:lpstr>CCN</vt:lpstr>
      <vt:lpstr>FicheENT</vt:lpstr>
      <vt:lpstr>FicheSal</vt:lpstr>
      <vt:lpstr>Param</vt:lpstr>
      <vt:lpstr>AcqCP</vt:lpstr>
      <vt:lpstr>choix</vt:lpstr>
      <vt:lpstr>COLLECTIVES</vt:lpstr>
      <vt:lpstr>Contrat</vt:lpstr>
      <vt:lpstr>Conventions</vt:lpstr>
      <vt:lpstr>DATE</vt:lpstr>
      <vt:lpstr>ENVOI</vt:lpstr>
      <vt:lpstr>Evenements</vt:lpstr>
      <vt:lpstr>FEntC</vt:lpstr>
      <vt:lpstr>IndCP</vt:lpstr>
      <vt:lpstr>NC</vt:lpstr>
      <vt:lpstr>ouinon</vt:lpstr>
      <vt:lpstr>PHASES</vt:lpstr>
      <vt:lpstr>REGL</vt:lpstr>
      <vt:lpstr>renomme</vt:lpstr>
      <vt:lpstr>SUBRO</vt:lpstr>
      <vt:lpstr>TYPE</vt:lpstr>
      <vt:lpstr>valid</vt:lpstr>
      <vt:lpstr>VALIDATION</vt:lpstr>
      <vt:lpstr>FicheENT!Zone_d_impression</vt:lpstr>
      <vt:lpstr>FicheSal!Zone_d_impression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Wiki</dc:creator>
  <cp:lastModifiedBy> </cp:lastModifiedBy>
  <cp:lastPrinted>2017-01-10T15:06:30Z</cp:lastPrinted>
  <dcterms:created xsi:type="dcterms:W3CDTF">2015-07-09T19:13:58Z</dcterms:created>
  <dcterms:modified xsi:type="dcterms:W3CDTF">2017-01-10T20:09:12Z</dcterms:modified>
</cp:coreProperties>
</file>