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ACT GLOB" sheetId="1" r:id="rId1"/>
    <sheet name="ACT GG" sheetId="2" r:id="rId2"/>
    <sheet name="ACT AR" sheetId="3" r:id="rId3"/>
  </sheets>
  <definedNames>
    <definedName name="_xlnm._FilterDatabase" localSheetId="0" hidden="1">'ACT GLOB'!$A$3:$O$36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6" i="3" l="1"/>
  <c r="J36" i="3"/>
  <c r="I36" i="3" l="1"/>
  <c r="H36" i="3"/>
  <c r="I36" i="2" l="1"/>
  <c r="H36" i="2"/>
  <c r="J36" i="2" l="1"/>
  <c r="O36" i="2"/>
  <c r="J33" i="1"/>
  <c r="O5" i="1"/>
  <c r="O6" i="1"/>
  <c r="O9" i="1"/>
  <c r="O10" i="1"/>
  <c r="O11" i="1"/>
  <c r="O13" i="1"/>
  <c r="O15" i="1"/>
  <c r="O18" i="1"/>
  <c r="O19" i="1"/>
  <c r="O20" i="1"/>
  <c r="O21" i="1"/>
  <c r="O22" i="1"/>
  <c r="O23" i="1"/>
  <c r="O31" i="1"/>
  <c r="O32" i="1"/>
  <c r="O33" i="1"/>
  <c r="J32" i="1"/>
  <c r="J31" i="1" l="1"/>
  <c r="A31" i="1"/>
  <c r="J19" i="1" l="1"/>
  <c r="J20" i="1"/>
  <c r="J21" i="1"/>
  <c r="J22" i="1"/>
  <c r="J23" i="1"/>
  <c r="J24" i="1"/>
  <c r="O24" i="1" s="1"/>
  <c r="J25" i="1"/>
  <c r="O25" i="1" s="1"/>
  <c r="J26" i="1"/>
  <c r="O26" i="1" s="1"/>
  <c r="J27" i="1"/>
  <c r="O27" i="1" s="1"/>
  <c r="J28" i="1"/>
  <c r="O28" i="1" s="1"/>
  <c r="J29" i="1"/>
  <c r="O29" i="1" s="1"/>
  <c r="J30" i="1"/>
  <c r="O30" i="1" s="1"/>
  <c r="J17" i="1"/>
  <c r="O17" i="1" s="1"/>
  <c r="J18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2" i="1"/>
  <c r="A33" i="1"/>
  <c r="A34" i="1"/>
  <c r="J4" i="1" l="1"/>
  <c r="O4" i="1" s="1"/>
  <c r="J5" i="1" l="1"/>
  <c r="J6" i="1"/>
  <c r="J7" i="1"/>
  <c r="O7" i="1" s="1"/>
  <c r="J8" i="1"/>
  <c r="O8" i="1" s="1"/>
  <c r="J10" i="1"/>
  <c r="J11" i="1"/>
  <c r="J12" i="1"/>
  <c r="O12" i="1" s="1"/>
  <c r="J14" i="1"/>
  <c r="O14" i="1" s="1"/>
  <c r="J15" i="1"/>
  <c r="J16" i="1"/>
  <c r="O16" i="1" s="1"/>
  <c r="J34" i="1"/>
  <c r="O34" i="1" s="1"/>
  <c r="J35" i="1"/>
  <c r="O35" i="1" s="1"/>
  <c r="J9" i="1"/>
  <c r="J36" i="1" l="1"/>
  <c r="A35" i="1"/>
  <c r="A4" i="1"/>
  <c r="I36" i="1"/>
  <c r="H36" i="1"/>
  <c r="O36" i="1" l="1"/>
</calcChain>
</file>

<file path=xl/sharedStrings.xml><?xml version="1.0" encoding="utf-8"?>
<sst xmlns="http://schemas.openxmlformats.org/spreadsheetml/2006/main" count="362" uniqueCount="108">
  <si>
    <t>LIVRE DES COMMANDES TRAITEMENT</t>
  </si>
  <si>
    <t>NOM</t>
  </si>
  <si>
    <t>PRENOM</t>
  </si>
  <si>
    <t>DATE</t>
  </si>
  <si>
    <t>SECTEUR</t>
  </si>
  <si>
    <t>VILLE</t>
  </si>
  <si>
    <t>COM GERARD</t>
  </si>
  <si>
    <t>marge tot</t>
  </si>
  <si>
    <t>AR</t>
  </si>
  <si>
    <t>SIM</t>
  </si>
  <si>
    <t>SOLUTION</t>
  </si>
  <si>
    <t>ING</t>
  </si>
  <si>
    <t>GG</t>
  </si>
  <si>
    <t>LOANNE</t>
  </si>
  <si>
    <t>RECULLEZ</t>
  </si>
  <si>
    <t>Montendre</t>
  </si>
  <si>
    <t>GUITTET</t>
  </si>
  <si>
    <t>HELENE</t>
  </si>
  <si>
    <t>CHINON</t>
  </si>
  <si>
    <t>PRILLEUX</t>
  </si>
  <si>
    <t>JEREMY</t>
  </si>
  <si>
    <t>BESSINES</t>
  </si>
  <si>
    <t>RICAUD</t>
  </si>
  <si>
    <t>ISABELLE</t>
  </si>
  <si>
    <t>AYTRE</t>
  </si>
  <si>
    <t>chiffre a HT</t>
  </si>
  <si>
    <t>VIAU-DEMONFAUCON</t>
  </si>
  <si>
    <t>emmanuelle</t>
  </si>
  <si>
    <t>Laville aux dames</t>
  </si>
  <si>
    <t>thibault-précloux</t>
  </si>
  <si>
    <t>annabel</t>
  </si>
  <si>
    <t>tours</t>
  </si>
  <si>
    <t>LEGUILLOUX</t>
  </si>
  <si>
    <t>STEPHANIE</t>
  </si>
  <si>
    <t>Mauze/mignon</t>
  </si>
  <si>
    <t>Chartier/pain</t>
  </si>
  <si>
    <t>alain/elisab</t>
  </si>
  <si>
    <t>86 savigné</t>
  </si>
  <si>
    <t>selarl KINECISS</t>
  </si>
  <si>
    <t>st P des Corps</t>
  </si>
  <si>
    <t>num</t>
  </si>
  <si>
    <t>SIM=simply</t>
  </si>
  <si>
    <t>ING=podo=ingéni</t>
  </si>
  <si>
    <t>CORBEAU</t>
  </si>
  <si>
    <t>MARIE-HELENE</t>
  </si>
  <si>
    <t>LYE</t>
  </si>
  <si>
    <t>LEFEVRE</t>
  </si>
  <si>
    <t>VANESSA</t>
  </si>
  <si>
    <t>BALLAN-MIRE</t>
  </si>
  <si>
    <t>BALDIER/MOSSOU</t>
  </si>
  <si>
    <t>michel/Philippe</t>
  </si>
  <si>
    <t>37 TOURS</t>
  </si>
  <si>
    <t>SERV</t>
  </si>
  <si>
    <t>AUTRE</t>
  </si>
  <si>
    <t>17 ANGOULINS</t>
  </si>
  <si>
    <t>BERTIN JP</t>
  </si>
  <si>
    <t>JP</t>
  </si>
  <si>
    <t>BRETON</t>
  </si>
  <si>
    <t>KEVIN</t>
  </si>
  <si>
    <t>37 Montbazon</t>
  </si>
  <si>
    <t>HEBERT</t>
  </si>
  <si>
    <t>SYLVIE</t>
  </si>
  <si>
    <t>37 ligniere de T</t>
  </si>
  <si>
    <t>17 angoulins</t>
  </si>
  <si>
    <t>Petureau</t>
  </si>
  <si>
    <t>Damien</t>
  </si>
  <si>
    <t>Usson du poitou</t>
  </si>
  <si>
    <t>traquet</t>
  </si>
  <si>
    <t>elodie</t>
  </si>
  <si>
    <t>liv fin sept</t>
  </si>
  <si>
    <t>bardou michaud</t>
  </si>
  <si>
    <t>st cyr sur loire</t>
  </si>
  <si>
    <t>due GG</t>
  </si>
  <si>
    <t>Girard</t>
  </si>
  <si>
    <t>Carine</t>
  </si>
  <si>
    <t>Chizé</t>
  </si>
  <si>
    <t>ARDENTE 36</t>
  </si>
  <si>
    <t>Christelle</t>
  </si>
  <si>
    <t>Goblet</t>
  </si>
  <si>
    <t xml:space="preserve">Paillet </t>
  </si>
  <si>
    <t>Laurence</t>
  </si>
  <si>
    <t>com payées</t>
  </si>
  <si>
    <t>dates</t>
  </si>
  <si>
    <t>LASUY</t>
  </si>
  <si>
    <t>KARINE</t>
  </si>
  <si>
    <t>athee sur cher 37</t>
  </si>
  <si>
    <t xml:space="preserve">Lemaire </t>
  </si>
  <si>
    <t>st maure de T 37</t>
  </si>
  <si>
    <t>COM AMR</t>
  </si>
  <si>
    <t>date encaiss</t>
  </si>
  <si>
    <t>DUCHARME</t>
  </si>
  <si>
    <t>JULIEN</t>
  </si>
  <si>
    <t>joué les tours</t>
  </si>
  <si>
    <t>Mylène</t>
  </si>
  <si>
    <t>Delebois</t>
  </si>
  <si>
    <t>aurore</t>
  </si>
  <si>
    <t>37 chât la valière</t>
  </si>
  <si>
    <t xml:space="preserve">fouchet </t>
  </si>
  <si>
    <t>pierre</t>
  </si>
  <si>
    <t>36 châteauroux</t>
  </si>
  <si>
    <t>belluire 17</t>
  </si>
  <si>
    <t>grondin</t>
  </si>
  <si>
    <t>raphaelle</t>
  </si>
  <si>
    <t>37 st epain</t>
  </si>
  <si>
    <t>meinie</t>
  </si>
  <si>
    <t>aline</t>
  </si>
  <si>
    <t>formation +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</si>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</sst>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206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5" fillId="0" borderId="1" xfId="0" applyFont="1" applyBorder="1"/>
    <xf numFmtId="0" fontId="1" fillId="0" borderId="0" xfId="0" applyFont="1"/>
    <xf numFmtId="1" fontId="0" fillId="0" borderId="0" xfId="0" applyNumberFormat="1"/>
    <xf numFmtId="1" fontId="4" fillId="2" borderId="0" xfId="0" applyNumberFormat="1" applyFont="1" applyFill="1"/>
    <xf numFmtId="1" fontId="8" fillId="2" borderId="0" xfId="0" applyNumberFormat="1" applyFont="1" applyFill="1"/>
    <xf numFmtId="1" fontId="9" fillId="2" borderId="0" xfId="0" applyNumberFormat="1" applyFont="1" applyFill="1"/>
    <xf numFmtId="2" fontId="0" fillId="0" borderId="0" xfId="0" applyNumberFormat="1"/>
    <xf numFmtId="2" fontId="0" fillId="0" borderId="1" xfId="0" applyNumberFormat="1" applyBorder="1"/>
    <xf numFmtId="2" fontId="7" fillId="2" borderId="0" xfId="0" applyNumberFormat="1" applyFont="1" applyFill="1"/>
    <xf numFmtId="0" fontId="6" fillId="0" borderId="1" xfId="0" applyFont="1" applyBorder="1"/>
    <xf numFmtId="0" fontId="0" fillId="0" borderId="1" xfId="0" applyFill="1" applyBorder="1"/>
    <xf numFmtId="14" fontId="0" fillId="0" borderId="0" xfId="0" applyNumberFormat="1"/>
    <xf numFmtId="14" fontId="0" fillId="2" borderId="0" xfId="0" applyNumberFormat="1" applyFill="1"/>
    <xf numFmtId="14" fontId="6" fillId="0" borderId="1" xfId="0" applyNumberFormat="1" applyFont="1" applyBorder="1"/>
    <xf numFmtId="0" fontId="0" fillId="0" borderId="0" xfId="0" applyAlignment="1">
      <alignment vertical="center"/>
    </xf>
    <xf numFmtId="14" fontId="9" fillId="0" borderId="1" xfId="0" applyNumberFormat="1" applyFont="1" applyFill="1" applyBorder="1" applyAlignment="1">
      <alignment vertical="center"/>
    </xf>
    <xf numFmtId="0" fontId="0" fillId="0" borderId="0" xfId="0" applyFill="1"/>
    <xf numFmtId="0" fontId="0" fillId="0" borderId="1" xfId="0" applyFill="1" applyBorder="1" applyAlignment="1">
      <alignment vertical="center"/>
    </xf>
    <xf numFmtId="14" fontId="1" fillId="0" borderId="1" xfId="0" applyNumberFormat="1" applyFont="1" applyFill="1" applyBorder="1"/>
    <xf numFmtId="2" fontId="0" fillId="0" borderId="1" xfId="0" applyNumberFormat="1" applyFill="1" applyBorder="1"/>
    <xf numFmtId="1" fontId="0" fillId="0" borderId="1" xfId="0" applyNumberFormat="1" applyFill="1" applyBorder="1"/>
    <xf numFmtId="14" fontId="0" fillId="0" borderId="1" xfId="0" applyNumberFormat="1" applyFill="1" applyBorder="1"/>
    <xf numFmtId="0" fontId="3" fillId="0" borderId="1" xfId="0" applyFont="1" applyFill="1" applyBorder="1"/>
    <xf numFmtId="0" fontId="7" fillId="0" borderId="1" xfId="0" applyFont="1" applyFill="1" applyBorder="1"/>
    <xf numFmtId="14" fontId="1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2" fontId="0" fillId="0" borderId="1" xfId="0" applyNumberFormat="1" applyFill="1" applyBorder="1" applyAlignment="1">
      <alignment vertical="center"/>
    </xf>
    <xf numFmtId="1" fontId="0" fillId="0" borderId="1" xfId="0" applyNumberFormat="1" applyFill="1" applyBorder="1" applyAlignment="1">
      <alignment vertical="center"/>
    </xf>
    <xf numFmtId="0" fontId="1" fillId="0" borderId="1" xfId="0" applyFont="1" applyFill="1" applyBorder="1"/>
    <xf numFmtId="0" fontId="6" fillId="0" borderId="1" xfId="0" applyFont="1" applyFill="1" applyBorder="1"/>
    <xf numFmtId="0" fontId="10" fillId="0" borderId="1" xfId="0" applyFont="1" applyFill="1" applyBorder="1"/>
    <xf numFmtId="14" fontId="11" fillId="0" borderId="1" xfId="0" applyNumberFormat="1" applyFont="1" applyFill="1" applyBorder="1"/>
    <xf numFmtId="2" fontId="10" fillId="0" borderId="1" xfId="0" applyNumberFormat="1" applyFont="1" applyFill="1" applyBorder="1"/>
    <xf numFmtId="1" fontId="10" fillId="0" borderId="1" xfId="0" applyNumberFormat="1" applyFont="1" applyFill="1" applyBorder="1"/>
    <xf numFmtId="1" fontId="4" fillId="0" borderId="1" xfId="0" applyNumberFormat="1" applyFont="1" applyFill="1" applyBorder="1"/>
    <xf numFmtId="14" fontId="4" fillId="0" borderId="1" xfId="0" applyNumberFormat="1" applyFont="1" applyFill="1" applyBorder="1"/>
    <xf numFmtId="0" fontId="4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"/>
  <sheetViews>
    <sheetView tabSelected="1" zoomScaleNormal="100" workbookViewId="0">
      <selection activeCell="Q29" sqref="Q29"/>
    </sheetView>
  </sheetViews>
  <sheetFormatPr baseColWidth="10" defaultRowHeight="15" x14ac:dyDescent="0.25"/>
  <cols>
    <col min="1" max="1" width="4.7109375" customWidth="1"/>
    <col min="2" max="2" width="15.7109375" customWidth="1"/>
    <col min="3" max="3" width="14.85546875" customWidth="1"/>
    <col min="4" max="4" width="10.140625" style="6" customWidth="1"/>
    <col min="5" max="5" width="14" customWidth="1"/>
    <col min="8" max="8" width="11.42578125" style="11"/>
    <col min="11" max="11" width="11.85546875" style="16" customWidth="1"/>
    <col min="14" max="14" width="10.5703125" style="21" customWidth="1"/>
    <col min="15" max="15" width="12.85546875" customWidth="1"/>
  </cols>
  <sheetData>
    <row r="1" spans="1:15" x14ac:dyDescent="0.25">
      <c r="D1" s="5" t="s">
        <v>0</v>
      </c>
      <c r="E1" s="3"/>
      <c r="F1" s="3"/>
      <c r="G1" s="4"/>
      <c r="H1" s="11" t="s">
        <v>41</v>
      </c>
      <c r="I1" t="s">
        <v>42</v>
      </c>
      <c r="K1" s="17"/>
    </row>
    <row r="3" spans="1:15" x14ac:dyDescent="0.25">
      <c r="A3" s="1" t="s">
        <v>40</v>
      </c>
      <c r="B3" s="1" t="s">
        <v>1</v>
      </c>
      <c r="C3" s="1" t="s">
        <v>2</v>
      </c>
      <c r="D3" s="2" t="s">
        <v>3</v>
      </c>
      <c r="E3" s="1" t="s">
        <v>5</v>
      </c>
      <c r="F3" s="1" t="s">
        <v>4</v>
      </c>
      <c r="G3" s="1" t="s">
        <v>10</v>
      </c>
      <c r="H3" s="12" t="s">
        <v>25</v>
      </c>
      <c r="I3" s="1" t="s">
        <v>7</v>
      </c>
      <c r="J3" s="2" t="s">
        <v>6</v>
      </c>
      <c r="K3" s="18" t="s">
        <v>89</v>
      </c>
      <c r="L3" s="15" t="s">
        <v>81</v>
      </c>
      <c r="M3" s="15" t="s">
        <v>82</v>
      </c>
      <c r="N3" s="15" t="s">
        <v>106</v>
      </c>
      <c r="O3" s="14" t="s">
        <v>88</v>
      </c>
    </row>
    <row r="4" spans="1:15" x14ac:dyDescent="0.25">
      <c r="A4" s="15">
        <f t="shared" ref="A4:A34" si="0">ROW(A1)</f>
        <v>1</v>
      </c>
      <c r="B4" s="15" t="s">
        <v>16</v>
      </c>
      <c r="C4" s="15" t="s">
        <v>17</v>
      </c>
      <c r="D4" s="23">
        <v>42464</v>
      </c>
      <c r="E4" s="15" t="s">
        <v>18</v>
      </c>
      <c r="F4" s="15" t="s">
        <v>12</v>
      </c>
      <c r="G4" s="15" t="s">
        <v>9</v>
      </c>
      <c r="H4" s="24">
        <v>805.35</v>
      </c>
      <c r="I4" s="25">
        <v>805.35</v>
      </c>
      <c r="J4" s="25">
        <f t="shared" ref="J4:J12" si="1">IF(F4="ar",0,IF(G4="sim",I4*0.65, I4*0.55))</f>
        <v>523.47750000000008</v>
      </c>
      <c r="K4" s="26">
        <v>42522</v>
      </c>
      <c r="L4" s="25">
        <v>523</v>
      </c>
      <c r="M4" s="26">
        <v>42507</v>
      </c>
      <c r="N4" s="15"/>
      <c r="O4" s="25">
        <f>IF(F4="ar",I4,I4-J4)+N4</f>
        <v>281.87249999999995</v>
      </c>
    </row>
    <row r="5" spans="1:15" x14ac:dyDescent="0.25">
      <c r="A5" s="15">
        <f t="shared" si="0"/>
        <v>2</v>
      </c>
      <c r="B5" s="15" t="s">
        <v>19</v>
      </c>
      <c r="C5" s="15" t="s">
        <v>20</v>
      </c>
      <c r="D5" s="23">
        <v>42472</v>
      </c>
      <c r="E5" s="15" t="s">
        <v>21</v>
      </c>
      <c r="F5" s="15" t="s">
        <v>8</v>
      </c>
      <c r="G5" s="15" t="s">
        <v>11</v>
      </c>
      <c r="H5" s="24">
        <v>2283.3330000000001</v>
      </c>
      <c r="I5" s="25">
        <v>733</v>
      </c>
      <c r="J5" s="25">
        <f t="shared" si="1"/>
        <v>0</v>
      </c>
      <c r="K5" s="26">
        <v>42522</v>
      </c>
      <c r="L5" s="15"/>
      <c r="M5" s="15"/>
      <c r="N5" s="15"/>
      <c r="O5" s="25">
        <f t="shared" ref="O5:O35" si="2">IF(F5="ar",I5,I5-J5)+N5</f>
        <v>733</v>
      </c>
    </row>
    <row r="6" spans="1:15" x14ac:dyDescent="0.25">
      <c r="A6" s="15">
        <f t="shared" si="0"/>
        <v>3</v>
      </c>
      <c r="B6" s="15" t="s">
        <v>22</v>
      </c>
      <c r="C6" s="15" t="s">
        <v>23</v>
      </c>
      <c r="D6" s="23">
        <v>42472</v>
      </c>
      <c r="E6" s="15" t="s">
        <v>24</v>
      </c>
      <c r="F6" s="15" t="s">
        <v>8</v>
      </c>
      <c r="G6" s="15" t="s">
        <v>11</v>
      </c>
      <c r="H6" s="24">
        <v>1007</v>
      </c>
      <c r="I6" s="25">
        <v>379.5</v>
      </c>
      <c r="J6" s="25">
        <f t="shared" si="1"/>
        <v>0</v>
      </c>
      <c r="K6" s="26">
        <v>42522</v>
      </c>
      <c r="L6" s="15"/>
      <c r="M6" s="15"/>
      <c r="N6" s="15"/>
      <c r="O6" s="25">
        <f t="shared" si="2"/>
        <v>379.5</v>
      </c>
    </row>
    <row r="7" spans="1:15" x14ac:dyDescent="0.25">
      <c r="A7" s="15">
        <f t="shared" si="0"/>
        <v>4</v>
      </c>
      <c r="B7" s="27" t="s">
        <v>26</v>
      </c>
      <c r="C7" s="15" t="s">
        <v>27</v>
      </c>
      <c r="D7" s="23">
        <v>42473</v>
      </c>
      <c r="E7" s="34" t="s">
        <v>28</v>
      </c>
      <c r="F7" s="15" t="s">
        <v>12</v>
      </c>
      <c r="G7" s="15" t="s">
        <v>11</v>
      </c>
      <c r="H7" s="24">
        <v>3867</v>
      </c>
      <c r="I7" s="25">
        <v>1517</v>
      </c>
      <c r="J7" s="25">
        <f t="shared" si="1"/>
        <v>834.35</v>
      </c>
      <c r="K7" s="26">
        <v>42522</v>
      </c>
      <c r="L7" s="15">
        <v>834</v>
      </c>
      <c r="M7" s="26">
        <v>42507</v>
      </c>
      <c r="N7" s="15"/>
      <c r="O7" s="25">
        <f t="shared" si="2"/>
        <v>682.65</v>
      </c>
    </row>
    <row r="8" spans="1:15" x14ac:dyDescent="0.25">
      <c r="A8" s="15">
        <f t="shared" si="0"/>
        <v>5</v>
      </c>
      <c r="B8" s="15" t="s">
        <v>29</v>
      </c>
      <c r="C8" s="15" t="s">
        <v>30</v>
      </c>
      <c r="D8" s="23">
        <v>42480</v>
      </c>
      <c r="E8" s="15" t="s">
        <v>31</v>
      </c>
      <c r="F8" s="15" t="s">
        <v>12</v>
      </c>
      <c r="G8" s="15" t="s">
        <v>11</v>
      </c>
      <c r="H8" s="24">
        <v>1227</v>
      </c>
      <c r="I8" s="25">
        <v>778</v>
      </c>
      <c r="J8" s="25">
        <f t="shared" si="1"/>
        <v>427.90000000000003</v>
      </c>
      <c r="K8" s="26">
        <v>42522</v>
      </c>
      <c r="L8" s="15">
        <v>428</v>
      </c>
      <c r="M8" s="26">
        <v>42507</v>
      </c>
      <c r="N8" s="15"/>
      <c r="O8" s="25">
        <f t="shared" si="2"/>
        <v>350.09999999999997</v>
      </c>
    </row>
    <row r="9" spans="1:15" x14ac:dyDescent="0.25">
      <c r="A9" s="15">
        <f t="shared" si="0"/>
        <v>6</v>
      </c>
      <c r="B9" s="15" t="s">
        <v>13</v>
      </c>
      <c r="C9" s="15" t="s">
        <v>14</v>
      </c>
      <c r="D9" s="23">
        <v>42489</v>
      </c>
      <c r="E9" s="15" t="s">
        <v>15</v>
      </c>
      <c r="F9" s="15" t="s">
        <v>8</v>
      </c>
      <c r="G9" s="15" t="s">
        <v>11</v>
      </c>
      <c r="H9" s="24">
        <v>3867</v>
      </c>
      <c r="I9" s="25">
        <v>1517</v>
      </c>
      <c r="J9" s="25">
        <f t="shared" si="1"/>
        <v>0</v>
      </c>
      <c r="K9" s="26">
        <v>42522</v>
      </c>
      <c r="L9" s="15"/>
      <c r="M9" s="15"/>
      <c r="N9" s="15"/>
      <c r="O9" s="25">
        <f t="shared" si="2"/>
        <v>1517</v>
      </c>
    </row>
    <row r="10" spans="1:15" x14ac:dyDescent="0.25">
      <c r="A10" s="15">
        <f t="shared" si="0"/>
        <v>7</v>
      </c>
      <c r="B10" s="15" t="s">
        <v>32</v>
      </c>
      <c r="C10" s="15" t="s">
        <v>33</v>
      </c>
      <c r="D10" s="23">
        <v>42496</v>
      </c>
      <c r="E10" s="15" t="s">
        <v>34</v>
      </c>
      <c r="F10" s="15" t="s">
        <v>8</v>
      </c>
      <c r="G10" s="15" t="s">
        <v>9</v>
      </c>
      <c r="H10" s="24">
        <v>853.43</v>
      </c>
      <c r="I10" s="25">
        <v>853</v>
      </c>
      <c r="J10" s="25">
        <f t="shared" si="1"/>
        <v>0</v>
      </c>
      <c r="K10" s="26">
        <v>42522</v>
      </c>
      <c r="L10" s="15"/>
      <c r="M10" s="15"/>
      <c r="N10" s="15"/>
      <c r="O10" s="25">
        <f t="shared" si="2"/>
        <v>853</v>
      </c>
    </row>
    <row r="11" spans="1:15" x14ac:dyDescent="0.25">
      <c r="A11" s="15">
        <f t="shared" si="0"/>
        <v>8</v>
      </c>
      <c r="B11" s="15" t="s">
        <v>35</v>
      </c>
      <c r="C11" s="15" t="s">
        <v>36</v>
      </c>
      <c r="D11" s="23">
        <v>42499</v>
      </c>
      <c r="E11" s="15" t="s">
        <v>37</v>
      </c>
      <c r="F11" s="15" t="s">
        <v>8</v>
      </c>
      <c r="G11" s="15" t="s">
        <v>11</v>
      </c>
      <c r="H11" s="24">
        <v>1100</v>
      </c>
      <c r="I11" s="25">
        <v>460</v>
      </c>
      <c r="J11" s="25">
        <f t="shared" si="1"/>
        <v>0</v>
      </c>
      <c r="K11" s="26">
        <v>42522</v>
      </c>
      <c r="L11" s="15"/>
      <c r="M11" s="15"/>
      <c r="N11" s="15"/>
      <c r="O11" s="25">
        <f t="shared" si="2"/>
        <v>460</v>
      </c>
    </row>
    <row r="12" spans="1:15" x14ac:dyDescent="0.25">
      <c r="A12" s="15">
        <f t="shared" si="0"/>
        <v>9</v>
      </c>
      <c r="B12" s="15" t="s">
        <v>38</v>
      </c>
      <c r="C12" s="15"/>
      <c r="D12" s="23">
        <v>42502</v>
      </c>
      <c r="E12" s="15" t="s">
        <v>39</v>
      </c>
      <c r="F12" s="15" t="s">
        <v>12</v>
      </c>
      <c r="G12" s="15" t="s">
        <v>11</v>
      </c>
      <c r="H12" s="24">
        <v>191.67</v>
      </c>
      <c r="I12" s="25">
        <v>43.66</v>
      </c>
      <c r="J12" s="25">
        <f t="shared" si="1"/>
        <v>24.013000000000002</v>
      </c>
      <c r="K12" s="26">
        <v>42522</v>
      </c>
      <c r="L12" s="15">
        <v>24</v>
      </c>
      <c r="M12" s="26">
        <v>42543</v>
      </c>
      <c r="N12" s="15"/>
      <c r="O12" s="25">
        <f t="shared" si="2"/>
        <v>19.646999999999995</v>
      </c>
    </row>
    <row r="13" spans="1:15" x14ac:dyDescent="0.25">
      <c r="A13" s="15">
        <f t="shared" si="0"/>
        <v>10</v>
      </c>
      <c r="B13" s="35" t="s">
        <v>43</v>
      </c>
      <c r="C13" s="35" t="s">
        <v>44</v>
      </c>
      <c r="D13" s="36">
        <v>42510</v>
      </c>
      <c r="E13" s="35" t="s">
        <v>45</v>
      </c>
      <c r="F13" s="35" t="s">
        <v>12</v>
      </c>
      <c r="G13" s="35" t="s">
        <v>9</v>
      </c>
      <c r="H13" s="37">
        <v>805.35</v>
      </c>
      <c r="I13" s="38">
        <v>805</v>
      </c>
      <c r="J13" s="38">
        <v>341</v>
      </c>
      <c r="K13" s="26">
        <v>42522</v>
      </c>
      <c r="L13" s="38">
        <v>341</v>
      </c>
      <c r="M13" s="26">
        <v>42543</v>
      </c>
      <c r="N13" s="15"/>
      <c r="O13" s="25">
        <f t="shared" si="2"/>
        <v>464</v>
      </c>
    </row>
    <row r="14" spans="1:15" x14ac:dyDescent="0.25">
      <c r="A14" s="15">
        <f t="shared" si="0"/>
        <v>11</v>
      </c>
      <c r="B14" s="15" t="s">
        <v>46</v>
      </c>
      <c r="C14" s="15" t="s">
        <v>47</v>
      </c>
      <c r="D14" s="23">
        <v>42516</v>
      </c>
      <c r="E14" s="15" t="s">
        <v>48</v>
      </c>
      <c r="F14" s="15" t="s">
        <v>12</v>
      </c>
      <c r="G14" s="15" t="s">
        <v>9</v>
      </c>
      <c r="H14" s="24">
        <v>708.36</v>
      </c>
      <c r="I14" s="25">
        <v>708.36</v>
      </c>
      <c r="J14" s="25">
        <f>IF(F14="ar",0,IF(G14="sim",I14*0.65, I14*0.55))</f>
        <v>460.43400000000003</v>
      </c>
      <c r="K14" s="26">
        <v>42522</v>
      </c>
      <c r="L14" s="35">
        <v>460</v>
      </c>
      <c r="M14" s="26">
        <v>42600</v>
      </c>
      <c r="N14" s="15"/>
      <c r="O14" s="25">
        <f t="shared" si="2"/>
        <v>247.92599999999999</v>
      </c>
    </row>
    <row r="15" spans="1:15" x14ac:dyDescent="0.25">
      <c r="A15" s="15">
        <f t="shared" si="0"/>
        <v>12</v>
      </c>
      <c r="B15" s="15" t="s">
        <v>35</v>
      </c>
      <c r="C15" s="15" t="s">
        <v>36</v>
      </c>
      <c r="D15" s="23">
        <v>42520</v>
      </c>
      <c r="E15" s="15" t="s">
        <v>37</v>
      </c>
      <c r="F15" s="15" t="s">
        <v>8</v>
      </c>
      <c r="G15" s="15" t="s">
        <v>52</v>
      </c>
      <c r="H15" s="24">
        <v>369</v>
      </c>
      <c r="I15" s="25">
        <v>296</v>
      </c>
      <c r="J15" s="25">
        <f>IF(F15="ar",0,IF(G15="sim",I15*0.65, I15*0.55))</f>
        <v>0</v>
      </c>
      <c r="K15" s="26">
        <v>42522</v>
      </c>
      <c r="L15" s="15"/>
      <c r="M15" s="15"/>
      <c r="N15" s="15"/>
      <c r="O15" s="25">
        <f t="shared" si="2"/>
        <v>296</v>
      </c>
    </row>
    <row r="16" spans="1:15" x14ac:dyDescent="0.25">
      <c r="A16" s="15">
        <f t="shared" si="0"/>
        <v>13</v>
      </c>
      <c r="B16" s="15" t="s">
        <v>57</v>
      </c>
      <c r="C16" s="15" t="s">
        <v>58</v>
      </c>
      <c r="D16" s="23">
        <v>42543</v>
      </c>
      <c r="E16" s="15" t="s">
        <v>59</v>
      </c>
      <c r="F16" s="15" t="s">
        <v>12</v>
      </c>
      <c r="G16" s="15" t="s">
        <v>9</v>
      </c>
      <c r="H16" s="24">
        <v>805.35</v>
      </c>
      <c r="I16" s="25">
        <v>805</v>
      </c>
      <c r="J16" s="39">
        <f>IF(F16="ar",0,IF(G16="sim",I16*0.65, I16*0.55))</f>
        <v>523.25</v>
      </c>
      <c r="K16" s="40">
        <v>42618</v>
      </c>
      <c r="L16" s="41" t="s">
        <v>72</v>
      </c>
      <c r="M16" s="15"/>
      <c r="N16" s="15"/>
      <c r="O16" s="25">
        <f t="shared" si="2"/>
        <v>281.75</v>
      </c>
    </row>
    <row r="17" spans="1:15" x14ac:dyDescent="0.25">
      <c r="A17" s="15">
        <f t="shared" si="0"/>
        <v>14</v>
      </c>
      <c r="B17" s="15" t="s">
        <v>60</v>
      </c>
      <c r="C17" s="15" t="s">
        <v>61</v>
      </c>
      <c r="D17" s="23">
        <v>42544</v>
      </c>
      <c r="E17" s="15" t="s">
        <v>62</v>
      </c>
      <c r="F17" s="15" t="s">
        <v>12</v>
      </c>
      <c r="G17" s="15" t="s">
        <v>9</v>
      </c>
      <c r="H17" s="24">
        <v>708</v>
      </c>
      <c r="I17" s="25">
        <v>708</v>
      </c>
      <c r="J17" s="38">
        <f t="shared" ref="J17:J30" si="3">IF(F17="ar",0,IF(G17="sim",I17*0.65, I17*0.55))</f>
        <v>460.2</v>
      </c>
      <c r="K17" s="26">
        <v>42583</v>
      </c>
      <c r="L17" s="35">
        <v>460</v>
      </c>
      <c r="M17" s="26">
        <v>42600</v>
      </c>
      <c r="N17" s="15"/>
      <c r="O17" s="25">
        <f t="shared" si="2"/>
        <v>247.8</v>
      </c>
    </row>
    <row r="18" spans="1:15" x14ac:dyDescent="0.25">
      <c r="A18" s="15">
        <f t="shared" si="0"/>
        <v>15</v>
      </c>
      <c r="B18" s="15" t="s">
        <v>49</v>
      </c>
      <c r="C18" s="15" t="s">
        <v>50</v>
      </c>
      <c r="D18" s="23">
        <v>42548</v>
      </c>
      <c r="E18" s="15" t="s">
        <v>51</v>
      </c>
      <c r="F18" s="15" t="s">
        <v>8</v>
      </c>
      <c r="G18" s="15" t="s">
        <v>53</v>
      </c>
      <c r="H18" s="24">
        <v>300</v>
      </c>
      <c r="I18" s="25">
        <v>187.5</v>
      </c>
      <c r="J18" s="25">
        <f t="shared" si="3"/>
        <v>0</v>
      </c>
      <c r="K18" s="26"/>
      <c r="L18" s="15"/>
      <c r="M18" s="15"/>
      <c r="N18" s="15"/>
      <c r="O18" s="25">
        <f t="shared" si="2"/>
        <v>187.5</v>
      </c>
    </row>
    <row r="19" spans="1:15" x14ac:dyDescent="0.25">
      <c r="A19" s="15">
        <f t="shared" si="0"/>
        <v>16</v>
      </c>
      <c r="B19" s="15" t="s">
        <v>55</v>
      </c>
      <c r="C19" s="15" t="s">
        <v>56</v>
      </c>
      <c r="D19" s="23">
        <v>42575</v>
      </c>
      <c r="E19" s="15" t="s">
        <v>54</v>
      </c>
      <c r="F19" s="15" t="s">
        <v>8</v>
      </c>
      <c r="G19" s="15" t="s">
        <v>52</v>
      </c>
      <c r="H19" s="24">
        <v>378</v>
      </c>
      <c r="I19" s="25">
        <v>363.01</v>
      </c>
      <c r="J19" s="25">
        <f t="shared" si="3"/>
        <v>0</v>
      </c>
      <c r="K19" s="26"/>
      <c r="L19" s="15"/>
      <c r="M19" s="15"/>
      <c r="N19" s="15"/>
      <c r="O19" s="25">
        <f t="shared" si="2"/>
        <v>363.01</v>
      </c>
    </row>
    <row r="20" spans="1:15" x14ac:dyDescent="0.25">
      <c r="A20" s="15">
        <f t="shared" si="0"/>
        <v>17</v>
      </c>
      <c r="B20" s="15" t="s">
        <v>55</v>
      </c>
      <c r="C20" s="15"/>
      <c r="D20" s="23">
        <v>42576</v>
      </c>
      <c r="E20" s="15" t="s">
        <v>63</v>
      </c>
      <c r="F20" s="15" t="s">
        <v>8</v>
      </c>
      <c r="G20" s="15" t="s">
        <v>52</v>
      </c>
      <c r="H20" s="24">
        <v>146.12</v>
      </c>
      <c r="I20" s="25">
        <v>120</v>
      </c>
      <c r="J20" s="25">
        <f t="shared" si="3"/>
        <v>0</v>
      </c>
      <c r="K20" s="26"/>
      <c r="L20" s="15"/>
      <c r="M20" s="15"/>
      <c r="N20" s="15"/>
      <c r="O20" s="25">
        <f t="shared" si="2"/>
        <v>120</v>
      </c>
    </row>
    <row r="21" spans="1:15" x14ac:dyDescent="0.25">
      <c r="A21" s="15">
        <f t="shared" si="0"/>
        <v>18</v>
      </c>
      <c r="B21" s="15" t="s">
        <v>64</v>
      </c>
      <c r="C21" s="15" t="s">
        <v>65</v>
      </c>
      <c r="D21" s="23">
        <v>42578</v>
      </c>
      <c r="E21" s="15" t="s">
        <v>66</v>
      </c>
      <c r="F21" s="15" t="s">
        <v>8</v>
      </c>
      <c r="G21" s="15" t="s">
        <v>52</v>
      </c>
      <c r="H21" s="24">
        <v>444</v>
      </c>
      <c r="I21" s="25">
        <v>402</v>
      </c>
      <c r="J21" s="25">
        <f t="shared" si="3"/>
        <v>0</v>
      </c>
      <c r="K21" s="26"/>
      <c r="L21" s="15"/>
      <c r="M21" s="15"/>
      <c r="N21" s="15"/>
      <c r="O21" s="25">
        <f t="shared" si="2"/>
        <v>402</v>
      </c>
    </row>
    <row r="22" spans="1:15" x14ac:dyDescent="0.25">
      <c r="A22" s="15">
        <f>ROW(A20)</f>
        <v>20</v>
      </c>
      <c r="B22" s="15" t="s">
        <v>70</v>
      </c>
      <c r="C22" s="15"/>
      <c r="D22" s="23">
        <v>42571</v>
      </c>
      <c r="E22" s="15" t="s">
        <v>71</v>
      </c>
      <c r="F22" s="15" t="s">
        <v>8</v>
      </c>
      <c r="G22" s="15" t="s">
        <v>53</v>
      </c>
      <c r="H22" s="24">
        <v>183.33</v>
      </c>
      <c r="I22" s="25">
        <v>44</v>
      </c>
      <c r="J22" s="25">
        <f t="shared" si="3"/>
        <v>0</v>
      </c>
      <c r="K22" s="26"/>
      <c r="L22" s="15"/>
      <c r="M22" s="15"/>
      <c r="N22" s="15"/>
      <c r="O22" s="25">
        <f t="shared" si="2"/>
        <v>44</v>
      </c>
    </row>
    <row r="23" spans="1:15" x14ac:dyDescent="0.25">
      <c r="A23" s="15">
        <f>ROW(A21)</f>
        <v>21</v>
      </c>
      <c r="B23" s="15" t="s">
        <v>73</v>
      </c>
      <c r="C23" s="15" t="s">
        <v>74</v>
      </c>
      <c r="D23" s="23">
        <v>42599</v>
      </c>
      <c r="E23" s="15" t="s">
        <v>75</v>
      </c>
      <c r="F23" s="15" t="s">
        <v>8</v>
      </c>
      <c r="G23" s="15" t="s">
        <v>9</v>
      </c>
      <c r="H23" s="24">
        <v>832</v>
      </c>
      <c r="I23" s="25">
        <v>832.37</v>
      </c>
      <c r="J23" s="25">
        <f t="shared" si="3"/>
        <v>0</v>
      </c>
      <c r="K23" s="26"/>
      <c r="L23" s="15"/>
      <c r="M23" s="15"/>
      <c r="N23" s="15"/>
      <c r="O23" s="25">
        <f t="shared" si="2"/>
        <v>832.37</v>
      </c>
    </row>
    <row r="24" spans="1:15" x14ac:dyDescent="0.25">
      <c r="A24" s="15" t="e">
        <f>ROW(#REF!)</f>
        <v>#REF!</v>
      </c>
      <c r="B24" s="15" t="s">
        <v>78</v>
      </c>
      <c r="C24" s="15" t="s">
        <v>77</v>
      </c>
      <c r="D24" s="23">
        <v>42600</v>
      </c>
      <c r="E24" s="15" t="s">
        <v>76</v>
      </c>
      <c r="F24" s="15" t="s">
        <v>12</v>
      </c>
      <c r="G24" s="15" t="s">
        <v>9</v>
      </c>
      <c r="H24" s="24">
        <v>1492</v>
      </c>
      <c r="I24" s="25">
        <v>1492</v>
      </c>
      <c r="J24" s="25">
        <f t="shared" si="3"/>
        <v>969.80000000000007</v>
      </c>
      <c r="K24" s="26"/>
      <c r="L24" s="15" t="s">
        <v>72</v>
      </c>
      <c r="M24" s="15"/>
      <c r="N24" s="15"/>
      <c r="O24" s="25">
        <f t="shared" si="2"/>
        <v>522.19999999999993</v>
      </c>
    </row>
    <row r="25" spans="1:15" x14ac:dyDescent="0.25">
      <c r="A25" s="15">
        <f t="shared" si="0"/>
        <v>22</v>
      </c>
      <c r="B25" s="15" t="s">
        <v>79</v>
      </c>
      <c r="C25" s="15" t="s">
        <v>80</v>
      </c>
      <c r="D25" s="23">
        <v>42600</v>
      </c>
      <c r="E25" s="15" t="s">
        <v>76</v>
      </c>
      <c r="F25" s="15" t="s">
        <v>12</v>
      </c>
      <c r="G25" s="15" t="s">
        <v>9</v>
      </c>
      <c r="H25" s="24">
        <v>1492</v>
      </c>
      <c r="I25" s="25">
        <v>1492</v>
      </c>
      <c r="J25" s="25">
        <f t="shared" si="3"/>
        <v>969.80000000000007</v>
      </c>
      <c r="K25" s="26"/>
      <c r="L25" s="15" t="s">
        <v>72</v>
      </c>
      <c r="M25" s="15"/>
      <c r="N25" s="15"/>
      <c r="O25" s="25">
        <f t="shared" si="2"/>
        <v>522.19999999999993</v>
      </c>
    </row>
    <row r="26" spans="1:15" s="19" customFormat="1" ht="15.75" customHeight="1" x14ac:dyDescent="0.25">
      <c r="A26" s="15">
        <f t="shared" si="0"/>
        <v>23</v>
      </c>
      <c r="B26" s="22" t="s">
        <v>83</v>
      </c>
      <c r="C26" s="22" t="s">
        <v>84</v>
      </c>
      <c r="D26" s="29">
        <v>42601</v>
      </c>
      <c r="E26" s="30" t="s">
        <v>85</v>
      </c>
      <c r="F26" s="22" t="s">
        <v>12</v>
      </c>
      <c r="G26" s="22" t="s">
        <v>9</v>
      </c>
      <c r="H26" s="31">
        <v>708.45</v>
      </c>
      <c r="I26" s="32">
        <v>708.45</v>
      </c>
      <c r="J26" s="25">
        <f t="shared" si="3"/>
        <v>460.49250000000006</v>
      </c>
      <c r="K26" s="20"/>
      <c r="L26" s="22" t="s">
        <v>72</v>
      </c>
      <c r="M26" s="22"/>
      <c r="N26" s="22"/>
      <c r="O26" s="25">
        <f t="shared" si="2"/>
        <v>247.95749999999998</v>
      </c>
    </row>
    <row r="27" spans="1:15" x14ac:dyDescent="0.25">
      <c r="A27" s="15">
        <f t="shared" si="0"/>
        <v>24</v>
      </c>
      <c r="B27" s="15" t="s">
        <v>86</v>
      </c>
      <c r="C27" s="15" t="s">
        <v>93</v>
      </c>
      <c r="D27" s="23">
        <v>42601</v>
      </c>
      <c r="E27" s="15" t="s">
        <v>87</v>
      </c>
      <c r="F27" s="15" t="s">
        <v>12</v>
      </c>
      <c r="G27" s="15" t="s">
        <v>53</v>
      </c>
      <c r="H27" s="24">
        <v>124</v>
      </c>
      <c r="I27" s="25">
        <v>124</v>
      </c>
      <c r="J27" s="25">
        <f t="shared" si="3"/>
        <v>68.2</v>
      </c>
      <c r="K27" s="26"/>
      <c r="L27" s="22" t="s">
        <v>72</v>
      </c>
      <c r="M27" s="15"/>
      <c r="N27" s="15"/>
      <c r="O27" s="25">
        <f t="shared" si="2"/>
        <v>55.8</v>
      </c>
    </row>
    <row r="28" spans="1:15" x14ac:dyDescent="0.25">
      <c r="A28" s="15">
        <f t="shared" si="0"/>
        <v>25</v>
      </c>
      <c r="B28" s="15" t="s">
        <v>90</v>
      </c>
      <c r="C28" s="15" t="s">
        <v>91</v>
      </c>
      <c r="D28" s="23">
        <v>42611</v>
      </c>
      <c r="E28" s="15" t="s">
        <v>92</v>
      </c>
      <c r="F28" s="15" t="s">
        <v>12</v>
      </c>
      <c r="G28" s="15" t="s">
        <v>53</v>
      </c>
      <c r="H28" s="24">
        <v>1133</v>
      </c>
      <c r="I28" s="25">
        <v>725.5</v>
      </c>
      <c r="J28" s="25">
        <f t="shared" si="3"/>
        <v>399.02500000000003</v>
      </c>
      <c r="K28" s="26"/>
      <c r="L28" s="22" t="s">
        <v>72</v>
      </c>
      <c r="M28" s="15"/>
      <c r="N28" s="15"/>
      <c r="O28" s="25">
        <f t="shared" si="2"/>
        <v>326.47499999999997</v>
      </c>
    </row>
    <row r="29" spans="1:15" x14ac:dyDescent="0.25">
      <c r="A29" s="15">
        <f t="shared" si="0"/>
        <v>26</v>
      </c>
      <c r="B29" s="15" t="s">
        <v>94</v>
      </c>
      <c r="C29" s="15" t="s">
        <v>95</v>
      </c>
      <c r="D29" s="23">
        <v>42614</v>
      </c>
      <c r="E29" s="27" t="s">
        <v>96</v>
      </c>
      <c r="F29" s="15" t="s">
        <v>12</v>
      </c>
      <c r="G29" s="15" t="s">
        <v>53</v>
      </c>
      <c r="H29" s="24">
        <v>1293.33</v>
      </c>
      <c r="I29" s="25">
        <v>479.16</v>
      </c>
      <c r="J29" s="25">
        <f t="shared" si="3"/>
        <v>263.53800000000001</v>
      </c>
      <c r="K29" s="26"/>
      <c r="L29" s="22" t="s">
        <v>72</v>
      </c>
      <c r="M29" s="15"/>
      <c r="N29" s="15"/>
      <c r="O29" s="25">
        <f t="shared" si="2"/>
        <v>215.62200000000001</v>
      </c>
    </row>
    <row r="30" spans="1:15" x14ac:dyDescent="0.25">
      <c r="A30" s="15">
        <f t="shared" si="0"/>
        <v>27</v>
      </c>
      <c r="B30" s="15" t="s">
        <v>97</v>
      </c>
      <c r="C30" s="15" t="s">
        <v>98</v>
      </c>
      <c r="D30" s="23">
        <v>42615</v>
      </c>
      <c r="E30" s="15" t="s">
        <v>99</v>
      </c>
      <c r="F30" s="15" t="s">
        <v>12</v>
      </c>
      <c r="G30" s="15" t="s">
        <v>9</v>
      </c>
      <c r="H30" s="24">
        <v>805.35</v>
      </c>
      <c r="I30" s="25">
        <v>805.35</v>
      </c>
      <c r="J30" s="25">
        <f t="shared" si="3"/>
        <v>523.47750000000008</v>
      </c>
      <c r="K30" s="26"/>
      <c r="L30" s="15" t="s">
        <v>72</v>
      </c>
      <c r="M30" s="15"/>
      <c r="N30" s="15"/>
      <c r="O30" s="25">
        <f t="shared" si="2"/>
        <v>281.87249999999995</v>
      </c>
    </row>
    <row r="31" spans="1:15" x14ac:dyDescent="0.25">
      <c r="A31" s="15">
        <f t="shared" si="0"/>
        <v>28</v>
      </c>
      <c r="B31" s="15" t="s">
        <v>67</v>
      </c>
      <c r="C31" s="15" t="s">
        <v>68</v>
      </c>
      <c r="D31" s="23">
        <v>42618</v>
      </c>
      <c r="E31" s="15" t="s">
        <v>100</v>
      </c>
      <c r="F31" s="15" t="s">
        <v>8</v>
      </c>
      <c r="G31" s="15" t="s">
        <v>11</v>
      </c>
      <c r="H31" s="24">
        <v>8790.49</v>
      </c>
      <c r="I31" s="25">
        <v>3538</v>
      </c>
      <c r="J31" s="25">
        <f t="shared" ref="J31:J33" si="4">IF(F31="ar",0,IF(G31="sim",I31*0.65, I31*0.55))</f>
        <v>0</v>
      </c>
      <c r="K31" s="26"/>
      <c r="L31" s="28" t="s">
        <v>69</v>
      </c>
      <c r="M31" s="15"/>
      <c r="N31" s="15"/>
      <c r="O31" s="25">
        <f t="shared" si="2"/>
        <v>3538</v>
      </c>
    </row>
    <row r="32" spans="1:15" x14ac:dyDescent="0.25">
      <c r="A32" s="15">
        <f t="shared" si="0"/>
        <v>29</v>
      </c>
      <c r="B32" s="15" t="s">
        <v>101</v>
      </c>
      <c r="C32" s="15" t="s">
        <v>102</v>
      </c>
      <c r="D32" s="23">
        <v>42620</v>
      </c>
      <c r="E32" s="15" t="s">
        <v>103</v>
      </c>
      <c r="F32" s="15" t="s">
        <v>8</v>
      </c>
      <c r="G32" s="15" t="s">
        <v>9</v>
      </c>
      <c r="H32" s="24">
        <v>853.43</v>
      </c>
      <c r="I32" s="25">
        <v>853.43</v>
      </c>
      <c r="J32" s="25">
        <f t="shared" si="4"/>
        <v>0</v>
      </c>
      <c r="K32" s="26"/>
      <c r="L32" s="15"/>
      <c r="M32" s="15"/>
      <c r="N32" s="15">
        <v>292</v>
      </c>
      <c r="O32" s="25">
        <f t="shared" si="2"/>
        <v>1145.4299999999998</v>
      </c>
    </row>
    <row r="33" spans="1:16" x14ac:dyDescent="0.25">
      <c r="A33" s="15">
        <f t="shared" si="0"/>
        <v>30</v>
      </c>
      <c r="B33" s="15" t="s">
        <v>104</v>
      </c>
      <c r="C33" s="15" t="s">
        <v>105</v>
      </c>
      <c r="D33" s="23">
        <v>42620</v>
      </c>
      <c r="E33" s="15" t="s">
        <v>103</v>
      </c>
      <c r="F33" s="15" t="s">
        <v>8</v>
      </c>
      <c r="G33" s="15" t="s">
        <v>9</v>
      </c>
      <c r="H33" s="24">
        <v>853.43</v>
      </c>
      <c r="I33" s="25">
        <v>853</v>
      </c>
      <c r="J33" s="25">
        <f t="shared" si="4"/>
        <v>0</v>
      </c>
      <c r="K33" s="26"/>
      <c r="L33" s="15"/>
      <c r="M33" s="15"/>
      <c r="N33" s="15">
        <v>292</v>
      </c>
      <c r="O33" s="25">
        <f t="shared" si="2"/>
        <v>1145</v>
      </c>
      <c r="P33" s="7"/>
    </row>
    <row r="34" spans="1:16" x14ac:dyDescent="0.25">
      <c r="A34" s="15">
        <f t="shared" si="0"/>
        <v>31</v>
      </c>
      <c r="B34" s="15"/>
      <c r="C34" s="15"/>
      <c r="D34" s="33"/>
      <c r="E34" s="15"/>
      <c r="F34" s="15"/>
      <c r="G34" s="15"/>
      <c r="H34" s="24"/>
      <c r="I34" s="25"/>
      <c r="J34" s="25">
        <f t="shared" ref="J34:J35" si="5">IF(F34="ar",0,IF(G34="sim",I34*0.65, I34*0.55))</f>
        <v>0</v>
      </c>
      <c r="K34" s="26"/>
      <c r="L34" s="15"/>
      <c r="M34" s="15"/>
      <c r="N34" s="15"/>
      <c r="O34" s="25">
        <f t="shared" si="2"/>
        <v>0</v>
      </c>
    </row>
    <row r="35" spans="1:16" x14ac:dyDescent="0.25">
      <c r="A35" s="15">
        <f>ROW(A26)</f>
        <v>26</v>
      </c>
      <c r="B35" s="15"/>
      <c r="C35" s="15"/>
      <c r="D35" s="33"/>
      <c r="E35" s="15"/>
      <c r="F35" s="15"/>
      <c r="G35" s="15"/>
      <c r="H35" s="24"/>
      <c r="I35" s="25"/>
      <c r="J35" s="25">
        <f t="shared" si="5"/>
        <v>0</v>
      </c>
      <c r="K35" s="26"/>
      <c r="L35" s="15"/>
      <c r="M35" s="15"/>
      <c r="N35" s="15"/>
      <c r="O35" s="25">
        <f t="shared" si="2"/>
        <v>0</v>
      </c>
    </row>
    <row r="36" spans="1:16" ht="31.5" x14ac:dyDescent="0.5">
      <c r="H36" s="13">
        <f>SUM(H4:H35)</f>
        <v>38426.773000000001</v>
      </c>
      <c r="I36" s="8">
        <f>SUM(I4:I35)</f>
        <v>23428.640000000003</v>
      </c>
      <c r="J36" s="10">
        <f>SUM(J4:J35)</f>
        <v>7248.9574999999995</v>
      </c>
      <c r="O36" s="9">
        <f>SUM(O4:O35)</f>
        <v>16763.682500000003</v>
      </c>
    </row>
    <row r="37" spans="1:16" x14ac:dyDescent="0.25">
      <c r="I37" s="7"/>
      <c r="J37" s="7"/>
      <c r="O37" s="7"/>
    </row>
    <row r="38" spans="1:16" x14ac:dyDescent="0.25">
      <c r="I38" s="7"/>
      <c r="J38" s="7"/>
      <c r="O38" s="7"/>
    </row>
    <row r="39" spans="1:16" x14ac:dyDescent="0.25">
      <c r="I39" s="7"/>
      <c r="J39" s="7"/>
      <c r="O39" s="7"/>
    </row>
    <row r="40" spans="1:16" x14ac:dyDescent="0.25">
      <c r="I40" s="7"/>
      <c r="J40" s="7"/>
      <c r="O40" s="7"/>
    </row>
    <row r="41" spans="1:16" x14ac:dyDescent="0.25">
      <c r="I41" s="7"/>
      <c r="J41" s="7"/>
      <c r="O41" s="7"/>
    </row>
    <row r="42" spans="1:16" x14ac:dyDescent="0.25">
      <c r="I42" s="7"/>
      <c r="J42" s="7"/>
      <c r="O42" s="7"/>
    </row>
    <row r="43" spans="1:16" x14ac:dyDescent="0.25">
      <c r="I43" s="7"/>
      <c r="J43" s="7"/>
      <c r="O43" s="7"/>
    </row>
    <row r="44" spans="1:16" x14ac:dyDescent="0.25">
      <c r="I44" s="7"/>
      <c r="J44" s="7"/>
      <c r="O44" s="7"/>
    </row>
    <row r="45" spans="1:16" x14ac:dyDescent="0.25">
      <c r="I45" s="7"/>
      <c r="J45" s="7"/>
      <c r="O45" s="7"/>
    </row>
    <row r="46" spans="1:16" x14ac:dyDescent="0.25">
      <c r="I46" s="7"/>
      <c r="J46" s="7"/>
      <c r="O46" s="7"/>
    </row>
    <row r="47" spans="1:16" x14ac:dyDescent="0.25">
      <c r="I47" s="7"/>
      <c r="J47" s="7"/>
      <c r="O47" s="7"/>
    </row>
    <row r="48" spans="1:16" x14ac:dyDescent="0.25">
      <c r="I48" s="7"/>
      <c r="J48" s="7"/>
      <c r="O48" s="7"/>
    </row>
    <row r="49" spans="9:15" x14ac:dyDescent="0.25">
      <c r="I49" s="7"/>
      <c r="J49" s="7"/>
      <c r="O49" s="7"/>
    </row>
    <row r="50" spans="9:15" x14ac:dyDescent="0.25">
      <c r="I50" s="7"/>
      <c r="J50" s="7"/>
      <c r="O50" s="7"/>
    </row>
    <row r="51" spans="9:15" x14ac:dyDescent="0.25">
      <c r="I51" s="7"/>
      <c r="J51" s="7"/>
      <c r="O51" s="7"/>
    </row>
    <row r="52" spans="9:15" x14ac:dyDescent="0.25">
      <c r="I52" s="7"/>
      <c r="J52" s="7"/>
      <c r="O52" s="7"/>
    </row>
    <row r="53" spans="9:15" x14ac:dyDescent="0.25">
      <c r="I53" s="7"/>
      <c r="J53" s="7"/>
      <c r="O53" s="7"/>
    </row>
    <row r="54" spans="9:15" x14ac:dyDescent="0.25">
      <c r="I54" s="7"/>
      <c r="J54" s="7"/>
      <c r="O54" s="7"/>
    </row>
    <row r="55" spans="9:15" x14ac:dyDescent="0.25">
      <c r="I55" s="7"/>
      <c r="J55" s="7"/>
      <c r="O55" s="7"/>
    </row>
    <row r="56" spans="9:15" x14ac:dyDescent="0.25">
      <c r="I56" s="7"/>
      <c r="J56" s="7"/>
      <c r="O56" s="7"/>
    </row>
    <row r="57" spans="9:15" x14ac:dyDescent="0.25">
      <c r="I57" s="7"/>
      <c r="J57" s="7"/>
      <c r="O57" s="7"/>
    </row>
    <row r="58" spans="9:15" x14ac:dyDescent="0.25">
      <c r="I58" s="7"/>
      <c r="J58" s="7"/>
      <c r="O58" s="7"/>
    </row>
    <row r="59" spans="9:15" x14ac:dyDescent="0.25">
      <c r="I59" s="7"/>
      <c r="J59" s="7"/>
      <c r="O59" s="7"/>
    </row>
    <row r="60" spans="9:15" x14ac:dyDescent="0.25">
      <c r="I60" s="7"/>
      <c r="J60" s="7"/>
      <c r="O60" s="7"/>
    </row>
    <row r="61" spans="9:15" x14ac:dyDescent="0.25">
      <c r="I61" s="7"/>
      <c r="J61" s="7"/>
      <c r="O61" s="7"/>
    </row>
    <row r="62" spans="9:15" x14ac:dyDescent="0.25">
      <c r="I62" s="7"/>
      <c r="J62" s="7"/>
      <c r="O62" s="7"/>
    </row>
    <row r="63" spans="9:15" x14ac:dyDescent="0.25">
      <c r="I63" s="7"/>
      <c r="J63" s="7"/>
      <c r="O63" s="7"/>
    </row>
    <row r="64" spans="9:15" x14ac:dyDescent="0.25">
      <c r="I64" s="7"/>
      <c r="J64" s="7"/>
      <c r="O64" s="7"/>
    </row>
    <row r="65" spans="9:15" x14ac:dyDescent="0.25">
      <c r="I65" s="7"/>
      <c r="J65" s="7"/>
      <c r="O65" s="7"/>
    </row>
    <row r="66" spans="9:15" x14ac:dyDescent="0.25">
      <c r="I66" s="7"/>
      <c r="J66" s="7"/>
      <c r="O66" s="7"/>
    </row>
    <row r="67" spans="9:15" x14ac:dyDescent="0.25">
      <c r="I67" s="7"/>
      <c r="J67" s="7"/>
      <c r="O67" s="7"/>
    </row>
    <row r="68" spans="9:15" x14ac:dyDescent="0.25">
      <c r="I68" s="7"/>
      <c r="J68" s="7"/>
      <c r="O68" s="7"/>
    </row>
    <row r="69" spans="9:15" x14ac:dyDescent="0.25">
      <c r="I69" s="7"/>
      <c r="J69" s="7"/>
      <c r="O69" s="7"/>
    </row>
    <row r="70" spans="9:15" x14ac:dyDescent="0.25">
      <c r="I70" s="7"/>
      <c r="J70" s="7"/>
      <c r="O70" s="7"/>
    </row>
    <row r="71" spans="9:15" x14ac:dyDescent="0.25">
      <c r="I71" s="7"/>
      <c r="J71" s="7"/>
      <c r="O71" s="7"/>
    </row>
    <row r="72" spans="9:15" x14ac:dyDescent="0.25">
      <c r="I72" s="7"/>
      <c r="J72" s="7"/>
      <c r="O72" s="7"/>
    </row>
    <row r="73" spans="9:15" x14ac:dyDescent="0.25">
      <c r="I73" s="7"/>
      <c r="J73" s="7"/>
      <c r="O73" s="7"/>
    </row>
    <row r="74" spans="9:15" x14ac:dyDescent="0.25">
      <c r="I74" s="7"/>
      <c r="J74" s="7"/>
      <c r="O74" s="7"/>
    </row>
    <row r="75" spans="9:15" x14ac:dyDescent="0.25">
      <c r="I75" s="7"/>
      <c r="J75" s="7"/>
      <c r="O75" s="7"/>
    </row>
    <row r="76" spans="9:15" x14ac:dyDescent="0.25">
      <c r="I76" s="7"/>
      <c r="J76" s="7"/>
      <c r="O76" s="7"/>
    </row>
    <row r="77" spans="9:15" x14ac:dyDescent="0.25">
      <c r="I77" s="7"/>
      <c r="J77" s="7"/>
      <c r="O77" s="7"/>
    </row>
    <row r="78" spans="9:15" x14ac:dyDescent="0.25">
      <c r="I78" s="7"/>
      <c r="J78" s="7"/>
      <c r="O78" s="7"/>
    </row>
    <row r="79" spans="9:15" x14ac:dyDescent="0.25">
      <c r="I79" s="7"/>
      <c r="J79" s="7"/>
      <c r="O79" s="7"/>
    </row>
    <row r="80" spans="9:15" x14ac:dyDescent="0.25">
      <c r="I80" s="7"/>
      <c r="J80" s="7"/>
      <c r="O80" s="7"/>
    </row>
    <row r="81" spans="9:15" x14ac:dyDescent="0.25">
      <c r="I81" s="7"/>
      <c r="J81" s="7"/>
      <c r="O81" s="7"/>
    </row>
    <row r="82" spans="9:15" x14ac:dyDescent="0.25">
      <c r="I82" s="7"/>
      <c r="J82" s="7"/>
      <c r="O82" s="7"/>
    </row>
  </sheetData>
  <autoFilter ref="A3:O36"/>
  <sortState ref="A4:L31">
    <sortCondition ref="D4:D31"/>
    <sortCondition ref="F4:F31"/>
  </sortState>
  <dataValidations count="2">
    <dataValidation type="list" allowBlank="1" showInputMessage="1" showErrorMessage="1" sqref="F4:F35">
      <formula1>"AR, GG"</formula1>
    </dataValidation>
    <dataValidation type="list" allowBlank="1" showInputMessage="1" showErrorMessage="1" sqref="G4:G35">
      <formula1>"SIM, ING,SERV,AUTRE"</formula1>
    </dataValidation>
  </dataValidation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workbookViewId="0">
      <selection activeCell="M18" sqref="M18"/>
    </sheetView>
  </sheetViews>
  <sheetFormatPr baseColWidth="10" defaultRowHeight="15" x14ac:dyDescent="0.25"/>
  <cols>
    <col min="1" max="1" width="6.5703125" customWidth="1"/>
    <col min="2" max="2" width="15.7109375" customWidth="1"/>
    <col min="3" max="3" width="14.85546875" customWidth="1"/>
    <col min="4" max="4" width="10.140625" style="6" customWidth="1"/>
    <col min="5" max="5" width="14" customWidth="1"/>
    <col min="12" max="12" width="12.5703125" customWidth="1"/>
    <col min="14" max="14" width="10.7109375" customWidth="1"/>
    <col min="15" max="15" width="12.7109375" customWidth="1"/>
  </cols>
  <sheetData>
    <row r="1" spans="1:15" x14ac:dyDescent="0.25">
      <c r="D1" s="5" t="s">
        <v>0</v>
      </c>
      <c r="E1" s="3"/>
      <c r="F1" s="3"/>
      <c r="G1" s="4"/>
      <c r="H1" s="11" t="s">
        <v>41</v>
      </c>
      <c r="I1" t="s">
        <v>42</v>
      </c>
      <c r="K1" s="17"/>
      <c r="N1" s="21"/>
    </row>
    <row r="2" spans="1:15" x14ac:dyDescent="0.25">
      <c r="H2" s="11"/>
      <c r="K2" s="16"/>
      <c r="N2" s="21"/>
    </row>
    <row r="3" spans="1:15" x14ac:dyDescent="0.25">
      <c r="A3" s="1" t="s">
        <v>40</v>
      </c>
      <c r="B3" s="1" t="s">
        <v>1</v>
      </c>
      <c r="C3" s="1" t="s">
        <v>2</v>
      </c>
      <c r="D3" s="2" t="s">
        <v>3</v>
      </c>
      <c r="E3" s="1" t="s">
        <v>5</v>
      </c>
      <c r="F3" s="1" t="s">
        <v>4</v>
      </c>
      <c r="G3" s="1" t="s">
        <v>10</v>
      </c>
      <c r="H3" s="12" t="s">
        <v>25</v>
      </c>
      <c r="I3" s="1" t="s">
        <v>7</v>
      </c>
      <c r="J3" s="2" t="s">
        <v>6</v>
      </c>
      <c r="K3" s="18" t="s">
        <v>89</v>
      </c>
      <c r="L3" s="15" t="s">
        <v>81</v>
      </c>
      <c r="M3" s="15" t="s">
        <v>82</v>
      </c>
      <c r="N3" s="15" t="s">
        <v>106</v>
      </c>
      <c r="O3" s="14" t="s">
        <v>88</v>
      </c>
    </row>
    <row r="4" spans="1:15" x14ac:dyDescent="0.25">
      <c r="A4" s="15">
        <v>4</v>
      </c>
      <c r="B4" s="27" t="s">
        <v>26</v>
      </c>
      <c r="C4" s="15" t="s">
        <v>27</v>
      </c>
      <c r="D4" s="23">
        <v>42473</v>
      </c>
      <c r="E4" s="34" t="s">
        <v>28</v>
      </c>
      <c r="F4" s="15" t="s">
        <v>12</v>
      </c>
      <c r="G4" s="15" t="s">
        <v>11</v>
      </c>
      <c r="H4" s="24">
        <v>3867</v>
      </c>
      <c r="I4" s="25">
        <v>1517</v>
      </c>
      <c r="J4" s="25">
        <v>834.35</v>
      </c>
      <c r="K4" s="26">
        <v>42522</v>
      </c>
      <c r="L4" s="15">
        <v>834</v>
      </c>
      <c r="M4" s="26">
        <v>42507</v>
      </c>
      <c r="N4" s="15"/>
      <c r="O4" s="25">
        <v>682.65</v>
      </c>
    </row>
    <row r="5" spans="1:15" x14ac:dyDescent="0.25">
      <c r="A5" s="15">
        <v>5</v>
      </c>
      <c r="B5" s="15" t="s">
        <v>29</v>
      </c>
      <c r="C5" s="15" t="s">
        <v>30</v>
      </c>
      <c r="D5" s="23">
        <v>42480</v>
      </c>
      <c r="E5" s="15" t="s">
        <v>31</v>
      </c>
      <c r="F5" s="15" t="s">
        <v>12</v>
      </c>
      <c r="G5" s="15" t="s">
        <v>11</v>
      </c>
      <c r="H5" s="24">
        <v>1227</v>
      </c>
      <c r="I5" s="25">
        <v>778</v>
      </c>
      <c r="J5" s="25">
        <v>427.90000000000003</v>
      </c>
      <c r="K5" s="26">
        <v>42522</v>
      </c>
      <c r="L5" s="15">
        <v>428</v>
      </c>
      <c r="M5" s="26">
        <v>42507</v>
      </c>
      <c r="N5" s="15"/>
      <c r="O5" s="25">
        <v>350.09999999999997</v>
      </c>
    </row>
    <row r="6" spans="1:15" x14ac:dyDescent="0.25">
      <c r="A6" s="15">
        <v>9</v>
      </c>
      <c r="B6" s="15" t="s">
        <v>38</v>
      </c>
      <c r="C6" s="15"/>
      <c r="D6" s="23">
        <v>42502</v>
      </c>
      <c r="E6" s="15" t="s">
        <v>39</v>
      </c>
      <c r="F6" s="15" t="s">
        <v>12</v>
      </c>
      <c r="G6" s="15" t="s">
        <v>11</v>
      </c>
      <c r="H6" s="24">
        <v>191.67</v>
      </c>
      <c r="I6" s="25">
        <v>43.66</v>
      </c>
      <c r="J6" s="25">
        <v>24.013000000000002</v>
      </c>
      <c r="K6" s="26">
        <v>42522</v>
      </c>
      <c r="L6" s="15">
        <v>24</v>
      </c>
      <c r="M6" s="26">
        <v>42543</v>
      </c>
      <c r="N6" s="15"/>
      <c r="O6" s="25">
        <v>19.646999999999995</v>
      </c>
    </row>
    <row r="7" spans="1:15" x14ac:dyDescent="0.25">
      <c r="A7" s="15">
        <v>10</v>
      </c>
      <c r="B7" s="35" t="s">
        <v>43</v>
      </c>
      <c r="C7" s="35" t="s">
        <v>44</v>
      </c>
      <c r="D7" s="36">
        <v>42510</v>
      </c>
      <c r="E7" s="35" t="s">
        <v>45</v>
      </c>
      <c r="F7" s="35" t="s">
        <v>12</v>
      </c>
      <c r="G7" s="35" t="s">
        <v>9</v>
      </c>
      <c r="H7" s="37">
        <v>805.35</v>
      </c>
      <c r="I7" s="38">
        <v>805</v>
      </c>
      <c r="J7" s="38">
        <v>341</v>
      </c>
      <c r="K7" s="26">
        <v>42522</v>
      </c>
      <c r="L7" s="38">
        <v>341</v>
      </c>
      <c r="M7" s="26">
        <v>42543</v>
      </c>
      <c r="N7" s="15"/>
      <c r="O7" s="25">
        <v>464</v>
      </c>
    </row>
    <row r="8" spans="1:15" x14ac:dyDescent="0.25">
      <c r="A8" s="15">
        <v>11</v>
      </c>
      <c r="B8" s="15" t="s">
        <v>46</v>
      </c>
      <c r="C8" s="15" t="s">
        <v>47</v>
      </c>
      <c r="D8" s="23">
        <v>42516</v>
      </c>
      <c r="E8" s="15" t="s">
        <v>48</v>
      </c>
      <c r="F8" s="15" t="s">
        <v>12</v>
      </c>
      <c r="G8" s="15" t="s">
        <v>9</v>
      </c>
      <c r="H8" s="24">
        <v>708.36</v>
      </c>
      <c r="I8" s="25">
        <v>708.36</v>
      </c>
      <c r="J8" s="25">
        <v>460.43400000000003</v>
      </c>
      <c r="K8" s="26">
        <v>42522</v>
      </c>
      <c r="L8" s="35">
        <v>460</v>
      </c>
      <c r="M8" s="26">
        <v>42600</v>
      </c>
      <c r="N8" s="15"/>
      <c r="O8" s="25">
        <v>247.92599999999999</v>
      </c>
    </row>
    <row r="9" spans="1:15" x14ac:dyDescent="0.25">
      <c r="A9" s="15">
        <v>13</v>
      </c>
      <c r="B9" s="15" t="s">
        <v>57</v>
      </c>
      <c r="C9" s="15" t="s">
        <v>58</v>
      </c>
      <c r="D9" s="23">
        <v>42543</v>
      </c>
      <c r="E9" s="15" t="s">
        <v>59</v>
      </c>
      <c r="F9" s="15" t="s">
        <v>12</v>
      </c>
      <c r="G9" s="15" t="s">
        <v>9</v>
      </c>
      <c r="H9" s="24">
        <v>805.35</v>
      </c>
      <c r="I9" s="25">
        <v>805</v>
      </c>
      <c r="J9" s="39">
        <v>523.25</v>
      </c>
      <c r="K9" s="40">
        <v>42618</v>
      </c>
      <c r="L9" s="41" t="s">
        <v>72</v>
      </c>
      <c r="M9" s="15"/>
      <c r="N9" s="15"/>
      <c r="O9" s="25">
        <v>281.75</v>
      </c>
    </row>
    <row r="10" spans="1:15" x14ac:dyDescent="0.25">
      <c r="A10" s="15">
        <v>14</v>
      </c>
      <c r="B10" s="15" t="s">
        <v>60</v>
      </c>
      <c r="C10" s="15" t="s">
        <v>61</v>
      </c>
      <c r="D10" s="23">
        <v>42544</v>
      </c>
      <c r="E10" s="15" t="s">
        <v>62</v>
      </c>
      <c r="F10" s="15" t="s">
        <v>12</v>
      </c>
      <c r="G10" s="15" t="s">
        <v>9</v>
      </c>
      <c r="H10" s="24">
        <v>708</v>
      </c>
      <c r="I10" s="25">
        <v>708</v>
      </c>
      <c r="J10" s="38">
        <v>460.2</v>
      </c>
      <c r="K10" s="26">
        <v>42583</v>
      </c>
      <c r="L10" s="35">
        <v>460</v>
      </c>
      <c r="M10" s="26">
        <v>42600</v>
      </c>
      <c r="N10" s="15"/>
      <c r="O10" s="25">
        <v>247.8</v>
      </c>
    </row>
    <row r="11" spans="1:15" x14ac:dyDescent="0.25">
      <c r="A11" s="15" t="e">
        <v>#REF!</v>
      </c>
      <c r="B11" s="15" t="s">
        <v>78</v>
      </c>
      <c r="C11" s="15" t="s">
        <v>77</v>
      </c>
      <c r="D11" s="23">
        <v>42600</v>
      </c>
      <c r="E11" s="15" t="s">
        <v>76</v>
      </c>
      <c r="F11" s="15" t="s">
        <v>12</v>
      </c>
      <c r="G11" s="15" t="s">
        <v>9</v>
      </c>
      <c r="H11" s="24">
        <v>1492</v>
      </c>
      <c r="I11" s="25">
        <v>1492</v>
      </c>
      <c r="J11" s="25">
        <v>969.80000000000007</v>
      </c>
      <c r="K11" s="26"/>
      <c r="L11" s="15" t="s">
        <v>72</v>
      </c>
      <c r="M11" s="15"/>
      <c r="N11" s="15"/>
      <c r="O11" s="25">
        <v>522.19999999999993</v>
      </c>
    </row>
    <row r="12" spans="1:15" x14ac:dyDescent="0.25">
      <c r="A12" s="15">
        <v>22</v>
      </c>
      <c r="B12" s="15" t="s">
        <v>79</v>
      </c>
      <c r="C12" s="15" t="s">
        <v>80</v>
      </c>
      <c r="D12" s="23">
        <v>42600</v>
      </c>
      <c r="E12" s="15" t="s">
        <v>76</v>
      </c>
      <c r="F12" s="15" t="s">
        <v>12</v>
      </c>
      <c r="G12" s="15" t="s">
        <v>9</v>
      </c>
      <c r="H12" s="24">
        <v>1492</v>
      </c>
      <c r="I12" s="25">
        <v>1492</v>
      </c>
      <c r="J12" s="25">
        <v>969.80000000000007</v>
      </c>
      <c r="K12" s="26"/>
      <c r="L12" s="15" t="s">
        <v>72</v>
      </c>
      <c r="M12" s="15"/>
      <c r="N12" s="15"/>
      <c r="O12" s="25">
        <v>522.19999999999993</v>
      </c>
    </row>
    <row r="13" spans="1:15" ht="16.5" customHeight="1" x14ac:dyDescent="0.25">
      <c r="A13" s="15">
        <v>23</v>
      </c>
      <c r="B13" s="22" t="s">
        <v>83</v>
      </c>
      <c r="C13" s="22" t="s">
        <v>84</v>
      </c>
      <c r="D13" s="29">
        <v>42601</v>
      </c>
      <c r="E13" s="30" t="s">
        <v>85</v>
      </c>
      <c r="F13" s="22" t="s">
        <v>12</v>
      </c>
      <c r="G13" s="22" t="s">
        <v>9</v>
      </c>
      <c r="H13" s="31">
        <v>708.45</v>
      </c>
      <c r="I13" s="32">
        <v>708.45</v>
      </c>
      <c r="J13" s="25">
        <v>460.49250000000006</v>
      </c>
      <c r="K13" s="20"/>
      <c r="L13" s="22" t="s">
        <v>72</v>
      </c>
      <c r="M13" s="22"/>
      <c r="N13" s="22"/>
      <c r="O13" s="25">
        <v>247.95749999999998</v>
      </c>
    </row>
    <row r="14" spans="1:15" x14ac:dyDescent="0.25">
      <c r="A14" s="15">
        <v>24</v>
      </c>
      <c r="B14" s="15" t="s">
        <v>86</v>
      </c>
      <c r="C14" s="15" t="s">
        <v>93</v>
      </c>
      <c r="D14" s="23">
        <v>42601</v>
      </c>
      <c r="E14" s="15" t="s">
        <v>87</v>
      </c>
      <c r="F14" s="15" t="s">
        <v>12</v>
      </c>
      <c r="G14" s="15" t="s">
        <v>53</v>
      </c>
      <c r="H14" s="24">
        <v>124</v>
      </c>
      <c r="I14" s="25">
        <v>124</v>
      </c>
      <c r="J14" s="25">
        <v>68.2</v>
      </c>
      <c r="K14" s="26"/>
      <c r="L14" s="22" t="s">
        <v>72</v>
      </c>
      <c r="M14" s="15"/>
      <c r="N14" s="15"/>
      <c r="O14" s="25">
        <v>55.8</v>
      </c>
    </row>
    <row r="15" spans="1:15" x14ac:dyDescent="0.25">
      <c r="A15" s="15">
        <v>25</v>
      </c>
      <c r="B15" s="15" t="s">
        <v>90</v>
      </c>
      <c r="C15" s="15" t="s">
        <v>91</v>
      </c>
      <c r="D15" s="23">
        <v>42611</v>
      </c>
      <c r="E15" s="15" t="s">
        <v>92</v>
      </c>
      <c r="F15" s="15" t="s">
        <v>12</v>
      </c>
      <c r="G15" s="15" t="s">
        <v>53</v>
      </c>
      <c r="H15" s="24">
        <v>1133</v>
      </c>
      <c r="I15" s="25">
        <v>725.5</v>
      </c>
      <c r="J15" s="25">
        <v>399.02500000000003</v>
      </c>
      <c r="K15" s="26"/>
      <c r="L15" s="22" t="s">
        <v>72</v>
      </c>
      <c r="M15" s="15"/>
      <c r="N15" s="15"/>
      <c r="O15" s="25">
        <v>326.47499999999997</v>
      </c>
    </row>
    <row r="16" spans="1:15" x14ac:dyDescent="0.25">
      <c r="A16" s="15">
        <v>26</v>
      </c>
      <c r="B16" s="15" t="s">
        <v>94</v>
      </c>
      <c r="C16" s="15" t="s">
        <v>95</v>
      </c>
      <c r="D16" s="23">
        <v>42614</v>
      </c>
      <c r="E16" s="27" t="s">
        <v>96</v>
      </c>
      <c r="F16" s="15" t="s">
        <v>12</v>
      </c>
      <c r="G16" s="15" t="s">
        <v>53</v>
      </c>
      <c r="H16" s="24">
        <v>1293.33</v>
      </c>
      <c r="I16" s="25">
        <v>479.16</v>
      </c>
      <c r="J16" s="25">
        <v>263.53800000000001</v>
      </c>
      <c r="K16" s="26"/>
      <c r="L16" s="22" t="s">
        <v>72</v>
      </c>
      <c r="M16" s="15"/>
      <c r="N16" s="15"/>
      <c r="O16" s="25">
        <v>215.62200000000001</v>
      </c>
    </row>
    <row r="17" spans="1:15" x14ac:dyDescent="0.25">
      <c r="A17" s="15">
        <v>27</v>
      </c>
      <c r="B17" s="15" t="s">
        <v>97</v>
      </c>
      <c r="C17" s="15" t="s">
        <v>98</v>
      </c>
      <c r="D17" s="23">
        <v>42615</v>
      </c>
      <c r="E17" s="15" t="s">
        <v>99</v>
      </c>
      <c r="F17" s="15" t="s">
        <v>12</v>
      </c>
      <c r="G17" s="15" t="s">
        <v>9</v>
      </c>
      <c r="H17" s="24">
        <v>805.35</v>
      </c>
      <c r="I17" s="25">
        <v>805.35</v>
      </c>
      <c r="J17" s="25">
        <v>523.47750000000008</v>
      </c>
      <c r="K17" s="26"/>
      <c r="L17" s="15" t="s">
        <v>72</v>
      </c>
      <c r="M17" s="15"/>
      <c r="N17" s="15"/>
      <c r="O17" s="25">
        <v>281.87249999999995</v>
      </c>
    </row>
    <row r="18" spans="1:15" x14ac:dyDescent="0.25">
      <c r="A18" s="15"/>
      <c r="B18" s="15"/>
      <c r="C18" s="15"/>
      <c r="D18" s="23"/>
      <c r="E18" s="15"/>
      <c r="F18" s="15"/>
      <c r="G18" s="15"/>
      <c r="H18" s="24"/>
      <c r="I18" s="25"/>
      <c r="J18" s="25"/>
      <c r="K18" s="26"/>
      <c r="L18" s="15"/>
      <c r="M18" s="15"/>
      <c r="N18" s="15"/>
      <c r="O18" s="25"/>
    </row>
    <row r="19" spans="1:15" x14ac:dyDescent="0.25">
      <c r="A19" s="15"/>
      <c r="B19" s="15"/>
      <c r="C19" s="15"/>
      <c r="D19" s="23"/>
      <c r="E19" s="15"/>
      <c r="F19" s="15"/>
      <c r="G19" s="15"/>
      <c r="H19" s="24"/>
      <c r="I19" s="25"/>
      <c r="J19" s="25"/>
      <c r="K19" s="26"/>
      <c r="L19" s="15"/>
      <c r="M19" s="15"/>
      <c r="N19" s="15"/>
      <c r="O19" s="25"/>
    </row>
    <row r="20" spans="1:15" x14ac:dyDescent="0.25">
      <c r="A20" s="15"/>
      <c r="B20" s="15"/>
      <c r="C20" s="15"/>
      <c r="D20" s="23"/>
      <c r="E20" s="15"/>
      <c r="F20" s="15"/>
      <c r="G20" s="15"/>
      <c r="H20" s="24"/>
      <c r="I20" s="25"/>
      <c r="J20" s="25"/>
      <c r="K20" s="26"/>
      <c r="L20" s="15"/>
      <c r="M20" s="15"/>
      <c r="N20" s="15"/>
      <c r="O20" s="25"/>
    </row>
    <row r="21" spans="1:15" x14ac:dyDescent="0.25">
      <c r="A21" s="15"/>
      <c r="B21" s="15"/>
      <c r="C21" s="15"/>
      <c r="D21" s="23"/>
      <c r="E21" s="15"/>
      <c r="F21" s="15"/>
      <c r="G21" s="15"/>
      <c r="H21" s="24"/>
      <c r="I21" s="25"/>
      <c r="J21" s="25"/>
      <c r="K21" s="26"/>
      <c r="L21" s="15"/>
      <c r="M21" s="15"/>
      <c r="N21" s="15"/>
      <c r="O21" s="25"/>
    </row>
    <row r="22" spans="1:15" x14ac:dyDescent="0.25">
      <c r="A22" s="15"/>
      <c r="B22" s="15"/>
      <c r="C22" s="15"/>
      <c r="D22" s="23"/>
      <c r="E22" s="15"/>
      <c r="F22" s="15"/>
      <c r="G22" s="15"/>
      <c r="H22" s="24"/>
      <c r="I22" s="25"/>
      <c r="J22" s="25"/>
      <c r="K22" s="26"/>
      <c r="L22" s="15"/>
      <c r="M22" s="15"/>
      <c r="N22" s="15"/>
      <c r="O22" s="25"/>
    </row>
    <row r="23" spans="1:15" x14ac:dyDescent="0.25">
      <c r="A23" s="15"/>
      <c r="B23" s="15"/>
      <c r="C23" s="15"/>
      <c r="D23" s="23"/>
      <c r="E23" s="15"/>
      <c r="F23" s="15"/>
      <c r="G23" s="15"/>
      <c r="H23" s="24"/>
      <c r="I23" s="25"/>
      <c r="J23" s="25"/>
      <c r="K23" s="26"/>
      <c r="L23" s="15"/>
      <c r="M23" s="15"/>
      <c r="N23" s="15"/>
      <c r="O23" s="25"/>
    </row>
    <row r="24" spans="1:15" x14ac:dyDescent="0.25">
      <c r="A24" s="15"/>
      <c r="B24" s="15"/>
      <c r="C24" s="15"/>
      <c r="D24" s="23"/>
      <c r="E24" s="15"/>
      <c r="F24" s="15"/>
      <c r="G24" s="15"/>
      <c r="H24" s="24"/>
      <c r="I24" s="25"/>
      <c r="J24" s="25"/>
      <c r="K24" s="26"/>
      <c r="L24" s="15"/>
      <c r="M24" s="15"/>
      <c r="N24" s="15"/>
      <c r="O24" s="25"/>
    </row>
    <row r="25" spans="1:15" x14ac:dyDescent="0.25">
      <c r="A25" s="15"/>
      <c r="B25" s="15"/>
      <c r="C25" s="15"/>
      <c r="D25" s="23"/>
      <c r="E25" s="15"/>
      <c r="F25" s="15"/>
      <c r="G25" s="15"/>
      <c r="H25" s="24"/>
      <c r="I25" s="25"/>
      <c r="J25" s="25"/>
      <c r="K25" s="26"/>
      <c r="L25" s="15"/>
      <c r="M25" s="15"/>
      <c r="N25" s="15"/>
      <c r="O25" s="25"/>
    </row>
    <row r="26" spans="1:15" s="19" customFormat="1" ht="15.75" customHeight="1" x14ac:dyDescent="0.25">
      <c r="A26" s="15"/>
      <c r="B26" s="22"/>
      <c r="C26" s="22"/>
      <c r="D26" s="29"/>
      <c r="E26" s="30"/>
      <c r="F26" s="22"/>
      <c r="G26" s="22"/>
      <c r="H26" s="31"/>
      <c r="I26" s="32"/>
      <c r="J26" s="25"/>
      <c r="K26" s="20"/>
      <c r="L26" s="22"/>
      <c r="M26" s="22"/>
      <c r="N26" s="22"/>
      <c r="O26" s="25"/>
    </row>
    <row r="27" spans="1:15" x14ac:dyDescent="0.25">
      <c r="A27" s="15"/>
      <c r="B27" s="15"/>
      <c r="C27" s="15"/>
      <c r="D27" s="23"/>
      <c r="E27" s="15"/>
      <c r="F27" s="15"/>
      <c r="G27" s="15"/>
      <c r="H27" s="24"/>
      <c r="I27" s="25"/>
      <c r="J27" s="25"/>
      <c r="K27" s="26"/>
      <c r="L27" s="22"/>
      <c r="M27" s="15"/>
      <c r="N27" s="15"/>
      <c r="O27" s="25"/>
    </row>
    <row r="28" spans="1:15" x14ac:dyDescent="0.25">
      <c r="A28" s="15"/>
      <c r="B28" s="15"/>
      <c r="C28" s="15"/>
      <c r="D28" s="23"/>
      <c r="E28" s="15"/>
      <c r="F28" s="15"/>
      <c r="G28" s="15"/>
      <c r="H28" s="24"/>
      <c r="I28" s="25"/>
      <c r="J28" s="25"/>
      <c r="K28" s="26"/>
      <c r="L28" s="22"/>
      <c r="M28" s="15"/>
      <c r="N28" s="15"/>
      <c r="O28" s="25"/>
    </row>
    <row r="29" spans="1:15" x14ac:dyDescent="0.25">
      <c r="A29" s="15"/>
      <c r="B29" s="15"/>
      <c r="C29" s="15"/>
      <c r="D29" s="23"/>
      <c r="E29" s="27"/>
      <c r="F29" s="15"/>
      <c r="G29" s="15"/>
      <c r="H29" s="24"/>
      <c r="I29" s="25"/>
      <c r="J29" s="25"/>
      <c r="K29" s="26"/>
      <c r="L29" s="22"/>
      <c r="M29" s="15"/>
      <c r="N29" s="15"/>
      <c r="O29" s="25"/>
    </row>
    <row r="30" spans="1:15" x14ac:dyDescent="0.25">
      <c r="A30" s="15"/>
      <c r="B30" s="15"/>
      <c r="C30" s="15"/>
      <c r="D30" s="23"/>
      <c r="E30" s="15"/>
      <c r="F30" s="15"/>
      <c r="G30" s="15"/>
      <c r="H30" s="24"/>
      <c r="I30" s="25"/>
      <c r="J30" s="25"/>
      <c r="K30" s="26"/>
      <c r="L30" s="15"/>
      <c r="M30" s="15"/>
      <c r="N30" s="15"/>
      <c r="O30" s="25"/>
    </row>
    <row r="31" spans="1:15" x14ac:dyDescent="0.25">
      <c r="A31" s="15"/>
      <c r="B31" s="15"/>
      <c r="C31" s="15"/>
      <c r="D31" s="23"/>
      <c r="E31" s="15"/>
      <c r="F31" s="15"/>
      <c r="G31" s="15"/>
      <c r="H31" s="24"/>
      <c r="I31" s="25"/>
      <c r="J31" s="25"/>
      <c r="K31" s="26"/>
      <c r="L31" s="28"/>
      <c r="M31" s="15"/>
      <c r="N31" s="15"/>
      <c r="O31" s="25"/>
    </row>
    <row r="32" spans="1:15" x14ac:dyDescent="0.25">
      <c r="A32" s="15"/>
      <c r="B32" s="15"/>
      <c r="C32" s="15"/>
      <c r="D32" s="23"/>
      <c r="E32" s="15"/>
      <c r="F32" s="15"/>
      <c r="G32" s="15"/>
      <c r="H32" s="24"/>
      <c r="I32" s="25"/>
      <c r="J32" s="25"/>
      <c r="K32" s="26"/>
      <c r="L32" s="15"/>
      <c r="M32" s="15"/>
      <c r="N32" s="15"/>
      <c r="O32" s="25"/>
    </row>
    <row r="33" spans="1:16" x14ac:dyDescent="0.25">
      <c r="A33" s="15"/>
      <c r="B33" s="15"/>
      <c r="C33" s="15"/>
      <c r="D33" s="23"/>
      <c r="E33" s="15"/>
      <c r="F33" s="15"/>
      <c r="G33" s="15"/>
      <c r="H33" s="24"/>
      <c r="I33" s="25"/>
      <c r="J33" s="25"/>
      <c r="K33" s="26"/>
      <c r="L33" s="15"/>
      <c r="M33" s="15"/>
      <c r="N33" s="15"/>
      <c r="O33" s="25"/>
      <c r="P33" s="7"/>
    </row>
    <row r="34" spans="1:16" x14ac:dyDescent="0.25">
      <c r="A34" s="15"/>
      <c r="B34" s="15"/>
      <c r="C34" s="15"/>
      <c r="D34" s="33"/>
      <c r="E34" s="15"/>
      <c r="F34" s="15"/>
      <c r="G34" s="15"/>
      <c r="H34" s="24"/>
      <c r="I34" s="25"/>
      <c r="J34" s="25"/>
      <c r="K34" s="26"/>
      <c r="L34" s="15"/>
      <c r="M34" s="15"/>
      <c r="N34" s="15"/>
      <c r="O34" s="25"/>
    </row>
    <row r="35" spans="1:16" x14ac:dyDescent="0.25">
      <c r="A35" s="15"/>
      <c r="B35" s="15"/>
      <c r="C35" s="15"/>
      <c r="D35" s="33"/>
      <c r="E35" s="15"/>
      <c r="F35" s="15"/>
      <c r="G35" s="15"/>
      <c r="H35" s="24"/>
      <c r="I35" s="25"/>
      <c r="J35" s="25"/>
      <c r="K35" s="26"/>
      <c r="L35" s="15"/>
      <c r="M35" s="15"/>
      <c r="N35" s="15"/>
      <c r="O35" s="25"/>
    </row>
    <row r="36" spans="1:16" ht="31.5" x14ac:dyDescent="0.5">
      <c r="H36" s="13">
        <f>SUM(H4:H35)</f>
        <v>15360.86</v>
      </c>
      <c r="I36" s="8">
        <f>SUM(I4:I35)</f>
        <v>11191.480000000001</v>
      </c>
      <c r="J36" s="10">
        <f>SUM(J4:J35)</f>
        <v>6725.4800000000005</v>
      </c>
      <c r="K36" s="16"/>
      <c r="N36" s="21"/>
      <c r="O36" s="9">
        <f>SUM(O4:O35)</f>
        <v>4466</v>
      </c>
    </row>
    <row r="37" spans="1:16" x14ac:dyDescent="0.25">
      <c r="H37" s="11"/>
      <c r="I37" s="7"/>
      <c r="J37" s="7"/>
      <c r="K37" s="16"/>
      <c r="N37" s="21"/>
      <c r="O37" s="7" t="s">
        <v>107</v>
      </c>
    </row>
    <row r="38" spans="1:16" x14ac:dyDescent="0.25">
      <c r="H38" s="7"/>
      <c r="I38" s="7"/>
      <c r="J38" s="7"/>
      <c r="K38" s="7"/>
    </row>
    <row r="39" spans="1:16" x14ac:dyDescent="0.25">
      <c r="H39" s="7"/>
      <c r="I39" s="7"/>
      <c r="J39" s="7"/>
      <c r="K39" s="7"/>
    </row>
    <row r="40" spans="1:16" x14ac:dyDescent="0.25">
      <c r="H40" s="7"/>
      <c r="I40" s="7"/>
      <c r="J40" s="7"/>
      <c r="K40" s="7"/>
    </row>
    <row r="41" spans="1:16" x14ac:dyDescent="0.25">
      <c r="H41" s="7"/>
      <c r="I41" s="7"/>
      <c r="J41" s="7"/>
      <c r="K41" s="7"/>
    </row>
    <row r="42" spans="1:16" x14ac:dyDescent="0.25">
      <c r="H42" s="7"/>
      <c r="I42" s="7"/>
      <c r="J42" s="7"/>
      <c r="K42" s="7"/>
    </row>
    <row r="43" spans="1:16" x14ac:dyDescent="0.25">
      <c r="H43" s="7"/>
      <c r="I43" s="7"/>
      <c r="J43" s="7"/>
      <c r="K43" s="7"/>
    </row>
    <row r="44" spans="1:16" x14ac:dyDescent="0.25">
      <c r="H44" s="7"/>
      <c r="I44" s="7"/>
      <c r="J44" s="7"/>
      <c r="K44" s="7"/>
    </row>
    <row r="45" spans="1:16" x14ac:dyDescent="0.25">
      <c r="H45" s="7"/>
      <c r="I45" s="7"/>
      <c r="J45" s="7"/>
      <c r="K45" s="7"/>
    </row>
    <row r="46" spans="1:16" x14ac:dyDescent="0.25">
      <c r="H46" s="7"/>
      <c r="I46" s="7"/>
      <c r="J46" s="7"/>
      <c r="K46" s="7"/>
    </row>
    <row r="47" spans="1:16" x14ac:dyDescent="0.25">
      <c r="H47" s="7"/>
      <c r="I47" s="7"/>
      <c r="J47" s="7"/>
      <c r="K47" s="7"/>
    </row>
    <row r="48" spans="1:16" x14ac:dyDescent="0.25">
      <c r="H48" s="7"/>
      <c r="I48" s="7"/>
      <c r="J48" s="7"/>
      <c r="K48" s="7"/>
    </row>
    <row r="49" spans="8:11" x14ac:dyDescent="0.25">
      <c r="H49" s="7"/>
      <c r="I49" s="7"/>
      <c r="J49" s="7"/>
      <c r="K49" s="7"/>
    </row>
    <row r="50" spans="8:11" x14ac:dyDescent="0.25">
      <c r="H50" s="7"/>
      <c r="I50" s="7"/>
      <c r="J50" s="7"/>
      <c r="K50" s="7"/>
    </row>
    <row r="51" spans="8:11" x14ac:dyDescent="0.25">
      <c r="H51" s="7"/>
      <c r="I51" s="7"/>
      <c r="J51" s="7"/>
      <c r="K51" s="7"/>
    </row>
    <row r="52" spans="8:11" x14ac:dyDescent="0.25">
      <c r="H52" s="7"/>
      <c r="I52" s="7"/>
      <c r="J52" s="7"/>
      <c r="K52" s="7"/>
    </row>
    <row r="53" spans="8:11" x14ac:dyDescent="0.25">
      <c r="H53" s="7"/>
      <c r="I53" s="7"/>
      <c r="J53" s="7"/>
      <c r="K53" s="7"/>
    </row>
    <row r="54" spans="8:11" x14ac:dyDescent="0.25">
      <c r="H54" s="7"/>
      <c r="I54" s="7"/>
      <c r="J54" s="7"/>
      <c r="K54" s="7"/>
    </row>
    <row r="55" spans="8:11" x14ac:dyDescent="0.25">
      <c r="H55" s="7"/>
      <c r="I55" s="7"/>
      <c r="J55" s="7"/>
      <c r="K55" s="7"/>
    </row>
    <row r="56" spans="8:11" x14ac:dyDescent="0.25">
      <c r="H56" s="7"/>
      <c r="I56" s="7"/>
      <c r="J56" s="7"/>
      <c r="K56" s="7"/>
    </row>
    <row r="57" spans="8:11" x14ac:dyDescent="0.25">
      <c r="H57" s="7"/>
      <c r="I57" s="7"/>
      <c r="J57" s="7"/>
      <c r="K57" s="7"/>
    </row>
    <row r="58" spans="8:11" x14ac:dyDescent="0.25">
      <c r="H58" s="7"/>
      <c r="I58" s="7"/>
      <c r="J58" s="7"/>
      <c r="K58" s="7"/>
    </row>
    <row r="59" spans="8:11" x14ac:dyDescent="0.25">
      <c r="H59" s="7"/>
      <c r="I59" s="7"/>
      <c r="J59" s="7"/>
      <c r="K59" s="7"/>
    </row>
    <row r="60" spans="8:11" x14ac:dyDescent="0.25">
      <c r="H60" s="7"/>
      <c r="I60" s="7"/>
      <c r="J60" s="7"/>
      <c r="K60" s="7"/>
    </row>
    <row r="61" spans="8:11" x14ac:dyDescent="0.25">
      <c r="H61" s="7"/>
      <c r="I61" s="7"/>
      <c r="J61" s="7"/>
      <c r="K61" s="7"/>
    </row>
    <row r="62" spans="8:11" x14ac:dyDescent="0.25">
      <c r="H62" s="7"/>
      <c r="I62" s="7"/>
      <c r="J62" s="7"/>
      <c r="K62" s="7"/>
    </row>
    <row r="63" spans="8:11" x14ac:dyDescent="0.25">
      <c r="H63" s="7"/>
      <c r="I63" s="7"/>
      <c r="J63" s="7"/>
      <c r="K63" s="7"/>
    </row>
    <row r="64" spans="8:11" x14ac:dyDescent="0.25">
      <c r="H64" s="7"/>
      <c r="I64" s="7"/>
      <c r="J64" s="7"/>
      <c r="K64" s="7"/>
    </row>
    <row r="65" spans="8:11" x14ac:dyDescent="0.25">
      <c r="H65" s="7"/>
      <c r="I65" s="7"/>
      <c r="J65" s="7"/>
      <c r="K65" s="7"/>
    </row>
    <row r="66" spans="8:11" x14ac:dyDescent="0.25">
      <c r="H66" s="7"/>
      <c r="I66" s="7"/>
      <c r="J66" s="7"/>
      <c r="K66" s="7"/>
    </row>
    <row r="67" spans="8:11" x14ac:dyDescent="0.25">
      <c r="H67" s="7"/>
      <c r="I67" s="7"/>
      <c r="J67" s="7"/>
      <c r="K67" s="7"/>
    </row>
    <row r="68" spans="8:11" x14ac:dyDescent="0.25">
      <c r="H68" s="7"/>
      <c r="I68" s="7"/>
      <c r="J68" s="7"/>
      <c r="K68" s="7"/>
    </row>
    <row r="69" spans="8:11" x14ac:dyDescent="0.25">
      <c r="H69" s="7"/>
      <c r="I69" s="7"/>
      <c r="J69" s="7"/>
      <c r="K69" s="7"/>
    </row>
    <row r="70" spans="8:11" x14ac:dyDescent="0.25">
      <c r="H70" s="7"/>
      <c r="I70" s="7"/>
      <c r="J70" s="7"/>
      <c r="K70" s="7"/>
    </row>
    <row r="71" spans="8:11" x14ac:dyDescent="0.25">
      <c r="H71" s="7"/>
      <c r="I71" s="7"/>
      <c r="J71" s="7"/>
      <c r="K71" s="7"/>
    </row>
    <row r="72" spans="8:11" x14ac:dyDescent="0.25">
      <c r="H72" s="7"/>
      <c r="I72" s="7"/>
      <c r="J72" s="7"/>
      <c r="K72" s="7"/>
    </row>
    <row r="73" spans="8:11" x14ac:dyDescent="0.25">
      <c r="H73" s="7"/>
      <c r="I73" s="7"/>
      <c r="J73" s="7"/>
      <c r="K73" s="7"/>
    </row>
  </sheetData>
  <dataValidations count="2">
    <dataValidation type="list" allowBlank="1" showInputMessage="1" showErrorMessage="1" sqref="G4:G35">
      <formula1>"SIM, ING,SERV,AUTRE"</formula1>
    </dataValidation>
    <dataValidation type="list" allowBlank="1" showInputMessage="1" showErrorMessage="1" sqref="F4:F35">
      <formula1>"AR, GG"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F21" sqref="F21"/>
    </sheetView>
  </sheetViews>
  <sheetFormatPr baseColWidth="10" defaultRowHeight="15" x14ac:dyDescent="0.25"/>
  <cols>
    <col min="1" max="1" width="6.5703125" customWidth="1"/>
    <col min="2" max="2" width="15.7109375" customWidth="1"/>
    <col min="3" max="3" width="14.85546875" customWidth="1"/>
    <col min="4" max="4" width="10.140625" style="6" customWidth="1"/>
    <col min="5" max="5" width="14" customWidth="1"/>
    <col min="11" max="11" width="12.5703125" customWidth="1"/>
    <col min="15" max="15" width="13" bestFit="1" customWidth="1"/>
  </cols>
  <sheetData>
    <row r="1" spans="1:15" x14ac:dyDescent="0.25">
      <c r="D1" s="5" t="s">
        <v>0</v>
      </c>
      <c r="E1" s="3"/>
      <c r="F1" s="3"/>
      <c r="G1" s="4"/>
      <c r="H1" s="11" t="s">
        <v>41</v>
      </c>
      <c r="I1" t="s">
        <v>42</v>
      </c>
      <c r="K1" s="17"/>
      <c r="N1" s="21"/>
    </row>
    <row r="2" spans="1:15" x14ac:dyDescent="0.25">
      <c r="H2" s="11"/>
      <c r="K2" s="16"/>
      <c r="N2" s="21"/>
    </row>
    <row r="3" spans="1:15" x14ac:dyDescent="0.25">
      <c r="A3" s="1" t="s">
        <v>40</v>
      </c>
      <c r="B3" s="1" t="s">
        <v>1</v>
      </c>
      <c r="C3" s="1" t="s">
        <v>2</v>
      </c>
      <c r="D3" s="2" t="s">
        <v>3</v>
      </c>
      <c r="E3" s="1" t="s">
        <v>5</v>
      </c>
      <c r="F3" s="1" t="s">
        <v>4</v>
      </c>
      <c r="G3" s="1" t="s">
        <v>10</v>
      </c>
      <c r="H3" s="12" t="s">
        <v>25</v>
      </c>
      <c r="I3" s="1" t="s">
        <v>7</v>
      </c>
      <c r="J3" s="2" t="s">
        <v>6</v>
      </c>
      <c r="K3" s="18" t="s">
        <v>89</v>
      </c>
      <c r="L3" s="15" t="s">
        <v>81</v>
      </c>
      <c r="M3" s="15" t="s">
        <v>82</v>
      </c>
      <c r="N3" s="15" t="s">
        <v>106</v>
      </c>
      <c r="O3" s="14" t="s">
        <v>88</v>
      </c>
    </row>
    <row r="4" spans="1:15" x14ac:dyDescent="0.25">
      <c r="A4" s="15">
        <v>2</v>
      </c>
      <c r="B4" s="15" t="s">
        <v>19</v>
      </c>
      <c r="C4" s="15" t="s">
        <v>20</v>
      </c>
      <c r="D4" s="23">
        <v>42472</v>
      </c>
      <c r="E4" s="15" t="s">
        <v>21</v>
      </c>
      <c r="F4" s="15" t="s">
        <v>8</v>
      </c>
      <c r="G4" s="15" t="s">
        <v>11</v>
      </c>
      <c r="H4" s="24">
        <v>2283.3330000000001</v>
      </c>
      <c r="I4" s="25">
        <v>733</v>
      </c>
      <c r="J4" s="25">
        <v>0</v>
      </c>
      <c r="K4" s="26">
        <v>42522</v>
      </c>
      <c r="L4" s="15"/>
      <c r="M4" s="15"/>
      <c r="N4" s="15"/>
      <c r="O4" s="25">
        <v>733</v>
      </c>
    </row>
    <row r="5" spans="1:15" x14ac:dyDescent="0.25">
      <c r="A5" s="15">
        <v>3</v>
      </c>
      <c r="B5" s="15" t="s">
        <v>22</v>
      </c>
      <c r="C5" s="15" t="s">
        <v>23</v>
      </c>
      <c r="D5" s="23">
        <v>42472</v>
      </c>
      <c r="E5" s="15" t="s">
        <v>24</v>
      </c>
      <c r="F5" s="15" t="s">
        <v>8</v>
      </c>
      <c r="G5" s="15" t="s">
        <v>11</v>
      </c>
      <c r="H5" s="24">
        <v>1007</v>
      </c>
      <c r="I5" s="25">
        <v>379.5</v>
      </c>
      <c r="J5" s="25">
        <v>0</v>
      </c>
      <c r="K5" s="26">
        <v>42522</v>
      </c>
      <c r="L5" s="15"/>
      <c r="M5" s="15"/>
      <c r="N5" s="15"/>
      <c r="O5" s="25">
        <v>379.5</v>
      </c>
    </row>
    <row r="6" spans="1:15" x14ac:dyDescent="0.25">
      <c r="A6" s="15">
        <v>6</v>
      </c>
      <c r="B6" s="15" t="s">
        <v>13</v>
      </c>
      <c r="C6" s="15" t="s">
        <v>14</v>
      </c>
      <c r="D6" s="23">
        <v>42489</v>
      </c>
      <c r="E6" s="15" t="s">
        <v>15</v>
      </c>
      <c r="F6" s="15" t="s">
        <v>8</v>
      </c>
      <c r="G6" s="15" t="s">
        <v>11</v>
      </c>
      <c r="H6" s="24">
        <v>3867</v>
      </c>
      <c r="I6" s="25">
        <v>1517</v>
      </c>
      <c r="J6" s="25">
        <v>0</v>
      </c>
      <c r="K6" s="26">
        <v>42522</v>
      </c>
      <c r="L6" s="15"/>
      <c r="M6" s="15"/>
      <c r="N6" s="15"/>
      <c r="O6" s="25">
        <v>1517</v>
      </c>
    </row>
    <row r="7" spans="1:15" x14ac:dyDescent="0.25">
      <c r="A7" s="15">
        <v>7</v>
      </c>
      <c r="B7" s="15" t="s">
        <v>32</v>
      </c>
      <c r="C7" s="15" t="s">
        <v>33</v>
      </c>
      <c r="D7" s="23">
        <v>42496</v>
      </c>
      <c r="E7" s="15" t="s">
        <v>34</v>
      </c>
      <c r="F7" s="15" t="s">
        <v>8</v>
      </c>
      <c r="G7" s="15" t="s">
        <v>9</v>
      </c>
      <c r="H7" s="24">
        <v>853.43</v>
      </c>
      <c r="I7" s="25">
        <v>853</v>
      </c>
      <c r="J7" s="25">
        <v>0</v>
      </c>
      <c r="K7" s="26">
        <v>42522</v>
      </c>
      <c r="L7" s="15"/>
      <c r="M7" s="15"/>
      <c r="N7" s="15"/>
      <c r="O7" s="25">
        <v>853</v>
      </c>
    </row>
    <row r="8" spans="1:15" x14ac:dyDescent="0.25">
      <c r="A8" s="15">
        <v>8</v>
      </c>
      <c r="B8" s="15" t="s">
        <v>35</v>
      </c>
      <c r="C8" s="15" t="s">
        <v>36</v>
      </c>
      <c r="D8" s="23">
        <v>42499</v>
      </c>
      <c r="E8" s="15" t="s">
        <v>37</v>
      </c>
      <c r="F8" s="15" t="s">
        <v>8</v>
      </c>
      <c r="G8" s="15" t="s">
        <v>11</v>
      </c>
      <c r="H8" s="24">
        <v>1100</v>
      </c>
      <c r="I8" s="25">
        <v>460</v>
      </c>
      <c r="J8" s="25">
        <v>0</v>
      </c>
      <c r="K8" s="26">
        <v>42522</v>
      </c>
      <c r="L8" s="15"/>
      <c r="M8" s="15"/>
      <c r="N8" s="15"/>
      <c r="O8" s="25">
        <v>460</v>
      </c>
    </row>
    <row r="9" spans="1:15" x14ac:dyDescent="0.25">
      <c r="A9" s="15">
        <v>12</v>
      </c>
      <c r="B9" s="15" t="s">
        <v>35</v>
      </c>
      <c r="C9" s="15" t="s">
        <v>36</v>
      </c>
      <c r="D9" s="23">
        <v>42520</v>
      </c>
      <c r="E9" s="15" t="s">
        <v>37</v>
      </c>
      <c r="F9" s="15" t="s">
        <v>8</v>
      </c>
      <c r="G9" s="15" t="s">
        <v>52</v>
      </c>
      <c r="H9" s="24">
        <v>369</v>
      </c>
      <c r="I9" s="25">
        <v>296</v>
      </c>
      <c r="J9" s="25">
        <v>0</v>
      </c>
      <c r="K9" s="26">
        <v>42522</v>
      </c>
      <c r="L9" s="15"/>
      <c r="M9" s="15"/>
      <c r="N9" s="15"/>
      <c r="O9" s="25">
        <v>296</v>
      </c>
    </row>
    <row r="10" spans="1:15" x14ac:dyDescent="0.25">
      <c r="A10" s="15">
        <v>15</v>
      </c>
      <c r="B10" s="15" t="s">
        <v>49</v>
      </c>
      <c r="C10" s="15" t="s">
        <v>50</v>
      </c>
      <c r="D10" s="23">
        <v>42548</v>
      </c>
      <c r="E10" s="15" t="s">
        <v>51</v>
      </c>
      <c r="F10" s="15" t="s">
        <v>8</v>
      </c>
      <c r="G10" s="15" t="s">
        <v>53</v>
      </c>
      <c r="H10" s="24">
        <v>300</v>
      </c>
      <c r="I10" s="25">
        <v>187.5</v>
      </c>
      <c r="J10" s="25">
        <v>0</v>
      </c>
      <c r="K10" s="26"/>
      <c r="L10" s="15"/>
      <c r="M10" s="15"/>
      <c r="N10" s="15"/>
      <c r="O10" s="25">
        <v>187.5</v>
      </c>
    </row>
    <row r="11" spans="1:15" x14ac:dyDescent="0.25">
      <c r="A11" s="15">
        <v>16</v>
      </c>
      <c r="B11" s="15" t="s">
        <v>55</v>
      </c>
      <c r="C11" s="15" t="s">
        <v>56</v>
      </c>
      <c r="D11" s="23">
        <v>42575</v>
      </c>
      <c r="E11" s="15" t="s">
        <v>54</v>
      </c>
      <c r="F11" s="15" t="s">
        <v>8</v>
      </c>
      <c r="G11" s="15" t="s">
        <v>52</v>
      </c>
      <c r="H11" s="24">
        <v>378</v>
      </c>
      <c r="I11" s="25">
        <v>363.01</v>
      </c>
      <c r="J11" s="25">
        <v>0</v>
      </c>
      <c r="K11" s="26"/>
      <c r="L11" s="15"/>
      <c r="M11" s="15"/>
      <c r="N11" s="15"/>
      <c r="O11" s="25">
        <v>363.01</v>
      </c>
    </row>
    <row r="12" spans="1:15" x14ac:dyDescent="0.25">
      <c r="A12" s="15">
        <v>17</v>
      </c>
      <c r="B12" s="15" t="s">
        <v>55</v>
      </c>
      <c r="C12" s="15"/>
      <c r="D12" s="23">
        <v>42576</v>
      </c>
      <c r="E12" s="15" t="s">
        <v>63</v>
      </c>
      <c r="F12" s="15" t="s">
        <v>8</v>
      </c>
      <c r="G12" s="15" t="s">
        <v>52</v>
      </c>
      <c r="H12" s="24">
        <v>146.12</v>
      </c>
      <c r="I12" s="25">
        <v>120</v>
      </c>
      <c r="J12" s="25">
        <v>0</v>
      </c>
      <c r="K12" s="26"/>
      <c r="L12" s="15"/>
      <c r="M12" s="15"/>
      <c r="N12" s="15"/>
      <c r="O12" s="25">
        <v>120</v>
      </c>
    </row>
    <row r="13" spans="1:15" x14ac:dyDescent="0.25">
      <c r="A13" s="15">
        <v>18</v>
      </c>
      <c r="B13" s="15" t="s">
        <v>64</v>
      </c>
      <c r="C13" s="15" t="s">
        <v>65</v>
      </c>
      <c r="D13" s="23">
        <v>42578</v>
      </c>
      <c r="E13" s="15" t="s">
        <v>66</v>
      </c>
      <c r="F13" s="15" t="s">
        <v>8</v>
      </c>
      <c r="G13" s="15" t="s">
        <v>52</v>
      </c>
      <c r="H13" s="24">
        <v>444</v>
      </c>
      <c r="I13" s="25">
        <v>402</v>
      </c>
      <c r="J13" s="25">
        <v>0</v>
      </c>
      <c r="K13" s="26"/>
      <c r="L13" s="15"/>
      <c r="M13" s="15"/>
      <c r="N13" s="15"/>
      <c r="O13" s="25">
        <v>402</v>
      </c>
    </row>
    <row r="14" spans="1:15" x14ac:dyDescent="0.25">
      <c r="A14" s="15">
        <v>20</v>
      </c>
      <c r="B14" s="15" t="s">
        <v>70</v>
      </c>
      <c r="C14" s="15"/>
      <c r="D14" s="23">
        <v>42571</v>
      </c>
      <c r="E14" s="15" t="s">
        <v>71</v>
      </c>
      <c r="F14" s="15" t="s">
        <v>8</v>
      </c>
      <c r="G14" s="15" t="s">
        <v>53</v>
      </c>
      <c r="H14" s="24">
        <v>183.33</v>
      </c>
      <c r="I14" s="25">
        <v>44</v>
      </c>
      <c r="J14" s="25">
        <v>0</v>
      </c>
      <c r="K14" s="26"/>
      <c r="L14" s="15"/>
      <c r="M14" s="15"/>
      <c r="N14" s="15"/>
      <c r="O14" s="25">
        <v>44</v>
      </c>
    </row>
    <row r="15" spans="1:15" x14ac:dyDescent="0.25">
      <c r="A15" s="15">
        <v>21</v>
      </c>
      <c r="B15" s="15" t="s">
        <v>73</v>
      </c>
      <c r="C15" s="15" t="s">
        <v>74</v>
      </c>
      <c r="D15" s="23">
        <v>42599</v>
      </c>
      <c r="E15" s="15" t="s">
        <v>75</v>
      </c>
      <c r="F15" s="15" t="s">
        <v>8</v>
      </c>
      <c r="G15" s="15" t="s">
        <v>9</v>
      </c>
      <c r="H15" s="24">
        <v>832</v>
      </c>
      <c r="I15" s="25">
        <v>832.37</v>
      </c>
      <c r="J15" s="25">
        <v>0</v>
      </c>
      <c r="K15" s="26"/>
      <c r="L15" s="15"/>
      <c r="M15" s="15"/>
      <c r="N15" s="15"/>
      <c r="O15" s="25">
        <v>832.37</v>
      </c>
    </row>
    <row r="16" spans="1:15" x14ac:dyDescent="0.25">
      <c r="A16" s="15">
        <v>28</v>
      </c>
      <c r="B16" s="15" t="s">
        <v>67</v>
      </c>
      <c r="C16" s="15" t="s">
        <v>68</v>
      </c>
      <c r="D16" s="23">
        <v>42618</v>
      </c>
      <c r="E16" s="15" t="s">
        <v>100</v>
      </c>
      <c r="F16" s="15" t="s">
        <v>8</v>
      </c>
      <c r="G16" s="15" t="s">
        <v>11</v>
      </c>
      <c r="H16" s="24">
        <v>8790.49</v>
      </c>
      <c r="I16" s="25">
        <v>3538</v>
      </c>
      <c r="J16" s="25">
        <v>0</v>
      </c>
      <c r="K16" s="26"/>
      <c r="L16" s="28" t="s">
        <v>69</v>
      </c>
      <c r="M16" s="15"/>
      <c r="N16" s="15"/>
      <c r="O16" s="25">
        <v>3538</v>
      </c>
    </row>
    <row r="17" spans="1:15" x14ac:dyDescent="0.25">
      <c r="A17" s="15">
        <v>29</v>
      </c>
      <c r="B17" s="15" t="s">
        <v>101</v>
      </c>
      <c r="C17" s="15" t="s">
        <v>102</v>
      </c>
      <c r="D17" s="23">
        <v>42620</v>
      </c>
      <c r="E17" s="15" t="s">
        <v>103</v>
      </c>
      <c r="F17" s="15" t="s">
        <v>8</v>
      </c>
      <c r="G17" s="15" t="s">
        <v>9</v>
      </c>
      <c r="H17" s="24">
        <v>853.43</v>
      </c>
      <c r="I17" s="25">
        <v>853.43</v>
      </c>
      <c r="J17" s="25">
        <v>0</v>
      </c>
      <c r="K17" s="26"/>
      <c r="L17" s="15"/>
      <c r="M17" s="15"/>
      <c r="N17" s="15">
        <v>292</v>
      </c>
      <c r="O17" s="25">
        <v>1145.4299999999998</v>
      </c>
    </row>
    <row r="18" spans="1:15" x14ac:dyDescent="0.25">
      <c r="A18" s="15">
        <v>30</v>
      </c>
      <c r="B18" s="15" t="s">
        <v>104</v>
      </c>
      <c r="C18" s="15" t="s">
        <v>105</v>
      </c>
      <c r="D18" s="23">
        <v>42620</v>
      </c>
      <c r="E18" s="15" t="s">
        <v>103</v>
      </c>
      <c r="F18" s="15" t="s">
        <v>8</v>
      </c>
      <c r="G18" s="15" t="s">
        <v>9</v>
      </c>
      <c r="H18" s="24">
        <v>853.43</v>
      </c>
      <c r="I18" s="25">
        <v>853</v>
      </c>
      <c r="J18" s="25">
        <v>0</v>
      </c>
      <c r="K18" s="26"/>
      <c r="L18" s="15"/>
      <c r="M18" s="15"/>
      <c r="N18" s="15">
        <v>292</v>
      </c>
      <c r="O18" s="25">
        <v>1145</v>
      </c>
    </row>
    <row r="19" spans="1:15" x14ac:dyDescent="0.25">
      <c r="A19" s="15"/>
      <c r="B19" s="15"/>
      <c r="C19" s="15"/>
      <c r="D19" s="23"/>
      <c r="E19" s="15"/>
      <c r="F19" s="15"/>
      <c r="G19" s="15"/>
      <c r="H19" s="24"/>
      <c r="I19" s="25"/>
      <c r="J19" s="25"/>
      <c r="K19" s="26"/>
      <c r="L19" s="15"/>
      <c r="M19" s="15"/>
      <c r="N19" s="15"/>
      <c r="O19" s="25"/>
    </row>
    <row r="20" spans="1:15" x14ac:dyDescent="0.25">
      <c r="A20" s="15"/>
      <c r="B20" s="15"/>
      <c r="C20" s="15"/>
      <c r="D20" s="23"/>
      <c r="E20" s="15"/>
      <c r="F20" s="15"/>
      <c r="G20" s="15"/>
      <c r="H20" s="24"/>
      <c r="I20" s="25"/>
      <c r="J20" s="25"/>
      <c r="K20" s="26"/>
      <c r="L20" s="15"/>
      <c r="M20" s="15"/>
      <c r="N20" s="15"/>
      <c r="O20" s="25"/>
    </row>
    <row r="21" spans="1:15" x14ac:dyDescent="0.25">
      <c r="A21" s="15"/>
      <c r="B21" s="15"/>
      <c r="C21" s="15"/>
      <c r="D21" s="23"/>
      <c r="E21" s="15"/>
      <c r="F21" s="15"/>
      <c r="G21" s="15"/>
      <c r="H21" s="24"/>
      <c r="I21" s="25"/>
      <c r="J21" s="25"/>
      <c r="K21" s="26"/>
      <c r="L21" s="15"/>
      <c r="M21" s="15"/>
      <c r="N21" s="15"/>
      <c r="O21" s="25"/>
    </row>
    <row r="22" spans="1:15" x14ac:dyDescent="0.25">
      <c r="A22" s="15"/>
      <c r="B22" s="15"/>
      <c r="C22" s="15"/>
      <c r="D22" s="23"/>
      <c r="E22" s="15"/>
      <c r="F22" s="15"/>
      <c r="G22" s="15"/>
      <c r="H22" s="24"/>
      <c r="I22" s="25"/>
      <c r="J22" s="25"/>
      <c r="K22" s="26"/>
      <c r="L22" s="15"/>
      <c r="M22" s="15"/>
      <c r="N22" s="15"/>
      <c r="O22" s="25"/>
    </row>
    <row r="23" spans="1:15" x14ac:dyDescent="0.25">
      <c r="A23" s="15"/>
      <c r="B23" s="15"/>
      <c r="C23" s="15"/>
      <c r="D23" s="23"/>
      <c r="E23" s="15"/>
      <c r="F23" s="15"/>
      <c r="G23" s="15"/>
      <c r="H23" s="24"/>
      <c r="I23" s="25"/>
      <c r="J23" s="25"/>
      <c r="K23" s="26"/>
      <c r="L23" s="15"/>
      <c r="M23" s="15"/>
      <c r="N23" s="15"/>
      <c r="O23" s="25"/>
    </row>
    <row r="24" spans="1:15" x14ac:dyDescent="0.25">
      <c r="A24" s="15"/>
      <c r="B24" s="15"/>
      <c r="C24" s="15"/>
      <c r="D24" s="23"/>
      <c r="E24" s="15"/>
      <c r="F24" s="15"/>
      <c r="G24" s="15"/>
      <c r="H24" s="24"/>
      <c r="I24" s="25"/>
      <c r="J24" s="25"/>
      <c r="K24" s="26"/>
      <c r="L24" s="15"/>
      <c r="M24" s="15"/>
      <c r="N24" s="15"/>
      <c r="O24" s="25"/>
    </row>
    <row r="25" spans="1:15" x14ac:dyDescent="0.25">
      <c r="A25" s="15"/>
      <c r="B25" s="15"/>
      <c r="C25" s="15"/>
      <c r="D25" s="23"/>
      <c r="E25" s="15"/>
      <c r="F25" s="15"/>
      <c r="G25" s="15"/>
      <c r="H25" s="24"/>
      <c r="I25" s="25"/>
      <c r="J25" s="25"/>
      <c r="K25" s="26"/>
      <c r="L25" s="15"/>
      <c r="M25" s="15"/>
      <c r="N25" s="15"/>
      <c r="O25" s="25"/>
    </row>
    <row r="26" spans="1:15" s="19" customFormat="1" ht="15.75" customHeight="1" x14ac:dyDescent="0.25">
      <c r="A26" s="15"/>
      <c r="B26" s="22"/>
      <c r="C26" s="22"/>
      <c r="D26" s="29"/>
      <c r="E26" s="30"/>
      <c r="F26" s="22"/>
      <c r="G26" s="22"/>
      <c r="H26" s="31"/>
      <c r="I26" s="32"/>
      <c r="J26" s="25"/>
      <c r="K26" s="20"/>
      <c r="L26" s="22"/>
      <c r="M26" s="22"/>
      <c r="N26" s="22"/>
      <c r="O26" s="25"/>
    </row>
    <row r="27" spans="1:15" x14ac:dyDescent="0.25">
      <c r="A27" s="15"/>
      <c r="B27" s="15"/>
      <c r="C27" s="15"/>
      <c r="D27" s="23"/>
      <c r="E27" s="15"/>
      <c r="F27" s="15"/>
      <c r="G27" s="15"/>
      <c r="H27" s="24"/>
      <c r="I27" s="25"/>
      <c r="J27" s="25"/>
      <c r="K27" s="26"/>
      <c r="L27" s="22"/>
      <c r="M27" s="15"/>
      <c r="N27" s="15"/>
      <c r="O27" s="25"/>
    </row>
    <row r="28" spans="1:15" x14ac:dyDescent="0.25">
      <c r="A28" s="15"/>
      <c r="B28" s="15"/>
      <c r="C28" s="15"/>
      <c r="D28" s="23"/>
      <c r="E28" s="15"/>
      <c r="F28" s="15"/>
      <c r="G28" s="15"/>
      <c r="H28" s="24"/>
      <c r="I28" s="25"/>
      <c r="J28" s="25"/>
      <c r="K28" s="26"/>
      <c r="L28" s="22"/>
      <c r="M28" s="15"/>
      <c r="N28" s="15"/>
      <c r="O28" s="25"/>
    </row>
    <row r="29" spans="1:15" x14ac:dyDescent="0.25">
      <c r="A29" s="15"/>
      <c r="B29" s="15"/>
      <c r="C29" s="15"/>
      <c r="D29" s="23"/>
      <c r="E29" s="27"/>
      <c r="F29" s="15"/>
      <c r="G29" s="15"/>
      <c r="H29" s="24"/>
      <c r="I29" s="25"/>
      <c r="J29" s="25"/>
      <c r="K29" s="26"/>
      <c r="L29" s="22"/>
      <c r="M29" s="15"/>
      <c r="N29" s="15"/>
      <c r="O29" s="25"/>
    </row>
    <row r="30" spans="1:15" x14ac:dyDescent="0.25">
      <c r="A30" s="15"/>
      <c r="B30" s="15"/>
      <c r="C30" s="15"/>
      <c r="D30" s="23"/>
      <c r="E30" s="15"/>
      <c r="F30" s="15"/>
      <c r="G30" s="15"/>
      <c r="H30" s="24"/>
      <c r="I30" s="25"/>
      <c r="J30" s="25"/>
      <c r="K30" s="26"/>
      <c r="L30" s="15"/>
      <c r="M30" s="15"/>
      <c r="N30" s="15"/>
      <c r="O30" s="25"/>
    </row>
    <row r="31" spans="1:15" x14ac:dyDescent="0.25">
      <c r="A31" s="15"/>
      <c r="B31" s="15"/>
      <c r="C31" s="15"/>
      <c r="D31" s="23"/>
      <c r="E31" s="15"/>
      <c r="F31" s="15"/>
      <c r="G31" s="15"/>
      <c r="H31" s="24"/>
      <c r="I31" s="25"/>
      <c r="J31" s="25"/>
      <c r="K31" s="26"/>
      <c r="L31" s="28"/>
      <c r="M31" s="15"/>
      <c r="N31" s="15"/>
      <c r="O31" s="25"/>
    </row>
    <row r="32" spans="1:15" x14ac:dyDescent="0.25">
      <c r="A32" s="15"/>
      <c r="B32" s="15"/>
      <c r="C32" s="15"/>
      <c r="D32" s="23"/>
      <c r="E32" s="15"/>
      <c r="F32" s="15"/>
      <c r="G32" s="15"/>
      <c r="H32" s="24"/>
      <c r="I32" s="25"/>
      <c r="J32" s="25"/>
      <c r="K32" s="26"/>
      <c r="L32" s="15"/>
      <c r="M32" s="15"/>
      <c r="N32" s="15"/>
      <c r="O32" s="25"/>
    </row>
    <row r="33" spans="1:16" x14ac:dyDescent="0.25">
      <c r="A33" s="15"/>
      <c r="B33" s="15"/>
      <c r="C33" s="15"/>
      <c r="D33" s="23"/>
      <c r="E33" s="15"/>
      <c r="F33" s="15"/>
      <c r="G33" s="15"/>
      <c r="H33" s="24"/>
      <c r="I33" s="25"/>
      <c r="J33" s="25"/>
      <c r="K33" s="26"/>
      <c r="L33" s="15"/>
      <c r="M33" s="15"/>
      <c r="N33" s="15"/>
      <c r="O33" s="25"/>
      <c r="P33" s="7"/>
    </row>
    <row r="34" spans="1:16" x14ac:dyDescent="0.25">
      <c r="A34" s="15"/>
      <c r="B34" s="15"/>
      <c r="C34" s="15"/>
      <c r="D34" s="33"/>
      <c r="E34" s="15"/>
      <c r="F34" s="15"/>
      <c r="G34" s="15"/>
      <c r="H34" s="24"/>
      <c r="I34" s="25"/>
      <c r="J34" s="25"/>
      <c r="K34" s="26"/>
      <c r="L34" s="15"/>
      <c r="M34" s="15"/>
      <c r="N34" s="15"/>
      <c r="O34" s="25"/>
    </row>
    <row r="35" spans="1:16" x14ac:dyDescent="0.25">
      <c r="A35" s="15"/>
      <c r="B35" s="15"/>
      <c r="C35" s="15"/>
      <c r="D35" s="33"/>
      <c r="E35" s="15"/>
      <c r="F35" s="15"/>
      <c r="G35" s="15"/>
      <c r="H35" s="24"/>
      <c r="I35" s="25"/>
      <c r="J35" s="25"/>
      <c r="K35" s="26"/>
      <c r="L35" s="15"/>
      <c r="M35" s="15"/>
      <c r="N35" s="15"/>
      <c r="O35" s="25"/>
    </row>
    <row r="36" spans="1:16" ht="31.5" x14ac:dyDescent="0.5">
      <c r="H36" s="13">
        <f>SUM(H4:H35)</f>
        <v>22260.563000000002</v>
      </c>
      <c r="I36" s="8">
        <f>SUM(I4:I35)</f>
        <v>11431.810000000001</v>
      </c>
      <c r="J36" s="10">
        <f>SUM(J4:J35)</f>
        <v>0</v>
      </c>
      <c r="K36" s="16"/>
      <c r="N36" s="21"/>
      <c r="O36" s="9">
        <f>SUM(O4:O35)</f>
        <v>12015.810000000001</v>
      </c>
    </row>
    <row r="37" spans="1:16" x14ac:dyDescent="0.25">
      <c r="H37" s="11"/>
      <c r="I37" s="7"/>
      <c r="J37" s="7"/>
      <c r="K37" s="16"/>
      <c r="N37" s="21"/>
      <c r="O37" s="7"/>
    </row>
    <row r="38" spans="1:16" x14ac:dyDescent="0.25">
      <c r="H38" s="11"/>
      <c r="I38" s="7"/>
      <c r="J38" s="7"/>
      <c r="K38" s="16"/>
      <c r="N38" s="21"/>
      <c r="O38" s="7"/>
    </row>
    <row r="39" spans="1:16" x14ac:dyDescent="0.25">
      <c r="H39" s="11"/>
      <c r="I39" s="7"/>
      <c r="J39" s="7"/>
      <c r="K39" s="16"/>
      <c r="N39" s="21"/>
      <c r="O39" s="7"/>
    </row>
    <row r="40" spans="1:16" x14ac:dyDescent="0.25">
      <c r="H40" s="7"/>
      <c r="I40" s="7"/>
      <c r="J40" s="7"/>
    </row>
    <row r="41" spans="1:16" x14ac:dyDescent="0.25">
      <c r="H41" s="7"/>
      <c r="I41" s="7"/>
      <c r="J41" s="7"/>
    </row>
    <row r="42" spans="1:16" x14ac:dyDescent="0.25">
      <c r="H42" s="7"/>
      <c r="I42" s="7"/>
      <c r="J42" s="7"/>
    </row>
    <row r="43" spans="1:16" x14ac:dyDescent="0.25">
      <c r="H43" s="7"/>
      <c r="I43" s="7"/>
      <c r="J43" s="7"/>
    </row>
    <row r="44" spans="1:16" x14ac:dyDescent="0.25">
      <c r="H44" s="7"/>
      <c r="I44" s="7"/>
      <c r="J44" s="7"/>
    </row>
    <row r="45" spans="1:16" x14ac:dyDescent="0.25">
      <c r="H45" s="7"/>
      <c r="I45" s="7"/>
      <c r="J45" s="7"/>
    </row>
    <row r="46" spans="1:16" x14ac:dyDescent="0.25">
      <c r="H46" s="7"/>
      <c r="I46" s="7"/>
      <c r="J46" s="7"/>
    </row>
    <row r="47" spans="1:16" x14ac:dyDescent="0.25">
      <c r="H47" s="7"/>
      <c r="I47" s="7"/>
      <c r="J47" s="7"/>
    </row>
    <row r="48" spans="1:16" x14ac:dyDescent="0.25">
      <c r="H48" s="7"/>
      <c r="I48" s="7"/>
      <c r="J48" s="7"/>
    </row>
    <row r="49" spans="8:10" x14ac:dyDescent="0.25">
      <c r="H49" s="7"/>
      <c r="I49" s="7"/>
      <c r="J49" s="7"/>
    </row>
    <row r="50" spans="8:10" x14ac:dyDescent="0.25">
      <c r="H50" s="7"/>
      <c r="I50" s="7"/>
      <c r="J50" s="7"/>
    </row>
    <row r="51" spans="8:10" x14ac:dyDescent="0.25">
      <c r="H51" s="7"/>
      <c r="I51" s="7"/>
      <c r="J51" s="7"/>
    </row>
    <row r="52" spans="8:10" x14ac:dyDescent="0.25">
      <c r="H52" s="7"/>
      <c r="I52" s="7"/>
      <c r="J52" s="7"/>
    </row>
    <row r="53" spans="8:10" x14ac:dyDescent="0.25">
      <c r="H53" s="7"/>
      <c r="I53" s="7"/>
      <c r="J53" s="7"/>
    </row>
    <row r="54" spans="8:10" x14ac:dyDescent="0.25">
      <c r="H54" s="7"/>
      <c r="I54" s="7"/>
      <c r="J54" s="7"/>
    </row>
    <row r="55" spans="8:10" x14ac:dyDescent="0.25">
      <c r="H55" s="7"/>
      <c r="I55" s="7"/>
      <c r="J55" s="7"/>
    </row>
    <row r="56" spans="8:10" x14ac:dyDescent="0.25">
      <c r="H56" s="7"/>
      <c r="I56" s="7"/>
      <c r="J56" s="7"/>
    </row>
    <row r="57" spans="8:10" x14ac:dyDescent="0.25">
      <c r="H57" s="7"/>
      <c r="I57" s="7"/>
      <c r="J57" s="7"/>
    </row>
    <row r="58" spans="8:10" x14ac:dyDescent="0.25">
      <c r="H58" s="7"/>
      <c r="I58" s="7"/>
      <c r="J58" s="7"/>
    </row>
    <row r="59" spans="8:10" x14ac:dyDescent="0.25">
      <c r="H59" s="7"/>
      <c r="I59" s="7"/>
      <c r="J59" s="7"/>
    </row>
    <row r="60" spans="8:10" x14ac:dyDescent="0.25">
      <c r="H60" s="7"/>
      <c r="I60" s="7"/>
      <c r="J60" s="7"/>
    </row>
    <row r="61" spans="8:10" x14ac:dyDescent="0.25">
      <c r="H61" s="7"/>
      <c r="I61" s="7"/>
      <c r="J61" s="7"/>
    </row>
    <row r="62" spans="8:10" x14ac:dyDescent="0.25">
      <c r="H62" s="7"/>
      <c r="I62" s="7"/>
      <c r="J62" s="7"/>
    </row>
    <row r="63" spans="8:10" x14ac:dyDescent="0.25">
      <c r="H63" s="7"/>
      <c r="I63" s="7"/>
      <c r="J63" s="7"/>
    </row>
    <row r="64" spans="8:10" x14ac:dyDescent="0.25">
      <c r="H64" s="7"/>
      <c r="I64" s="7"/>
      <c r="J64" s="7"/>
    </row>
    <row r="65" spans="8:10" x14ac:dyDescent="0.25">
      <c r="H65" s="7"/>
      <c r="I65" s="7"/>
      <c r="J65" s="7"/>
    </row>
    <row r="66" spans="8:10" x14ac:dyDescent="0.25">
      <c r="H66" s="7"/>
      <c r="I66" s="7"/>
      <c r="J66" s="7"/>
    </row>
    <row r="67" spans="8:10" x14ac:dyDescent="0.25">
      <c r="H67" s="7"/>
      <c r="I67" s="7"/>
      <c r="J67" s="7"/>
    </row>
    <row r="68" spans="8:10" x14ac:dyDescent="0.25">
      <c r="H68" s="7"/>
      <c r="I68" s="7"/>
      <c r="J68" s="7"/>
    </row>
    <row r="69" spans="8:10" x14ac:dyDescent="0.25">
      <c r="H69" s="7"/>
      <c r="I69" s="7"/>
      <c r="J69" s="7"/>
    </row>
    <row r="70" spans="8:10" x14ac:dyDescent="0.25">
      <c r="H70" s="7"/>
      <c r="I70" s="7"/>
      <c r="J70" s="7"/>
    </row>
    <row r="71" spans="8:10" x14ac:dyDescent="0.25">
      <c r="H71" s="7"/>
      <c r="I71" s="7"/>
      <c r="J71" s="7"/>
    </row>
    <row r="72" spans="8:10" x14ac:dyDescent="0.25">
      <c r="H72" s="7"/>
      <c r="I72" s="7"/>
      <c r="J72" s="7"/>
    </row>
  </sheetData>
  <dataValidations count="2">
    <dataValidation type="list" allowBlank="1" showInputMessage="1" showErrorMessage="1" sqref="G4:G35">
      <formula1>"SIM, ING,SERV,AUTRE"</formula1>
    </dataValidation>
    <dataValidation type="list" allowBlank="1" showInputMessage="1" showErrorMessage="1" sqref="F4:F35">
      <formula1>"AR, GG"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ACT GLOB</vt:lpstr>
      <vt:lpstr>ACT GG</vt:lpstr>
      <vt:lpstr>ACT AR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AMR-Vitalic</dc:creator>
  <cp:lastModifiedBy> </cp:lastModifiedBy>
  <dcterms:created xsi:type="dcterms:W3CDTF">2016-05-13T19:04:01Z</dcterms:created>
  <dcterms:modified xsi:type="dcterms:W3CDTF">2016-09-08T08:01:45Z</dcterms:modified>
</cp:coreProperties>
</file>