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FBE7ACC-26D7-42D9-B0BE-9361B16C37F0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Horaires" sheetId="1" r:id="rId1"/>
    <sheet name="Planning Juillet 24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5" i="2" l="1"/>
  <c r="AK6" i="2"/>
  <c r="AK7" i="2"/>
  <c r="AK8" i="2"/>
  <c r="AK9" i="2"/>
  <c r="AK10" i="2"/>
  <c r="AK11" i="2"/>
  <c r="AK4" i="2"/>
  <c r="AJ5" i="2"/>
  <c r="AJ6" i="2"/>
  <c r="AJ7" i="2"/>
  <c r="AJ8" i="2"/>
  <c r="AJ9" i="2"/>
  <c r="AJ10" i="2"/>
  <c r="AJ11" i="2"/>
  <c r="AJ4" i="2"/>
  <c r="AI5" i="2"/>
  <c r="AI6" i="2"/>
  <c r="AI7" i="2"/>
  <c r="AI8" i="2"/>
  <c r="AI9" i="2"/>
  <c r="AI10" i="2"/>
  <c r="AI11" i="2"/>
  <c r="AI4" i="2"/>
  <c r="AH5" i="2"/>
  <c r="AH6" i="2"/>
  <c r="AH7" i="2"/>
  <c r="AH8" i="2"/>
  <c r="AH9" i="2"/>
  <c r="AH10" i="2"/>
  <c r="AH11" i="2"/>
  <c r="AH4" i="2"/>
  <c r="AG5" i="2"/>
  <c r="AG6" i="2"/>
  <c r="AG7" i="2"/>
  <c r="AG8" i="2"/>
  <c r="AG9" i="2"/>
  <c r="AG10" i="2"/>
  <c r="AG11" i="2"/>
  <c r="AG4" i="2"/>
  <c r="AL5" i="2"/>
  <c r="AL6" i="2"/>
  <c r="AL7" i="2"/>
  <c r="AL8" i="2"/>
  <c r="AL9" i="2"/>
  <c r="AL10" i="2"/>
  <c r="AL11" i="2"/>
  <c r="AL4" i="2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R2" i="2" l="1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Q2" i="2"/>
  <c r="C2" i="2" l="1"/>
  <c r="D2" i="2"/>
  <c r="E2" i="2"/>
  <c r="F2" i="2"/>
  <c r="G2" i="2"/>
  <c r="H2" i="2"/>
  <c r="I2" i="2"/>
  <c r="J2" i="2"/>
  <c r="K2" i="2"/>
  <c r="L2" i="2"/>
  <c r="M2" i="2"/>
  <c r="N2" i="2"/>
  <c r="O2" i="2"/>
  <c r="P2" i="2"/>
  <c r="B2" i="2"/>
</calcChain>
</file>

<file path=xl/sharedStrings.xml><?xml version="1.0" encoding="utf-8"?>
<sst xmlns="http://schemas.openxmlformats.org/spreadsheetml/2006/main" count="188" uniqueCount="48">
  <si>
    <t>Kévin</t>
  </si>
  <si>
    <t>Loïc</t>
  </si>
  <si>
    <t>Nohan</t>
  </si>
  <si>
    <t>Maxime</t>
  </si>
  <si>
    <t>Sophie</t>
  </si>
  <si>
    <t>Vanessa</t>
  </si>
  <si>
    <t>Vadim</t>
  </si>
  <si>
    <t>Alya</t>
  </si>
  <si>
    <t>Secteur Administratif</t>
  </si>
  <si>
    <t>Secteur Tacos</t>
  </si>
  <si>
    <t>Arrêt accident</t>
  </si>
  <si>
    <t>Arrêt maladie</t>
  </si>
  <si>
    <t>Vacances</t>
  </si>
  <si>
    <t>V</t>
  </si>
  <si>
    <t>AA</t>
  </si>
  <si>
    <t>AM</t>
  </si>
  <si>
    <t>Secteur Cuisine</t>
  </si>
  <si>
    <t>Secteur Salle</t>
  </si>
  <si>
    <t>H1début</t>
  </si>
  <si>
    <t>H1fin</t>
  </si>
  <si>
    <t>H2début</t>
  </si>
  <si>
    <t>H2fin</t>
  </si>
  <si>
    <t>P1début</t>
  </si>
  <si>
    <t>P1fin</t>
  </si>
  <si>
    <t>P2début</t>
  </si>
  <si>
    <t>P2fin</t>
  </si>
  <si>
    <t>NbH</t>
  </si>
  <si>
    <t>B</t>
  </si>
  <si>
    <t>SJ1</t>
  </si>
  <si>
    <t>SJ2</t>
  </si>
  <si>
    <t>SM1</t>
  </si>
  <si>
    <t>SM2</t>
  </si>
  <si>
    <t>SS1</t>
  </si>
  <si>
    <t>CM1</t>
  </si>
  <si>
    <t>CM2</t>
  </si>
  <si>
    <t>SMCS</t>
  </si>
  <si>
    <t>CMSS</t>
  </si>
  <si>
    <t>CS1</t>
  </si>
  <si>
    <t>CJ1</t>
  </si>
  <si>
    <t>CJ2</t>
  </si>
  <si>
    <t>CM3</t>
  </si>
  <si>
    <t>PLANNING JUILLET 2024 – RESTAURANT ET TACOS</t>
  </si>
  <si>
    <t>Total Mois</t>
  </si>
  <si>
    <t>S1</t>
  </si>
  <si>
    <t>S2</t>
  </si>
  <si>
    <t>S3</t>
  </si>
  <si>
    <t>S4</t>
  </si>
  <si>
    <t>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</si>
</sst>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/"/>
    <numFmt numFmtId="165" formatCode="[hh]:mm"/>
    <numFmt numFmtId="166" formatCode="ddd"/>
    <numFmt numFmtId="167" formatCode="dd/mm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sz val="8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2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/>
    </xf>
    <xf numFmtId="166" fontId="8" fillId="0" borderId="2" xfId="0" applyNumberFormat="1" applyFont="1" applyBorder="1" applyAlignment="1">
      <alignment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6" fontId="9" fillId="0" borderId="0" xfId="0" applyNumberFormat="1" applyFont="1" applyAlignment="1">
      <alignment vertical="center"/>
    </xf>
    <xf numFmtId="167" fontId="8" fillId="0" borderId="1" xfId="0" applyNumberFormat="1" applyFont="1" applyBorder="1" applyAlignment="1">
      <alignment vertical="center" wrapText="1"/>
    </xf>
    <xf numFmtId="167" fontId="8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167" fontId="9" fillId="0" borderId="0" xfId="0" applyNumberFormat="1" applyFont="1" applyAlignment="1">
      <alignment vertical="center"/>
    </xf>
    <xf numFmtId="0" fontId="4" fillId="4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66" fontId="8" fillId="2" borderId="3" xfId="0" applyNumberFormat="1" applyFont="1" applyFill="1" applyBorder="1" applyAlignment="1">
      <alignment horizontal="center" vertical="center" wrapText="1"/>
    </xf>
    <xf numFmtId="167" fontId="10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zoomScale="160" zoomScaleNormal="160" workbookViewId="0">
      <selection activeCell="K4" sqref="K4"/>
    </sheetView>
  </sheetViews>
  <sheetFormatPr baseColWidth="10" defaultColWidth="11.42578125" defaultRowHeight="15" x14ac:dyDescent="0.25"/>
  <cols>
    <col min="1" max="1" width="6" style="1" customWidth="1"/>
    <col min="2" max="2" width="14.7109375" style="1" customWidth="1"/>
    <col min="3" max="5" width="8.7109375" style="1" customWidth="1"/>
    <col min="6" max="6" width="8" style="1" bestFit="1" customWidth="1"/>
    <col min="7" max="7" width="8.28515625" style="1" bestFit="1" customWidth="1"/>
    <col min="8" max="8" width="9.140625" style="1" bestFit="1" customWidth="1"/>
    <col min="9" max="9" width="8.5703125" style="1" bestFit="1" customWidth="1"/>
    <col min="10" max="10" width="10.28515625" style="14" customWidth="1"/>
    <col min="11" max="11" width="8.28515625" style="1" bestFit="1" customWidth="1"/>
    <col min="12" max="12" width="9.140625" style="1" bestFit="1" customWidth="1"/>
    <col min="13" max="13" width="8.5703125" style="1" bestFit="1" customWidth="1"/>
    <col min="14" max="14" width="9.140625" style="1" bestFit="1" customWidth="1"/>
    <col min="15" max="15" width="9.42578125" style="1" bestFit="1" customWidth="1"/>
    <col min="16" max="16" width="8.85546875" style="1" bestFit="1" customWidth="1"/>
    <col min="17" max="17" width="8.5703125" style="1" bestFit="1" customWidth="1"/>
    <col min="18" max="19" width="9.140625" style="1" bestFit="1" customWidth="1"/>
    <col min="20" max="20" width="8.5703125" style="1" bestFit="1" customWidth="1"/>
    <col min="21" max="21" width="9.140625" style="1" bestFit="1" customWidth="1"/>
    <col min="22" max="22" width="9.42578125" style="1" bestFit="1" customWidth="1"/>
    <col min="23" max="23" width="8.85546875" style="1" bestFit="1" customWidth="1"/>
    <col min="24" max="24" width="8.5703125" style="1" bestFit="1" customWidth="1"/>
    <col min="25" max="26" width="9.140625" style="1" bestFit="1" customWidth="1"/>
    <col min="27" max="27" width="8.5703125" style="1" bestFit="1" customWidth="1"/>
    <col min="28" max="28" width="9.140625" style="1" bestFit="1" customWidth="1"/>
    <col min="29" max="29" width="9.42578125" style="1" bestFit="1" customWidth="1"/>
    <col min="30" max="30" width="8.85546875" style="1" bestFit="1" customWidth="1"/>
    <col min="31" max="31" width="8.5703125" style="1" bestFit="1" customWidth="1"/>
    <col min="32" max="32" width="9.140625" style="1" bestFit="1" customWidth="1"/>
    <col min="33" max="16384" width="11.42578125" style="1"/>
  </cols>
  <sheetData>
    <row r="1" spans="1:10" ht="18" customHeight="1" x14ac:dyDescent="0.25">
      <c r="B1" s="7" t="s">
        <v>18</v>
      </c>
      <c r="C1" s="7" t="s">
        <v>19</v>
      </c>
      <c r="D1" s="7" t="s">
        <v>20</v>
      </c>
      <c r="E1" s="7" t="s">
        <v>21</v>
      </c>
      <c r="F1" s="7" t="s">
        <v>22</v>
      </c>
      <c r="G1" s="7" t="s">
        <v>23</v>
      </c>
      <c r="H1" s="7" t="s">
        <v>24</v>
      </c>
      <c r="I1" s="7" t="s">
        <v>25</v>
      </c>
      <c r="J1" s="7" t="s">
        <v>26</v>
      </c>
    </row>
    <row r="2" spans="1:10" ht="17.25" customHeight="1" x14ac:dyDescent="0.25">
      <c r="A2" s="28" t="s">
        <v>38</v>
      </c>
      <c r="B2" s="15">
        <v>0.375</v>
      </c>
      <c r="C2" s="15">
        <v>0.60416666666666663</v>
      </c>
      <c r="D2" s="15">
        <v>0.75</v>
      </c>
      <c r="E2" s="15">
        <v>0.9375</v>
      </c>
      <c r="F2" s="16">
        <v>0.45833333333333331</v>
      </c>
      <c r="G2" s="17">
        <v>0.47916666666666669</v>
      </c>
      <c r="H2" s="17"/>
      <c r="I2" s="17"/>
      <c r="J2" s="17">
        <f t="shared" ref="J2:J15" si="0">(C2-B2)-(G2-F2)+(E2-D2)-(I2-H2)</f>
        <v>0.39583333333333326</v>
      </c>
    </row>
    <row r="3" spans="1:10" ht="17.25" customHeight="1" x14ac:dyDescent="0.25">
      <c r="A3" s="28" t="s">
        <v>39</v>
      </c>
      <c r="B3" s="15">
        <v>0.4375</v>
      </c>
      <c r="C3" s="15">
        <v>0.60416666666666663</v>
      </c>
      <c r="D3" s="15">
        <v>0.75</v>
      </c>
      <c r="E3" s="15">
        <v>0.9375</v>
      </c>
      <c r="F3" s="16">
        <v>0.47916666666666669</v>
      </c>
      <c r="G3" s="17">
        <v>0.48958333333333331</v>
      </c>
      <c r="H3" s="17">
        <v>0.90625</v>
      </c>
      <c r="I3" s="17">
        <v>0.91666666666666663</v>
      </c>
      <c r="J3" s="17">
        <f t="shared" si="0"/>
        <v>0.33333333333333337</v>
      </c>
    </row>
    <row r="4" spans="1:10" ht="17.25" customHeight="1" x14ac:dyDescent="0.25">
      <c r="A4" s="28" t="s">
        <v>34</v>
      </c>
      <c r="B4" s="15">
        <v>0.4375</v>
      </c>
      <c r="C4" s="15">
        <v>0.60416666666666663</v>
      </c>
      <c r="D4" s="15"/>
      <c r="E4" s="15"/>
      <c r="F4" s="16"/>
      <c r="G4" s="17"/>
      <c r="H4" s="17"/>
      <c r="I4" s="17"/>
      <c r="J4" s="17">
        <f t="shared" si="0"/>
        <v>0.16666666666666663</v>
      </c>
    </row>
    <row r="5" spans="1:10" ht="17.25" customHeight="1" x14ac:dyDescent="0.25">
      <c r="A5" s="28" t="s">
        <v>33</v>
      </c>
      <c r="B5" s="15">
        <v>0.375</v>
      </c>
      <c r="C5" s="15">
        <v>0.60416666666666663</v>
      </c>
      <c r="D5" s="15"/>
      <c r="E5" s="15"/>
      <c r="F5" s="16">
        <v>0.45833333333333331</v>
      </c>
      <c r="G5" s="17">
        <v>0.46875</v>
      </c>
      <c r="H5" s="17"/>
      <c r="I5" s="17"/>
      <c r="J5" s="17">
        <f t="shared" si="0"/>
        <v>0.21874999999999994</v>
      </c>
    </row>
    <row r="6" spans="1:10" ht="17.25" customHeight="1" x14ac:dyDescent="0.25">
      <c r="A6" s="28" t="s">
        <v>40</v>
      </c>
      <c r="B6" s="15">
        <v>0.375</v>
      </c>
      <c r="C6" s="15">
        <v>0.66666666666666663</v>
      </c>
      <c r="D6" s="15"/>
      <c r="E6" s="15"/>
      <c r="F6" s="16"/>
      <c r="G6" s="17"/>
      <c r="H6" s="17"/>
      <c r="I6" s="17"/>
      <c r="J6" s="17">
        <f t="shared" si="0"/>
        <v>0.29166666666666663</v>
      </c>
    </row>
    <row r="7" spans="1:10" ht="17.25" customHeight="1" x14ac:dyDescent="0.25">
      <c r="A7" s="28" t="s">
        <v>37</v>
      </c>
      <c r="B7" s="15">
        <v>0.75</v>
      </c>
      <c r="C7" s="15">
        <v>0.9375</v>
      </c>
      <c r="D7" s="15"/>
      <c r="E7" s="15"/>
      <c r="F7" s="16">
        <v>0.90625</v>
      </c>
      <c r="G7" s="17">
        <v>0.91666666666666663</v>
      </c>
      <c r="H7" s="17"/>
      <c r="I7" s="17"/>
      <c r="J7" s="17">
        <f t="shared" si="0"/>
        <v>0.17708333333333337</v>
      </c>
    </row>
    <row r="8" spans="1:10" ht="17.25" customHeight="1" x14ac:dyDescent="0.25">
      <c r="A8" s="29" t="s">
        <v>28</v>
      </c>
      <c r="B8" s="15">
        <v>0.375</v>
      </c>
      <c r="C8" s="15">
        <v>0.60416666666666663</v>
      </c>
      <c r="D8" s="15">
        <v>0.75</v>
      </c>
      <c r="E8" s="15">
        <v>0.9375</v>
      </c>
      <c r="F8" s="16">
        <v>0.45833333333333331</v>
      </c>
      <c r="G8" s="17">
        <v>0.47916666666666669</v>
      </c>
      <c r="H8" s="17"/>
      <c r="I8" s="17"/>
      <c r="J8" s="17">
        <f t="shared" si="0"/>
        <v>0.39583333333333326</v>
      </c>
    </row>
    <row r="9" spans="1:10" ht="17.25" customHeight="1" x14ac:dyDescent="0.25">
      <c r="A9" s="29" t="s">
        <v>29</v>
      </c>
      <c r="B9" s="15">
        <v>0.45833333333333331</v>
      </c>
      <c r="C9" s="15">
        <v>0.60416666666666663</v>
      </c>
      <c r="D9" s="15">
        <v>0.75</v>
      </c>
      <c r="E9" s="15">
        <v>0.9375</v>
      </c>
      <c r="F9" s="16">
        <v>0.45833333333333331</v>
      </c>
      <c r="G9" s="17">
        <v>0.46875</v>
      </c>
      <c r="H9" s="17"/>
      <c r="I9" s="17"/>
      <c r="J9" s="17">
        <f t="shared" si="0"/>
        <v>0.32291666666666663</v>
      </c>
    </row>
    <row r="10" spans="1:10" ht="17.25" customHeight="1" x14ac:dyDescent="0.25">
      <c r="A10" s="30" t="s">
        <v>30</v>
      </c>
      <c r="B10" s="18">
        <v>0.375</v>
      </c>
      <c r="C10" s="18">
        <v>0.60416666666666663</v>
      </c>
      <c r="D10" s="18"/>
      <c r="E10" s="18"/>
      <c r="F10" s="19">
        <v>0.45833333333333331</v>
      </c>
      <c r="G10" s="17">
        <v>0.46875</v>
      </c>
      <c r="H10" s="17"/>
      <c r="I10" s="17"/>
      <c r="J10" s="17">
        <f t="shared" si="0"/>
        <v>0.21874999999999994</v>
      </c>
    </row>
    <row r="11" spans="1:10" ht="17.25" customHeight="1" x14ac:dyDescent="0.25">
      <c r="A11" s="30" t="s">
        <v>31</v>
      </c>
      <c r="B11" s="18">
        <v>0.4375</v>
      </c>
      <c r="C11" s="18">
        <v>0.60416666666666663</v>
      </c>
      <c r="D11" s="18"/>
      <c r="E11" s="18"/>
      <c r="F11" s="19">
        <v>0.46875</v>
      </c>
      <c r="G11" s="17">
        <v>0.47916666666666669</v>
      </c>
      <c r="H11" s="17"/>
      <c r="I11" s="17"/>
      <c r="J11" s="17">
        <f t="shared" si="0"/>
        <v>0.15624999999999994</v>
      </c>
    </row>
    <row r="12" spans="1:10" ht="17.25" customHeight="1" x14ac:dyDescent="0.25">
      <c r="A12" s="30" t="s">
        <v>32</v>
      </c>
      <c r="B12" s="18">
        <v>0.75</v>
      </c>
      <c r="C12" s="18">
        <v>0.9375</v>
      </c>
      <c r="D12" s="18"/>
      <c r="E12" s="18"/>
      <c r="F12" s="19">
        <v>0.90625</v>
      </c>
      <c r="G12" s="17">
        <v>0.91666666666666663</v>
      </c>
      <c r="H12" s="17"/>
      <c r="I12" s="17"/>
      <c r="J12" s="17">
        <f t="shared" si="0"/>
        <v>0.17708333333333337</v>
      </c>
    </row>
    <row r="13" spans="1:10" ht="17.25" customHeight="1" x14ac:dyDescent="0.25">
      <c r="A13" s="31" t="s">
        <v>35</v>
      </c>
      <c r="B13" s="18">
        <v>0.375</v>
      </c>
      <c r="C13" s="18">
        <v>0.60416666666666663</v>
      </c>
      <c r="D13" s="18">
        <v>0.75</v>
      </c>
      <c r="E13" s="18">
        <v>0.9375</v>
      </c>
      <c r="F13" s="19">
        <v>0.47916666666666669</v>
      </c>
      <c r="G13" s="17">
        <v>0.5</v>
      </c>
      <c r="H13" s="17"/>
      <c r="I13" s="17"/>
      <c r="J13" s="17">
        <f t="shared" si="0"/>
        <v>0.39583333333333331</v>
      </c>
    </row>
    <row r="14" spans="1:10" ht="17.25" customHeight="1" x14ac:dyDescent="0.25">
      <c r="A14" s="31" t="s">
        <v>36</v>
      </c>
      <c r="B14" s="18">
        <v>0.375</v>
      </c>
      <c r="C14" s="18">
        <v>0.60416666666666663</v>
      </c>
      <c r="D14" s="18">
        <v>0.75</v>
      </c>
      <c r="E14" s="18">
        <v>0.9375</v>
      </c>
      <c r="F14" s="19">
        <v>0.45833333333333331</v>
      </c>
      <c r="G14" s="17">
        <v>0.47916666666666669</v>
      </c>
      <c r="H14" s="17"/>
      <c r="I14" s="17"/>
      <c r="J14" s="17">
        <f t="shared" si="0"/>
        <v>0.39583333333333326</v>
      </c>
    </row>
    <row r="15" spans="1:10" ht="17.25" customHeight="1" x14ac:dyDescent="0.25">
      <c r="A15" s="32" t="s">
        <v>27</v>
      </c>
      <c r="B15" s="20">
        <v>0.45833333333333331</v>
      </c>
      <c r="C15" s="20">
        <v>0.66666666666666663</v>
      </c>
      <c r="D15" s="20"/>
      <c r="E15" s="20"/>
      <c r="F15" s="17"/>
      <c r="G15" s="17"/>
      <c r="H15" s="17"/>
      <c r="I15" s="17"/>
      <c r="J15" s="17">
        <f t="shared" si="0"/>
        <v>0.20833333333333331</v>
      </c>
    </row>
    <row r="16" spans="1:10" x14ac:dyDescent="0.25">
      <c r="A16" s="33" t="s">
        <v>14</v>
      </c>
      <c r="B16" s="11" t="s">
        <v>10</v>
      </c>
      <c r="C16" s="11"/>
      <c r="D16" s="11"/>
      <c r="E16" s="11"/>
      <c r="F16" s="13"/>
      <c r="G16" s="13"/>
      <c r="H16" s="13"/>
      <c r="I16" s="13"/>
      <c r="J16" s="22">
        <v>0.375</v>
      </c>
    </row>
    <row r="17" spans="1:10" x14ac:dyDescent="0.25">
      <c r="A17" s="33" t="s">
        <v>15</v>
      </c>
      <c r="B17" s="11" t="s">
        <v>11</v>
      </c>
      <c r="C17" s="11"/>
      <c r="D17" s="11"/>
      <c r="E17" s="11"/>
      <c r="F17" s="13"/>
      <c r="G17" s="13"/>
      <c r="H17" s="13"/>
      <c r="I17" s="13"/>
      <c r="J17" s="22">
        <v>0.375</v>
      </c>
    </row>
    <row r="18" spans="1:10" x14ac:dyDescent="0.25">
      <c r="A18" s="34" t="s">
        <v>13</v>
      </c>
      <c r="B18" s="11" t="s">
        <v>12</v>
      </c>
      <c r="C18" s="11"/>
      <c r="D18" s="11"/>
      <c r="E18" s="11"/>
      <c r="F18" s="13"/>
      <c r="G18" s="13"/>
      <c r="H18" s="13"/>
      <c r="I18" s="13"/>
      <c r="J18" s="22">
        <v>0.375</v>
      </c>
    </row>
    <row r="19" spans="1:10" x14ac:dyDescent="0.25">
      <c r="A19" s="46" t="s">
        <v>16</v>
      </c>
      <c r="B19" s="46"/>
      <c r="C19" s="46"/>
      <c r="D19" s="46"/>
      <c r="E19" s="46"/>
      <c r="F19" s="46"/>
      <c r="G19" s="46"/>
      <c r="H19" s="46"/>
      <c r="I19" s="46"/>
    </row>
    <row r="20" spans="1:10" x14ac:dyDescent="0.25">
      <c r="A20" s="43" t="s">
        <v>17</v>
      </c>
      <c r="B20" s="43"/>
      <c r="C20" s="43"/>
      <c r="D20" s="43"/>
      <c r="E20" s="43"/>
      <c r="F20" s="43"/>
      <c r="G20" s="43"/>
      <c r="H20" s="43"/>
      <c r="I20" s="43"/>
    </row>
    <row r="21" spans="1:10" x14ac:dyDescent="0.25">
      <c r="A21" s="44" t="s">
        <v>8</v>
      </c>
      <c r="B21" s="44"/>
      <c r="C21" s="44"/>
      <c r="D21" s="44"/>
      <c r="E21" s="44"/>
      <c r="F21" s="44"/>
      <c r="G21" s="44"/>
      <c r="H21" s="44"/>
      <c r="I21" s="44"/>
    </row>
    <row r="22" spans="1:10" x14ac:dyDescent="0.25">
      <c r="A22" s="45" t="s">
        <v>9</v>
      </c>
      <c r="B22" s="45"/>
      <c r="C22" s="45"/>
      <c r="D22" s="45"/>
      <c r="E22" s="45"/>
      <c r="F22" s="45"/>
      <c r="G22" s="45"/>
      <c r="H22" s="45"/>
      <c r="I22" s="45"/>
    </row>
  </sheetData>
  <mergeCells count="4">
    <mergeCell ref="A20:I20"/>
    <mergeCell ref="A21:I21"/>
    <mergeCell ref="A22:I22"/>
    <mergeCell ref="A19:I19"/>
  </mergeCells>
  <phoneticPr fontId="1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0"/>
  <sheetViews>
    <sheetView topLeftCell="G1" zoomScale="97" zoomScaleNormal="130" workbookViewId="0">
      <selection activeCell="AM18" sqref="AM18"/>
    </sheetView>
  </sheetViews>
  <sheetFormatPr baseColWidth="10" defaultColWidth="5.85546875" defaultRowHeight="15" x14ac:dyDescent="0.25"/>
  <cols>
    <col min="1" max="1" width="19.7109375" style="9" customWidth="1"/>
    <col min="2" max="37" width="6.42578125" style="4" customWidth="1"/>
    <col min="38" max="38" width="6.42578125" style="3" customWidth="1"/>
    <col min="39" max="16384" width="5.85546875" style="3"/>
  </cols>
  <sheetData>
    <row r="1" spans="1:38" ht="29.25" customHeight="1" x14ac:dyDescent="0.25">
      <c r="A1" s="49" t="s">
        <v>41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</row>
    <row r="2" spans="1:38" s="38" customFormat="1" x14ac:dyDescent="0.25">
      <c r="A2" s="36"/>
      <c r="B2" s="37">
        <f>B3</f>
        <v>45474</v>
      </c>
      <c r="C2" s="37">
        <f t="shared" ref="C2:P2" si="0">C3</f>
        <v>45475</v>
      </c>
      <c r="D2" s="37">
        <f t="shared" si="0"/>
        <v>45476</v>
      </c>
      <c r="E2" s="37">
        <f t="shared" si="0"/>
        <v>45477</v>
      </c>
      <c r="F2" s="37">
        <f t="shared" si="0"/>
        <v>45478</v>
      </c>
      <c r="G2" s="37">
        <f t="shared" si="0"/>
        <v>45479</v>
      </c>
      <c r="H2" s="37">
        <f t="shared" si="0"/>
        <v>45480</v>
      </c>
      <c r="I2" s="37">
        <f t="shared" si="0"/>
        <v>45481</v>
      </c>
      <c r="J2" s="37">
        <f t="shared" si="0"/>
        <v>45482</v>
      </c>
      <c r="K2" s="37">
        <f t="shared" si="0"/>
        <v>45483</v>
      </c>
      <c r="L2" s="37">
        <f t="shared" si="0"/>
        <v>45484</v>
      </c>
      <c r="M2" s="37">
        <f t="shared" si="0"/>
        <v>45485</v>
      </c>
      <c r="N2" s="37">
        <f t="shared" si="0"/>
        <v>45486</v>
      </c>
      <c r="O2" s="37">
        <f t="shared" si="0"/>
        <v>45487</v>
      </c>
      <c r="P2" s="37">
        <f t="shared" si="0"/>
        <v>45488</v>
      </c>
      <c r="Q2" s="37">
        <f t="shared" ref="Q2:AF2" si="1">Q3</f>
        <v>45489</v>
      </c>
      <c r="R2" s="37">
        <f t="shared" si="1"/>
        <v>45490</v>
      </c>
      <c r="S2" s="37">
        <f t="shared" si="1"/>
        <v>45491</v>
      </c>
      <c r="T2" s="37">
        <f t="shared" si="1"/>
        <v>45492</v>
      </c>
      <c r="U2" s="37">
        <f t="shared" si="1"/>
        <v>45493</v>
      </c>
      <c r="V2" s="37">
        <f t="shared" si="1"/>
        <v>45494</v>
      </c>
      <c r="W2" s="37">
        <f t="shared" si="1"/>
        <v>45495</v>
      </c>
      <c r="X2" s="37">
        <f t="shared" si="1"/>
        <v>45496</v>
      </c>
      <c r="Y2" s="37">
        <f t="shared" si="1"/>
        <v>45497</v>
      </c>
      <c r="Z2" s="37">
        <f t="shared" si="1"/>
        <v>45498</v>
      </c>
      <c r="AA2" s="37">
        <f t="shared" si="1"/>
        <v>45499</v>
      </c>
      <c r="AB2" s="37">
        <f t="shared" si="1"/>
        <v>45500</v>
      </c>
      <c r="AC2" s="37">
        <f t="shared" si="1"/>
        <v>45501</v>
      </c>
      <c r="AD2" s="37">
        <f t="shared" si="1"/>
        <v>45502</v>
      </c>
      <c r="AE2" s="37">
        <f t="shared" si="1"/>
        <v>45503</v>
      </c>
      <c r="AF2" s="37">
        <f t="shared" si="1"/>
        <v>45504</v>
      </c>
      <c r="AG2" s="50" t="s">
        <v>43</v>
      </c>
      <c r="AH2" s="50" t="s">
        <v>44</v>
      </c>
      <c r="AI2" s="50" t="s">
        <v>45</v>
      </c>
      <c r="AJ2" s="50" t="s">
        <v>46</v>
      </c>
      <c r="AK2" s="50" t="s">
        <v>47</v>
      </c>
      <c r="AL2" s="47" t="s">
        <v>42</v>
      </c>
    </row>
    <row r="3" spans="1:38" s="42" customFormat="1" x14ac:dyDescent="0.25">
      <c r="A3" s="39"/>
      <c r="B3" s="40">
        <v>45474</v>
      </c>
      <c r="C3" s="41">
        <v>45475</v>
      </c>
      <c r="D3" s="40">
        <v>45476</v>
      </c>
      <c r="E3" s="40">
        <v>45477</v>
      </c>
      <c r="F3" s="40">
        <v>45478</v>
      </c>
      <c r="G3" s="40">
        <v>45479</v>
      </c>
      <c r="H3" s="40">
        <v>45480</v>
      </c>
      <c r="I3" s="40">
        <v>45481</v>
      </c>
      <c r="J3" s="41">
        <v>45482</v>
      </c>
      <c r="K3" s="40">
        <v>45483</v>
      </c>
      <c r="L3" s="40">
        <v>45484</v>
      </c>
      <c r="M3" s="40">
        <v>45485</v>
      </c>
      <c r="N3" s="40">
        <v>45486</v>
      </c>
      <c r="O3" s="40">
        <v>45487</v>
      </c>
      <c r="P3" s="40">
        <v>45488</v>
      </c>
      <c r="Q3" s="41">
        <v>45489</v>
      </c>
      <c r="R3" s="41">
        <v>45490</v>
      </c>
      <c r="S3" s="41">
        <v>45491</v>
      </c>
      <c r="T3" s="41">
        <v>45492</v>
      </c>
      <c r="U3" s="41">
        <v>45493</v>
      </c>
      <c r="V3" s="41">
        <v>45494</v>
      </c>
      <c r="W3" s="41">
        <v>45495</v>
      </c>
      <c r="X3" s="41">
        <v>45496</v>
      </c>
      <c r="Y3" s="41">
        <v>45497</v>
      </c>
      <c r="Z3" s="41">
        <v>45498</v>
      </c>
      <c r="AA3" s="41">
        <v>45499</v>
      </c>
      <c r="AB3" s="41">
        <v>45500</v>
      </c>
      <c r="AC3" s="41">
        <v>45501</v>
      </c>
      <c r="AD3" s="41">
        <v>45502</v>
      </c>
      <c r="AE3" s="41">
        <v>45503</v>
      </c>
      <c r="AF3" s="41">
        <v>45504</v>
      </c>
      <c r="AG3" s="51"/>
      <c r="AH3" s="51"/>
      <c r="AI3" s="51"/>
      <c r="AJ3" s="51"/>
      <c r="AK3" s="51"/>
      <c r="AL3" s="48"/>
    </row>
    <row r="4" spans="1:38" ht="18.75" customHeight="1" x14ac:dyDescent="0.25">
      <c r="A4" s="10" t="s">
        <v>0</v>
      </c>
      <c r="B4" s="12"/>
      <c r="C4" s="12"/>
      <c r="D4" s="23" t="s">
        <v>28</v>
      </c>
      <c r="E4" s="23" t="s">
        <v>32</v>
      </c>
      <c r="F4" s="23" t="s">
        <v>32</v>
      </c>
      <c r="G4" s="23" t="s">
        <v>29</v>
      </c>
      <c r="H4" s="23" t="s">
        <v>31</v>
      </c>
      <c r="I4" s="12"/>
      <c r="J4" s="23" t="s">
        <v>32</v>
      </c>
      <c r="K4" s="23" t="s">
        <v>29</v>
      </c>
      <c r="L4" s="23" t="s">
        <v>29</v>
      </c>
      <c r="M4" s="23" t="s">
        <v>29</v>
      </c>
      <c r="N4" s="23" t="s">
        <v>29</v>
      </c>
      <c r="O4" s="23" t="s">
        <v>31</v>
      </c>
      <c r="P4" s="12"/>
      <c r="Q4" s="26" t="s">
        <v>27</v>
      </c>
      <c r="R4" s="26" t="s">
        <v>27</v>
      </c>
      <c r="S4" s="23" t="s">
        <v>28</v>
      </c>
      <c r="T4" s="2" t="s">
        <v>13</v>
      </c>
      <c r="U4" s="12"/>
      <c r="V4" s="12"/>
      <c r="W4" s="2" t="s">
        <v>13</v>
      </c>
      <c r="X4" s="2" t="s">
        <v>13</v>
      </c>
      <c r="Y4" s="2" t="s">
        <v>13</v>
      </c>
      <c r="Z4" s="2" t="s">
        <v>13</v>
      </c>
      <c r="AA4" s="2" t="s">
        <v>13</v>
      </c>
      <c r="AB4" s="12"/>
      <c r="AC4" s="12"/>
      <c r="AD4" s="12"/>
      <c r="AE4" s="26" t="s">
        <v>27</v>
      </c>
      <c r="AF4" s="12"/>
      <c r="AG4" s="21">
        <f>SUMPRODUCT((Horaires!$A$2:$A$18=B4:H4)*(Horaires!$J$2:$J$18))</f>
        <v>1.2291666666666665</v>
      </c>
      <c r="AH4" s="21">
        <f>SUMPRODUCT((Horaires!$A$2:$A$18=I4:O4)*(Horaires!$J$2:$J$18))</f>
        <v>1.625</v>
      </c>
      <c r="AI4" s="21">
        <f>SUMPRODUCT((Horaires!$A$2:$A$18=P4:V4)*(Horaires!$J$2:$J$18))</f>
        <v>1.1874999999999998</v>
      </c>
      <c r="AJ4" s="21">
        <f>SUMPRODUCT((Horaires!$A$2:$A$18=W4:AC4)*(Horaires!$J$2:$J$18))</f>
        <v>1.875</v>
      </c>
      <c r="AK4" s="21">
        <f>SUMPRODUCT((Horaires!$A$2:$A$18=AD4:AF4)*(Horaires!$J$2:$J$18))</f>
        <v>0.20833333333333331</v>
      </c>
      <c r="AL4" s="21">
        <f>SUMPRODUCT((Horaires!$A$2:$A$18=B4:AE4)*(Horaires!$J$2:$J$18))</f>
        <v>6.125</v>
      </c>
    </row>
    <row r="5" spans="1:38" ht="18.75" customHeight="1" x14ac:dyDescent="0.25">
      <c r="A5" s="10" t="s">
        <v>1</v>
      </c>
      <c r="B5" s="12"/>
      <c r="C5" s="24" t="s">
        <v>38</v>
      </c>
      <c r="D5" s="24" t="s">
        <v>33</v>
      </c>
      <c r="E5" s="24" t="s">
        <v>34</v>
      </c>
      <c r="F5" s="24" t="s">
        <v>39</v>
      </c>
      <c r="G5" s="24" t="s">
        <v>39</v>
      </c>
      <c r="H5" s="24" t="s">
        <v>39</v>
      </c>
      <c r="I5" s="12"/>
      <c r="J5" s="24" t="s">
        <v>40</v>
      </c>
      <c r="K5" s="24" t="s">
        <v>38</v>
      </c>
      <c r="L5" s="24" t="s">
        <v>33</v>
      </c>
      <c r="M5" s="24" t="s">
        <v>39</v>
      </c>
      <c r="N5" s="24" t="s">
        <v>39</v>
      </c>
      <c r="O5" s="24" t="s">
        <v>39</v>
      </c>
      <c r="P5" s="12"/>
      <c r="Q5" s="26" t="s">
        <v>27</v>
      </c>
      <c r="R5" s="26" t="s">
        <v>27</v>
      </c>
      <c r="S5" s="12"/>
      <c r="T5" s="24" t="s">
        <v>38</v>
      </c>
      <c r="U5" s="24" t="s">
        <v>39</v>
      </c>
      <c r="V5" s="24" t="s">
        <v>39</v>
      </c>
      <c r="W5" s="12"/>
      <c r="X5" s="12"/>
      <c r="Y5" s="12"/>
      <c r="Z5" s="24" t="s">
        <v>38</v>
      </c>
      <c r="AA5" s="24" t="s">
        <v>39</v>
      </c>
      <c r="AB5" s="24" t="s">
        <v>37</v>
      </c>
      <c r="AC5" s="24" t="s">
        <v>34</v>
      </c>
      <c r="AD5" s="12"/>
      <c r="AE5" s="26" t="s">
        <v>27</v>
      </c>
      <c r="AF5" s="12"/>
      <c r="AG5" s="21">
        <f>SUMPRODUCT((Horaires!$A$2:$A$18=B5:H5)*(Horaires!$J$2:$J$18))</f>
        <v>1.78125</v>
      </c>
      <c r="AH5" s="21">
        <f>SUMPRODUCT((Horaires!$A$2:$A$18=I5:O5)*(Horaires!$J$2:$J$18))</f>
        <v>1.90625</v>
      </c>
      <c r="AI5" s="21">
        <f>SUMPRODUCT((Horaires!$A$2:$A$18=P5:V5)*(Horaires!$J$2:$J$18))</f>
        <v>1.4791666666666665</v>
      </c>
      <c r="AJ5" s="21">
        <f>SUMPRODUCT((Horaires!$A$2:$A$18=W5:AC5)*(Horaires!$J$2:$J$18))</f>
        <v>1.0729166666666665</v>
      </c>
      <c r="AK5" s="21">
        <f>SUMPRODUCT((Horaires!$A$2:$A$18=AD5:AF5)*(Horaires!$J$2:$J$18))</f>
        <v>0.20833333333333331</v>
      </c>
      <c r="AL5" s="21">
        <f>SUMPRODUCT((Horaires!$A$2:$A$18=B5:AE5)*(Horaires!$J$2:$J$18))</f>
        <v>6.447916666666667</v>
      </c>
    </row>
    <row r="6" spans="1:38" ht="18.75" customHeight="1" x14ac:dyDescent="0.25">
      <c r="A6" s="10" t="s">
        <v>2</v>
      </c>
      <c r="B6" s="12"/>
      <c r="C6" s="12"/>
      <c r="D6" s="12"/>
      <c r="E6" s="24" t="s">
        <v>39</v>
      </c>
      <c r="F6" s="24" t="s">
        <v>39</v>
      </c>
      <c r="G6" s="24" t="s">
        <v>39</v>
      </c>
      <c r="H6" s="24" t="s">
        <v>39</v>
      </c>
      <c r="I6" s="12"/>
      <c r="J6" s="24" t="s">
        <v>37</v>
      </c>
      <c r="K6" s="24" t="s">
        <v>39</v>
      </c>
      <c r="L6" s="24" t="s">
        <v>37</v>
      </c>
      <c r="M6" s="24" t="s">
        <v>37</v>
      </c>
      <c r="N6" s="24" t="s">
        <v>39</v>
      </c>
      <c r="O6" s="24" t="s">
        <v>37</v>
      </c>
      <c r="P6" s="2" t="s">
        <v>13</v>
      </c>
      <c r="Q6" s="2" t="s">
        <v>13</v>
      </c>
      <c r="R6" s="2" t="s">
        <v>13</v>
      </c>
      <c r="S6" s="4" t="s">
        <v>13</v>
      </c>
      <c r="T6" s="2" t="s">
        <v>13</v>
      </c>
      <c r="U6" s="12"/>
      <c r="V6" s="12"/>
      <c r="W6" s="12"/>
      <c r="X6" s="12"/>
      <c r="Y6" s="12"/>
      <c r="Z6" s="24" t="s">
        <v>38</v>
      </c>
      <c r="AA6" s="24" t="s">
        <v>39</v>
      </c>
      <c r="AB6" s="24" t="s">
        <v>39</v>
      </c>
      <c r="AC6" s="24" t="s">
        <v>39</v>
      </c>
      <c r="AD6" s="12"/>
      <c r="AE6" s="12"/>
      <c r="AF6" s="12"/>
      <c r="AG6" s="21">
        <f>SUMPRODUCT((Horaires!$A$2:$A$18=B6:H6)*(Horaires!$J$2:$J$18))</f>
        <v>1.3333333333333335</v>
      </c>
      <c r="AH6" s="21">
        <f>SUMPRODUCT((Horaires!$A$2:$A$18=I6:O6)*(Horaires!$J$2:$J$18))</f>
        <v>1.3750000000000004</v>
      </c>
      <c r="AI6" s="21">
        <f>SUMPRODUCT((Horaires!$A$2:$A$18=P6:V6)*(Horaires!$J$2:$J$18))</f>
        <v>1.875</v>
      </c>
      <c r="AJ6" s="21">
        <f>SUMPRODUCT((Horaires!$A$2:$A$18=W6:AC6)*(Horaires!$J$2:$J$18))</f>
        <v>1.3958333333333335</v>
      </c>
      <c r="AK6" s="21">
        <f>SUMPRODUCT((Horaires!$A$2:$A$18=AD6:AF6)*(Horaires!$J$2:$J$18))</f>
        <v>0</v>
      </c>
      <c r="AL6" s="21">
        <f>SUMPRODUCT((Horaires!$A$2:$A$18=B6:AE6)*(Horaires!$J$2:$J$18))</f>
        <v>5.9791666666666679</v>
      </c>
    </row>
    <row r="7" spans="1:38" ht="18.75" customHeight="1" x14ac:dyDescent="0.25">
      <c r="A7" s="10" t="s">
        <v>3</v>
      </c>
      <c r="B7" s="35" t="s">
        <v>14</v>
      </c>
      <c r="C7" s="35" t="s">
        <v>14</v>
      </c>
      <c r="D7" s="35" t="s">
        <v>14</v>
      </c>
      <c r="E7" s="35" t="s">
        <v>14</v>
      </c>
      <c r="F7" s="35" t="s">
        <v>14</v>
      </c>
      <c r="G7" s="12"/>
      <c r="H7" s="12"/>
      <c r="I7" s="12"/>
      <c r="J7" s="35" t="s">
        <v>14</v>
      </c>
      <c r="K7" s="35" t="s">
        <v>14</v>
      </c>
      <c r="L7" s="35" t="s">
        <v>14</v>
      </c>
      <c r="M7" s="35" t="s">
        <v>14</v>
      </c>
      <c r="N7" s="12"/>
      <c r="O7" s="12"/>
      <c r="P7" s="12"/>
      <c r="Q7" s="26" t="s">
        <v>27</v>
      </c>
      <c r="R7" s="26" t="s">
        <v>27</v>
      </c>
      <c r="S7" s="24" t="s">
        <v>38</v>
      </c>
      <c r="T7" s="24" t="s">
        <v>37</v>
      </c>
      <c r="U7" s="24" t="s">
        <v>38</v>
      </c>
      <c r="V7" s="24" t="s">
        <v>39</v>
      </c>
      <c r="W7" s="12"/>
      <c r="X7" s="12"/>
      <c r="Y7" s="12"/>
      <c r="Z7" s="24" t="s">
        <v>38</v>
      </c>
      <c r="AA7" s="24" t="s">
        <v>37</v>
      </c>
      <c r="AB7" s="24" t="s">
        <v>34</v>
      </c>
      <c r="AC7" s="12"/>
      <c r="AD7" s="2" t="s">
        <v>13</v>
      </c>
      <c r="AE7" s="2" t="s">
        <v>13</v>
      </c>
      <c r="AF7" s="2" t="s">
        <v>13</v>
      </c>
      <c r="AG7" s="21">
        <f>SUMPRODUCT((Horaires!$A$2:$A$18=B7:H7)*(Horaires!$J$2:$J$18))</f>
        <v>1.875</v>
      </c>
      <c r="AH7" s="21">
        <f>SUMPRODUCT((Horaires!$A$2:$A$18=I7:O7)*(Horaires!$J$2:$J$18))</f>
        <v>1.5</v>
      </c>
      <c r="AI7" s="21">
        <f>SUMPRODUCT((Horaires!$A$2:$A$18=P7:V7)*(Horaires!$J$2:$J$18))</f>
        <v>1.71875</v>
      </c>
      <c r="AJ7" s="21">
        <f>SUMPRODUCT((Horaires!$A$2:$A$18=W7:AC7)*(Horaires!$J$2:$J$18))</f>
        <v>0.73958333333333326</v>
      </c>
      <c r="AK7" s="21">
        <f>SUMPRODUCT((Horaires!$A$2:$A$18=AD7:AF7)*(Horaires!$J$2:$J$18))</f>
        <v>1.125</v>
      </c>
      <c r="AL7" s="21">
        <f>SUMPRODUCT((Horaires!$A$2:$A$18=B7:AE7)*(Horaires!$J$2:$J$18))</f>
        <v>6.5833333333333339</v>
      </c>
    </row>
    <row r="8" spans="1:38" ht="18.75" customHeight="1" x14ac:dyDescent="0.25">
      <c r="A8" s="10" t="s">
        <v>4</v>
      </c>
      <c r="B8" s="12"/>
      <c r="C8" s="12"/>
      <c r="D8" s="12"/>
      <c r="E8" s="12"/>
      <c r="F8" s="12"/>
      <c r="G8" s="24" t="s">
        <v>32</v>
      </c>
      <c r="H8" s="23" t="s">
        <v>31</v>
      </c>
      <c r="I8" s="12"/>
      <c r="J8" s="12"/>
      <c r="K8" s="12"/>
      <c r="L8" s="12"/>
      <c r="M8" s="12"/>
      <c r="N8" s="12"/>
      <c r="O8" s="23" t="s">
        <v>31</v>
      </c>
      <c r="P8" s="12"/>
      <c r="Q8" s="12"/>
      <c r="R8" s="12"/>
      <c r="S8" s="12"/>
      <c r="T8" s="23" t="s">
        <v>32</v>
      </c>
      <c r="U8" s="23" t="s">
        <v>32</v>
      </c>
      <c r="V8" s="23" t="s">
        <v>31</v>
      </c>
      <c r="W8" s="12"/>
      <c r="X8" s="12"/>
      <c r="Y8" s="12"/>
      <c r="Z8" s="12"/>
      <c r="AA8" s="23" t="s">
        <v>32</v>
      </c>
      <c r="AB8" s="23" t="s">
        <v>32</v>
      </c>
      <c r="AC8" s="12"/>
      <c r="AD8" s="12"/>
      <c r="AE8" s="12"/>
      <c r="AF8" s="12"/>
      <c r="AG8" s="21">
        <f>SUMPRODUCT((Horaires!$A$2:$A$18=B8:H8)*(Horaires!$J$2:$J$18))</f>
        <v>0.33333333333333331</v>
      </c>
      <c r="AH8" s="21">
        <f>SUMPRODUCT((Horaires!$A$2:$A$18=I8:O8)*(Horaires!$J$2:$J$18))</f>
        <v>0.15624999999999994</v>
      </c>
      <c r="AI8" s="21">
        <f>SUMPRODUCT((Horaires!$A$2:$A$18=P8:V8)*(Horaires!$J$2:$J$18))</f>
        <v>0.51041666666666674</v>
      </c>
      <c r="AJ8" s="21">
        <f>SUMPRODUCT((Horaires!$A$2:$A$18=W8:AC8)*(Horaires!$J$2:$J$18))</f>
        <v>0.35416666666666674</v>
      </c>
      <c r="AK8" s="21">
        <f>SUMPRODUCT((Horaires!$A$2:$A$18=AD8:AF8)*(Horaires!$J$2:$J$18))</f>
        <v>0</v>
      </c>
      <c r="AL8" s="21">
        <f>SUMPRODUCT((Horaires!$A$2:$A$18=B8:AE8)*(Horaires!$J$2:$J$18))</f>
        <v>1.354166666666667</v>
      </c>
    </row>
    <row r="9" spans="1:38" ht="18.75" customHeight="1" x14ac:dyDescent="0.25">
      <c r="A9" s="10" t="s">
        <v>5</v>
      </c>
      <c r="B9" s="12"/>
      <c r="C9" s="23" t="s">
        <v>28</v>
      </c>
      <c r="D9" s="12"/>
      <c r="E9" s="23" t="s">
        <v>28</v>
      </c>
      <c r="F9" s="23" t="s">
        <v>28</v>
      </c>
      <c r="G9" s="12"/>
      <c r="H9" s="12"/>
      <c r="I9" s="12"/>
      <c r="J9" s="23" t="s">
        <v>30</v>
      </c>
      <c r="K9" s="12"/>
      <c r="L9" s="23" t="s">
        <v>32</v>
      </c>
      <c r="M9" s="23" t="s">
        <v>28</v>
      </c>
      <c r="N9" s="23" t="s">
        <v>32</v>
      </c>
      <c r="O9" s="23" t="s">
        <v>30</v>
      </c>
      <c r="P9" s="12"/>
      <c r="Q9" s="26" t="s">
        <v>27</v>
      </c>
      <c r="R9" s="12"/>
      <c r="S9" s="23" t="s">
        <v>32</v>
      </c>
      <c r="T9" s="23" t="s">
        <v>28</v>
      </c>
      <c r="U9" s="23" t="s">
        <v>32</v>
      </c>
      <c r="V9" s="23" t="s">
        <v>31</v>
      </c>
      <c r="W9" s="12"/>
      <c r="X9" s="12"/>
      <c r="Y9" s="12"/>
      <c r="Z9" s="12"/>
      <c r="AA9" s="23" t="s">
        <v>28</v>
      </c>
      <c r="AB9" s="23" t="s">
        <v>28</v>
      </c>
      <c r="AC9" s="23" t="s">
        <v>30</v>
      </c>
      <c r="AD9" s="12"/>
      <c r="AE9" s="26" t="s">
        <v>27</v>
      </c>
      <c r="AF9" s="12"/>
      <c r="AG9" s="21">
        <f>SUMPRODUCT((Horaires!$A$2:$A$18=B9:H9)*(Horaires!$J$2:$J$18))</f>
        <v>1.1874999999999998</v>
      </c>
      <c r="AH9" s="21">
        <f>SUMPRODUCT((Horaires!$A$2:$A$18=I9:O9)*(Horaires!$J$2:$J$18))</f>
        <v>1.1875</v>
      </c>
      <c r="AI9" s="21">
        <f>SUMPRODUCT((Horaires!$A$2:$A$18=P9:V9)*(Horaires!$J$2:$J$18))</f>
        <v>1.1145833333333333</v>
      </c>
      <c r="AJ9" s="21">
        <f>SUMPRODUCT((Horaires!$A$2:$A$18=W9:AC9)*(Horaires!$J$2:$J$18))</f>
        <v>1.0104166666666665</v>
      </c>
      <c r="AK9" s="21">
        <f>SUMPRODUCT((Horaires!$A$2:$A$18=AD9:AF9)*(Horaires!$J$2:$J$18))</f>
        <v>0.20833333333333331</v>
      </c>
      <c r="AL9" s="21">
        <f>SUMPRODUCT((Horaires!$A$2:$A$18=B9:AE9)*(Horaires!$J$2:$J$18))</f>
        <v>4.7083333333333321</v>
      </c>
    </row>
    <row r="10" spans="1:38" ht="18.75" customHeight="1" x14ac:dyDescent="0.25">
      <c r="A10" s="10" t="s">
        <v>6</v>
      </c>
      <c r="B10" s="12"/>
      <c r="C10" s="24" t="s">
        <v>33</v>
      </c>
      <c r="D10" s="24" t="s">
        <v>37</v>
      </c>
      <c r="E10" s="24" t="s">
        <v>37</v>
      </c>
      <c r="F10" s="24" t="s">
        <v>38</v>
      </c>
      <c r="G10" s="23" t="s">
        <v>32</v>
      </c>
      <c r="H10" s="23" t="s">
        <v>31</v>
      </c>
      <c r="I10" s="12"/>
      <c r="J10" s="24" t="s">
        <v>38</v>
      </c>
      <c r="K10" s="12"/>
      <c r="L10" s="24" t="s">
        <v>39</v>
      </c>
      <c r="M10" s="25" t="s">
        <v>36</v>
      </c>
      <c r="N10" s="23" t="s">
        <v>32</v>
      </c>
      <c r="O10" s="24" t="s">
        <v>33</v>
      </c>
      <c r="P10" s="12"/>
      <c r="Q10" s="26" t="s">
        <v>27</v>
      </c>
      <c r="R10" s="12"/>
      <c r="S10" s="24" t="s">
        <v>38</v>
      </c>
      <c r="T10" s="24" t="s">
        <v>36</v>
      </c>
      <c r="U10" s="23" t="s">
        <v>32</v>
      </c>
      <c r="V10" s="23" t="s">
        <v>31</v>
      </c>
      <c r="W10" s="12"/>
      <c r="X10" s="12"/>
      <c r="Y10" s="12"/>
      <c r="Z10" s="23" t="s">
        <v>32</v>
      </c>
      <c r="AA10" s="27" t="s">
        <v>36</v>
      </c>
      <c r="AB10" s="23" t="s">
        <v>29</v>
      </c>
      <c r="AC10" s="27" t="s">
        <v>35</v>
      </c>
      <c r="AD10" s="12"/>
      <c r="AE10" s="26" t="s">
        <v>27</v>
      </c>
      <c r="AF10" s="12"/>
      <c r="AG10" s="21">
        <f>SUMPRODUCT((Horaires!$A$2:$A$18=B10:H10)*(Horaires!$J$2:$J$18))</f>
        <v>1.3020833333333335</v>
      </c>
      <c r="AH10" s="21">
        <f>SUMPRODUCT((Horaires!$A$2:$A$18=I10:O10)*(Horaires!$J$2:$J$18))</f>
        <v>1.5208333333333333</v>
      </c>
      <c r="AI10" s="21">
        <f>SUMPRODUCT((Horaires!$A$2:$A$18=P10:V10)*(Horaires!$J$2:$J$18))</f>
        <v>1.3333333333333333</v>
      </c>
      <c r="AJ10" s="21">
        <f>SUMPRODUCT((Horaires!$A$2:$A$18=W10:AC10)*(Horaires!$J$2:$J$18))</f>
        <v>1.2916666666666665</v>
      </c>
      <c r="AK10" s="21">
        <f>SUMPRODUCT((Horaires!$A$2:$A$18=AD10:AF10)*(Horaires!$J$2:$J$18))</f>
        <v>0.20833333333333331</v>
      </c>
      <c r="AL10" s="21">
        <f>SUMPRODUCT((Horaires!$A$2:$A$18=B10:AE10)*(Horaires!$J$2:$J$18))</f>
        <v>5.6562499999999991</v>
      </c>
    </row>
    <row r="11" spans="1:38" ht="18.75" customHeight="1" x14ac:dyDescent="0.25">
      <c r="A11" s="10" t="s">
        <v>7</v>
      </c>
      <c r="B11" s="12"/>
      <c r="C11" s="12"/>
      <c r="D11" s="12"/>
      <c r="E11" s="12"/>
      <c r="F11" s="24" t="s">
        <v>37</v>
      </c>
      <c r="G11" s="24" t="s">
        <v>37</v>
      </c>
      <c r="H11" s="24" t="s">
        <v>34</v>
      </c>
      <c r="I11" s="12"/>
      <c r="J11" s="12"/>
      <c r="K11" s="12"/>
      <c r="L11" s="12"/>
      <c r="M11" s="24" t="s">
        <v>37</v>
      </c>
      <c r="N11" s="23" t="s">
        <v>32</v>
      </c>
      <c r="O11" s="24" t="s">
        <v>34</v>
      </c>
      <c r="P11" s="12"/>
      <c r="Q11" s="26" t="s">
        <v>27</v>
      </c>
      <c r="R11" s="12"/>
      <c r="S11" s="12"/>
      <c r="T11" s="24" t="s">
        <v>37</v>
      </c>
      <c r="U11" s="24" t="s">
        <v>37</v>
      </c>
      <c r="V11" s="12"/>
      <c r="W11" s="12"/>
      <c r="X11" s="12"/>
      <c r="Y11" s="12"/>
      <c r="Z11" s="12"/>
      <c r="AA11" s="12"/>
      <c r="AB11" s="23" t="s">
        <v>32</v>
      </c>
      <c r="AC11" s="24" t="s">
        <v>34</v>
      </c>
      <c r="AD11" s="12"/>
      <c r="AE11" s="12"/>
      <c r="AF11" s="12"/>
      <c r="AG11" s="21">
        <f>SUMPRODUCT((Horaires!$A$2:$A$18=B11:H11)*(Horaires!$J$2:$J$18))</f>
        <v>0.52083333333333337</v>
      </c>
      <c r="AH11" s="21">
        <f>SUMPRODUCT((Horaires!$A$2:$A$18=I11:O11)*(Horaires!$J$2:$J$18))</f>
        <v>0.52083333333333337</v>
      </c>
      <c r="AI11" s="21">
        <f>SUMPRODUCT((Horaires!$A$2:$A$18=P11:V11)*(Horaires!$J$2:$J$18))</f>
        <v>0.5625</v>
      </c>
      <c r="AJ11" s="21">
        <f>SUMPRODUCT((Horaires!$A$2:$A$18=W11:AC11)*(Horaires!$J$2:$J$18))</f>
        <v>0.34375</v>
      </c>
      <c r="AK11" s="21">
        <f>SUMPRODUCT((Horaires!$A$2:$A$18=AD11:AF11)*(Horaires!$J$2:$J$18))</f>
        <v>0</v>
      </c>
      <c r="AL11" s="21">
        <f>SUMPRODUCT((Horaires!$A$2:$A$18=B11:AE11)*(Horaires!$J$2:$J$18))</f>
        <v>1.9479166666666672</v>
      </c>
    </row>
    <row r="12" spans="1:38" ht="14.25" x14ac:dyDescent="0.25">
      <c r="A12" s="8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38" ht="14.25" x14ac:dyDescent="0.25">
      <c r="A13" s="8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38" ht="15" customHeight="1" x14ac:dyDescent="0.25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</row>
    <row r="15" spans="1:38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</row>
    <row r="16" spans="1:38" x14ac:dyDescent="0.25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</row>
    <row r="17" spans="4:37" x14ac:dyDescent="0.25"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</row>
    <row r="18" spans="4:37" x14ac:dyDescent="0.25"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</row>
    <row r="19" spans="4:37" x14ac:dyDescent="0.25"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</row>
    <row r="20" spans="4:37" ht="15.75" customHeight="1" x14ac:dyDescent="0.25"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</row>
  </sheetData>
  <mergeCells count="2">
    <mergeCell ref="AL2:AL3"/>
    <mergeCell ref="A1:AL1"/>
  </mergeCells>
  <phoneticPr fontId="1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Horaires!$A$2:$A$18</xm:f>
          </x14:formula1>
          <xm:sqref>Q7:W11 Q5:S5 Q6:R6 B4:P11 T5:W6 Q4:AF4 X5:AF11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</vt:lpstr>
      <vt:lpstr>Planning Juillet 24</vt:lpstr>
    </vt:vector>
  </TitlesOfParts>
  <Company>EtatFR-StaatFR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Cangiano Anne-Laure</dc:creator>
  <cp:lastModifiedBy>roger mazurczak</cp:lastModifiedBy>
  <dcterms:created xsi:type="dcterms:W3CDTF">2024-06-29T08:29:25Z</dcterms:created>
  <dcterms:modified xsi:type="dcterms:W3CDTF">2024-07-01T12:31:29Z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2024-06-29T15:43:13Z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84f74d69-2447-46a7-867e-6a2708860816</vt:lpwstr>
  </property>
  <property fmtid="{D5CDD505-2E9C-101B-9397-08002B2CF9AE}" pid="8" name="MSIP_Label_64a238cc-6af3-4341-9d32-201b7e04331f_ContentBits">
    <vt:lpwstr>0</vt:lpwstr>
  </property>
</Properties>
</file>