
<file path=[Content_Types].xml><?xml version="1.0" encoding="utf-8"?>
<Types xmlns="http://schemas.openxmlformats.org/package/2006/content-types">
  <Default Extension="bin" ContentType="application/vnd.ms-office.vbaProject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 codeName="{4D1C537B-E38A-612A-F078-A93A15B4B7F4}"/>
  <workbookPr showInkAnnotation="0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3_ncr:1_{B3C408C0-4BEA-48DD-9768-2A7B40B86929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Calc" sheetId="7" r:id="rId1"/>
    <sheet name="BDProd" sheetId="1" r:id="rId2"/>
    <sheet name="Mvts de stock" sheetId="2" r:id="rId3"/>
  </sheets>
  <definedNames>
    <definedName name="BDARep">INDIRECT("F"&amp; ROW()*4)</definedName>
    <definedName name="BDSDif">Calc!XFD1048575-Calc!XFD1</definedName>
    <definedName name="BDSES">DSUM(BDMouv[#All],Calc!XFC1048576,Calc!XFA1048576:XFC1)</definedName>
  </definedNames>
  <calcPr calcId="181029"/>
</workbook>
</file>

<file path=xl/calcChain.xml><?xml version="1.0" encoding="utf-8"?>
<calcChain xmlns="http://schemas.openxmlformats.org/spreadsheetml/2006/main">
  <c r="E6" i="7" l="1"/>
  <c r="E4" i="7"/>
  <c r="E2" i="7"/>
  <c r="E64" i="7"/>
  <c r="E62" i="7"/>
  <c r="E60" i="7"/>
  <c r="E58" i="7"/>
  <c r="E56" i="7"/>
  <c r="E54" i="7"/>
  <c r="E52" i="7"/>
  <c r="E50" i="7"/>
  <c r="E48" i="7"/>
  <c r="E46" i="7"/>
  <c r="E44" i="7"/>
  <c r="E42" i="7"/>
  <c r="E40" i="7"/>
  <c r="E38" i="7"/>
  <c r="E36" i="7"/>
  <c r="E34" i="7"/>
  <c r="E32" i="7"/>
  <c r="E30" i="7"/>
  <c r="E28" i="7"/>
  <c r="E26" i="7"/>
  <c r="E24" i="7"/>
  <c r="E22" i="7"/>
  <c r="E20" i="7"/>
  <c r="E18" i="7"/>
  <c r="E16" i="7"/>
  <c r="E14" i="7"/>
  <c r="E12" i="7"/>
  <c r="E10" i="7"/>
  <c r="E8" i="7"/>
  <c r="E2" i="2"/>
  <c r="E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3" i="2"/>
  <c r="E144" i="2"/>
  <c r="E145" i="2"/>
  <c r="E146" i="2"/>
  <c r="E147" i="2"/>
  <c r="E148" i="2"/>
  <c r="E149" i="2"/>
  <c r="E150" i="2"/>
  <c r="E151" i="2"/>
  <c r="E152" i="2"/>
  <c r="E153" i="2"/>
  <c r="E154" i="2"/>
  <c r="E155" i="2"/>
  <c r="E156" i="2"/>
  <c r="G17" i="7"/>
  <c r="F64" i="7" l="1"/>
  <c r="F24" i="7"/>
  <c r="F16" i="7"/>
  <c r="F8" i="7"/>
  <c r="F12" i="7"/>
  <c r="F20" i="7"/>
  <c r="F28" i="7"/>
  <c r="F36" i="7"/>
  <c r="F52" i="7"/>
  <c r="F60" i="7"/>
  <c r="F56" i="7"/>
  <c r="F32" i="7"/>
  <c r="F48" i="7"/>
  <c r="F44" i="7"/>
  <c r="F40" i="7"/>
  <c r="F4" i="7"/>
  <c r="G16" i="7"/>
  <c r="G14" i="7"/>
  <c r="G9" i="7"/>
  <c r="G6" i="7"/>
  <c r="G3" i="7"/>
  <c r="G2" i="7"/>
  <c r="G11" i="7"/>
  <c r="G7" i="7"/>
  <c r="G13" i="7"/>
  <c r="G15" i="7"/>
  <c r="G8" i="7"/>
  <c r="G10" i="7"/>
  <c r="G5" i="7"/>
  <c r="G12" i="7"/>
  <c r="G4" i="7"/>
  <c r="F5" i="1" l="1"/>
  <c r="F7" i="1"/>
  <c r="F8" i="1"/>
  <c r="F9" i="1"/>
  <c r="F6" i="1"/>
  <c r="F14" i="1"/>
  <c r="F4" i="1"/>
  <c r="F15" i="1"/>
  <c r="F12" i="1"/>
  <c r="F16" i="1"/>
  <c r="F10" i="1"/>
  <c r="F11" i="1"/>
  <c r="F13" i="1"/>
  <c r="F17" i="1"/>
  <c r="F3" i="1"/>
  <c r="G1" i="7"/>
  <c r="F2" i="1" l="1"/>
</calcChain>
</file>

<file path=xl/sharedStrings.xml><?xml version="1.0" encoding="utf-8"?>
<sst xmlns="http://schemas.openxmlformats.org/spreadsheetml/2006/main" count="348" uniqueCount="50">
  <si>
    <t>Stock Initial</t>
  </si>
  <si>
    <t xml:space="preserve">Date </t>
  </si>
  <si>
    <t>Articles</t>
  </si>
  <si>
    <t>Mvts</t>
  </si>
  <si>
    <t>Solde</t>
  </si>
  <si>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</si>
  <si>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</si>
  <si>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</si>
  <si>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</si>
  <si>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</si>
  <si>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</si>
  <si>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</si>
  <si>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</si>
  <si>
    <t>Article 9</t>
  </si>
  <si>
    <t>MC32</t>
  </si>
  <si>
    <t>Cradle 1P</t>
  </si>
  <si>
    <t>Cradle 4P</t>
  </si>
  <si>
    <t>Batt MC32 2700Ah</t>
  </si>
  <si>
    <t>Batt MC32 5200Ah</t>
  </si>
  <si>
    <t>Kit alim Zebra</t>
  </si>
  <si>
    <t>ZD620</t>
  </si>
  <si>
    <t>ZQ510</t>
  </si>
  <si>
    <t>GX420D</t>
  </si>
  <si>
    <t>GK420</t>
  </si>
  <si>
    <t>AP310</t>
  </si>
  <si>
    <t>AP7522</t>
  </si>
  <si>
    <t>Injecteur POE</t>
  </si>
  <si>
    <t>WT41</t>
  </si>
  <si>
    <t>RS419</t>
  </si>
  <si>
    <t>PB50</t>
  </si>
  <si>
    <t>Hostname</t>
  </si>
  <si>
    <t>Article 10</t>
  </si>
  <si>
    <t>Article 11</t>
  </si>
  <si>
    <t>Article 12</t>
  </si>
  <si>
    <t>Article 13</t>
  </si>
  <si>
    <t>Article 14</t>
  </si>
  <si>
    <t>Article 15</t>
  </si>
  <si>
    <t>Article 16</t>
  </si>
  <si>
    <t>Serial number</t>
  </si>
  <si>
    <t>E</t>
  </si>
  <si>
    <t>S</t>
  </si>
  <si>
    <t>blabla</t>
  </si>
  <si>
    <t>Stock Mini</t>
  </si>
  <si>
    <t>iDProd</t>
  </si>
  <si>
    <t>iDMouv</t>
  </si>
  <si>
    <t>régul sur Inventaire Physique du 30/9/20</t>
  </si>
  <si>
    <t>Qté</t>
  </si>
  <si>
    <t>Commentaire</t>
  </si>
  <si>
    <t>Cette feuille à vocation à rester masquée :</t>
  </si>
  <si>
    <t>Normalement il n'y a jamais à la modifier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</si>
</sst>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1300C]dd/mm/yyyy;@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6"/>
      <name val="Yu Gothic"/>
      <family val="2"/>
      <charset val="128"/>
    </font>
    <font>
      <sz val="11"/>
      <color rgb="FFFF000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4" fillId="0" borderId="0" xfId="0" applyFont="1"/>
    <xf numFmtId="0" fontId="4" fillId="0" borderId="0" xfId="0" applyFont="1" applyAlignment="1">
      <alignment horizontal="center" vertical="center"/>
    </xf>
    <xf numFmtId="0" fontId="0" fillId="0" borderId="0" xfId="0" quotePrefix="1"/>
    <xf numFmtId="1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0" fontId="0" fillId="0" borderId="0" xfId="0" applyBorder="1" applyAlignment="1">
      <alignment horizontal="center" vertical="center"/>
    </xf>
    <xf numFmtId="1" fontId="7" fillId="0" borderId="0" xfId="0" applyNumberFormat="1" applyFont="1" applyAlignment="1">
      <alignment horizontal="center" vertical="center"/>
    </xf>
    <xf numFmtId="1" fontId="8" fillId="0" borderId="0" xfId="0" applyNumberFormat="1" applyFont="1" applyAlignment="1">
      <alignment horizontal="center" vertical="center"/>
    </xf>
    <xf numFmtId="0" fontId="8" fillId="0" borderId="0" xfId="0" applyFont="1"/>
    <xf numFmtId="0" fontId="5" fillId="0" borderId="0" xfId="0" applyFont="1" applyAlignment="1">
      <alignment horizontal="left" vertical="center"/>
    </xf>
    <xf numFmtId="164" fontId="5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1" fontId="5" fillId="0" borderId="0" xfId="0" applyNumberFormat="1" applyFont="1" applyAlignment="1">
      <alignment horizontal="center" vertical="center"/>
    </xf>
    <xf numFmtId="0" fontId="6" fillId="0" borderId="0" xfId="0" applyFont="1"/>
    <xf numFmtId="0" fontId="8" fillId="0" borderId="0" xfId="0" applyFont="1" applyFill="1"/>
    <xf numFmtId="1" fontId="8" fillId="0" borderId="0" xfId="0" applyNumberFormat="1" applyFont="1" applyFill="1"/>
    <xf numFmtId="49" fontId="8" fillId="0" borderId="1" xfId="0" applyNumberFormat="1" applyFont="1" applyFill="1" applyBorder="1"/>
    <xf numFmtId="0" fontId="8" fillId="0" borderId="5" xfId="0" applyFont="1" applyFill="1" applyBorder="1" applyAlignment="1">
      <alignment horizontal="center" vertical="center" wrapText="1"/>
    </xf>
    <xf numFmtId="0" fontId="8" fillId="0" borderId="0" xfId="0" applyFont="1" applyFill="1" applyAlignment="1">
      <alignment horizontal="center" vertical="center"/>
    </xf>
    <xf numFmtId="0" fontId="8" fillId="0" borderId="1" xfId="0" applyNumberFormat="1" applyFont="1" applyFill="1" applyBorder="1" applyAlignment="1">
      <alignment horizontal="center" vertical="center"/>
    </xf>
    <xf numFmtId="0" fontId="8" fillId="0" borderId="0" xfId="0" applyNumberFormat="1" applyFont="1" applyFill="1" applyAlignment="1">
      <alignment horizontal="center" vertical="center"/>
    </xf>
    <xf numFmtId="0" fontId="8" fillId="0" borderId="1" xfId="0" applyFont="1" applyFill="1" applyBorder="1" applyAlignment="1">
      <alignment horizontal="center" vertical="center"/>
    </xf>
  </cellXfs>
  <cellStyles count="1">
    <cellStyle name="Normal" xfId="0" builtinId="0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</dxf>
    <dxf>
      <numFmt numFmtId="0" formatCode="General"/>
    </dxf>
    <dxf>
      <alignment horizontal="center" textRotation="0" wrapText="0" indent="0" justifyLastLine="0" shrinkToFit="0" readingOrder="0"/>
    </dxf>
    <dxf>
      <numFmt numFmtId="164" formatCode="[$-1300C]dd/mm/yyyy;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476250</xdr:colOff>
          <xdr:row>132</xdr:row>
          <xdr:rowOff>0</xdr:rowOff>
        </xdr:from>
        <xdr:to>
          <xdr:col>15</xdr:col>
          <xdr:colOff>200025</xdr:colOff>
          <xdr:row>150</xdr:row>
          <xdr:rowOff>114300</xdr:rowOff>
        </xdr:to>
        <xdr:pic>
          <xdr:nvPicPr>
            <xdr:cNvPr id="2" name="Image 1">
              <a:extLst>
                <a:ext uri="{FF2B5EF4-FFF2-40B4-BE49-F238E27FC236}">
                  <a16:creationId xmlns:a16="http://schemas.microsoft.com/office/drawing/2014/main" id="{B2CD2F86-989E-4E68-90CB-069B5B0FECC7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BDProd!$A$1:$F$17" spid="_x0000_s2082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6686550" y="25146000"/>
              <a:ext cx="4276725" cy="35433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0EA3AB2-A0AF-4BA2-AB2E-E9E910932363}" name="TProd" displayName="TProd" ref="A1:A17" totalsRowShown="0" headerRowDxfId="9" dataDxfId="8">
  <autoFilter ref="A1:A17" xr:uid="{A4F43855-F1CB-4E45-89DA-01CBCCE437CA}"/>
  <tableColumns count="1">
    <tableColumn id="1" xr3:uid="{6909CC88-515D-4A5E-AB2B-E5E051301147}" name="iDProd" dataDxfId="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58E2A30-1CFE-44E8-B1EC-2DA4FB36718E}" name="BDMouv" displayName="BDMouv" ref="A1:G156" totalsRowShown="0" headerRowDxfId="6">
  <autoFilter ref="A1:G156" xr:uid="{94505A9B-776A-4751-B043-2EED9A6887E0}"/>
  <tableColumns count="7">
    <tableColumn id="1" xr3:uid="{15648704-8D5B-4A33-869E-0402229EBF17}" name="iDMouv" dataDxfId="5"/>
    <tableColumn id="4" xr3:uid="{7461CAD8-199A-4062-93DE-13FD101852BD}" name="iDProd" dataDxfId="4"/>
    <tableColumn id="2" xr3:uid="{AFACFD3E-FCF5-40ED-AD80-76502A4CEEBF}" name="Date " dataDxfId="3"/>
    <tableColumn id="3" xr3:uid="{7FE42489-3762-411F-B7CC-DB8DF28FCB7A}" name="Mvts" dataDxfId="2"/>
    <tableColumn id="5" xr3:uid="{CA30E209-3F10-4318-8028-19FA0960F600}" name="Articles" dataDxfId="1">
      <calculatedColumnFormula>VLOOKUP(BDMouv[[#This Row],[iDProd]],BDProd!A$2:F$17,4,FALSE)</calculatedColumnFormula>
    </tableColumn>
    <tableColumn id="6" xr3:uid="{60783A20-7680-492A-B293-B76585BD6DDE}" name="Commentaire"/>
    <tableColumn id="7" xr3:uid="{A57D5E13-E7D5-4014-97FA-C34F11A2DFA8}" name="Qté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44020D-6233-4D54-B9EB-ED86A5646873}">
  <sheetPr codeName="WsC"/>
  <dimension ref="A1:K64"/>
  <sheetViews>
    <sheetView tabSelected="1" workbookViewId="0">
      <selection activeCell="N4" sqref="N4"/>
    </sheetView>
  </sheetViews>
  <sheetFormatPr baseColWidth="10" defaultRowHeight="15" x14ac:dyDescent="0.25"/>
  <cols>
    <col min="1" max="3" width="11.42578125" style="24"/>
    <col min="4" max="4" width="2.5703125" customWidth="1"/>
    <col min="9" max="10" width="5" customWidth="1"/>
  </cols>
  <sheetData>
    <row r="1" spans="1:11" x14ac:dyDescent="0.25">
      <c r="A1" s="27" t="s">
        <v>43</v>
      </c>
      <c r="B1" s="28" t="s">
        <v>3</v>
      </c>
      <c r="C1" s="29" t="s">
        <v>46</v>
      </c>
      <c r="G1">
        <f ca="1">BDARep</f>
        <v>153</v>
      </c>
    </row>
    <row r="2" spans="1:11" x14ac:dyDescent="0.25">
      <c r="A2" s="25">
        <v>1</v>
      </c>
      <c r="B2" s="26" t="s">
        <v>39</v>
      </c>
      <c r="E2" s="6">
        <f>DSUM(BDMouv[#All],Calc!C1,Calc!A1:C2)</f>
        <v>534</v>
      </c>
      <c r="G2">
        <f t="shared" ref="G2:G17" ca="1" si="0">BDARep</f>
        <v>48</v>
      </c>
    </row>
    <row r="3" spans="1:11" x14ac:dyDescent="0.25">
      <c r="A3" s="27" t="s">
        <v>43</v>
      </c>
      <c r="B3" s="28" t="s">
        <v>3</v>
      </c>
      <c r="C3" s="30" t="s">
        <v>46</v>
      </c>
      <c r="G3">
        <f t="shared" ca="1" si="0"/>
        <v>75</v>
      </c>
      <c r="K3" t="s">
        <v>48</v>
      </c>
    </row>
    <row r="4" spans="1:11" x14ac:dyDescent="0.25">
      <c r="A4" s="24">
        <v>1</v>
      </c>
      <c r="B4" s="24" t="s">
        <v>40</v>
      </c>
      <c r="E4" s="6">
        <f>DSUM(BDMouv[#All],Calc!C3,Calc!A3:C4)</f>
        <v>381</v>
      </c>
      <c r="F4">
        <f>BDSDif</f>
        <v>153</v>
      </c>
      <c r="G4">
        <f t="shared" ca="1" si="0"/>
        <v>115</v>
      </c>
      <c r="K4" t="s">
        <v>49</v>
      </c>
    </row>
    <row r="5" spans="1:11" x14ac:dyDescent="0.25">
      <c r="A5" s="27" t="s">
        <v>43</v>
      </c>
      <c r="B5" s="31" t="s">
        <v>3</v>
      </c>
      <c r="C5" s="29" t="s">
        <v>46</v>
      </c>
      <c r="G5">
        <f t="shared" ca="1" si="0"/>
        <v>11</v>
      </c>
    </row>
    <row r="6" spans="1:11" x14ac:dyDescent="0.25">
      <c r="A6" s="25">
        <v>2</v>
      </c>
      <c r="B6" s="26" t="s">
        <v>39</v>
      </c>
      <c r="E6" s="6">
        <f>DSUM(BDMouv[#All],Calc!C5,Calc!A5:C6)</f>
        <v>110</v>
      </c>
      <c r="G6">
        <f t="shared" ca="1" si="0"/>
        <v>14</v>
      </c>
    </row>
    <row r="7" spans="1:11" x14ac:dyDescent="0.25">
      <c r="A7" s="27" t="s">
        <v>43</v>
      </c>
      <c r="B7" s="31" t="s">
        <v>3</v>
      </c>
      <c r="C7" s="29" t="s">
        <v>46</v>
      </c>
      <c r="G7">
        <f t="shared" ca="1" si="0"/>
        <v>103</v>
      </c>
    </row>
    <row r="8" spans="1:11" x14ac:dyDescent="0.25">
      <c r="A8" s="24">
        <v>2</v>
      </c>
      <c r="B8" s="24" t="s">
        <v>40</v>
      </c>
      <c r="E8" s="6">
        <f>BDSES</f>
        <v>62</v>
      </c>
      <c r="F8">
        <f>BDSDif</f>
        <v>48</v>
      </c>
      <c r="G8">
        <f t="shared" ca="1" si="0"/>
        <v>15</v>
      </c>
    </row>
    <row r="9" spans="1:11" x14ac:dyDescent="0.25">
      <c r="A9" s="27" t="s">
        <v>43</v>
      </c>
      <c r="B9" s="31" t="s">
        <v>3</v>
      </c>
      <c r="C9" s="29" t="s">
        <v>46</v>
      </c>
      <c r="G9">
        <f t="shared" ca="1" si="0"/>
        <v>10</v>
      </c>
    </row>
    <row r="10" spans="1:11" x14ac:dyDescent="0.25">
      <c r="A10" s="25">
        <v>3</v>
      </c>
      <c r="B10" s="26" t="s">
        <v>39</v>
      </c>
      <c r="E10" s="6">
        <f>BDSES</f>
        <v>75</v>
      </c>
      <c r="G10">
        <f t="shared" ca="1" si="0"/>
        <v>36</v>
      </c>
    </row>
    <row r="11" spans="1:11" x14ac:dyDescent="0.25">
      <c r="A11" s="27" t="s">
        <v>43</v>
      </c>
      <c r="B11" s="31" t="s">
        <v>3</v>
      </c>
      <c r="C11" s="29" t="s">
        <v>46</v>
      </c>
      <c r="G11">
        <f t="shared" ca="1" si="0"/>
        <v>25</v>
      </c>
    </row>
    <row r="12" spans="1:11" x14ac:dyDescent="0.25">
      <c r="A12" s="24">
        <v>3</v>
      </c>
      <c r="B12" s="24" t="s">
        <v>40</v>
      </c>
      <c r="E12" s="6">
        <f>BDSES</f>
        <v>0</v>
      </c>
      <c r="F12">
        <f>BDSDif</f>
        <v>75</v>
      </c>
      <c r="G12">
        <f t="shared" ca="1" si="0"/>
        <v>32</v>
      </c>
    </row>
    <row r="13" spans="1:11" x14ac:dyDescent="0.25">
      <c r="A13" s="27" t="s">
        <v>43</v>
      </c>
      <c r="B13" s="31" t="s">
        <v>3</v>
      </c>
      <c r="C13" s="29" t="s">
        <v>46</v>
      </c>
      <c r="G13">
        <f t="shared" ca="1" si="0"/>
        <v>30</v>
      </c>
    </row>
    <row r="14" spans="1:11" x14ac:dyDescent="0.25">
      <c r="A14" s="25">
        <v>4</v>
      </c>
      <c r="B14" s="26" t="s">
        <v>39</v>
      </c>
      <c r="E14" s="6">
        <f>BDSES</f>
        <v>331</v>
      </c>
      <c r="G14">
        <f t="shared" ca="1" si="0"/>
        <v>0</v>
      </c>
    </row>
    <row r="15" spans="1:11" x14ac:dyDescent="0.25">
      <c r="A15" s="27" t="s">
        <v>43</v>
      </c>
      <c r="B15" s="31" t="s">
        <v>3</v>
      </c>
      <c r="C15" s="29" t="s">
        <v>46</v>
      </c>
      <c r="G15">
        <f t="shared" ca="1" si="0"/>
        <v>0</v>
      </c>
    </row>
    <row r="16" spans="1:11" x14ac:dyDescent="0.25">
      <c r="A16" s="24">
        <v>4</v>
      </c>
      <c r="B16" s="24" t="s">
        <v>40</v>
      </c>
      <c r="E16" s="6">
        <f>BDSES</f>
        <v>216</v>
      </c>
      <c r="F16">
        <f>BDSDif</f>
        <v>115</v>
      </c>
      <c r="G16">
        <f t="shared" ca="1" si="0"/>
        <v>0</v>
      </c>
    </row>
    <row r="17" spans="1:7" x14ac:dyDescent="0.25">
      <c r="A17" s="27" t="s">
        <v>43</v>
      </c>
      <c r="B17" s="31" t="s">
        <v>3</v>
      </c>
      <c r="C17" s="29" t="s">
        <v>46</v>
      </c>
      <c r="G17">
        <f t="shared" ca="1" si="0"/>
        <v>0</v>
      </c>
    </row>
    <row r="18" spans="1:7" x14ac:dyDescent="0.25">
      <c r="A18" s="25">
        <v>5</v>
      </c>
      <c r="B18" s="26" t="s">
        <v>39</v>
      </c>
      <c r="E18" s="6">
        <f>BDSES</f>
        <v>86</v>
      </c>
    </row>
    <row r="19" spans="1:7" x14ac:dyDescent="0.25">
      <c r="A19" s="27" t="s">
        <v>43</v>
      </c>
      <c r="B19" s="31" t="s">
        <v>3</v>
      </c>
      <c r="C19" s="29" t="s">
        <v>46</v>
      </c>
    </row>
    <row r="20" spans="1:7" x14ac:dyDescent="0.25">
      <c r="A20" s="24">
        <v>5</v>
      </c>
      <c r="B20" s="24" t="s">
        <v>40</v>
      </c>
      <c r="E20" s="6">
        <f>BDSES</f>
        <v>75</v>
      </c>
      <c r="F20">
        <f>BDSDif</f>
        <v>11</v>
      </c>
    </row>
    <row r="21" spans="1:7" x14ac:dyDescent="0.25">
      <c r="A21" s="27" t="s">
        <v>43</v>
      </c>
      <c r="B21" s="31" t="s">
        <v>3</v>
      </c>
      <c r="C21" s="29" t="s">
        <v>46</v>
      </c>
    </row>
    <row r="22" spans="1:7" x14ac:dyDescent="0.25">
      <c r="A22" s="25">
        <v>6</v>
      </c>
      <c r="B22" s="26" t="s">
        <v>39</v>
      </c>
      <c r="E22" s="6">
        <f>BDSES</f>
        <v>14</v>
      </c>
    </row>
    <row r="23" spans="1:7" x14ac:dyDescent="0.25">
      <c r="A23" s="27" t="s">
        <v>43</v>
      </c>
      <c r="B23" s="31" t="s">
        <v>3</v>
      </c>
      <c r="C23" s="29" t="s">
        <v>46</v>
      </c>
    </row>
    <row r="24" spans="1:7" x14ac:dyDescent="0.25">
      <c r="A24" s="24">
        <v>6</v>
      </c>
      <c r="B24" s="24" t="s">
        <v>40</v>
      </c>
      <c r="E24" s="6">
        <f>BDSES</f>
        <v>0</v>
      </c>
      <c r="F24">
        <f>BDSDif</f>
        <v>14</v>
      </c>
    </row>
    <row r="25" spans="1:7" x14ac:dyDescent="0.25">
      <c r="A25" s="27" t="s">
        <v>43</v>
      </c>
      <c r="B25" s="31" t="s">
        <v>3</v>
      </c>
      <c r="C25" s="29" t="s">
        <v>46</v>
      </c>
    </row>
    <row r="26" spans="1:7" x14ac:dyDescent="0.25">
      <c r="A26" s="25">
        <v>7</v>
      </c>
      <c r="B26" s="26" t="s">
        <v>39</v>
      </c>
      <c r="E26" s="6">
        <f>BDSES</f>
        <v>220</v>
      </c>
    </row>
    <row r="27" spans="1:7" x14ac:dyDescent="0.25">
      <c r="A27" s="27" t="s">
        <v>43</v>
      </c>
      <c r="B27" s="31" t="s">
        <v>3</v>
      </c>
      <c r="C27" s="29" t="s">
        <v>46</v>
      </c>
    </row>
    <row r="28" spans="1:7" x14ac:dyDescent="0.25">
      <c r="A28" s="24">
        <v>7</v>
      </c>
      <c r="B28" s="24" t="s">
        <v>40</v>
      </c>
      <c r="E28" s="6">
        <f>BDSES</f>
        <v>117</v>
      </c>
      <c r="F28">
        <f>BDSDif</f>
        <v>103</v>
      </c>
    </row>
    <row r="29" spans="1:7" x14ac:dyDescent="0.25">
      <c r="A29" s="27" t="s">
        <v>43</v>
      </c>
      <c r="B29" s="31" t="s">
        <v>3</v>
      </c>
      <c r="C29" s="29" t="s">
        <v>46</v>
      </c>
    </row>
    <row r="30" spans="1:7" x14ac:dyDescent="0.25">
      <c r="A30" s="25">
        <v>8</v>
      </c>
      <c r="B30" s="26" t="s">
        <v>39</v>
      </c>
      <c r="E30" s="6">
        <f>BDSES</f>
        <v>129</v>
      </c>
    </row>
    <row r="31" spans="1:7" x14ac:dyDescent="0.25">
      <c r="A31" s="27" t="s">
        <v>43</v>
      </c>
      <c r="B31" s="31" t="s">
        <v>3</v>
      </c>
      <c r="C31" s="29" t="s">
        <v>46</v>
      </c>
    </row>
    <row r="32" spans="1:7" x14ac:dyDescent="0.25">
      <c r="A32" s="24">
        <v>8</v>
      </c>
      <c r="B32" s="24" t="s">
        <v>40</v>
      </c>
      <c r="E32" s="6">
        <f>BDSES</f>
        <v>114</v>
      </c>
      <c r="F32">
        <f>BDSDif</f>
        <v>15</v>
      </c>
    </row>
    <row r="33" spans="1:6" x14ac:dyDescent="0.25">
      <c r="A33" s="27" t="s">
        <v>43</v>
      </c>
      <c r="B33" s="31" t="s">
        <v>3</v>
      </c>
      <c r="C33" s="29" t="s">
        <v>46</v>
      </c>
    </row>
    <row r="34" spans="1:6" x14ac:dyDescent="0.25">
      <c r="A34" s="25">
        <v>9</v>
      </c>
      <c r="B34" s="26" t="s">
        <v>39</v>
      </c>
      <c r="E34" s="6">
        <f>BDSES</f>
        <v>10</v>
      </c>
    </row>
    <row r="35" spans="1:6" x14ac:dyDescent="0.25">
      <c r="A35" s="27" t="s">
        <v>43</v>
      </c>
      <c r="B35" s="31" t="s">
        <v>3</v>
      </c>
      <c r="C35" s="29" t="s">
        <v>46</v>
      </c>
    </row>
    <row r="36" spans="1:6" x14ac:dyDescent="0.25">
      <c r="A36" s="24">
        <v>9</v>
      </c>
      <c r="B36" s="24" t="s">
        <v>40</v>
      </c>
      <c r="E36" s="6">
        <f>BDSES</f>
        <v>0</v>
      </c>
      <c r="F36">
        <f>BDSDif</f>
        <v>10</v>
      </c>
    </row>
    <row r="37" spans="1:6" x14ac:dyDescent="0.25">
      <c r="A37" s="27" t="s">
        <v>43</v>
      </c>
      <c r="B37" s="31" t="s">
        <v>3</v>
      </c>
      <c r="C37" s="29" t="s">
        <v>46</v>
      </c>
    </row>
    <row r="38" spans="1:6" x14ac:dyDescent="0.25">
      <c r="A38" s="25">
        <v>10</v>
      </c>
      <c r="B38" s="26" t="s">
        <v>39</v>
      </c>
      <c r="E38" s="6">
        <f>BDSES</f>
        <v>70</v>
      </c>
    </row>
    <row r="39" spans="1:6" x14ac:dyDescent="0.25">
      <c r="A39" s="27" t="s">
        <v>43</v>
      </c>
      <c r="B39" s="31" t="s">
        <v>3</v>
      </c>
      <c r="C39" s="29" t="s">
        <v>46</v>
      </c>
    </row>
    <row r="40" spans="1:6" x14ac:dyDescent="0.25">
      <c r="A40" s="24">
        <v>10</v>
      </c>
      <c r="B40" s="24" t="s">
        <v>40</v>
      </c>
      <c r="E40" s="6">
        <f>BDSES</f>
        <v>34</v>
      </c>
      <c r="F40">
        <f>BDSDif</f>
        <v>36</v>
      </c>
    </row>
    <row r="41" spans="1:6" x14ac:dyDescent="0.25">
      <c r="A41" s="27" t="s">
        <v>43</v>
      </c>
      <c r="B41" s="31" t="s">
        <v>3</v>
      </c>
      <c r="C41" s="29" t="s">
        <v>46</v>
      </c>
    </row>
    <row r="42" spans="1:6" x14ac:dyDescent="0.25">
      <c r="A42" s="25">
        <v>11</v>
      </c>
      <c r="B42" s="26" t="s">
        <v>39</v>
      </c>
      <c r="E42" s="6">
        <f>BDSES</f>
        <v>25</v>
      </c>
    </row>
    <row r="43" spans="1:6" x14ac:dyDescent="0.25">
      <c r="A43" s="27" t="s">
        <v>43</v>
      </c>
      <c r="B43" s="31" t="s">
        <v>3</v>
      </c>
      <c r="C43" s="29" t="s">
        <v>46</v>
      </c>
    </row>
    <row r="44" spans="1:6" x14ac:dyDescent="0.25">
      <c r="A44" s="24">
        <v>11</v>
      </c>
      <c r="B44" s="24" t="s">
        <v>40</v>
      </c>
      <c r="E44" s="6">
        <f>BDSES</f>
        <v>0</v>
      </c>
      <c r="F44">
        <f>BDSDif</f>
        <v>25</v>
      </c>
    </row>
    <row r="45" spans="1:6" x14ac:dyDescent="0.25">
      <c r="A45" s="27" t="s">
        <v>43</v>
      </c>
      <c r="B45" s="31" t="s">
        <v>3</v>
      </c>
      <c r="C45" s="29" t="s">
        <v>46</v>
      </c>
    </row>
    <row r="46" spans="1:6" x14ac:dyDescent="0.25">
      <c r="A46" s="25">
        <v>12</v>
      </c>
      <c r="B46" s="26" t="s">
        <v>39</v>
      </c>
      <c r="E46" s="6">
        <f>BDSES</f>
        <v>32</v>
      </c>
    </row>
    <row r="47" spans="1:6" x14ac:dyDescent="0.25">
      <c r="A47" s="27" t="s">
        <v>43</v>
      </c>
      <c r="B47" s="31" t="s">
        <v>3</v>
      </c>
      <c r="C47" s="29" t="s">
        <v>46</v>
      </c>
    </row>
    <row r="48" spans="1:6" x14ac:dyDescent="0.25">
      <c r="A48" s="24">
        <v>12</v>
      </c>
      <c r="B48" s="24" t="s">
        <v>40</v>
      </c>
      <c r="E48" s="6">
        <f>BDSES</f>
        <v>0</v>
      </c>
      <c r="F48">
        <f>BDSDif</f>
        <v>32</v>
      </c>
    </row>
    <row r="49" spans="1:6" x14ac:dyDescent="0.25">
      <c r="A49" s="27" t="s">
        <v>43</v>
      </c>
      <c r="B49" s="31" t="s">
        <v>3</v>
      </c>
      <c r="C49" s="29" t="s">
        <v>46</v>
      </c>
    </row>
    <row r="50" spans="1:6" x14ac:dyDescent="0.25">
      <c r="A50" s="25">
        <v>13</v>
      </c>
      <c r="B50" s="26" t="s">
        <v>39</v>
      </c>
      <c r="E50" s="6">
        <f>BDSES</f>
        <v>35</v>
      </c>
    </row>
    <row r="51" spans="1:6" x14ac:dyDescent="0.25">
      <c r="A51" s="27" t="s">
        <v>43</v>
      </c>
      <c r="B51" s="31" t="s">
        <v>3</v>
      </c>
      <c r="C51" s="29" t="s">
        <v>46</v>
      </c>
    </row>
    <row r="52" spans="1:6" x14ac:dyDescent="0.25">
      <c r="A52" s="24">
        <v>13</v>
      </c>
      <c r="B52" s="24" t="s">
        <v>40</v>
      </c>
      <c r="E52" s="6">
        <f>BDSES</f>
        <v>5</v>
      </c>
      <c r="F52">
        <f>BDSDif</f>
        <v>30</v>
      </c>
    </row>
    <row r="53" spans="1:6" x14ac:dyDescent="0.25">
      <c r="A53" s="27" t="s">
        <v>43</v>
      </c>
      <c r="B53" s="31" t="s">
        <v>3</v>
      </c>
      <c r="C53" s="29" t="s">
        <v>46</v>
      </c>
    </row>
    <row r="54" spans="1:6" x14ac:dyDescent="0.25">
      <c r="A54" s="25">
        <v>14</v>
      </c>
      <c r="B54" s="26" t="s">
        <v>39</v>
      </c>
      <c r="E54" s="6">
        <f>BDSES</f>
        <v>0</v>
      </c>
    </row>
    <row r="55" spans="1:6" x14ac:dyDescent="0.25">
      <c r="A55" s="27" t="s">
        <v>43</v>
      </c>
      <c r="B55" s="31" t="s">
        <v>3</v>
      </c>
      <c r="C55" s="29" t="s">
        <v>46</v>
      </c>
    </row>
    <row r="56" spans="1:6" x14ac:dyDescent="0.25">
      <c r="A56" s="24">
        <v>14</v>
      </c>
      <c r="B56" s="24" t="s">
        <v>40</v>
      </c>
      <c r="E56" s="6">
        <f>BDSES</f>
        <v>0</v>
      </c>
      <c r="F56">
        <f>BDSDif</f>
        <v>0</v>
      </c>
    </row>
    <row r="57" spans="1:6" x14ac:dyDescent="0.25">
      <c r="A57" s="27" t="s">
        <v>43</v>
      </c>
      <c r="B57" s="31" t="s">
        <v>3</v>
      </c>
      <c r="C57" s="29" t="s">
        <v>46</v>
      </c>
    </row>
    <row r="58" spans="1:6" x14ac:dyDescent="0.25">
      <c r="A58" s="25">
        <v>15</v>
      </c>
      <c r="B58" s="26" t="s">
        <v>39</v>
      </c>
      <c r="E58" s="6">
        <f>BDSES</f>
        <v>0</v>
      </c>
    </row>
    <row r="59" spans="1:6" x14ac:dyDescent="0.25">
      <c r="A59" s="27" t="s">
        <v>43</v>
      </c>
      <c r="B59" s="31" t="s">
        <v>3</v>
      </c>
      <c r="C59" s="29" t="s">
        <v>46</v>
      </c>
    </row>
    <row r="60" spans="1:6" x14ac:dyDescent="0.25">
      <c r="A60" s="24">
        <v>15</v>
      </c>
      <c r="B60" s="24" t="s">
        <v>40</v>
      </c>
      <c r="E60" s="6">
        <f>BDSES</f>
        <v>0</v>
      </c>
      <c r="F60">
        <f>BDSDif</f>
        <v>0</v>
      </c>
    </row>
    <row r="61" spans="1:6" x14ac:dyDescent="0.25">
      <c r="A61" s="27" t="s">
        <v>43</v>
      </c>
      <c r="B61" s="31" t="s">
        <v>3</v>
      </c>
      <c r="C61" s="29" t="s">
        <v>46</v>
      </c>
    </row>
    <row r="62" spans="1:6" x14ac:dyDescent="0.25">
      <c r="A62" s="25">
        <v>16</v>
      </c>
      <c r="B62" s="26" t="s">
        <v>39</v>
      </c>
      <c r="E62" s="6">
        <f>BDSES</f>
        <v>0</v>
      </c>
    </row>
    <row r="63" spans="1:6" x14ac:dyDescent="0.25">
      <c r="A63" s="27" t="s">
        <v>43</v>
      </c>
      <c r="B63" s="31" t="s">
        <v>3</v>
      </c>
      <c r="C63" s="29" t="s">
        <v>46</v>
      </c>
    </row>
    <row r="64" spans="1:6" x14ac:dyDescent="0.25">
      <c r="A64" s="24">
        <v>16</v>
      </c>
      <c r="B64" s="24" t="s">
        <v>40</v>
      </c>
      <c r="E64" s="6">
        <f>BDSES</f>
        <v>0</v>
      </c>
      <c r="F64">
        <f>BDSDif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9E526D-573E-3142-8F69-BE47ADA33E79}">
  <sheetPr codeName="WsP"/>
  <dimension ref="A1:F17"/>
  <sheetViews>
    <sheetView zoomScaleNormal="60" zoomScaleSheetLayoutView="100" workbookViewId="0">
      <selection activeCell="G7" sqref="G7"/>
    </sheetView>
  </sheetViews>
  <sheetFormatPr baseColWidth="10" defaultColWidth="9.140625" defaultRowHeight="15" x14ac:dyDescent="0.25"/>
  <cols>
    <col min="1" max="1" width="7.7109375" style="1" customWidth="1"/>
    <col min="2" max="2" width="10.28515625" style="1" bestFit="1" customWidth="1"/>
    <col min="3" max="3" width="8.5703125" style="1" customWidth="1"/>
    <col min="4" max="4" width="20.85546875" bestFit="1" customWidth="1"/>
    <col min="5" max="5" width="10" customWidth="1"/>
    <col min="6" max="6" width="6.7109375" customWidth="1"/>
  </cols>
  <sheetData>
    <row r="1" spans="1:6" s="1" customFormat="1" ht="39" customHeight="1" x14ac:dyDescent="0.25">
      <c r="A1" s="3" t="s">
        <v>43</v>
      </c>
      <c r="B1" s="3" t="s">
        <v>30</v>
      </c>
      <c r="C1" s="3" t="s">
        <v>38</v>
      </c>
      <c r="D1" s="3" t="s">
        <v>2</v>
      </c>
      <c r="E1" s="3" t="s">
        <v>42</v>
      </c>
      <c r="F1" s="3" t="s">
        <v>4</v>
      </c>
    </row>
    <row r="2" spans="1:6" x14ac:dyDescent="0.25">
      <c r="A2" s="1">
        <v>1</v>
      </c>
      <c r="B2" s="2" t="s">
        <v>5</v>
      </c>
      <c r="C2" s="1">
        <v>12</v>
      </c>
      <c r="D2" s="9" t="s">
        <v>14</v>
      </c>
      <c r="E2" s="15">
        <v>10</v>
      </c>
      <c r="F2" s="1">
        <f ca="1">Calc!G1</f>
        <v>153</v>
      </c>
    </row>
    <row r="3" spans="1:6" x14ac:dyDescent="0.25">
      <c r="A3" s="1">
        <v>2</v>
      </c>
      <c r="B3" s="2" t="s">
        <v>6</v>
      </c>
      <c r="C3" s="1">
        <v>24</v>
      </c>
      <c r="D3" s="10" t="s">
        <v>15</v>
      </c>
      <c r="E3" s="15">
        <v>10</v>
      </c>
      <c r="F3" s="8">
        <f ca="1">Calc!G2</f>
        <v>48</v>
      </c>
    </row>
    <row r="4" spans="1:6" x14ac:dyDescent="0.25">
      <c r="A4" s="1">
        <v>3</v>
      </c>
      <c r="B4" s="2" t="s">
        <v>7</v>
      </c>
      <c r="C4" s="1">
        <v>7</v>
      </c>
      <c r="D4" s="10" t="s">
        <v>16</v>
      </c>
      <c r="E4" s="15">
        <v>10</v>
      </c>
      <c r="F4" s="8">
        <f ca="1">Calc!G3</f>
        <v>75</v>
      </c>
    </row>
    <row r="5" spans="1:6" x14ac:dyDescent="0.25">
      <c r="A5" s="1">
        <v>4</v>
      </c>
      <c r="B5" s="2" t="s">
        <v>8</v>
      </c>
      <c r="C5" s="1">
        <v>36</v>
      </c>
      <c r="D5" s="10" t="s">
        <v>17</v>
      </c>
      <c r="E5" s="15">
        <v>10</v>
      </c>
      <c r="F5" s="8">
        <f ca="1">Calc!G4</f>
        <v>115</v>
      </c>
    </row>
    <row r="6" spans="1:6" x14ac:dyDescent="0.25">
      <c r="A6" s="1">
        <v>5</v>
      </c>
      <c r="B6" s="2" t="s">
        <v>9</v>
      </c>
      <c r="C6" s="1">
        <v>55</v>
      </c>
      <c r="D6" s="10" t="s">
        <v>18</v>
      </c>
      <c r="E6" s="15">
        <v>10</v>
      </c>
      <c r="F6" s="8">
        <f ca="1">Calc!G5</f>
        <v>11</v>
      </c>
    </row>
    <row r="7" spans="1:6" x14ac:dyDescent="0.25">
      <c r="A7" s="1">
        <v>6</v>
      </c>
      <c r="B7" s="2" t="s">
        <v>10</v>
      </c>
      <c r="C7" s="1">
        <v>46</v>
      </c>
      <c r="D7" s="10" t="s">
        <v>19</v>
      </c>
      <c r="E7" s="15">
        <v>10</v>
      </c>
      <c r="F7" s="8">
        <f ca="1">Calc!G6</f>
        <v>14</v>
      </c>
    </row>
    <row r="8" spans="1:6" x14ac:dyDescent="0.25">
      <c r="A8" s="1">
        <v>7</v>
      </c>
      <c r="B8" s="2" t="s">
        <v>11</v>
      </c>
      <c r="C8" s="1">
        <v>20</v>
      </c>
      <c r="D8" s="10" t="s">
        <v>20</v>
      </c>
      <c r="E8" s="15">
        <v>10</v>
      </c>
      <c r="F8" s="8">
        <f ca="1">Calc!G7</f>
        <v>103</v>
      </c>
    </row>
    <row r="9" spans="1:6" x14ac:dyDescent="0.25">
      <c r="A9" s="1">
        <v>8</v>
      </c>
      <c r="B9" s="2" t="s">
        <v>12</v>
      </c>
      <c r="C9" s="1">
        <v>18</v>
      </c>
      <c r="D9" s="10" t="s">
        <v>21</v>
      </c>
      <c r="E9" s="15">
        <v>10</v>
      </c>
      <c r="F9" s="8">
        <f ca="1">Calc!G8</f>
        <v>15</v>
      </c>
    </row>
    <row r="10" spans="1:6" x14ac:dyDescent="0.25">
      <c r="A10" s="1">
        <v>9</v>
      </c>
      <c r="B10" s="2" t="s">
        <v>13</v>
      </c>
      <c r="C10" s="1">
        <v>121</v>
      </c>
      <c r="D10" s="10" t="s">
        <v>22</v>
      </c>
      <c r="E10" s="15">
        <v>10</v>
      </c>
      <c r="F10" s="8">
        <f ca="1">Calc!G9</f>
        <v>10</v>
      </c>
    </row>
    <row r="11" spans="1:6" x14ac:dyDescent="0.25">
      <c r="A11" s="1">
        <v>10</v>
      </c>
      <c r="B11" s="2" t="s">
        <v>31</v>
      </c>
      <c r="C11" s="1">
        <v>9</v>
      </c>
      <c r="D11" s="10" t="s">
        <v>23</v>
      </c>
      <c r="E11" s="15">
        <v>10</v>
      </c>
      <c r="F11" s="8">
        <f ca="1">Calc!G10</f>
        <v>36</v>
      </c>
    </row>
    <row r="12" spans="1:6" x14ac:dyDescent="0.25">
      <c r="A12" s="1">
        <v>11</v>
      </c>
      <c r="B12" s="2" t="s">
        <v>32</v>
      </c>
      <c r="C12" s="1">
        <v>30</v>
      </c>
      <c r="D12" s="10" t="s">
        <v>24</v>
      </c>
      <c r="E12" s="15">
        <v>10</v>
      </c>
      <c r="F12" s="8">
        <f ca="1">Calc!G11</f>
        <v>25</v>
      </c>
    </row>
    <row r="13" spans="1:6" x14ac:dyDescent="0.25">
      <c r="A13" s="1">
        <v>12</v>
      </c>
      <c r="B13" s="2" t="s">
        <v>33</v>
      </c>
      <c r="C13" s="1">
        <v>19</v>
      </c>
      <c r="D13" s="10" t="s">
        <v>25</v>
      </c>
      <c r="E13" s="15">
        <v>10</v>
      </c>
      <c r="F13" s="8">
        <f ca="1">Calc!G12</f>
        <v>32</v>
      </c>
    </row>
    <row r="14" spans="1:6" x14ac:dyDescent="0.25">
      <c r="A14" s="1">
        <v>13</v>
      </c>
      <c r="B14" s="2" t="s">
        <v>34</v>
      </c>
      <c r="C14" s="1">
        <v>35</v>
      </c>
      <c r="D14" s="10" t="s">
        <v>26</v>
      </c>
      <c r="E14" s="15">
        <v>10</v>
      </c>
      <c r="F14" s="8">
        <f ca="1">Calc!G13</f>
        <v>30</v>
      </c>
    </row>
    <row r="15" spans="1:6" x14ac:dyDescent="0.25">
      <c r="A15" s="1">
        <v>14</v>
      </c>
      <c r="B15" s="2" t="s">
        <v>35</v>
      </c>
      <c r="C15" s="1">
        <v>81</v>
      </c>
      <c r="D15" s="10" t="s">
        <v>27</v>
      </c>
      <c r="E15" s="15">
        <v>10</v>
      </c>
      <c r="F15" s="8">
        <f ca="1">Calc!G14</f>
        <v>0</v>
      </c>
    </row>
    <row r="16" spans="1:6" x14ac:dyDescent="0.25">
      <c r="A16" s="1">
        <v>15</v>
      </c>
      <c r="B16" s="2" t="s">
        <v>36</v>
      </c>
      <c r="C16" s="1">
        <v>12</v>
      </c>
      <c r="D16" s="10" t="s">
        <v>28</v>
      </c>
      <c r="E16" s="15">
        <v>10</v>
      </c>
      <c r="F16" s="8">
        <f ca="1">Calc!G15</f>
        <v>0</v>
      </c>
    </row>
    <row r="17" spans="1:6" x14ac:dyDescent="0.25">
      <c r="A17" s="1">
        <v>16</v>
      </c>
      <c r="B17" s="2" t="s">
        <v>37</v>
      </c>
      <c r="C17" s="1">
        <v>69</v>
      </c>
      <c r="D17" s="11" t="s">
        <v>29</v>
      </c>
      <c r="E17" s="15">
        <v>10</v>
      </c>
      <c r="F17" s="8">
        <f ca="1">Calc!G16</f>
        <v>0</v>
      </c>
    </row>
  </sheetData>
  <phoneticPr fontId="2" alignment="center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ED99EA-0797-394D-88E0-AC8F20A38383}">
  <sheetPr codeName="WsM"/>
  <dimension ref="A1:H156"/>
  <sheetViews>
    <sheetView zoomScaleNormal="60" zoomScaleSheetLayoutView="100" workbookViewId="0">
      <pane ySplit="1" topLeftCell="A132" activePane="bottomLeft" state="frozen"/>
      <selection pane="bottomLeft" activeCell="I149" sqref="I149"/>
    </sheetView>
  </sheetViews>
  <sheetFormatPr baseColWidth="10" defaultColWidth="8.5703125" defaultRowHeight="15" x14ac:dyDescent="0.25"/>
  <cols>
    <col min="1" max="1" width="11.140625" style="1" customWidth="1"/>
    <col min="2" max="2" width="10" style="1" customWidth="1"/>
    <col min="3" max="3" width="11.7109375" style="13" customWidth="1"/>
    <col min="4" max="4" width="8.5703125" style="12" customWidth="1"/>
    <col min="5" max="5" width="18.7109375" customWidth="1"/>
    <col min="6" max="6" width="20.85546875" bestFit="1" customWidth="1"/>
    <col min="7" max="7" width="12.140625" style="18" customWidth="1"/>
    <col min="8" max="8" width="8.28515625" style="7" customWidth="1"/>
  </cols>
  <sheetData>
    <row r="1" spans="1:8" s="23" customFormat="1" x14ac:dyDescent="0.25">
      <c r="A1" s="19" t="s">
        <v>44</v>
      </c>
      <c r="B1" s="19" t="s">
        <v>43</v>
      </c>
      <c r="C1" s="20" t="s">
        <v>1</v>
      </c>
      <c r="D1" s="19" t="s">
        <v>3</v>
      </c>
      <c r="E1" s="21" t="s">
        <v>2</v>
      </c>
      <c r="F1" s="21" t="s">
        <v>47</v>
      </c>
      <c r="G1" s="22" t="s">
        <v>46</v>
      </c>
    </row>
    <row r="2" spans="1:8" x14ac:dyDescent="0.25">
      <c r="A2" s="1">
        <v>1</v>
      </c>
      <c r="B2" s="1">
        <v>1</v>
      </c>
      <c r="C2" s="13">
        <v>43708</v>
      </c>
      <c r="D2" s="12" t="s">
        <v>39</v>
      </c>
      <c r="E2" t="str">
        <f>VLOOKUP(BDMouv[[#This Row],[iDProd]],BDProd!A$2:F$17,4,FALSE)</f>
        <v>MC32</v>
      </c>
      <c r="F2" t="s">
        <v>0</v>
      </c>
      <c r="G2" s="17">
        <v>50</v>
      </c>
      <c r="H2"/>
    </row>
    <row r="3" spans="1:8" x14ac:dyDescent="0.25">
      <c r="A3" s="1">
        <v>2</v>
      </c>
      <c r="B3" s="1">
        <v>2</v>
      </c>
      <c r="C3" s="13">
        <v>43708</v>
      </c>
      <c r="D3" s="12" t="s">
        <v>39</v>
      </c>
      <c r="E3" t="str">
        <f>VLOOKUP(BDMouv[[#This Row],[iDProd]],BDProd!A$2:F$17,4,FALSE)</f>
        <v>Cradle 1P</v>
      </c>
      <c r="F3" t="s">
        <v>0</v>
      </c>
      <c r="G3" s="17">
        <v>60</v>
      </c>
      <c r="H3"/>
    </row>
    <row r="4" spans="1:8" x14ac:dyDescent="0.25">
      <c r="A4" s="8">
        <v>3</v>
      </c>
      <c r="B4" s="1">
        <v>3</v>
      </c>
      <c r="C4" s="13">
        <v>43708</v>
      </c>
      <c r="D4" s="12" t="s">
        <v>39</v>
      </c>
      <c r="E4" t="str">
        <f>VLOOKUP(BDMouv[[#This Row],[iDProd]],BDProd!A$2:F$17,4,FALSE)</f>
        <v>Cradle 4P</v>
      </c>
      <c r="F4" t="s">
        <v>0</v>
      </c>
      <c r="G4" s="17">
        <v>75</v>
      </c>
      <c r="H4"/>
    </row>
    <row r="5" spans="1:8" x14ac:dyDescent="0.25">
      <c r="A5" s="8">
        <v>4</v>
      </c>
      <c r="B5" s="1">
        <v>4</v>
      </c>
      <c r="C5" s="13">
        <v>43708</v>
      </c>
      <c r="D5" s="12" t="s">
        <v>39</v>
      </c>
      <c r="E5" t="str">
        <f>VLOOKUP(BDMouv[[#This Row],[iDProd]],BDProd!A$2:F$17,4,FALSE)</f>
        <v>Batt MC32 2700Ah</v>
      </c>
      <c r="F5" t="s">
        <v>0</v>
      </c>
      <c r="G5" s="17">
        <v>50</v>
      </c>
      <c r="H5"/>
    </row>
    <row r="6" spans="1:8" x14ac:dyDescent="0.25">
      <c r="A6" s="8">
        <v>5</v>
      </c>
      <c r="B6" s="1">
        <v>5</v>
      </c>
      <c r="C6" s="13">
        <v>43708</v>
      </c>
      <c r="D6" s="12" t="s">
        <v>39</v>
      </c>
      <c r="E6" t="str">
        <f>VLOOKUP(BDMouv[[#This Row],[iDProd]],BDProd!A$2:F$17,4,FALSE)</f>
        <v>Batt MC32 5200Ah</v>
      </c>
      <c r="F6" t="s">
        <v>0</v>
      </c>
      <c r="G6" s="17">
        <v>25</v>
      </c>
      <c r="H6"/>
    </row>
    <row r="7" spans="1:8" x14ac:dyDescent="0.25">
      <c r="A7" s="8">
        <v>6</v>
      </c>
      <c r="B7" s="1">
        <v>6</v>
      </c>
      <c r="C7" s="13">
        <v>43708</v>
      </c>
      <c r="D7" s="12" t="s">
        <v>39</v>
      </c>
      <c r="E7" t="str">
        <f>VLOOKUP(BDMouv[[#This Row],[iDProd]],BDProd!A$2:F$17,4,FALSE)</f>
        <v>Kit alim Zebra</v>
      </c>
      <c r="F7" t="s">
        <v>0</v>
      </c>
      <c r="G7" s="17">
        <v>14</v>
      </c>
      <c r="H7"/>
    </row>
    <row r="8" spans="1:8" x14ac:dyDescent="0.25">
      <c r="A8" s="8">
        <v>7</v>
      </c>
      <c r="B8" s="1">
        <v>7</v>
      </c>
      <c r="C8" s="13">
        <v>43708</v>
      </c>
      <c r="D8" s="12" t="s">
        <v>39</v>
      </c>
      <c r="E8" t="str">
        <f>VLOOKUP(BDMouv[[#This Row],[iDProd]],BDProd!A$2:F$17,4,FALSE)</f>
        <v>ZD620</v>
      </c>
      <c r="F8" t="s">
        <v>0</v>
      </c>
      <c r="G8" s="17">
        <v>100</v>
      </c>
      <c r="H8"/>
    </row>
    <row r="9" spans="1:8" x14ac:dyDescent="0.25">
      <c r="A9" s="8">
        <v>8</v>
      </c>
      <c r="B9" s="1">
        <v>8</v>
      </c>
      <c r="C9" s="13">
        <v>43708</v>
      </c>
      <c r="D9" s="12" t="s">
        <v>39</v>
      </c>
      <c r="E9" t="str">
        <f>VLOOKUP(BDMouv[[#This Row],[iDProd]],BDProd!A$2:F$17,4,FALSE)</f>
        <v>ZQ510</v>
      </c>
      <c r="F9" t="s">
        <v>0</v>
      </c>
      <c r="G9" s="17">
        <v>32</v>
      </c>
      <c r="H9"/>
    </row>
    <row r="10" spans="1:8" x14ac:dyDescent="0.25">
      <c r="A10" s="8">
        <v>9</v>
      </c>
      <c r="B10" s="1">
        <v>9</v>
      </c>
      <c r="C10" s="13">
        <v>43708</v>
      </c>
      <c r="D10" s="12" t="s">
        <v>39</v>
      </c>
      <c r="E10" t="str">
        <f>VLOOKUP(BDMouv[[#This Row],[iDProd]],BDProd!A$2:F$17,4,FALSE)</f>
        <v>GX420D</v>
      </c>
      <c r="F10" t="s">
        <v>0</v>
      </c>
      <c r="G10" s="17">
        <v>10</v>
      </c>
      <c r="H10"/>
    </row>
    <row r="11" spans="1:8" x14ac:dyDescent="0.25">
      <c r="A11" s="8">
        <v>10</v>
      </c>
      <c r="B11" s="1">
        <v>10</v>
      </c>
      <c r="C11" s="13">
        <v>43708</v>
      </c>
      <c r="D11" s="12" t="s">
        <v>39</v>
      </c>
      <c r="E11" t="str">
        <f>VLOOKUP(BDMouv[[#This Row],[iDProd]],BDProd!A$2:F$17,4,FALSE)</f>
        <v>GK420</v>
      </c>
      <c r="F11" t="s">
        <v>0</v>
      </c>
      <c r="G11" s="17">
        <v>70</v>
      </c>
      <c r="H11"/>
    </row>
    <row r="12" spans="1:8" x14ac:dyDescent="0.25">
      <c r="A12" s="8">
        <v>11</v>
      </c>
      <c r="B12" s="1">
        <v>11</v>
      </c>
      <c r="C12" s="13">
        <v>43708</v>
      </c>
      <c r="D12" s="12" t="s">
        <v>39</v>
      </c>
      <c r="E12" t="str">
        <f>VLOOKUP(BDMouv[[#This Row],[iDProd]],BDProd!A$2:F$17,4,FALSE)</f>
        <v>AP310</v>
      </c>
      <c r="F12" t="s">
        <v>0</v>
      </c>
      <c r="G12" s="17">
        <v>25</v>
      </c>
      <c r="H12"/>
    </row>
    <row r="13" spans="1:8" x14ac:dyDescent="0.25">
      <c r="A13" s="8">
        <v>12</v>
      </c>
      <c r="B13" s="1">
        <v>12</v>
      </c>
      <c r="C13" s="13">
        <v>43708</v>
      </c>
      <c r="D13" s="12" t="s">
        <v>39</v>
      </c>
      <c r="E13" t="str">
        <f>VLOOKUP(BDMouv[[#This Row],[iDProd]],BDProd!A$2:F$17,4,FALSE)</f>
        <v>AP7522</v>
      </c>
      <c r="F13" t="s">
        <v>0</v>
      </c>
      <c r="G13" s="17">
        <v>32</v>
      </c>
      <c r="H13"/>
    </row>
    <row r="14" spans="1:8" x14ac:dyDescent="0.25">
      <c r="A14" s="8">
        <v>13</v>
      </c>
      <c r="B14" s="1">
        <v>13</v>
      </c>
      <c r="C14" s="13">
        <v>43708</v>
      </c>
      <c r="D14" s="12" t="s">
        <v>39</v>
      </c>
      <c r="E14" t="str">
        <f>VLOOKUP(BDMouv[[#This Row],[iDProd]],BDProd!A$2:F$17,4,FALSE)</f>
        <v>Injecteur POE</v>
      </c>
      <c r="F14" t="s">
        <v>0</v>
      </c>
      <c r="G14" s="17">
        <v>25</v>
      </c>
      <c r="H14"/>
    </row>
    <row r="15" spans="1:8" x14ac:dyDescent="0.25">
      <c r="A15" s="8">
        <v>14</v>
      </c>
      <c r="B15" s="1">
        <v>14</v>
      </c>
      <c r="C15" s="13">
        <v>43708</v>
      </c>
      <c r="D15" s="12" t="s">
        <v>39</v>
      </c>
      <c r="E15" t="str">
        <f>VLOOKUP(BDMouv[[#This Row],[iDProd]],BDProd!A$2:F$17,4,FALSE)</f>
        <v>WT41</v>
      </c>
      <c r="F15" t="s">
        <v>0</v>
      </c>
      <c r="G15" s="17">
        <v>0</v>
      </c>
      <c r="H15"/>
    </row>
    <row r="16" spans="1:8" x14ac:dyDescent="0.25">
      <c r="A16" s="8">
        <v>15</v>
      </c>
      <c r="B16" s="1">
        <v>15</v>
      </c>
      <c r="C16" s="13">
        <v>43708</v>
      </c>
      <c r="D16" s="12" t="s">
        <v>39</v>
      </c>
      <c r="E16" t="str">
        <f>VLOOKUP(BDMouv[[#This Row],[iDProd]],BDProd!A$2:F$17,4,FALSE)</f>
        <v>RS419</v>
      </c>
      <c r="F16" t="s">
        <v>0</v>
      </c>
      <c r="G16" s="17">
        <v>0</v>
      </c>
      <c r="H16"/>
    </row>
    <row r="17" spans="1:8" x14ac:dyDescent="0.25">
      <c r="A17" s="8">
        <v>16</v>
      </c>
      <c r="B17" s="1">
        <v>16</v>
      </c>
      <c r="C17" s="13">
        <v>43708</v>
      </c>
      <c r="D17" s="12" t="s">
        <v>39</v>
      </c>
      <c r="E17" t="str">
        <f>VLOOKUP(BDMouv[[#This Row],[iDProd]],BDProd!A$2:F$17,4,FALSE)</f>
        <v>PB50</v>
      </c>
      <c r="F17" t="s">
        <v>0</v>
      </c>
      <c r="G17" s="17">
        <v>0</v>
      </c>
      <c r="H17"/>
    </row>
    <row r="18" spans="1:8" x14ac:dyDescent="0.25">
      <c r="A18" s="8">
        <v>17</v>
      </c>
      <c r="B18" s="1">
        <v>1</v>
      </c>
      <c r="C18" s="13">
        <v>44075</v>
      </c>
      <c r="D18" s="12" t="s">
        <v>39</v>
      </c>
      <c r="E18" t="str">
        <f>VLOOKUP(BDMouv[[#This Row],[iDProd]],BDProd!A$2:F$17,4,FALSE)</f>
        <v>MC32</v>
      </c>
      <c r="G18" s="17">
        <v>3</v>
      </c>
      <c r="H18"/>
    </row>
    <row r="19" spans="1:8" x14ac:dyDescent="0.25">
      <c r="A19" s="8">
        <v>18</v>
      </c>
      <c r="B19" s="1">
        <v>1</v>
      </c>
      <c r="C19" s="13">
        <v>44075</v>
      </c>
      <c r="D19" s="12" t="s">
        <v>40</v>
      </c>
      <c r="E19" t="str">
        <f>VLOOKUP(BDMouv[[#This Row],[iDProd]],BDProd!A$2:F$17,4,FALSE)</f>
        <v>MC32</v>
      </c>
      <c r="G19" s="17">
        <v>5</v>
      </c>
      <c r="H19"/>
    </row>
    <row r="20" spans="1:8" x14ac:dyDescent="0.25">
      <c r="A20" s="8">
        <v>19</v>
      </c>
      <c r="B20" s="1">
        <v>1</v>
      </c>
      <c r="C20" s="13">
        <v>44075</v>
      </c>
      <c r="D20" s="12" t="s">
        <v>40</v>
      </c>
      <c r="E20" t="str">
        <f>VLOOKUP(BDMouv[[#This Row],[iDProd]],BDProd!A$2:F$17,4,FALSE)</f>
        <v>MC32</v>
      </c>
      <c r="G20" s="17">
        <v>4</v>
      </c>
      <c r="H20"/>
    </row>
    <row r="21" spans="1:8" x14ac:dyDescent="0.25">
      <c r="A21" s="8">
        <v>20</v>
      </c>
      <c r="B21" s="1">
        <v>1</v>
      </c>
      <c r="C21" s="13">
        <v>44076</v>
      </c>
      <c r="D21" s="12" t="s">
        <v>40</v>
      </c>
      <c r="E21" t="str">
        <f>VLOOKUP(BDMouv[[#This Row],[iDProd]],BDProd!A$2:F$17,4,FALSE)</f>
        <v>MC32</v>
      </c>
      <c r="G21" s="17">
        <v>6</v>
      </c>
      <c r="H21"/>
    </row>
    <row r="22" spans="1:8" x14ac:dyDescent="0.25">
      <c r="A22" s="8">
        <v>21</v>
      </c>
      <c r="B22" s="1">
        <v>1</v>
      </c>
      <c r="C22" s="13">
        <v>44077</v>
      </c>
      <c r="D22" s="12" t="s">
        <v>39</v>
      </c>
      <c r="E22" t="str">
        <f>VLOOKUP(BDMouv[[#This Row],[iDProd]],BDProd!A$2:F$17,4,FALSE)</f>
        <v>MC32</v>
      </c>
      <c r="G22" s="17">
        <v>3</v>
      </c>
      <c r="H22"/>
    </row>
    <row r="23" spans="1:8" x14ac:dyDescent="0.25">
      <c r="A23" s="8">
        <v>22</v>
      </c>
      <c r="B23" s="1">
        <v>2</v>
      </c>
      <c r="C23" s="13">
        <v>44078</v>
      </c>
      <c r="D23" s="12" t="s">
        <v>40</v>
      </c>
      <c r="E23" t="str">
        <f>VLOOKUP(BDMouv[[#This Row],[iDProd]],BDProd!A$2:F$17,4,FALSE)</f>
        <v>Cradle 1P</v>
      </c>
      <c r="G23" s="17">
        <v>2</v>
      </c>
      <c r="H23"/>
    </row>
    <row r="24" spans="1:8" x14ac:dyDescent="0.25">
      <c r="A24" s="8">
        <v>23</v>
      </c>
      <c r="B24" s="1">
        <v>4</v>
      </c>
      <c r="C24" s="13">
        <v>44078</v>
      </c>
      <c r="D24" s="12" t="s">
        <v>40</v>
      </c>
      <c r="E24" t="str">
        <f>VLOOKUP(BDMouv[[#This Row],[iDProd]],BDProd!A$2:F$17,4,FALSE)</f>
        <v>Batt MC32 2700Ah</v>
      </c>
      <c r="G24" s="17">
        <v>4</v>
      </c>
      <c r="H24"/>
    </row>
    <row r="25" spans="1:8" x14ac:dyDescent="0.25">
      <c r="A25" s="8">
        <v>24</v>
      </c>
      <c r="B25" s="1">
        <v>13</v>
      </c>
      <c r="C25" s="13">
        <v>44078</v>
      </c>
      <c r="D25" s="12" t="s">
        <v>39</v>
      </c>
      <c r="E25" t="str">
        <f>VLOOKUP(BDMouv[[#This Row],[iDProd]],BDProd!A$2:F$17,4,FALSE)</f>
        <v>Injecteur POE</v>
      </c>
      <c r="G25" s="17">
        <v>10</v>
      </c>
      <c r="H25"/>
    </row>
    <row r="26" spans="1:8" x14ac:dyDescent="0.25">
      <c r="A26" s="8">
        <v>25</v>
      </c>
      <c r="B26" s="1">
        <v>13</v>
      </c>
      <c r="C26" s="13">
        <v>44079</v>
      </c>
      <c r="D26" s="12" t="s">
        <v>40</v>
      </c>
      <c r="E26" t="str">
        <f>VLOOKUP(BDMouv[[#This Row],[iDProd]],BDProd!A$2:F$17,4,FALSE)</f>
        <v>Injecteur POE</v>
      </c>
      <c r="G26" s="17">
        <v>5</v>
      </c>
      <c r="H26"/>
    </row>
    <row r="27" spans="1:8" x14ac:dyDescent="0.25">
      <c r="A27" s="8">
        <v>26</v>
      </c>
      <c r="B27" s="1">
        <v>1</v>
      </c>
      <c r="C27" s="13">
        <v>44086</v>
      </c>
      <c r="D27" s="12" t="s">
        <v>39</v>
      </c>
      <c r="E27" t="str">
        <f>VLOOKUP(BDMouv[[#This Row],[iDProd]],BDProd!A$2:F$17,4,FALSE)</f>
        <v>MC32</v>
      </c>
      <c r="G27" s="17">
        <v>20</v>
      </c>
      <c r="H27"/>
    </row>
    <row r="28" spans="1:8" x14ac:dyDescent="0.25">
      <c r="A28" s="8">
        <v>27</v>
      </c>
      <c r="B28" s="1">
        <v>1</v>
      </c>
      <c r="C28" s="13">
        <v>44086</v>
      </c>
      <c r="D28" s="12" t="s">
        <v>40</v>
      </c>
      <c r="E28" t="str">
        <f>VLOOKUP(BDMouv[[#This Row],[iDProd]],BDProd!A$2:F$17,4,FALSE)</f>
        <v>MC32</v>
      </c>
      <c r="G28" s="17">
        <v>10</v>
      </c>
      <c r="H28"/>
    </row>
    <row r="29" spans="1:8" x14ac:dyDescent="0.25">
      <c r="A29" s="8">
        <v>28</v>
      </c>
      <c r="B29" s="1">
        <v>1</v>
      </c>
      <c r="C29" s="13">
        <v>44087</v>
      </c>
      <c r="D29" s="12" t="s">
        <v>40</v>
      </c>
      <c r="E29" t="str">
        <f>VLOOKUP(BDMouv[[#This Row],[iDProd]],BDProd!A$2:F$17,4,FALSE)</f>
        <v>MC32</v>
      </c>
      <c r="G29" s="17">
        <v>2</v>
      </c>
      <c r="H29"/>
    </row>
    <row r="30" spans="1:8" x14ac:dyDescent="0.25">
      <c r="A30" s="8">
        <v>29</v>
      </c>
      <c r="B30" s="1">
        <v>1</v>
      </c>
      <c r="C30" s="13">
        <v>44089</v>
      </c>
      <c r="D30" s="12" t="s">
        <v>39</v>
      </c>
      <c r="E30" t="str">
        <f>VLOOKUP(BDMouv[[#This Row],[iDProd]],BDProd!A$2:F$17,4,FALSE)</f>
        <v>MC32</v>
      </c>
      <c r="G30" s="17">
        <v>5</v>
      </c>
      <c r="H30"/>
    </row>
    <row r="31" spans="1:8" x14ac:dyDescent="0.25">
      <c r="A31" s="8">
        <v>30</v>
      </c>
      <c r="B31" s="1">
        <v>1</v>
      </c>
      <c r="C31" s="13">
        <v>44091</v>
      </c>
      <c r="D31" s="12" t="s">
        <v>39</v>
      </c>
      <c r="E31" t="str">
        <f>VLOOKUP(BDMouv[[#This Row],[iDProd]],BDProd!A$2:F$17,4,FALSE)</f>
        <v>MC32</v>
      </c>
      <c r="G31" s="17">
        <v>50</v>
      </c>
      <c r="H31"/>
    </row>
    <row r="32" spans="1:8" x14ac:dyDescent="0.25">
      <c r="A32" s="8">
        <v>31</v>
      </c>
      <c r="B32" s="1">
        <v>4</v>
      </c>
      <c r="C32" s="13">
        <v>44092</v>
      </c>
      <c r="D32" s="12" t="s">
        <v>39</v>
      </c>
      <c r="E32" t="str">
        <f>VLOOKUP(BDMouv[[#This Row],[iDProd]],BDProd!A$2:F$17,4,FALSE)</f>
        <v>Batt MC32 2700Ah</v>
      </c>
      <c r="G32" s="17">
        <v>69</v>
      </c>
      <c r="H32"/>
    </row>
    <row r="33" spans="1:8" x14ac:dyDescent="0.25">
      <c r="A33" s="8">
        <v>32</v>
      </c>
      <c r="B33" s="1">
        <v>4</v>
      </c>
      <c r="C33" s="13">
        <v>44092</v>
      </c>
      <c r="D33" s="12" t="s">
        <v>40</v>
      </c>
      <c r="E33" t="str">
        <f>VLOOKUP(BDMouv[[#This Row],[iDProd]],BDProd!A$2:F$17,4,FALSE)</f>
        <v>Batt MC32 2700Ah</v>
      </c>
      <c r="G33" s="17">
        <v>7</v>
      </c>
      <c r="H33"/>
    </row>
    <row r="34" spans="1:8" x14ac:dyDescent="0.25">
      <c r="A34" s="8">
        <v>33</v>
      </c>
      <c r="B34" s="1">
        <v>4</v>
      </c>
      <c r="C34" s="13">
        <v>44095</v>
      </c>
      <c r="D34" s="12" t="s">
        <v>40</v>
      </c>
      <c r="E34" t="str">
        <f>VLOOKUP(BDMouv[[#This Row],[iDProd]],BDProd!A$2:F$17,4,FALSE)</f>
        <v>Batt MC32 2700Ah</v>
      </c>
      <c r="G34" s="17">
        <v>23</v>
      </c>
      <c r="H34"/>
    </row>
    <row r="35" spans="1:8" x14ac:dyDescent="0.25">
      <c r="A35" s="8">
        <v>34</v>
      </c>
      <c r="B35" s="5">
        <v>1</v>
      </c>
      <c r="C35" s="14">
        <v>44104</v>
      </c>
      <c r="D35" s="12" t="s">
        <v>39</v>
      </c>
      <c r="E35" t="str">
        <f>VLOOKUP(BDMouv[[#This Row],[iDProd]],BDProd!A$2:F$17,4,FALSE)</f>
        <v>MC32</v>
      </c>
      <c r="F35" s="4" t="s">
        <v>45</v>
      </c>
      <c r="G35" s="16">
        <v>3</v>
      </c>
      <c r="H35"/>
    </row>
    <row r="36" spans="1:8" x14ac:dyDescent="0.25">
      <c r="A36" s="8">
        <v>35</v>
      </c>
      <c r="B36" s="1">
        <v>1</v>
      </c>
      <c r="C36" s="13">
        <v>44105</v>
      </c>
      <c r="D36" s="12" t="s">
        <v>39</v>
      </c>
      <c r="E36" t="str">
        <f>VLOOKUP(BDMouv[[#This Row],[iDProd]],BDProd!A$2:F$17,4,FALSE)</f>
        <v>MC32</v>
      </c>
      <c r="G36" s="17">
        <v>46</v>
      </c>
      <c r="H36"/>
    </row>
    <row r="37" spans="1:8" x14ac:dyDescent="0.25">
      <c r="A37" s="8">
        <v>36</v>
      </c>
      <c r="B37" s="1">
        <v>1</v>
      </c>
      <c r="C37" s="13">
        <v>44105</v>
      </c>
      <c r="D37" s="12" t="s">
        <v>40</v>
      </c>
      <c r="E37" t="str">
        <f>VLOOKUP(BDMouv[[#This Row],[iDProd]],BDProd!A$2:F$17,4,FALSE)</f>
        <v>MC32</v>
      </c>
      <c r="G37" s="17">
        <v>18</v>
      </c>
      <c r="H37"/>
    </row>
    <row r="38" spans="1:8" x14ac:dyDescent="0.25">
      <c r="A38" s="8">
        <v>37</v>
      </c>
      <c r="B38" s="1">
        <v>2</v>
      </c>
      <c r="C38" s="13">
        <v>44105</v>
      </c>
      <c r="D38" s="12" t="s">
        <v>40</v>
      </c>
      <c r="E38" t="str">
        <f>VLOOKUP(BDMouv[[#This Row],[iDProd]],BDProd!A$2:F$17,4,FALSE)</f>
        <v>Cradle 1P</v>
      </c>
      <c r="G38" s="17">
        <v>5</v>
      </c>
      <c r="H38"/>
    </row>
    <row r="39" spans="1:8" x14ac:dyDescent="0.25">
      <c r="A39" s="8">
        <v>38</v>
      </c>
      <c r="B39" s="1">
        <v>4</v>
      </c>
      <c r="C39" s="13">
        <v>44105</v>
      </c>
      <c r="D39" s="12" t="s">
        <v>40</v>
      </c>
      <c r="E39" t="str">
        <f>VLOOKUP(BDMouv[[#This Row],[iDProd]],BDProd!A$2:F$17,4,FALSE)</f>
        <v>Batt MC32 2700Ah</v>
      </c>
      <c r="G39" s="17">
        <v>15</v>
      </c>
      <c r="H39"/>
    </row>
    <row r="40" spans="1:8" x14ac:dyDescent="0.25">
      <c r="A40" s="8">
        <v>39</v>
      </c>
      <c r="B40" s="1">
        <v>5</v>
      </c>
      <c r="C40" s="13">
        <v>44105</v>
      </c>
      <c r="D40" s="12" t="s">
        <v>40</v>
      </c>
      <c r="E40" t="str">
        <f>VLOOKUP(BDMouv[[#This Row],[iDProd]],BDProd!A$2:F$17,4,FALSE)</f>
        <v>Batt MC32 5200Ah</v>
      </c>
      <c r="G40" s="17">
        <v>3</v>
      </c>
      <c r="H40"/>
    </row>
    <row r="41" spans="1:8" x14ac:dyDescent="0.25">
      <c r="A41" s="8">
        <v>40</v>
      </c>
      <c r="B41" s="1">
        <v>7</v>
      </c>
      <c r="C41" s="13">
        <v>44105</v>
      </c>
      <c r="D41" s="12" t="s">
        <v>40</v>
      </c>
      <c r="E41" t="str">
        <f>VLOOKUP(BDMouv[[#This Row],[iDProd]],BDProd!A$2:F$17,4,FALSE)</f>
        <v>ZD620</v>
      </c>
      <c r="G41" s="17">
        <v>8</v>
      </c>
      <c r="H41"/>
    </row>
    <row r="42" spans="1:8" x14ac:dyDescent="0.25">
      <c r="A42" s="8">
        <v>41</v>
      </c>
      <c r="B42" s="1">
        <v>8</v>
      </c>
      <c r="C42" s="13">
        <v>44105</v>
      </c>
      <c r="D42" s="12" t="s">
        <v>40</v>
      </c>
      <c r="E42" t="str">
        <f>VLOOKUP(BDMouv[[#This Row],[iDProd]],BDProd!A$2:F$17,4,FALSE)</f>
        <v>ZQ510</v>
      </c>
      <c r="G42" s="17">
        <v>5</v>
      </c>
      <c r="H42"/>
    </row>
    <row r="43" spans="1:8" x14ac:dyDescent="0.25">
      <c r="A43" s="8">
        <v>42</v>
      </c>
      <c r="B43" s="1">
        <v>4</v>
      </c>
      <c r="C43" s="13">
        <v>44106</v>
      </c>
      <c r="D43" s="12" t="s">
        <v>39</v>
      </c>
      <c r="E43" t="str">
        <f>VLOOKUP(BDMouv[[#This Row],[iDProd]],BDProd!A$2:F$17,4,FALSE)</f>
        <v>Batt MC32 2700Ah</v>
      </c>
      <c r="G43" s="17">
        <v>35</v>
      </c>
      <c r="H43"/>
    </row>
    <row r="44" spans="1:8" x14ac:dyDescent="0.25">
      <c r="A44" s="8">
        <v>43</v>
      </c>
      <c r="B44" s="1">
        <v>5</v>
      </c>
      <c r="C44" s="13">
        <v>44106</v>
      </c>
      <c r="D44" s="12" t="s">
        <v>39</v>
      </c>
      <c r="E44" t="str">
        <f>VLOOKUP(BDMouv[[#This Row],[iDProd]],BDProd!A$2:F$17,4,FALSE)</f>
        <v>Batt MC32 5200Ah</v>
      </c>
      <c r="G44" s="17">
        <v>12</v>
      </c>
      <c r="H44"/>
    </row>
    <row r="45" spans="1:8" x14ac:dyDescent="0.25">
      <c r="A45" s="8">
        <v>44</v>
      </c>
      <c r="B45" s="1">
        <v>1</v>
      </c>
      <c r="C45" s="13">
        <v>44108</v>
      </c>
      <c r="D45" s="12" t="s">
        <v>40</v>
      </c>
      <c r="E45" t="str">
        <f>VLOOKUP(BDMouv[[#This Row],[iDProd]],BDProd!A$2:F$17,4,FALSE)</f>
        <v>MC32</v>
      </c>
      <c r="G45" s="17">
        <v>4</v>
      </c>
      <c r="H45"/>
    </row>
    <row r="46" spans="1:8" x14ac:dyDescent="0.25">
      <c r="A46" s="8">
        <v>45</v>
      </c>
      <c r="B46" s="1">
        <v>2</v>
      </c>
      <c r="C46" s="13">
        <v>44108</v>
      </c>
      <c r="D46" s="12" t="s">
        <v>40</v>
      </c>
      <c r="E46" t="str">
        <f>VLOOKUP(BDMouv[[#This Row],[iDProd]],BDProd!A$2:F$17,4,FALSE)</f>
        <v>Cradle 1P</v>
      </c>
      <c r="G46" s="17">
        <v>2</v>
      </c>
      <c r="H46"/>
    </row>
    <row r="47" spans="1:8" x14ac:dyDescent="0.25">
      <c r="A47" s="8">
        <v>46</v>
      </c>
      <c r="B47" s="1">
        <v>4</v>
      </c>
      <c r="C47" s="13">
        <v>44108</v>
      </c>
      <c r="D47" s="12" t="s">
        <v>40</v>
      </c>
      <c r="E47" t="str">
        <f>VLOOKUP(BDMouv[[#This Row],[iDProd]],BDProd!A$2:F$17,4,FALSE)</f>
        <v>Batt MC32 2700Ah</v>
      </c>
      <c r="G47" s="17">
        <v>1</v>
      </c>
      <c r="H47"/>
    </row>
    <row r="48" spans="1:8" x14ac:dyDescent="0.25">
      <c r="A48" s="8">
        <v>47</v>
      </c>
      <c r="B48" s="1">
        <v>1</v>
      </c>
      <c r="C48" s="13">
        <v>44108</v>
      </c>
      <c r="D48" s="12" t="s">
        <v>39</v>
      </c>
      <c r="E48" t="str">
        <f>VLOOKUP(BDMouv[[#This Row],[iDProd]],BDProd!A$2:F$17,4,FALSE)</f>
        <v>MC32</v>
      </c>
      <c r="G48" s="17">
        <v>5</v>
      </c>
      <c r="H48"/>
    </row>
    <row r="49" spans="1:8" x14ac:dyDescent="0.25">
      <c r="A49" s="8">
        <v>48</v>
      </c>
      <c r="B49" s="1">
        <v>4</v>
      </c>
      <c r="C49" s="13">
        <v>44108</v>
      </c>
      <c r="D49" s="12" t="s">
        <v>39</v>
      </c>
      <c r="E49" t="str">
        <f>VLOOKUP(BDMouv[[#This Row],[iDProd]],BDProd!A$2:F$17,4,FALSE)</f>
        <v>Batt MC32 2700Ah</v>
      </c>
      <c r="G49" s="17">
        <v>12</v>
      </c>
      <c r="H49"/>
    </row>
    <row r="50" spans="1:8" x14ac:dyDescent="0.25">
      <c r="A50" s="8">
        <v>49</v>
      </c>
      <c r="B50" s="1">
        <v>5</v>
      </c>
      <c r="C50" s="13">
        <v>44108</v>
      </c>
      <c r="D50" s="12" t="s">
        <v>39</v>
      </c>
      <c r="E50" t="str">
        <f>VLOOKUP(BDMouv[[#This Row],[iDProd]],BDProd!A$2:F$17,4,FALSE)</f>
        <v>Batt MC32 5200Ah</v>
      </c>
      <c r="G50" s="17">
        <v>2</v>
      </c>
      <c r="H50"/>
    </row>
    <row r="51" spans="1:8" x14ac:dyDescent="0.25">
      <c r="A51" s="8">
        <v>50</v>
      </c>
      <c r="B51" s="1">
        <v>1</v>
      </c>
      <c r="C51" s="13">
        <v>44109</v>
      </c>
      <c r="D51" s="12" t="s">
        <v>40</v>
      </c>
      <c r="E51" t="str">
        <f>VLOOKUP(BDMouv[[#This Row],[iDProd]],BDProd!A$2:F$17,4,FALSE)</f>
        <v>MC32</v>
      </c>
      <c r="G51" s="17">
        <v>34</v>
      </c>
      <c r="H51"/>
    </row>
    <row r="52" spans="1:8" x14ac:dyDescent="0.25">
      <c r="A52" s="8">
        <v>51</v>
      </c>
      <c r="B52" s="1">
        <v>2</v>
      </c>
      <c r="C52" s="13">
        <v>44109</v>
      </c>
      <c r="D52" s="12" t="s">
        <v>40</v>
      </c>
      <c r="E52" t="str">
        <f>VLOOKUP(BDMouv[[#This Row],[iDProd]],BDProd!A$2:F$17,4,FALSE)</f>
        <v>Cradle 1P</v>
      </c>
      <c r="G52" s="17">
        <v>6</v>
      </c>
      <c r="H52"/>
    </row>
    <row r="53" spans="1:8" x14ac:dyDescent="0.25">
      <c r="A53" s="8">
        <v>52</v>
      </c>
      <c r="B53" s="1">
        <v>4</v>
      </c>
      <c r="C53" s="13">
        <v>44109</v>
      </c>
      <c r="D53" s="12" t="s">
        <v>40</v>
      </c>
      <c r="E53" t="str">
        <f>VLOOKUP(BDMouv[[#This Row],[iDProd]],BDProd!A$2:F$17,4,FALSE)</f>
        <v>Batt MC32 2700Ah</v>
      </c>
      <c r="G53" s="17">
        <v>16</v>
      </c>
      <c r="H53"/>
    </row>
    <row r="54" spans="1:8" x14ac:dyDescent="0.25">
      <c r="A54" s="8">
        <v>53</v>
      </c>
      <c r="B54" s="1">
        <v>5</v>
      </c>
      <c r="C54" s="13">
        <v>44109</v>
      </c>
      <c r="D54" s="12" t="s">
        <v>40</v>
      </c>
      <c r="E54" t="str">
        <f>VLOOKUP(BDMouv[[#This Row],[iDProd]],BDProd!A$2:F$17,4,FALSE)</f>
        <v>Batt MC32 5200Ah</v>
      </c>
      <c r="G54" s="17">
        <v>12</v>
      </c>
      <c r="H54"/>
    </row>
    <row r="55" spans="1:8" x14ac:dyDescent="0.25">
      <c r="A55" s="8">
        <v>54</v>
      </c>
      <c r="B55" s="1">
        <v>7</v>
      </c>
      <c r="C55" s="13">
        <v>44109</v>
      </c>
      <c r="D55" s="12" t="s">
        <v>40</v>
      </c>
      <c r="E55" t="str">
        <f>VLOOKUP(BDMouv[[#This Row],[iDProd]],BDProd!A$2:F$17,4,FALSE)</f>
        <v>ZD620</v>
      </c>
      <c r="G55" s="17">
        <v>10</v>
      </c>
      <c r="H55"/>
    </row>
    <row r="56" spans="1:8" x14ac:dyDescent="0.25">
      <c r="A56" s="8">
        <v>55</v>
      </c>
      <c r="B56" s="1">
        <v>8</v>
      </c>
      <c r="C56" s="13">
        <v>44109</v>
      </c>
      <c r="D56" s="12" t="s">
        <v>40</v>
      </c>
      <c r="E56" t="str">
        <f>VLOOKUP(BDMouv[[#This Row],[iDProd]],BDProd!A$2:F$17,4,FALSE)</f>
        <v>ZQ510</v>
      </c>
      <c r="G56" s="17">
        <v>1</v>
      </c>
      <c r="H56"/>
    </row>
    <row r="57" spans="1:8" x14ac:dyDescent="0.25">
      <c r="A57" s="8">
        <v>56</v>
      </c>
      <c r="B57" s="1">
        <v>7</v>
      </c>
      <c r="C57" s="13">
        <v>44109</v>
      </c>
      <c r="D57" s="12" t="s">
        <v>39</v>
      </c>
      <c r="E57" t="str">
        <f>VLOOKUP(BDMouv[[#This Row],[iDProd]],BDProd!A$2:F$17,4,FALSE)</f>
        <v>ZD620</v>
      </c>
      <c r="G57" s="17">
        <v>8</v>
      </c>
      <c r="H57"/>
    </row>
    <row r="58" spans="1:8" x14ac:dyDescent="0.25">
      <c r="A58" s="8">
        <v>57</v>
      </c>
      <c r="B58" s="1">
        <v>8</v>
      </c>
      <c r="C58" s="13">
        <v>44109</v>
      </c>
      <c r="D58" s="12" t="s">
        <v>39</v>
      </c>
      <c r="E58" t="str">
        <f>VLOOKUP(BDMouv[[#This Row],[iDProd]],BDProd!A$2:F$17,4,FALSE)</f>
        <v>ZQ510</v>
      </c>
      <c r="G58" s="17">
        <v>40</v>
      </c>
      <c r="H58"/>
    </row>
    <row r="59" spans="1:8" x14ac:dyDescent="0.25">
      <c r="A59" s="8">
        <v>58</v>
      </c>
      <c r="B59" s="1">
        <v>1</v>
      </c>
      <c r="C59" s="13">
        <v>44110</v>
      </c>
      <c r="D59" s="12" t="s">
        <v>40</v>
      </c>
      <c r="E59" t="str">
        <f>VLOOKUP(BDMouv[[#This Row],[iDProd]],BDProd!A$2:F$17,4,FALSE)</f>
        <v>MC32</v>
      </c>
      <c r="G59" s="17">
        <v>45</v>
      </c>
      <c r="H59"/>
    </row>
    <row r="60" spans="1:8" x14ac:dyDescent="0.25">
      <c r="A60" s="8">
        <v>59</v>
      </c>
      <c r="B60" s="1">
        <v>2</v>
      </c>
      <c r="C60" s="13">
        <v>44110</v>
      </c>
      <c r="D60" s="12" t="s">
        <v>40</v>
      </c>
      <c r="E60" t="str">
        <f>VLOOKUP(BDMouv[[#This Row],[iDProd]],BDProd!A$2:F$17,4,FALSE)</f>
        <v>Cradle 1P</v>
      </c>
      <c r="G60" s="17">
        <v>6</v>
      </c>
      <c r="H60"/>
    </row>
    <row r="61" spans="1:8" x14ac:dyDescent="0.25">
      <c r="A61" s="8">
        <v>60</v>
      </c>
      <c r="B61" s="1">
        <v>4</v>
      </c>
      <c r="C61" s="13">
        <v>44110</v>
      </c>
      <c r="D61" s="12" t="s">
        <v>40</v>
      </c>
      <c r="E61" t="str">
        <f>VLOOKUP(BDMouv[[#This Row],[iDProd]],BDProd!A$2:F$17,4,FALSE)</f>
        <v>Batt MC32 2700Ah</v>
      </c>
      <c r="G61" s="17">
        <v>17</v>
      </c>
      <c r="H61"/>
    </row>
    <row r="62" spans="1:8" x14ac:dyDescent="0.25">
      <c r="A62" s="8">
        <v>61</v>
      </c>
      <c r="B62" s="1">
        <v>5</v>
      </c>
      <c r="C62" s="13">
        <v>44110</v>
      </c>
      <c r="D62" s="12" t="s">
        <v>40</v>
      </c>
      <c r="E62" t="str">
        <f>VLOOKUP(BDMouv[[#This Row],[iDProd]],BDProd!A$2:F$17,4,FALSE)</f>
        <v>Batt MC32 5200Ah</v>
      </c>
      <c r="G62" s="17">
        <v>5</v>
      </c>
      <c r="H62"/>
    </row>
    <row r="63" spans="1:8" x14ac:dyDescent="0.25">
      <c r="A63" s="8">
        <v>62</v>
      </c>
      <c r="B63" s="1">
        <v>7</v>
      </c>
      <c r="C63" s="13">
        <v>44110</v>
      </c>
      <c r="D63" s="12" t="s">
        <v>40</v>
      </c>
      <c r="E63" t="str">
        <f>VLOOKUP(BDMouv[[#This Row],[iDProd]],BDProd!A$2:F$17,4,FALSE)</f>
        <v>ZD620</v>
      </c>
      <c r="G63" s="17">
        <v>5</v>
      </c>
      <c r="H63"/>
    </row>
    <row r="64" spans="1:8" x14ac:dyDescent="0.25">
      <c r="A64" s="8">
        <v>63</v>
      </c>
      <c r="B64" s="1">
        <v>8</v>
      </c>
      <c r="C64" s="13">
        <v>44110</v>
      </c>
      <c r="D64" s="12" t="s">
        <v>40</v>
      </c>
      <c r="E64" t="str">
        <f>VLOOKUP(BDMouv[[#This Row],[iDProd]],BDProd!A$2:F$17,4,FALSE)</f>
        <v>ZQ510</v>
      </c>
      <c r="G64" s="17">
        <v>3</v>
      </c>
      <c r="H64"/>
    </row>
    <row r="65" spans="1:8" x14ac:dyDescent="0.25">
      <c r="A65" s="8">
        <v>64</v>
      </c>
      <c r="B65" s="1">
        <v>1</v>
      </c>
      <c r="C65" s="13">
        <v>44111</v>
      </c>
      <c r="D65" s="12" t="s">
        <v>40</v>
      </c>
      <c r="E65" t="str">
        <f>VLOOKUP(BDMouv[[#This Row],[iDProd]],BDProd!A$2:F$17,4,FALSE)</f>
        <v>MC32</v>
      </c>
      <c r="G65" s="17">
        <v>26</v>
      </c>
      <c r="H65"/>
    </row>
    <row r="66" spans="1:8" x14ac:dyDescent="0.25">
      <c r="A66" s="8">
        <v>65</v>
      </c>
      <c r="B66" s="1">
        <v>2</v>
      </c>
      <c r="C66" s="13">
        <v>44111</v>
      </c>
      <c r="D66" s="12" t="s">
        <v>40</v>
      </c>
      <c r="E66" t="str">
        <f>VLOOKUP(BDMouv[[#This Row],[iDProd]],BDProd!A$2:F$17,4,FALSE)</f>
        <v>Cradle 1P</v>
      </c>
      <c r="G66" s="17">
        <v>9</v>
      </c>
      <c r="H66"/>
    </row>
    <row r="67" spans="1:8" x14ac:dyDescent="0.25">
      <c r="A67" s="8">
        <v>66</v>
      </c>
      <c r="B67" s="1">
        <v>4</v>
      </c>
      <c r="C67" s="13">
        <v>44111</v>
      </c>
      <c r="D67" s="12" t="s">
        <v>40</v>
      </c>
      <c r="E67" t="str">
        <f>VLOOKUP(BDMouv[[#This Row],[iDProd]],BDProd!A$2:F$17,4,FALSE)</f>
        <v>Batt MC32 2700Ah</v>
      </c>
      <c r="G67" s="17">
        <v>16</v>
      </c>
      <c r="H67"/>
    </row>
    <row r="68" spans="1:8" x14ac:dyDescent="0.25">
      <c r="A68" s="8">
        <v>67</v>
      </c>
      <c r="B68" s="1">
        <v>5</v>
      </c>
      <c r="C68" s="13">
        <v>44111</v>
      </c>
      <c r="D68" s="12" t="s">
        <v>40</v>
      </c>
      <c r="E68" t="str">
        <f>VLOOKUP(BDMouv[[#This Row],[iDProd]],BDProd!A$2:F$17,4,FALSE)</f>
        <v>Batt MC32 5200Ah</v>
      </c>
      <c r="G68" s="17">
        <v>6</v>
      </c>
      <c r="H68"/>
    </row>
    <row r="69" spans="1:8" x14ac:dyDescent="0.25">
      <c r="A69" s="8">
        <v>68</v>
      </c>
      <c r="B69" s="1">
        <v>7</v>
      </c>
      <c r="C69" s="13">
        <v>44111</v>
      </c>
      <c r="D69" s="12" t="s">
        <v>40</v>
      </c>
      <c r="E69" t="str">
        <f>VLOOKUP(BDMouv[[#This Row],[iDProd]],BDProd!A$2:F$17,4,FALSE)</f>
        <v>ZD620</v>
      </c>
      <c r="G69" s="17">
        <v>5</v>
      </c>
      <c r="H69"/>
    </row>
    <row r="70" spans="1:8" x14ac:dyDescent="0.25">
      <c r="A70" s="8">
        <v>69</v>
      </c>
      <c r="B70" s="1">
        <v>8</v>
      </c>
      <c r="C70" s="13">
        <v>44111</v>
      </c>
      <c r="D70" s="12" t="s">
        <v>40</v>
      </c>
      <c r="E70" t="str">
        <f>VLOOKUP(BDMouv[[#This Row],[iDProd]],BDProd!A$2:F$17,4,FALSE)</f>
        <v>ZQ510</v>
      </c>
      <c r="G70" s="17">
        <v>8</v>
      </c>
      <c r="H70"/>
    </row>
    <row r="71" spans="1:8" x14ac:dyDescent="0.25">
      <c r="A71" s="8">
        <v>70</v>
      </c>
      <c r="B71" s="1">
        <v>4</v>
      </c>
      <c r="C71" s="13">
        <v>44112</v>
      </c>
      <c r="D71" s="12" t="s">
        <v>39</v>
      </c>
      <c r="E71" t="str">
        <f>VLOOKUP(BDMouv[[#This Row],[iDProd]],BDProd!A$2:F$17,4,FALSE)</f>
        <v>Batt MC32 2700Ah</v>
      </c>
      <c r="G71" s="17">
        <v>45</v>
      </c>
      <c r="H71"/>
    </row>
    <row r="72" spans="1:8" x14ac:dyDescent="0.25">
      <c r="A72" s="8">
        <v>71</v>
      </c>
      <c r="B72" s="1">
        <v>5</v>
      </c>
      <c r="C72" s="13">
        <v>44112</v>
      </c>
      <c r="D72" s="12" t="s">
        <v>39</v>
      </c>
      <c r="E72" t="str">
        <f>VLOOKUP(BDMouv[[#This Row],[iDProd]],BDProd!A$2:F$17,4,FALSE)</f>
        <v>Batt MC32 5200Ah</v>
      </c>
      <c r="G72" s="17">
        <v>20</v>
      </c>
      <c r="H72"/>
    </row>
    <row r="73" spans="1:8" x14ac:dyDescent="0.25">
      <c r="A73" s="8">
        <v>72</v>
      </c>
      <c r="B73" s="1">
        <v>1</v>
      </c>
      <c r="C73" s="13">
        <v>44112</v>
      </c>
      <c r="D73" s="12" t="s">
        <v>40</v>
      </c>
      <c r="E73" t="str">
        <f>VLOOKUP(BDMouv[[#This Row],[iDProd]],BDProd!A$2:F$17,4,FALSE)</f>
        <v>MC32</v>
      </c>
      <c r="G73" s="17">
        <v>10</v>
      </c>
      <c r="H73"/>
    </row>
    <row r="74" spans="1:8" x14ac:dyDescent="0.25">
      <c r="A74" s="8">
        <v>73</v>
      </c>
      <c r="B74" s="1">
        <v>4</v>
      </c>
      <c r="C74" s="13">
        <v>44112</v>
      </c>
      <c r="D74" s="12" t="s">
        <v>40</v>
      </c>
      <c r="E74" t="str">
        <f>VLOOKUP(BDMouv[[#This Row],[iDProd]],BDProd!A$2:F$17,4,FALSE)</f>
        <v>Batt MC32 2700Ah</v>
      </c>
      <c r="G74" s="17">
        <v>16</v>
      </c>
      <c r="H74"/>
    </row>
    <row r="75" spans="1:8" x14ac:dyDescent="0.25">
      <c r="A75" s="8">
        <v>74</v>
      </c>
      <c r="B75" s="1">
        <v>5</v>
      </c>
      <c r="C75" s="13">
        <v>44112</v>
      </c>
      <c r="D75" s="12" t="s">
        <v>40</v>
      </c>
      <c r="E75" t="str">
        <f>VLOOKUP(BDMouv[[#This Row],[iDProd]],BDProd!A$2:F$17,4,FALSE)</f>
        <v>Batt MC32 5200Ah</v>
      </c>
      <c r="G75" s="17">
        <v>6</v>
      </c>
      <c r="H75"/>
    </row>
    <row r="76" spans="1:8" x14ac:dyDescent="0.25">
      <c r="A76" s="8">
        <v>75</v>
      </c>
      <c r="B76" s="1">
        <v>7</v>
      </c>
      <c r="C76" s="13">
        <v>44112</v>
      </c>
      <c r="D76" s="12" t="s">
        <v>40</v>
      </c>
      <c r="E76" t="str">
        <f>VLOOKUP(BDMouv[[#This Row],[iDProd]],BDProd!A$2:F$17,4,FALSE)</f>
        <v>ZD620</v>
      </c>
      <c r="G76" s="17">
        <v>4</v>
      </c>
      <c r="H76"/>
    </row>
    <row r="77" spans="1:8" x14ac:dyDescent="0.25">
      <c r="A77" s="8">
        <v>76</v>
      </c>
      <c r="B77" s="1">
        <v>8</v>
      </c>
      <c r="C77" s="13">
        <v>44112</v>
      </c>
      <c r="D77" s="12" t="s">
        <v>40</v>
      </c>
      <c r="E77" t="str">
        <f>VLOOKUP(BDMouv[[#This Row],[iDProd]],BDProd!A$2:F$17,4,FALSE)</f>
        <v>ZQ510</v>
      </c>
      <c r="G77" s="17">
        <v>5</v>
      </c>
      <c r="H77"/>
    </row>
    <row r="78" spans="1:8" x14ac:dyDescent="0.25">
      <c r="A78" s="8">
        <v>77</v>
      </c>
      <c r="B78" s="1">
        <v>7</v>
      </c>
      <c r="C78" s="13">
        <v>44113</v>
      </c>
      <c r="D78" s="12" t="s">
        <v>39</v>
      </c>
      <c r="E78" t="str">
        <f>VLOOKUP(BDMouv[[#This Row],[iDProd]],BDProd!A$2:F$17,4,FALSE)</f>
        <v>ZD620</v>
      </c>
      <c r="G78" s="17">
        <v>52</v>
      </c>
      <c r="H78"/>
    </row>
    <row r="79" spans="1:8" x14ac:dyDescent="0.25">
      <c r="A79" s="8">
        <v>78</v>
      </c>
      <c r="B79" s="1">
        <v>8</v>
      </c>
      <c r="C79" s="13">
        <v>44113</v>
      </c>
      <c r="D79" s="12" t="s">
        <v>39</v>
      </c>
      <c r="E79" t="str">
        <f>VLOOKUP(BDMouv[[#This Row],[iDProd]],BDProd!A$2:F$17,4,FALSE)</f>
        <v>ZQ510</v>
      </c>
      <c r="G79" s="17">
        <v>23</v>
      </c>
      <c r="H79"/>
    </row>
    <row r="80" spans="1:8" x14ac:dyDescent="0.25">
      <c r="A80" s="8">
        <v>79</v>
      </c>
      <c r="B80" s="1">
        <v>1</v>
      </c>
      <c r="C80" s="13">
        <v>44113</v>
      </c>
      <c r="D80" s="12" t="s">
        <v>40</v>
      </c>
      <c r="E80" t="str">
        <f>VLOOKUP(BDMouv[[#This Row],[iDProd]],BDProd!A$2:F$17,4,FALSE)</f>
        <v>MC32</v>
      </c>
      <c r="G80" s="17">
        <v>15</v>
      </c>
      <c r="H80"/>
    </row>
    <row r="81" spans="1:8" x14ac:dyDescent="0.25">
      <c r="A81" s="8">
        <v>80</v>
      </c>
      <c r="B81" s="1">
        <v>4</v>
      </c>
      <c r="C81" s="13">
        <v>44113</v>
      </c>
      <c r="D81" s="12" t="s">
        <v>40</v>
      </c>
      <c r="E81" t="str">
        <f>VLOOKUP(BDMouv[[#This Row],[iDProd]],BDProd!A$2:F$17,4,FALSE)</f>
        <v>Batt MC32 2700Ah</v>
      </c>
      <c r="G81" s="17">
        <v>15</v>
      </c>
      <c r="H81"/>
    </row>
    <row r="82" spans="1:8" x14ac:dyDescent="0.25">
      <c r="A82" s="8">
        <v>81</v>
      </c>
      <c r="B82" s="1">
        <v>5</v>
      </c>
      <c r="C82" s="13">
        <v>44113</v>
      </c>
      <c r="D82" s="12" t="s">
        <v>40</v>
      </c>
      <c r="E82" t="str">
        <f>VLOOKUP(BDMouv[[#This Row],[iDProd]],BDProd!A$2:F$17,4,FALSE)</f>
        <v>Batt MC32 5200Ah</v>
      </c>
      <c r="G82" s="17">
        <v>4</v>
      </c>
      <c r="H82"/>
    </row>
    <row r="83" spans="1:8" x14ac:dyDescent="0.25">
      <c r="A83" s="8">
        <v>82</v>
      </c>
      <c r="B83" s="1">
        <v>7</v>
      </c>
      <c r="C83" s="13">
        <v>44113</v>
      </c>
      <c r="D83" s="12" t="s">
        <v>40</v>
      </c>
      <c r="E83" t="str">
        <f>VLOOKUP(BDMouv[[#This Row],[iDProd]],BDProd!A$2:F$17,4,FALSE)</f>
        <v>ZD620</v>
      </c>
      <c r="G83" s="17">
        <v>9</v>
      </c>
      <c r="H83"/>
    </row>
    <row r="84" spans="1:8" x14ac:dyDescent="0.25">
      <c r="A84" s="8">
        <v>83</v>
      </c>
      <c r="B84" s="1">
        <v>8</v>
      </c>
      <c r="C84" s="13">
        <v>44113</v>
      </c>
      <c r="D84" s="12" t="s">
        <v>40</v>
      </c>
      <c r="E84" t="str">
        <f>VLOOKUP(BDMouv[[#This Row],[iDProd]],BDProd!A$2:F$17,4,FALSE)</f>
        <v>ZQ510</v>
      </c>
      <c r="G84" s="17">
        <v>14</v>
      </c>
      <c r="H84"/>
    </row>
    <row r="85" spans="1:8" x14ac:dyDescent="0.25">
      <c r="A85" s="8">
        <v>84</v>
      </c>
      <c r="B85" s="1">
        <v>1</v>
      </c>
      <c r="C85" s="13">
        <v>44114</v>
      </c>
      <c r="D85" s="12" t="s">
        <v>39</v>
      </c>
      <c r="E85" t="str">
        <f>VLOOKUP(BDMouv[[#This Row],[iDProd]],BDProd!A$2:F$17,4,FALSE)</f>
        <v>MC32</v>
      </c>
      <c r="G85" s="17">
        <v>137</v>
      </c>
      <c r="H85"/>
    </row>
    <row r="86" spans="1:8" x14ac:dyDescent="0.25">
      <c r="A86" s="8">
        <v>85</v>
      </c>
      <c r="B86" s="1">
        <v>4</v>
      </c>
      <c r="C86" s="13">
        <v>44114</v>
      </c>
      <c r="D86" s="12" t="s">
        <v>39</v>
      </c>
      <c r="E86" t="str">
        <f>VLOOKUP(BDMouv[[#This Row],[iDProd]],BDProd!A$2:F$17,4,FALSE)</f>
        <v>Batt MC32 2700Ah</v>
      </c>
      <c r="G86" s="17">
        <v>35</v>
      </c>
      <c r="H86"/>
    </row>
    <row r="87" spans="1:8" x14ac:dyDescent="0.25">
      <c r="A87" s="8">
        <v>86</v>
      </c>
      <c r="B87" s="1">
        <v>1</v>
      </c>
      <c r="C87" s="13">
        <v>44115</v>
      </c>
      <c r="D87" s="12" t="s">
        <v>40</v>
      </c>
      <c r="E87" t="str">
        <f>VLOOKUP(BDMouv[[#This Row],[iDProd]],BDProd!A$2:F$17,4,FALSE)</f>
        <v>MC32</v>
      </c>
      <c r="G87" s="17">
        <v>21</v>
      </c>
      <c r="H87"/>
    </row>
    <row r="88" spans="1:8" x14ac:dyDescent="0.25">
      <c r="A88" s="8">
        <v>87</v>
      </c>
      <c r="B88" s="1">
        <v>4</v>
      </c>
      <c r="C88" s="13">
        <v>44115</v>
      </c>
      <c r="D88" s="12" t="s">
        <v>40</v>
      </c>
      <c r="E88" t="str">
        <f>VLOOKUP(BDMouv[[#This Row],[iDProd]],BDProd!A$2:F$17,4,FALSE)</f>
        <v>Batt MC32 2700Ah</v>
      </c>
      <c r="G88" s="17">
        <v>14</v>
      </c>
      <c r="H88"/>
    </row>
    <row r="89" spans="1:8" x14ac:dyDescent="0.25">
      <c r="A89" s="8">
        <v>88</v>
      </c>
      <c r="B89" s="1">
        <v>7</v>
      </c>
      <c r="C89" s="13">
        <v>44115</v>
      </c>
      <c r="D89" s="12" t="s">
        <v>40</v>
      </c>
      <c r="E89" t="str">
        <f>VLOOKUP(BDMouv[[#This Row],[iDProd]],BDProd!A$2:F$17,4,FALSE)</f>
        <v>ZD620</v>
      </c>
      <c r="G89" s="17">
        <v>10</v>
      </c>
      <c r="H89"/>
    </row>
    <row r="90" spans="1:8" x14ac:dyDescent="0.25">
      <c r="A90" s="8">
        <v>89</v>
      </c>
      <c r="B90" s="1">
        <v>8</v>
      </c>
      <c r="C90" s="13">
        <v>44115</v>
      </c>
      <c r="D90" s="12" t="s">
        <v>40</v>
      </c>
      <c r="E90" t="str">
        <f>VLOOKUP(BDMouv[[#This Row],[iDProd]],BDProd!A$2:F$17,4,FALSE)</f>
        <v>ZQ510</v>
      </c>
      <c r="G90" s="17">
        <v>10</v>
      </c>
      <c r="H90"/>
    </row>
    <row r="91" spans="1:8" x14ac:dyDescent="0.25">
      <c r="A91" s="8">
        <v>90</v>
      </c>
      <c r="B91" s="1">
        <v>2</v>
      </c>
      <c r="C91" s="13">
        <v>44116</v>
      </c>
      <c r="D91" s="12" t="s">
        <v>39</v>
      </c>
      <c r="E91" t="str">
        <f>VLOOKUP(BDMouv[[#This Row],[iDProd]],BDProd!A$2:F$17,4,FALSE)</f>
        <v>Cradle 1P</v>
      </c>
      <c r="G91" s="17">
        <v>30</v>
      </c>
      <c r="H91"/>
    </row>
    <row r="92" spans="1:8" x14ac:dyDescent="0.25">
      <c r="A92" s="8">
        <v>91</v>
      </c>
      <c r="B92" s="1">
        <v>1</v>
      </c>
      <c r="C92" s="13">
        <v>44116</v>
      </c>
      <c r="D92" s="12" t="s">
        <v>40</v>
      </c>
      <c r="E92" t="str">
        <f>VLOOKUP(BDMouv[[#This Row],[iDProd]],BDProd!A$2:F$17,4,FALSE)</f>
        <v>MC32</v>
      </c>
      <c r="G92" s="17">
        <v>28</v>
      </c>
      <c r="H92"/>
    </row>
    <row r="93" spans="1:8" x14ac:dyDescent="0.25">
      <c r="A93" s="8">
        <v>92</v>
      </c>
      <c r="B93" s="1">
        <v>2</v>
      </c>
      <c r="C93" s="13">
        <v>44116</v>
      </c>
      <c r="D93" s="12" t="s">
        <v>40</v>
      </c>
      <c r="E93" t="str">
        <f>VLOOKUP(BDMouv[[#This Row],[iDProd]],BDProd!A$2:F$17,4,FALSE)</f>
        <v>Cradle 1P</v>
      </c>
      <c r="G93" s="17">
        <v>3</v>
      </c>
      <c r="H93"/>
    </row>
    <row r="94" spans="1:8" x14ac:dyDescent="0.25">
      <c r="A94" s="8">
        <v>93</v>
      </c>
      <c r="B94" s="1">
        <v>4</v>
      </c>
      <c r="C94" s="13">
        <v>44116</v>
      </c>
      <c r="D94" s="12" t="s">
        <v>40</v>
      </c>
      <c r="E94" t="str">
        <f>VLOOKUP(BDMouv[[#This Row],[iDProd]],BDProd!A$2:F$17,4,FALSE)</f>
        <v>Batt MC32 2700Ah</v>
      </c>
      <c r="G94" s="17">
        <v>13</v>
      </c>
      <c r="H94"/>
    </row>
    <row r="95" spans="1:8" x14ac:dyDescent="0.25">
      <c r="A95" s="8">
        <v>94</v>
      </c>
      <c r="B95" s="1">
        <v>5</v>
      </c>
      <c r="C95" s="13">
        <v>44116</v>
      </c>
      <c r="D95" s="12" t="s">
        <v>40</v>
      </c>
      <c r="E95" t="str">
        <f>VLOOKUP(BDMouv[[#This Row],[iDProd]],BDProd!A$2:F$17,4,FALSE)</f>
        <v>Batt MC32 5200Ah</v>
      </c>
      <c r="G95" s="17">
        <v>2</v>
      </c>
      <c r="H95"/>
    </row>
    <row r="96" spans="1:8" x14ac:dyDescent="0.25">
      <c r="A96" s="8">
        <v>95</v>
      </c>
      <c r="B96" s="1">
        <v>7</v>
      </c>
      <c r="C96" s="13">
        <v>44116</v>
      </c>
      <c r="D96" s="12" t="s">
        <v>40</v>
      </c>
      <c r="E96" t="str">
        <f>VLOOKUP(BDMouv[[#This Row],[iDProd]],BDProd!A$2:F$17,4,FALSE)</f>
        <v>ZD620</v>
      </c>
      <c r="G96" s="17">
        <v>13</v>
      </c>
      <c r="H96"/>
    </row>
    <row r="97" spans="1:8" x14ac:dyDescent="0.25">
      <c r="A97" s="8">
        <v>96</v>
      </c>
      <c r="B97" s="1">
        <v>8</v>
      </c>
      <c r="C97" s="13">
        <v>44116</v>
      </c>
      <c r="D97" s="12" t="s">
        <v>40</v>
      </c>
      <c r="E97" t="str">
        <f>VLOOKUP(BDMouv[[#This Row],[iDProd]],BDProd!A$2:F$17,4,FALSE)</f>
        <v>ZQ510</v>
      </c>
      <c r="G97" s="17">
        <v>7</v>
      </c>
      <c r="H97"/>
    </row>
    <row r="98" spans="1:8" x14ac:dyDescent="0.25">
      <c r="A98" s="8">
        <v>97</v>
      </c>
      <c r="B98" s="1">
        <v>1</v>
      </c>
      <c r="C98" s="13">
        <v>44117</v>
      </c>
      <c r="D98" s="12" t="s">
        <v>40</v>
      </c>
      <c r="E98" t="str">
        <f>VLOOKUP(BDMouv[[#This Row],[iDProd]],BDProd!A$2:F$17,4,FALSE)</f>
        <v>MC32</v>
      </c>
      <c r="G98" s="17">
        <v>13</v>
      </c>
      <c r="H98"/>
    </row>
    <row r="99" spans="1:8" x14ac:dyDescent="0.25">
      <c r="A99" s="8">
        <v>98</v>
      </c>
      <c r="B99" s="1">
        <v>2</v>
      </c>
      <c r="C99" s="13">
        <v>44117</v>
      </c>
      <c r="D99" s="12" t="s">
        <v>40</v>
      </c>
      <c r="E99" t="str">
        <f>VLOOKUP(BDMouv[[#This Row],[iDProd]],BDProd!A$2:F$17,4,FALSE)</f>
        <v>Cradle 1P</v>
      </c>
      <c r="G99" s="17">
        <v>4</v>
      </c>
      <c r="H99"/>
    </row>
    <row r="100" spans="1:8" x14ac:dyDescent="0.25">
      <c r="A100" s="8">
        <v>99</v>
      </c>
      <c r="B100" s="1">
        <v>4</v>
      </c>
      <c r="C100" s="13">
        <v>44117</v>
      </c>
      <c r="D100" s="12" t="s">
        <v>40</v>
      </c>
      <c r="E100" t="str">
        <f>VLOOKUP(BDMouv[[#This Row],[iDProd]],BDProd!A$2:F$17,4,FALSE)</f>
        <v>Batt MC32 2700Ah</v>
      </c>
      <c r="G100" s="17">
        <v>7</v>
      </c>
      <c r="H100"/>
    </row>
    <row r="101" spans="1:8" x14ac:dyDescent="0.25">
      <c r="A101" s="8">
        <v>100</v>
      </c>
      <c r="B101" s="1">
        <v>5</v>
      </c>
      <c r="C101" s="13">
        <v>44117</v>
      </c>
      <c r="D101" s="12" t="s">
        <v>40</v>
      </c>
      <c r="E101" t="str">
        <f>VLOOKUP(BDMouv[[#This Row],[iDProd]],BDProd!A$2:F$17,4,FALSE)</f>
        <v>Batt MC32 5200Ah</v>
      </c>
      <c r="G101" s="17">
        <v>5</v>
      </c>
      <c r="H101"/>
    </row>
    <row r="102" spans="1:8" x14ac:dyDescent="0.25">
      <c r="A102" s="8">
        <v>101</v>
      </c>
      <c r="B102" s="1">
        <v>7</v>
      </c>
      <c r="C102" s="13">
        <v>44117</v>
      </c>
      <c r="D102" s="12" t="s">
        <v>40</v>
      </c>
      <c r="E102" t="str">
        <f>VLOOKUP(BDMouv[[#This Row],[iDProd]],BDProd!A$2:F$17,4,FALSE)</f>
        <v>ZD620</v>
      </c>
      <c r="G102" s="17">
        <v>5</v>
      </c>
      <c r="H102"/>
    </row>
    <row r="103" spans="1:8" x14ac:dyDescent="0.25">
      <c r="A103" s="8">
        <v>102</v>
      </c>
      <c r="B103" s="1">
        <v>8</v>
      </c>
      <c r="C103" s="13">
        <v>44117</v>
      </c>
      <c r="D103" s="12" t="s">
        <v>40</v>
      </c>
      <c r="E103" t="str">
        <f>VLOOKUP(BDMouv[[#This Row],[iDProd]],BDProd!A$2:F$17,4,FALSE)</f>
        <v>ZQ510</v>
      </c>
      <c r="G103" s="17">
        <v>4</v>
      </c>
      <c r="H103"/>
    </row>
    <row r="104" spans="1:8" x14ac:dyDescent="0.25">
      <c r="A104" s="8">
        <v>103</v>
      </c>
      <c r="B104" s="1">
        <v>4</v>
      </c>
      <c r="C104" s="13">
        <v>44118</v>
      </c>
      <c r="D104" s="12" t="s">
        <v>39</v>
      </c>
      <c r="E104" t="str">
        <f>VLOOKUP(BDMouv[[#This Row],[iDProd]],BDProd!A$2:F$17,4,FALSE)</f>
        <v>Batt MC32 2700Ah</v>
      </c>
      <c r="G104" s="17">
        <v>37</v>
      </c>
      <c r="H104"/>
    </row>
    <row r="105" spans="1:8" x14ac:dyDescent="0.25">
      <c r="A105" s="8">
        <v>104</v>
      </c>
      <c r="B105" s="1">
        <v>5</v>
      </c>
      <c r="C105" s="13">
        <v>44118</v>
      </c>
      <c r="D105" s="12" t="s">
        <v>39</v>
      </c>
      <c r="E105" t="str">
        <f>VLOOKUP(BDMouv[[#This Row],[iDProd]],BDProd!A$2:F$17,4,FALSE)</f>
        <v>Batt MC32 5200Ah</v>
      </c>
      <c r="G105" s="17">
        <v>17</v>
      </c>
      <c r="H105"/>
    </row>
    <row r="106" spans="1:8" x14ac:dyDescent="0.25">
      <c r="A106" s="8">
        <v>105</v>
      </c>
      <c r="B106" s="1">
        <v>1</v>
      </c>
      <c r="C106" s="13">
        <v>44118</v>
      </c>
      <c r="D106" s="12" t="s">
        <v>40</v>
      </c>
      <c r="E106" t="str">
        <f>VLOOKUP(BDMouv[[#This Row],[iDProd]],BDProd!A$2:F$17,4,FALSE)</f>
        <v>MC32</v>
      </c>
      <c r="G106" s="17">
        <v>13</v>
      </c>
      <c r="H106"/>
    </row>
    <row r="107" spans="1:8" x14ac:dyDescent="0.25">
      <c r="A107" s="8">
        <v>106</v>
      </c>
      <c r="B107" s="1">
        <v>2</v>
      </c>
      <c r="C107" s="13">
        <v>44118</v>
      </c>
      <c r="D107" s="12" t="s">
        <v>40</v>
      </c>
      <c r="E107" t="str">
        <f>VLOOKUP(BDMouv[[#This Row],[iDProd]],BDProd!A$2:F$17,4,FALSE)</f>
        <v>Cradle 1P</v>
      </c>
      <c r="G107" s="17">
        <v>2</v>
      </c>
      <c r="H107"/>
    </row>
    <row r="108" spans="1:8" x14ac:dyDescent="0.25">
      <c r="A108" s="8">
        <v>107</v>
      </c>
      <c r="B108" s="1">
        <v>4</v>
      </c>
      <c r="C108" s="13">
        <v>44118</v>
      </c>
      <c r="D108" s="12" t="s">
        <v>40</v>
      </c>
      <c r="E108" t="str">
        <f>VLOOKUP(BDMouv[[#This Row],[iDProd]],BDProd!A$2:F$17,4,FALSE)</f>
        <v>Batt MC32 2700Ah</v>
      </c>
      <c r="G108" s="17">
        <v>17</v>
      </c>
      <c r="H108"/>
    </row>
    <row r="109" spans="1:8" x14ac:dyDescent="0.25">
      <c r="A109" s="8">
        <v>108</v>
      </c>
      <c r="B109" s="1">
        <v>5</v>
      </c>
      <c r="C109" s="13">
        <v>44118</v>
      </c>
      <c r="D109" s="12" t="s">
        <v>40</v>
      </c>
      <c r="E109" t="str">
        <f>VLOOKUP(BDMouv[[#This Row],[iDProd]],BDProd!A$2:F$17,4,FALSE)</f>
        <v>Batt MC32 5200Ah</v>
      </c>
      <c r="G109" s="17">
        <v>1</v>
      </c>
      <c r="H109"/>
    </row>
    <row r="110" spans="1:8" x14ac:dyDescent="0.25">
      <c r="A110" s="8">
        <v>109</v>
      </c>
      <c r="B110" s="1">
        <v>7</v>
      </c>
      <c r="C110" s="13">
        <v>44118</v>
      </c>
      <c r="D110" s="12" t="s">
        <v>40</v>
      </c>
      <c r="E110" t="str">
        <f>VLOOKUP(BDMouv[[#This Row],[iDProd]],BDProd!A$2:F$17,4,FALSE)</f>
        <v>ZD620</v>
      </c>
      <c r="G110" s="17">
        <v>10</v>
      </c>
      <c r="H110"/>
    </row>
    <row r="111" spans="1:8" x14ac:dyDescent="0.25">
      <c r="A111" s="8">
        <v>110</v>
      </c>
      <c r="B111" s="1">
        <v>8</v>
      </c>
      <c r="C111" s="13">
        <v>44118</v>
      </c>
      <c r="D111" s="12" t="s">
        <v>40</v>
      </c>
      <c r="E111" t="str">
        <f>VLOOKUP(BDMouv[[#This Row],[iDProd]],BDProd!A$2:F$17,4,FALSE)</f>
        <v>ZQ510</v>
      </c>
      <c r="G111" s="17">
        <v>9</v>
      </c>
      <c r="H111"/>
    </row>
    <row r="112" spans="1:8" x14ac:dyDescent="0.25">
      <c r="A112" s="8">
        <v>111</v>
      </c>
      <c r="B112" s="1">
        <v>1</v>
      </c>
      <c r="C112" s="13">
        <v>44119</v>
      </c>
      <c r="D112" s="12" t="s">
        <v>40</v>
      </c>
      <c r="E112" t="str">
        <f>VLOOKUP(BDMouv[[#This Row],[iDProd]],BDProd!A$2:F$17,4,FALSE)</f>
        <v>MC32</v>
      </c>
      <c r="G112" s="17">
        <v>27</v>
      </c>
      <c r="H112"/>
    </row>
    <row r="113" spans="1:8" x14ac:dyDescent="0.25">
      <c r="A113" s="8">
        <v>112</v>
      </c>
      <c r="B113" s="1">
        <v>2</v>
      </c>
      <c r="C113" s="13">
        <v>44119</v>
      </c>
      <c r="D113" s="12" t="s">
        <v>40</v>
      </c>
      <c r="E113" t="str">
        <f>VLOOKUP(BDMouv[[#This Row],[iDProd]],BDProd!A$2:F$17,4,FALSE)</f>
        <v>Cradle 1P</v>
      </c>
      <c r="G113" s="17">
        <v>2</v>
      </c>
      <c r="H113"/>
    </row>
    <row r="114" spans="1:8" x14ac:dyDescent="0.25">
      <c r="A114" s="8">
        <v>113</v>
      </c>
      <c r="B114" s="1">
        <v>4</v>
      </c>
      <c r="C114" s="13">
        <v>44119</v>
      </c>
      <c r="D114" s="12" t="s">
        <v>40</v>
      </c>
      <c r="E114" t="str">
        <f>VLOOKUP(BDMouv[[#This Row],[iDProd]],BDProd!A$2:F$17,4,FALSE)</f>
        <v>Batt MC32 2700Ah</v>
      </c>
      <c r="G114" s="17">
        <v>9</v>
      </c>
      <c r="H114"/>
    </row>
    <row r="115" spans="1:8" x14ac:dyDescent="0.25">
      <c r="A115" s="8">
        <v>114</v>
      </c>
      <c r="B115" s="1">
        <v>5</v>
      </c>
      <c r="C115" s="13">
        <v>44119</v>
      </c>
      <c r="D115" s="12" t="s">
        <v>40</v>
      </c>
      <c r="E115" t="str">
        <f>VLOOKUP(BDMouv[[#This Row],[iDProd]],BDProd!A$2:F$17,4,FALSE)</f>
        <v>Batt MC32 5200Ah</v>
      </c>
      <c r="G115" s="17">
        <v>4</v>
      </c>
      <c r="H115"/>
    </row>
    <row r="116" spans="1:8" x14ac:dyDescent="0.25">
      <c r="A116" s="8">
        <v>115</v>
      </c>
      <c r="B116" s="1">
        <v>7</v>
      </c>
      <c r="C116" s="13">
        <v>44119</v>
      </c>
      <c r="D116" s="12" t="s">
        <v>40</v>
      </c>
      <c r="E116" t="str">
        <f>VLOOKUP(BDMouv[[#This Row],[iDProd]],BDProd!A$2:F$17,4,FALSE)</f>
        <v>ZD620</v>
      </c>
      <c r="G116" s="17">
        <v>11</v>
      </c>
      <c r="H116"/>
    </row>
    <row r="117" spans="1:8" x14ac:dyDescent="0.25">
      <c r="A117" s="8">
        <v>116</v>
      </c>
      <c r="B117" s="1">
        <v>8</v>
      </c>
      <c r="C117" s="13">
        <v>44119</v>
      </c>
      <c r="D117" s="12" t="s">
        <v>40</v>
      </c>
      <c r="E117" t="str">
        <f>VLOOKUP(BDMouv[[#This Row],[iDProd]],BDProd!A$2:F$17,4,FALSE)</f>
        <v>ZQ510</v>
      </c>
      <c r="G117" s="17">
        <v>6</v>
      </c>
      <c r="H117"/>
    </row>
    <row r="118" spans="1:8" x14ac:dyDescent="0.25">
      <c r="A118" s="8">
        <v>117</v>
      </c>
      <c r="B118" s="1">
        <v>1</v>
      </c>
      <c r="C118" s="13">
        <v>44120</v>
      </c>
      <c r="D118" s="12" t="s">
        <v>40</v>
      </c>
      <c r="E118" t="str">
        <f>VLOOKUP(BDMouv[[#This Row],[iDProd]],BDProd!A$2:F$17,4,FALSE)</f>
        <v>MC32</v>
      </c>
      <c r="G118" s="17">
        <v>5</v>
      </c>
      <c r="H118"/>
    </row>
    <row r="119" spans="1:8" x14ac:dyDescent="0.25">
      <c r="A119" s="8">
        <v>118</v>
      </c>
      <c r="B119" s="1">
        <v>2</v>
      </c>
      <c r="C119" s="13">
        <v>44120</v>
      </c>
      <c r="D119" s="12" t="s">
        <v>40</v>
      </c>
      <c r="E119" t="str">
        <f>VLOOKUP(BDMouv[[#This Row],[iDProd]],BDProd!A$2:F$17,4,FALSE)</f>
        <v>Cradle 1P</v>
      </c>
      <c r="G119" s="17">
        <v>1</v>
      </c>
      <c r="H119"/>
    </row>
    <row r="120" spans="1:8" x14ac:dyDescent="0.25">
      <c r="A120" s="8">
        <v>119</v>
      </c>
      <c r="B120" s="1">
        <v>4</v>
      </c>
      <c r="C120" s="13">
        <v>44120</v>
      </c>
      <c r="D120" s="12" t="s">
        <v>40</v>
      </c>
      <c r="E120" t="str">
        <f>VLOOKUP(BDMouv[[#This Row],[iDProd]],BDProd!A$2:F$17,4,FALSE)</f>
        <v>Batt MC32 2700Ah</v>
      </c>
      <c r="G120" s="17">
        <v>19</v>
      </c>
      <c r="H120"/>
    </row>
    <row r="121" spans="1:8" x14ac:dyDescent="0.25">
      <c r="A121" s="8">
        <v>120</v>
      </c>
      <c r="B121" s="1">
        <v>5</v>
      </c>
      <c r="C121" s="13">
        <v>44120</v>
      </c>
      <c r="D121" s="12" t="s">
        <v>40</v>
      </c>
      <c r="E121" t="str">
        <f>VLOOKUP(BDMouv[[#This Row],[iDProd]],BDProd!A$2:F$17,4,FALSE)</f>
        <v>Batt MC32 5200Ah</v>
      </c>
      <c r="G121" s="17">
        <v>11</v>
      </c>
      <c r="H121"/>
    </row>
    <row r="122" spans="1:8" x14ac:dyDescent="0.25">
      <c r="A122" s="8">
        <v>121</v>
      </c>
      <c r="B122" s="1">
        <v>7</v>
      </c>
      <c r="C122" s="13">
        <v>44120</v>
      </c>
      <c r="D122" s="12" t="s">
        <v>40</v>
      </c>
      <c r="E122" t="str">
        <f>VLOOKUP(BDMouv[[#This Row],[iDProd]],BDProd!A$2:F$17,4,FALSE)</f>
        <v>ZD620</v>
      </c>
      <c r="G122" s="17">
        <v>5</v>
      </c>
      <c r="H122"/>
    </row>
    <row r="123" spans="1:8" x14ac:dyDescent="0.25">
      <c r="A123" s="8">
        <v>122</v>
      </c>
      <c r="B123" s="1">
        <v>8</v>
      </c>
      <c r="C123" s="13">
        <v>44120</v>
      </c>
      <c r="D123" s="12" t="s">
        <v>40</v>
      </c>
      <c r="E123" t="str">
        <f>VLOOKUP(BDMouv[[#This Row],[iDProd]],BDProd!A$2:F$17,4,FALSE)</f>
        <v>ZQ510</v>
      </c>
      <c r="G123" s="17">
        <v>7</v>
      </c>
      <c r="H123"/>
    </row>
    <row r="124" spans="1:8" x14ac:dyDescent="0.25">
      <c r="A124" s="8">
        <v>123</v>
      </c>
      <c r="B124" s="1">
        <v>10</v>
      </c>
      <c r="C124" s="13">
        <v>44120</v>
      </c>
      <c r="D124" s="12" t="s">
        <v>40</v>
      </c>
      <c r="E124" t="str">
        <f>VLOOKUP(BDMouv[[#This Row],[iDProd]],BDProd!A$2:F$17,4,FALSE)</f>
        <v>GK420</v>
      </c>
      <c r="G124" s="17">
        <v>7</v>
      </c>
      <c r="H124"/>
    </row>
    <row r="125" spans="1:8" x14ac:dyDescent="0.25">
      <c r="A125" s="8">
        <v>124</v>
      </c>
      <c r="B125" s="1">
        <v>1</v>
      </c>
      <c r="C125" s="13">
        <v>44121</v>
      </c>
      <c r="D125" s="12" t="s">
        <v>39</v>
      </c>
      <c r="E125" t="str">
        <f>VLOOKUP(BDMouv[[#This Row],[iDProd]],BDProd!A$2:F$17,4,FALSE)</f>
        <v>MC32</v>
      </c>
      <c r="G125" s="17">
        <v>142</v>
      </c>
      <c r="H125"/>
    </row>
    <row r="126" spans="1:8" x14ac:dyDescent="0.25">
      <c r="A126" s="8">
        <v>125</v>
      </c>
      <c r="B126" s="1">
        <v>4</v>
      </c>
      <c r="C126" s="13">
        <v>44121</v>
      </c>
      <c r="D126" s="12" t="s">
        <v>39</v>
      </c>
      <c r="E126" t="str">
        <f>VLOOKUP(BDMouv[[#This Row],[iDProd]],BDProd!A$2:F$17,4,FALSE)</f>
        <v>Batt MC32 2700Ah</v>
      </c>
      <c r="G126" s="17">
        <v>45</v>
      </c>
      <c r="H126"/>
    </row>
    <row r="127" spans="1:8" x14ac:dyDescent="0.25">
      <c r="A127" s="8">
        <v>126</v>
      </c>
      <c r="B127" s="1">
        <v>1</v>
      </c>
      <c r="C127" s="13">
        <v>44122</v>
      </c>
      <c r="D127" s="12" t="s">
        <v>40</v>
      </c>
      <c r="E127" t="str">
        <f>VLOOKUP(BDMouv[[#This Row],[iDProd]],BDProd!A$2:F$17,4,FALSE)</f>
        <v>MC32</v>
      </c>
      <c r="G127" s="17">
        <v>24</v>
      </c>
      <c r="H127"/>
    </row>
    <row r="128" spans="1:8" x14ac:dyDescent="0.25">
      <c r="A128" s="8">
        <v>127</v>
      </c>
      <c r="B128" s="1">
        <v>2</v>
      </c>
      <c r="C128" s="13">
        <v>44122</v>
      </c>
      <c r="D128" s="12" t="s">
        <v>40</v>
      </c>
      <c r="E128" t="str">
        <f>VLOOKUP(BDMouv[[#This Row],[iDProd]],BDProd!A$2:F$17,4,FALSE)</f>
        <v>Cradle 1P</v>
      </c>
      <c r="G128" s="17">
        <v>4</v>
      </c>
      <c r="H128"/>
    </row>
    <row r="129" spans="1:8" x14ac:dyDescent="0.25">
      <c r="A129" s="8">
        <v>128</v>
      </c>
      <c r="B129" s="1">
        <v>4</v>
      </c>
      <c r="C129" s="13">
        <v>44122</v>
      </c>
      <c r="D129" s="12" t="s">
        <v>40</v>
      </c>
      <c r="E129" t="str">
        <f>VLOOKUP(BDMouv[[#This Row],[iDProd]],BDProd!A$2:F$17,4,FALSE)</f>
        <v>Batt MC32 2700Ah</v>
      </c>
      <c r="G129" s="17">
        <v>7</v>
      </c>
      <c r="H129"/>
    </row>
    <row r="130" spans="1:8" x14ac:dyDescent="0.25">
      <c r="A130" s="8">
        <v>129</v>
      </c>
      <c r="B130" s="1">
        <v>5</v>
      </c>
      <c r="C130" s="13">
        <v>44122</v>
      </c>
      <c r="D130" s="12" t="s">
        <v>40</v>
      </c>
      <c r="E130" t="str">
        <f>VLOOKUP(BDMouv[[#This Row],[iDProd]],BDProd!A$2:F$17,4,FALSE)</f>
        <v>Batt MC32 5200Ah</v>
      </c>
      <c r="G130" s="17">
        <v>5</v>
      </c>
      <c r="H130"/>
    </row>
    <row r="131" spans="1:8" x14ac:dyDescent="0.25">
      <c r="A131" s="8">
        <v>130</v>
      </c>
      <c r="B131" s="1">
        <v>7</v>
      </c>
      <c r="C131" s="13">
        <v>44122</v>
      </c>
      <c r="D131" s="12" t="s">
        <v>40</v>
      </c>
      <c r="E131" t="str">
        <f>VLOOKUP(BDMouv[[#This Row],[iDProd]],BDProd!A$2:F$17,4,FALSE)</f>
        <v>ZD620</v>
      </c>
      <c r="G131" s="17">
        <v>5</v>
      </c>
      <c r="H131"/>
    </row>
    <row r="132" spans="1:8" x14ac:dyDescent="0.25">
      <c r="A132" s="8">
        <v>131</v>
      </c>
      <c r="B132" s="1">
        <v>8</v>
      </c>
      <c r="C132" s="13">
        <v>44122</v>
      </c>
      <c r="D132" s="12" t="s">
        <v>40</v>
      </c>
      <c r="E132" t="str">
        <f>VLOOKUP(BDMouv[[#This Row],[iDProd]],BDProd!A$2:F$17,4,FALSE)</f>
        <v>ZQ510</v>
      </c>
      <c r="G132" s="17">
        <v>7</v>
      </c>
      <c r="H132"/>
    </row>
    <row r="133" spans="1:8" x14ac:dyDescent="0.25">
      <c r="A133" s="8">
        <v>132</v>
      </c>
      <c r="B133" s="1">
        <v>10</v>
      </c>
      <c r="C133" s="13">
        <v>44122</v>
      </c>
      <c r="D133" s="12" t="s">
        <v>40</v>
      </c>
      <c r="E133" t="str">
        <f>VLOOKUP(BDMouv[[#This Row],[iDProd]],BDProd!A$2:F$17,4,FALSE)</f>
        <v>GK420</v>
      </c>
      <c r="G133" s="17">
        <v>5</v>
      </c>
      <c r="H133"/>
    </row>
    <row r="134" spans="1:8" x14ac:dyDescent="0.25">
      <c r="A134" s="8">
        <v>133</v>
      </c>
      <c r="B134" s="1">
        <v>7</v>
      </c>
      <c r="C134" s="13">
        <v>44488</v>
      </c>
      <c r="D134" s="12" t="s">
        <v>39</v>
      </c>
      <c r="E134" t="str">
        <f>VLOOKUP(BDMouv[[#This Row],[iDProd]],BDProd!A$2:F$17,4,FALSE)</f>
        <v>ZD620</v>
      </c>
      <c r="G134" s="17">
        <v>60</v>
      </c>
      <c r="H134"/>
    </row>
    <row r="135" spans="1:8" x14ac:dyDescent="0.25">
      <c r="A135" s="8">
        <v>134</v>
      </c>
      <c r="B135" s="1">
        <v>8</v>
      </c>
      <c r="C135" s="13">
        <v>44123</v>
      </c>
      <c r="D135" s="12" t="s">
        <v>39</v>
      </c>
      <c r="E135" t="str">
        <f>VLOOKUP(BDMouv[[#This Row],[iDProd]],BDProd!A$2:F$17,4,FALSE)</f>
        <v>ZQ510</v>
      </c>
      <c r="G135" s="17">
        <v>34</v>
      </c>
      <c r="H135"/>
    </row>
    <row r="136" spans="1:8" x14ac:dyDescent="0.25">
      <c r="A136" s="8">
        <v>135</v>
      </c>
      <c r="B136" s="1">
        <v>1</v>
      </c>
      <c r="C136" s="13">
        <v>44123</v>
      </c>
      <c r="D136" s="12" t="s">
        <v>40</v>
      </c>
      <c r="E136" t="str">
        <f>VLOOKUP(BDMouv[[#This Row],[iDProd]],BDProd!A$2:F$17,4,FALSE)</f>
        <v>MC32</v>
      </c>
      <c r="G136" s="17">
        <v>20</v>
      </c>
      <c r="H136"/>
    </row>
    <row r="137" spans="1:8" x14ac:dyDescent="0.25">
      <c r="A137" s="8">
        <v>136</v>
      </c>
      <c r="B137" s="1">
        <v>2</v>
      </c>
      <c r="C137" s="13">
        <v>44123</v>
      </c>
      <c r="D137" s="12" t="s">
        <v>40</v>
      </c>
      <c r="E137" t="str">
        <f>VLOOKUP(BDMouv[[#This Row],[iDProd]],BDProd!A$2:F$17,4,FALSE)</f>
        <v>Cradle 1P</v>
      </c>
      <c r="G137" s="17">
        <v>7</v>
      </c>
      <c r="H137"/>
    </row>
    <row r="138" spans="1:8" x14ac:dyDescent="0.25">
      <c r="A138" s="8">
        <v>137</v>
      </c>
      <c r="B138" s="1">
        <v>5</v>
      </c>
      <c r="C138" s="13">
        <v>44123</v>
      </c>
      <c r="D138" s="12" t="s">
        <v>40</v>
      </c>
      <c r="E138" t="str">
        <f>VLOOKUP(BDMouv[[#This Row],[iDProd]],BDProd!A$2:F$17,4,FALSE)</f>
        <v>Batt MC32 5200Ah</v>
      </c>
      <c r="G138" s="17">
        <v>10</v>
      </c>
      <c r="H138"/>
    </row>
    <row r="139" spans="1:8" x14ac:dyDescent="0.25">
      <c r="A139" s="8">
        <v>138</v>
      </c>
      <c r="B139" s="1">
        <v>10</v>
      </c>
      <c r="C139" s="13">
        <v>44123</v>
      </c>
      <c r="D139" s="12" t="s">
        <v>40</v>
      </c>
      <c r="E139" t="str">
        <f>VLOOKUP(BDMouv[[#This Row],[iDProd]],BDProd!A$2:F$17,4,FALSE)</f>
        <v>GK420</v>
      </c>
      <c r="G139" s="17">
        <v>3</v>
      </c>
      <c r="H139"/>
    </row>
    <row r="140" spans="1:8" x14ac:dyDescent="0.25">
      <c r="A140" s="8">
        <v>139</v>
      </c>
      <c r="B140" s="1">
        <v>7</v>
      </c>
      <c r="C140" s="13">
        <v>44123</v>
      </c>
      <c r="D140" s="12" t="s">
        <v>40</v>
      </c>
      <c r="E140" t="str">
        <f>VLOOKUP(BDMouv[[#This Row],[iDProd]],BDProd!A$2:F$17,4,FALSE)</f>
        <v>ZD620</v>
      </c>
      <c r="G140" s="17">
        <v>5</v>
      </c>
      <c r="H140"/>
    </row>
    <row r="141" spans="1:8" x14ac:dyDescent="0.25">
      <c r="A141" s="8">
        <v>140</v>
      </c>
      <c r="B141" s="1">
        <v>8</v>
      </c>
      <c r="C141" s="13">
        <v>44123</v>
      </c>
      <c r="D141" s="12" t="s">
        <v>40</v>
      </c>
      <c r="E141" t="str">
        <f>VLOOKUP(BDMouv[[#This Row],[iDProd]],BDProd!A$2:F$17,4,FALSE)</f>
        <v>ZQ510</v>
      </c>
      <c r="G141" s="17">
        <v>6</v>
      </c>
      <c r="H141"/>
    </row>
    <row r="142" spans="1:8" x14ac:dyDescent="0.25">
      <c r="A142" s="8">
        <v>141</v>
      </c>
      <c r="B142" s="1">
        <v>1</v>
      </c>
      <c r="C142" s="13">
        <v>44124</v>
      </c>
      <c r="D142" s="12" t="s">
        <v>40</v>
      </c>
      <c r="E142" t="str">
        <f>VLOOKUP(BDMouv[[#This Row],[iDProd]],BDProd!A$2:F$17,4,FALSE)</f>
        <v>MC32</v>
      </c>
      <c r="G142" s="17">
        <v>24</v>
      </c>
      <c r="H142"/>
    </row>
    <row r="143" spans="1:8" x14ac:dyDescent="0.25">
      <c r="A143" s="8">
        <v>142</v>
      </c>
      <c r="B143" s="1">
        <v>2</v>
      </c>
      <c r="C143" s="13">
        <v>44124</v>
      </c>
      <c r="D143" s="12" t="s">
        <v>40</v>
      </c>
      <c r="E143" t="str">
        <f>VLOOKUP(BDMouv[[#This Row],[iDProd]],BDProd!A$2:F$17,4,FALSE)</f>
        <v>Cradle 1P</v>
      </c>
      <c r="G143" s="17">
        <v>2</v>
      </c>
      <c r="H143"/>
    </row>
    <row r="144" spans="1:8" x14ac:dyDescent="0.25">
      <c r="A144" s="8">
        <v>143</v>
      </c>
      <c r="B144" s="1">
        <v>5</v>
      </c>
      <c r="C144" s="13">
        <v>44124</v>
      </c>
      <c r="D144" s="12" t="s">
        <v>40</v>
      </c>
      <c r="E144" t="str">
        <f>VLOOKUP(BDMouv[[#This Row],[iDProd]],BDProd!A$2:F$17,4,FALSE)</f>
        <v>Batt MC32 5200Ah</v>
      </c>
      <c r="G144" s="17">
        <v>1</v>
      </c>
      <c r="H144"/>
    </row>
    <row r="145" spans="1:8" x14ac:dyDescent="0.25">
      <c r="A145" s="8">
        <v>144</v>
      </c>
      <c r="B145" s="1">
        <v>10</v>
      </c>
      <c r="C145" s="13">
        <v>44124</v>
      </c>
      <c r="D145" s="12" t="s">
        <v>40</v>
      </c>
      <c r="E145" t="str">
        <f>VLOOKUP(BDMouv[[#This Row],[iDProd]],BDProd!A$2:F$17,4,FALSE)</f>
        <v>GK420</v>
      </c>
      <c r="G145" s="17">
        <v>0</v>
      </c>
      <c r="H145"/>
    </row>
    <row r="146" spans="1:8" x14ac:dyDescent="0.25">
      <c r="A146" s="8">
        <v>145</v>
      </c>
      <c r="B146" s="1">
        <v>7</v>
      </c>
      <c r="C146" s="13">
        <v>44124</v>
      </c>
      <c r="D146" s="12" t="s">
        <v>40</v>
      </c>
      <c r="E146" t="str">
        <f>VLOOKUP(BDMouv[[#This Row],[iDProd]],BDProd!A$2:F$17,4,FALSE)</f>
        <v>ZD620</v>
      </c>
      <c r="G146" s="17">
        <v>8</v>
      </c>
      <c r="H146"/>
    </row>
    <row r="147" spans="1:8" x14ac:dyDescent="0.25">
      <c r="A147" s="8">
        <v>146</v>
      </c>
      <c r="B147" s="1">
        <v>8</v>
      </c>
      <c r="C147" s="13">
        <v>44124</v>
      </c>
      <c r="D147" s="12" t="s">
        <v>40</v>
      </c>
      <c r="E147" t="str">
        <f>VLOOKUP(BDMouv[[#This Row],[iDProd]],BDProd!A$2:F$17,4,FALSE)</f>
        <v>ZQ510</v>
      </c>
      <c r="G147" s="17">
        <v>11</v>
      </c>
      <c r="H147"/>
    </row>
    <row r="148" spans="1:8" x14ac:dyDescent="0.25">
      <c r="A148" s="8">
        <v>147</v>
      </c>
      <c r="B148" s="1">
        <v>1</v>
      </c>
      <c r="C148" s="13">
        <v>44126</v>
      </c>
      <c r="D148" s="12" t="s">
        <v>39</v>
      </c>
      <c r="E148" t="str">
        <f>VLOOKUP(BDMouv[[#This Row],[iDProd]],BDProd!A$2:F$17,4,FALSE)</f>
        <v>MC32</v>
      </c>
      <c r="G148" s="17">
        <v>70</v>
      </c>
      <c r="H148"/>
    </row>
    <row r="149" spans="1:8" x14ac:dyDescent="0.25">
      <c r="A149" s="8">
        <v>148</v>
      </c>
      <c r="B149" s="1">
        <v>2</v>
      </c>
      <c r="C149" s="13">
        <v>44126</v>
      </c>
      <c r="D149" s="12" t="s">
        <v>39</v>
      </c>
      <c r="E149" t="str">
        <f>VLOOKUP(BDMouv[[#This Row],[iDProd]],BDProd!A$2:F$17,4,FALSE)</f>
        <v>Cradle 1P</v>
      </c>
      <c r="G149" s="17">
        <v>20</v>
      </c>
      <c r="H149"/>
    </row>
    <row r="150" spans="1:8" x14ac:dyDescent="0.25">
      <c r="A150" s="8">
        <v>149</v>
      </c>
      <c r="B150" s="1">
        <v>4</v>
      </c>
      <c r="C150" s="13">
        <v>44126</v>
      </c>
      <c r="D150" s="12" t="s">
        <v>39</v>
      </c>
      <c r="E150" t="str">
        <f>VLOOKUP(BDMouv[[#This Row],[iDProd]],BDProd!A$2:F$17,4,FALSE)</f>
        <v>Batt MC32 2700Ah</v>
      </c>
      <c r="G150" s="17">
        <v>3</v>
      </c>
      <c r="H150"/>
    </row>
    <row r="151" spans="1:8" x14ac:dyDescent="0.25">
      <c r="A151" s="8">
        <v>150</v>
      </c>
      <c r="B151" s="1">
        <v>5</v>
      </c>
      <c r="C151" s="13">
        <v>44126</v>
      </c>
      <c r="D151" s="12" t="s">
        <v>39</v>
      </c>
      <c r="E151" t="str">
        <f>VLOOKUP(BDMouv[[#This Row],[iDProd]],BDProd!A$2:F$17,4,FALSE)</f>
        <v>Batt MC32 5200Ah</v>
      </c>
      <c r="G151" s="17">
        <v>10</v>
      </c>
      <c r="H151"/>
    </row>
    <row r="152" spans="1:8" x14ac:dyDescent="0.25">
      <c r="A152" s="8">
        <v>151</v>
      </c>
      <c r="B152" s="1">
        <v>1</v>
      </c>
      <c r="C152" s="13">
        <v>44126</v>
      </c>
      <c r="D152" s="12" t="s">
        <v>40</v>
      </c>
      <c r="E152" t="str">
        <f>VLOOKUP(BDMouv[[#This Row],[iDProd]],BDProd!A$2:F$17,4,FALSE)</f>
        <v>MC32</v>
      </c>
      <c r="G152" s="17">
        <v>27</v>
      </c>
      <c r="H152"/>
    </row>
    <row r="153" spans="1:8" x14ac:dyDescent="0.25">
      <c r="A153" s="8">
        <v>152</v>
      </c>
      <c r="B153" s="1">
        <v>2</v>
      </c>
      <c r="C153" s="13">
        <v>44126</v>
      </c>
      <c r="D153" s="12" t="s">
        <v>40</v>
      </c>
      <c r="E153" t="str">
        <f>VLOOKUP(BDMouv[[#This Row],[iDProd]],BDProd!A$2:F$17,4,FALSE)</f>
        <v>Cradle 1P</v>
      </c>
      <c r="G153" s="17">
        <v>7</v>
      </c>
      <c r="H153"/>
    </row>
    <row r="154" spans="1:8" x14ac:dyDescent="0.25">
      <c r="A154" s="8">
        <v>153</v>
      </c>
      <c r="B154" s="1">
        <v>10</v>
      </c>
      <c r="C154" s="13">
        <v>44126</v>
      </c>
      <c r="D154" s="12" t="s">
        <v>40</v>
      </c>
      <c r="E154" t="str">
        <f>VLOOKUP(BDMouv[[#This Row],[iDProd]],BDProd!A$2:F$17,4,FALSE)</f>
        <v>GK420</v>
      </c>
      <c r="G154" s="17">
        <v>19</v>
      </c>
      <c r="H154"/>
    </row>
    <row r="155" spans="1:8" x14ac:dyDescent="0.25">
      <c r="A155" s="8">
        <v>154</v>
      </c>
      <c r="B155" s="1">
        <v>7</v>
      </c>
      <c r="C155" s="13">
        <v>44126</v>
      </c>
      <c r="D155" s="12" t="s">
        <v>40</v>
      </c>
      <c r="E155" t="str">
        <f>VLOOKUP(BDMouv[[#This Row],[iDProd]],BDProd!A$2:F$17,4,FALSE)</f>
        <v>ZD620</v>
      </c>
      <c r="G155" s="17">
        <v>4</v>
      </c>
      <c r="H155"/>
    </row>
    <row r="156" spans="1:8" x14ac:dyDescent="0.25">
      <c r="A156" s="8">
        <v>155</v>
      </c>
      <c r="B156" s="1">
        <v>8</v>
      </c>
      <c r="C156" s="13">
        <v>44126</v>
      </c>
      <c r="D156" s="12" t="s">
        <v>40</v>
      </c>
      <c r="E156" t="str">
        <f>VLOOKUP(BDMouv[[#This Row],[iDProd]],BDProd!A$2:F$17,4,FALSE)</f>
        <v>ZQ510</v>
      </c>
      <c r="F156" t="s">
        <v>41</v>
      </c>
      <c r="G156" s="17">
        <v>11</v>
      </c>
      <c r="H156"/>
    </row>
  </sheetData>
  <pageMargins left="0.7" right="0.7" top="0.75" bottom="0.75" header="0.3" footer="0.3"/>
  <drawing r:id="rId1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Calc</vt:lpstr>
      <vt:lpstr>BDProd</vt:lpstr>
      <vt:lpstr>Mvts de stock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Ange OFFI</dc:creator>
  <cp:lastModifiedBy>Roger</cp:lastModifiedBy>
  <dcterms:created xsi:type="dcterms:W3CDTF">2020-08-17T18:16:16Z</dcterms:created>
  <dcterms:modified xsi:type="dcterms:W3CDTF">2021-09-01T10:11:20Z</dcterms:modified>
</cp:coreProperties>
</file>