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5.xml" ContentType="application/vnd.openxmlformats-officedocument.drawing+xml"/>
  <Override PartName="/xl/ctrlProps/ctrlProp5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D3EF65D-85BE-4CB9-B9C7-EA1F1E4E327F}" xr6:coauthVersionLast="46" xr6:coauthVersionMax="46" xr10:uidLastSave="{00000000-0000-0000-0000-000000000000}"/>
  <bookViews>
    <workbookView xWindow="-120" yWindow="-120" windowWidth="24240" windowHeight="13290" activeTab="3" xr2:uid="{00000000-000D-0000-FFFF-FFFF00000000}"/>
  </bookViews>
  <sheets>
    <sheet name="T DE B" sheetId="8" r:id="rId1"/>
    <sheet name="PRETS" sheetId="7" r:id="rId2"/>
    <sheet name="FICHE" sheetId="9" r:id="rId3"/>
    <sheet name="AIRBOX-CLEF 4G" sheetId="6" r:id="rId4"/>
    <sheet name="TAB" sheetId="5" r:id="rId5"/>
    <sheet name="SMART-TEL" sheetId="4" r:id="rId6"/>
    <sheet name="BASE" sheetId="1" r:id="rId7"/>
    <sheet name="LISTES" sheetId="2" r:id="rId8"/>
  </sheets>
  <functionGroups builtInGroupCount="19"/>
  <definedNames>
    <definedName name="DATA">LISTES!$C$2:$C$4</definedName>
    <definedName name="DIR">LISTES!$E$2:$E$10</definedName>
    <definedName name="ETAT">LISTES!$A$2:$A$3</definedName>
    <definedName name="Lair">OFFSET('AIRBOX-CLEF 4G'!$C$1,1,,COUNTA('AIRBOX-CLEF 4G'!$C:$C)-1)</definedName>
    <definedName name="RETARD">LISTES!$I$2:$I$3</definedName>
  </definedNames>
  <calcPr calcId="181029"/>
</workbook>
</file>

<file path=xl/calcChain.xml><?xml version="1.0" encoding="utf-8"?>
<calcChain xmlns="http://schemas.openxmlformats.org/spreadsheetml/2006/main">
  <c r="L3" i="7" l="1"/>
  <c r="M3" i="7"/>
  <c r="M2" i="7" l="1"/>
  <c r="L2" i="7"/>
  <c r="H16" i="8" l="1"/>
  <c r="H13" i="8"/>
  <c r="H10" i="8"/>
  <c r="B19" i="8"/>
  <c r="B13" i="8"/>
  <c r="B16" i="8"/>
  <c r="C16" i="8" s="1"/>
  <c r="B10" i="8"/>
  <c r="C4" i="5"/>
  <c r="C5" i="5"/>
  <c r="C6" i="5"/>
  <c r="C7" i="5"/>
  <c r="C8" i="5"/>
  <c r="C9" i="5"/>
  <c r="C10" i="5"/>
  <c r="C11" i="5"/>
  <c r="C12" i="5"/>
  <c r="C13" i="5"/>
  <c r="C14" i="5"/>
  <c r="C3" i="5"/>
  <c r="C2" i="5"/>
  <c r="D3" i="6"/>
  <c r="D4" i="6"/>
  <c r="D5" i="6"/>
  <c r="D6" i="6"/>
  <c r="D7" i="6"/>
  <c r="D8" i="6"/>
  <c r="D9" i="6"/>
  <c r="D10" i="6"/>
  <c r="D11" i="6"/>
  <c r="D12" i="6"/>
  <c r="D13" i="6"/>
  <c r="D14" i="6"/>
  <c r="D2" i="6"/>
  <c r="G2" i="2" l="1"/>
</calcChain>
</file>

<file path=xl/sharedStrings.xml><?xml version="1.0" encoding="utf-8"?>
<sst xmlns="http://schemas.openxmlformats.org/spreadsheetml/2006/main" count="331" uniqueCount="154">
  <si>
    <t>Huawei E5577</t>
  </si>
  <si>
    <t>A1</t>
  </si>
  <si>
    <t>A2</t>
  </si>
  <si>
    <t>A3</t>
  </si>
  <si>
    <t>A4</t>
  </si>
  <si>
    <t>Huawei E3377</t>
  </si>
  <si>
    <t>A5</t>
  </si>
  <si>
    <t>A6</t>
  </si>
  <si>
    <t>Huawei E3372</t>
  </si>
  <si>
    <t>C4G-11</t>
  </si>
  <si>
    <t>C4G-12</t>
  </si>
  <si>
    <t>C4G-13</t>
  </si>
  <si>
    <t>C4G-14</t>
  </si>
  <si>
    <t>C4G-15</t>
  </si>
  <si>
    <t>Huawei E1752</t>
  </si>
  <si>
    <t>Clé 3G+ 1</t>
  </si>
  <si>
    <t>Clé 4G + SIM</t>
  </si>
  <si>
    <t>SIM</t>
  </si>
  <si>
    <t>OUI</t>
  </si>
  <si>
    <t>Xperia XA</t>
  </si>
  <si>
    <t>S21</t>
  </si>
  <si>
    <t>S31</t>
  </si>
  <si>
    <t>S32</t>
  </si>
  <si>
    <t>SIMURG4G 1</t>
  </si>
  <si>
    <t>SIMURG4G 2</t>
  </si>
  <si>
    <t>SIM4G-50</t>
  </si>
  <si>
    <t>SIM4G-51</t>
  </si>
  <si>
    <t>SIM4G-52</t>
  </si>
  <si>
    <t>SIM4G-53</t>
  </si>
  <si>
    <t>SIM4G-54</t>
  </si>
  <si>
    <t>SIM4G-55</t>
  </si>
  <si>
    <t>Galaxy Tab S2 4G</t>
  </si>
  <si>
    <t>TAB4G-1</t>
  </si>
  <si>
    <t>TAB4G-10</t>
  </si>
  <si>
    <t>TAB4G-11</t>
  </si>
  <si>
    <t>TAB4G-12</t>
  </si>
  <si>
    <t>TAB4G-13</t>
  </si>
  <si>
    <t>TAB4G-14</t>
  </si>
  <si>
    <t>TAB4G-15</t>
  </si>
  <si>
    <t>TAB4G-16</t>
  </si>
  <si>
    <t>TAB4G-17</t>
  </si>
  <si>
    <t>TAB4G-18</t>
  </si>
  <si>
    <t>TAB4G-2</t>
  </si>
  <si>
    <t>TAB4G-3</t>
  </si>
  <si>
    <t>TAB4G-4</t>
  </si>
  <si>
    <t>TAB4G-5</t>
  </si>
  <si>
    <t>TAB4G-6</t>
  </si>
  <si>
    <t>TAB4G-7</t>
  </si>
  <si>
    <t>TAB4G-8</t>
  </si>
  <si>
    <t>TAB4G-9</t>
  </si>
  <si>
    <t>Galaxy Tab S2 Wifi</t>
  </si>
  <si>
    <t>TABW20</t>
  </si>
  <si>
    <t>NON</t>
  </si>
  <si>
    <t>TABW21</t>
  </si>
  <si>
    <t>TABW22</t>
  </si>
  <si>
    <t>TABW23</t>
  </si>
  <si>
    <t>TABW24</t>
  </si>
  <si>
    <t>TABW25</t>
  </si>
  <si>
    <t>TABW26</t>
  </si>
  <si>
    <t>TABW27</t>
  </si>
  <si>
    <t>TABW28</t>
  </si>
  <si>
    <t>TABW29</t>
  </si>
  <si>
    <t>Hapi 51</t>
  </si>
  <si>
    <t>TEL9</t>
  </si>
  <si>
    <t>TEL10</t>
  </si>
  <si>
    <t>TEL125</t>
  </si>
  <si>
    <t>TEL130</t>
  </si>
  <si>
    <t>TEL21</t>
  </si>
  <si>
    <t>TEL22</t>
  </si>
  <si>
    <t>TEL23</t>
  </si>
  <si>
    <t>TEL24</t>
  </si>
  <si>
    <t>Zuco</t>
  </si>
  <si>
    <t>T40</t>
  </si>
  <si>
    <t>Tara</t>
  </si>
  <si>
    <t>TEL25</t>
  </si>
  <si>
    <t>TEL26</t>
  </si>
  <si>
    <t>TEL27</t>
  </si>
  <si>
    <t>TEL28</t>
  </si>
  <si>
    <t>TEL29</t>
  </si>
  <si>
    <t>TEL30</t>
  </si>
  <si>
    <t>ETAT</t>
  </si>
  <si>
    <t>DATA</t>
  </si>
  <si>
    <t>DIR</t>
  </si>
  <si>
    <t>DATE</t>
  </si>
  <si>
    <t>RETARD</t>
  </si>
  <si>
    <t>DAE</t>
  </si>
  <si>
    <t>P</t>
  </si>
  <si>
    <t>DASES</t>
  </si>
  <si>
    <t>REF</t>
  </si>
  <si>
    <t>TYPE</t>
  </si>
  <si>
    <t>IMEI</t>
  </si>
  <si>
    <t>TEL</t>
  </si>
  <si>
    <t>DIRECTION</t>
  </si>
  <si>
    <t>NOM</t>
  </si>
  <si>
    <t>SATIS</t>
  </si>
  <si>
    <t>DATE DEBUT</t>
  </si>
  <si>
    <t>DATE FIN</t>
  </si>
  <si>
    <t>4G</t>
  </si>
  <si>
    <t>WIFI</t>
  </si>
  <si>
    <t>AIRBOX</t>
  </si>
  <si>
    <t>MATERIEL DISPONIBLE</t>
  </si>
  <si>
    <t>D/P</t>
  </si>
  <si>
    <t>D000000</t>
  </si>
  <si>
    <t>01 01 01 01 01</t>
  </si>
  <si>
    <t>truc</t>
  </si>
  <si>
    <t>en cliquant sur le bouton Galaxy Tab S2 4G, se déplace dans l'onglet TAB</t>
  </si>
  <si>
    <t>Airbox1</t>
  </si>
  <si>
    <t>Airbox2</t>
  </si>
  <si>
    <t>Airbox3</t>
  </si>
  <si>
    <t>Airbox4</t>
  </si>
  <si>
    <t>Airbox5</t>
  </si>
  <si>
    <t>Airbox6</t>
  </si>
  <si>
    <t>Smart21</t>
  </si>
  <si>
    <t>Smart31</t>
  </si>
  <si>
    <t>Smart32</t>
  </si>
  <si>
    <t>SIMDATA 3G 1</t>
  </si>
  <si>
    <t/>
  </si>
  <si>
    <t xml:space="preserve"> </t>
  </si>
  <si>
    <r>
      <rPr>
        <u/>
        <sz val="14"/>
        <color theme="1"/>
        <rFont val="Calibri"/>
        <family val="2"/>
        <scheme val="minor"/>
      </rPr>
      <t>SATIS</t>
    </r>
    <r>
      <rPr>
        <sz val="14"/>
        <color theme="1"/>
        <rFont val="Calibri"/>
        <family val="2"/>
        <scheme val="minor"/>
      </rPr>
      <t xml:space="preserve"> :</t>
    </r>
  </si>
  <si>
    <r>
      <rPr>
        <u/>
        <sz val="14"/>
        <color theme="1"/>
        <rFont val="Calibri"/>
        <family val="2"/>
        <scheme val="minor"/>
      </rPr>
      <t>IMEI</t>
    </r>
    <r>
      <rPr>
        <sz val="14"/>
        <color theme="1"/>
        <rFont val="Calibri"/>
        <family val="2"/>
        <scheme val="minor"/>
      </rPr>
      <t xml:space="preserve"> :</t>
    </r>
  </si>
  <si>
    <r>
      <rPr>
        <u/>
        <sz val="14"/>
        <color theme="1"/>
        <rFont val="Calibri"/>
        <family val="2"/>
        <scheme val="minor"/>
      </rPr>
      <t>SIM N°</t>
    </r>
    <r>
      <rPr>
        <sz val="14"/>
        <color theme="1"/>
        <rFont val="Calibri"/>
        <family val="2"/>
        <scheme val="minor"/>
      </rPr>
      <t xml:space="preserve"> :</t>
    </r>
  </si>
  <si>
    <t>le déteriorer.</t>
  </si>
  <si>
    <r>
      <rPr>
        <u/>
        <sz val="14"/>
        <color theme="1"/>
        <rFont val="Calibri"/>
        <family val="2"/>
        <scheme val="minor"/>
      </rPr>
      <t xml:space="preserve">LIBELLE </t>
    </r>
    <r>
      <rPr>
        <sz val="14"/>
        <color theme="1"/>
        <rFont val="Calibri"/>
        <family val="2"/>
        <scheme val="minor"/>
      </rPr>
      <t>:</t>
    </r>
  </si>
  <si>
    <t>LIGNE :</t>
  </si>
  <si>
    <r>
      <rPr>
        <u/>
        <sz val="14"/>
        <color theme="1"/>
        <rFont val="Calibri"/>
        <family val="2"/>
        <scheme val="minor"/>
      </rPr>
      <t>DATA</t>
    </r>
    <r>
      <rPr>
        <sz val="14"/>
        <color theme="1"/>
        <rFont val="Calibri"/>
        <family val="2"/>
        <scheme val="minor"/>
      </rPr>
      <t xml:space="preserve"> :</t>
    </r>
  </si>
  <si>
    <t>EMPRUNTE</t>
  </si>
  <si>
    <t>REND</t>
  </si>
  <si>
    <t>F I C H E    M A T E R I E L</t>
  </si>
  <si>
    <t>UTILISATEUR</t>
  </si>
  <si>
    <t xml:space="preserve">REFERENCE MATERIEL </t>
  </si>
  <si>
    <r>
      <t>DATE DEBUT</t>
    </r>
    <r>
      <rPr>
        <sz val="14"/>
        <color theme="1"/>
        <rFont val="Calibri"/>
        <family val="2"/>
        <scheme val="minor"/>
      </rPr>
      <t xml:space="preserve"> :</t>
    </r>
  </si>
  <si>
    <r>
      <t>DATE FIN</t>
    </r>
    <r>
      <rPr>
        <sz val="14"/>
        <color theme="1"/>
        <rFont val="Calibri"/>
        <family val="2"/>
        <scheme val="minor"/>
      </rPr>
      <t xml:space="preserve"> :</t>
    </r>
  </si>
  <si>
    <r>
      <rPr>
        <u/>
        <sz val="12"/>
        <color theme="1"/>
        <rFont val="Calibri"/>
        <family val="2"/>
        <scheme val="minor"/>
      </rPr>
      <t>DIRECTION</t>
    </r>
    <r>
      <rPr>
        <sz val="12"/>
        <color theme="1"/>
        <rFont val="Calibri"/>
        <family val="2"/>
        <scheme val="minor"/>
      </rPr>
      <t xml:space="preserve"> :</t>
    </r>
  </si>
  <si>
    <r>
      <rPr>
        <u/>
        <sz val="12"/>
        <color theme="1"/>
        <rFont val="Calibri"/>
        <family val="2"/>
        <scheme val="minor"/>
      </rPr>
      <t>Je soussigné(e)</t>
    </r>
    <r>
      <rPr>
        <sz val="12"/>
        <color theme="1"/>
        <rFont val="Calibri"/>
        <family val="2"/>
        <scheme val="minor"/>
      </rPr>
      <t xml:space="preserve"> :</t>
    </r>
  </si>
  <si>
    <r>
      <rPr>
        <b/>
        <u/>
        <sz val="11"/>
        <color theme="1"/>
        <rFont val="Calibri"/>
        <family val="2"/>
        <scheme val="minor"/>
      </rPr>
      <t>DATE DU JOUR</t>
    </r>
    <r>
      <rPr>
        <b/>
        <sz val="11"/>
        <color theme="1"/>
        <rFont val="Calibri"/>
        <family val="2"/>
        <scheme val="minor"/>
      </rPr>
      <t xml:space="preserve"> :</t>
    </r>
  </si>
  <si>
    <t>P E R I O D E   D E   P R E T</t>
  </si>
  <si>
    <t>JOURS RETARDS</t>
  </si>
  <si>
    <t>D012452</t>
  </si>
  <si>
    <t>Airbox</t>
  </si>
  <si>
    <t>1111111111111111111111111111111111111111111111111</t>
  </si>
  <si>
    <t>254125412541254</t>
  </si>
  <si>
    <t>0101010101</t>
  </si>
  <si>
    <t>toto</t>
  </si>
  <si>
    <t>21/04/2021</t>
  </si>
  <si>
    <t>30/05/2021</t>
  </si>
  <si>
    <t>TITI</t>
  </si>
  <si>
    <t>A</t>
  </si>
  <si>
    <t>Dispo</t>
  </si>
  <si>
    <t>Prêté</t>
  </si>
  <si>
    <t>DIR1</t>
  </si>
  <si>
    <t>DIR2</t>
  </si>
  <si>
    <t>DIR3</t>
  </si>
  <si>
    <t>DIR4</t>
  </si>
  <si>
    <t>en cliquant colonne C, on active le usf avec la référence cliquée.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</si>
</sst>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#&quot; &quot;##&quot; &quot;##&quot; &quot;##&quot; &quot;##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8" fillId="14" borderId="9" applyNumberFormat="0" applyAlignment="0" applyProtection="0"/>
    <xf numFmtId="0" fontId="19" fillId="15" borderId="10" applyNumberFormat="0" applyAlignment="0" applyProtection="0"/>
    <xf numFmtId="0" fontId="20" fillId="15" borderId="9" applyNumberFormat="0" applyAlignment="0" applyProtection="0"/>
    <xf numFmtId="0" fontId="21" fillId="0" borderId="11" applyNumberFormat="0" applyFill="0" applyAlignment="0" applyProtection="0"/>
    <xf numFmtId="0" fontId="22" fillId="16" borderId="12" applyNumberFormat="0" applyAlignment="0" applyProtection="0"/>
    <xf numFmtId="0" fontId="2" fillId="0" borderId="0" applyNumberFormat="0" applyFill="0" applyBorder="0" applyAlignment="0" applyProtection="0"/>
    <xf numFmtId="0" fontId="1" fillId="17" borderId="13" applyNumberFormat="0" applyFont="0" applyAlignment="0" applyProtection="0"/>
    <xf numFmtId="0" fontId="23" fillId="0" borderId="0" applyNumberFormat="0" applyFill="0" applyBorder="0" applyAlignment="0" applyProtection="0"/>
    <xf numFmtId="0" fontId="3" fillId="0" borderId="14" applyNumberFormat="0" applyFill="0" applyAlignment="0" applyProtection="0"/>
    <xf numFmtId="0" fontId="24" fillId="18" borderId="0" applyNumberFormat="0" applyBorder="0" applyAlignment="0" applyProtection="0"/>
    <xf numFmtId="0" fontId="1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137">
    <xf numFmtId="0" fontId="0" fillId="0" borderId="0" xfId="0"/>
    <xf numFmtId="14" fontId="0" fillId="0" borderId="0" xfId="0" applyNumberFormat="1"/>
    <xf numFmtId="0" fontId="0" fillId="7" borderId="0" xfId="0" applyFill="1"/>
    <xf numFmtId="0" fontId="0" fillId="0" borderId="0" xfId="0"/>
    <xf numFmtId="0" fontId="0" fillId="3" borderId="2" xfId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3" borderId="2" xfId="1" applyNumberFormat="1" applyFont="1" applyFill="1" applyBorder="1" applyAlignment="1">
      <alignment horizontal="center"/>
    </xf>
    <xf numFmtId="0" fontId="0" fillId="0" borderId="1" xfId="0" applyBorder="1"/>
    <xf numFmtId="1" fontId="0" fillId="3" borderId="1" xfId="1" applyNumberFormat="1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3" borderId="1" xfId="1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 vertical="center"/>
    </xf>
    <xf numFmtId="0" fontId="0" fillId="5" borderId="0" xfId="0" applyFill="1"/>
    <xf numFmtId="0" fontId="0" fillId="9" borderId="0" xfId="0" applyFill="1"/>
    <xf numFmtId="0" fontId="0" fillId="5" borderId="0" xfId="1" applyFont="1" applyFill="1" applyBorder="1" applyAlignment="1">
      <alignment horizontal="center"/>
    </xf>
    <xf numFmtId="0" fontId="0" fillId="3" borderId="0" xfId="0" applyFill="1"/>
    <xf numFmtId="0" fontId="0" fillId="9" borderId="0" xfId="1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 wrapText="1" shrinkToFit="1"/>
    </xf>
    <xf numFmtId="0" fontId="6" fillId="5" borderId="0" xfId="0" applyFont="1" applyFill="1" applyBorder="1" applyAlignment="1">
      <alignment horizontal="center" vertical="center" wrapText="1" shrinkToFit="1"/>
    </xf>
    <xf numFmtId="0" fontId="6" fillId="9" borderId="0" xfId="0" applyFont="1" applyFill="1" applyBorder="1" applyAlignment="1">
      <alignment horizontal="center" vertical="center" wrapText="1" shrinkToFit="1"/>
    </xf>
    <xf numFmtId="0" fontId="0" fillId="10" borderId="0" xfId="0" applyFill="1"/>
    <xf numFmtId="0" fontId="4" fillId="8" borderId="0" xfId="0" applyFont="1" applyFill="1" applyAlignment="1">
      <alignment horizontal="center"/>
    </xf>
    <xf numFmtId="0" fontId="0" fillId="3" borderId="1" xfId="1" applyFont="1" applyFill="1" applyBorder="1" applyAlignment="1">
      <alignment horizontal="center" vertical="center"/>
    </xf>
    <xf numFmtId="0" fontId="0" fillId="3" borderId="0" xfId="1" applyFont="1" applyFill="1" applyBorder="1" applyAlignment="1">
      <alignment horizontal="center" vertical="center"/>
    </xf>
    <xf numFmtId="0" fontId="0" fillId="3" borderId="0" xfId="1" applyFont="1" applyFill="1" applyBorder="1" applyAlignment="1">
      <alignment horizontal="center"/>
    </xf>
    <xf numFmtId="1" fontId="0" fillId="0" borderId="0" xfId="0" applyNumberFormat="1"/>
    <xf numFmtId="0" fontId="0" fillId="3" borderId="0" xfId="0" applyFill="1" applyBorder="1"/>
    <xf numFmtId="0" fontId="0" fillId="9" borderId="0" xfId="0" applyFill="1" applyBorder="1"/>
    <xf numFmtId="0" fontId="7" fillId="9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0" fillId="5" borderId="0" xfId="0" applyFill="1" applyBorder="1"/>
    <xf numFmtId="0" fontId="0" fillId="0" borderId="0" xfId="0" applyBorder="1"/>
    <xf numFmtId="0" fontId="8" fillId="3" borderId="0" xfId="1" applyFont="1" applyFill="1" applyBorder="1" applyAlignment="1">
      <alignment horizontal="center"/>
    </xf>
    <xf numFmtId="0" fontId="7" fillId="5" borderId="0" xfId="1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30" fillId="0" borderId="0" xfId="0" applyFont="1" applyBorder="1" applyAlignment="1" applyProtection="1">
      <alignment horizontal="right"/>
      <protection locked="0"/>
    </xf>
    <xf numFmtId="0" fontId="32" fillId="0" borderId="0" xfId="0" applyFont="1" applyBorder="1"/>
    <xf numFmtId="0" fontId="26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0" fillId="0" borderId="0" xfId="0"/>
    <xf numFmtId="0" fontId="29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8" fillId="0" borderId="0" xfId="0" applyFont="1" applyAlignment="1" applyProtection="1">
      <alignment vertical="center"/>
      <protection locked="0"/>
    </xf>
    <xf numFmtId="0" fontId="28" fillId="0" borderId="0" xfId="0" applyFont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3" fillId="0" borderId="0" xfId="0" applyFont="1" applyBorder="1" applyProtection="1">
      <protection locked="0"/>
    </xf>
    <xf numFmtId="0" fontId="27" fillId="0" borderId="0" xfId="0" applyFont="1" applyBorder="1" applyAlignment="1" applyProtection="1">
      <alignment horizontal="right"/>
      <protection locked="0"/>
    </xf>
    <xf numFmtId="0" fontId="26" fillId="0" borderId="0" xfId="0" applyFo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14" fontId="5" fillId="0" borderId="0" xfId="0" applyNumberFormat="1" applyFont="1" applyBorder="1" applyAlignment="1" applyProtection="1">
      <alignment horizontal="left" vertical="center"/>
      <protection locked="0"/>
    </xf>
    <xf numFmtId="0" fontId="34" fillId="0" borderId="0" xfId="0" applyFont="1" applyBorder="1" applyProtection="1">
      <protection locked="0"/>
    </xf>
    <xf numFmtId="0" fontId="34" fillId="0" borderId="0" xfId="0" applyFont="1" applyProtection="1">
      <protection locked="0"/>
    </xf>
    <xf numFmtId="0" fontId="26" fillId="0" borderId="18" xfId="0" applyFont="1" applyBorder="1" applyAlignment="1" applyProtection="1">
      <alignment horizontal="right"/>
      <protection locked="0"/>
    </xf>
    <xf numFmtId="0" fontId="26" fillId="0" borderId="0" xfId="0" applyFont="1" applyBorder="1" applyAlignment="1" applyProtection="1">
      <alignment horizontal="right"/>
      <protection locked="0"/>
    </xf>
    <xf numFmtId="49" fontId="27" fillId="0" borderId="0" xfId="0" applyNumberFormat="1" applyFont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shrinkToFit="1"/>
      <protection locked="0"/>
    </xf>
    <xf numFmtId="0" fontId="31" fillId="0" borderId="0" xfId="0" applyFont="1" applyAlignment="1">
      <alignment horizontal="center" shrinkToFit="1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5" xfId="0" applyBorder="1" applyAlignment="1" applyProtection="1">
      <alignment horizontal="center"/>
      <protection locked="0"/>
    </xf>
    <xf numFmtId="0" fontId="33" fillId="0" borderId="25" xfId="0" applyFont="1" applyBorder="1" applyAlignment="1">
      <alignment horizontal="center" vertic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8" xfId="0" applyBorder="1" applyProtection="1">
      <protection locked="0"/>
    </xf>
    <xf numFmtId="0" fontId="32" fillId="0" borderId="27" xfId="0" applyFont="1" applyBorder="1"/>
    <xf numFmtId="0" fontId="0" fillId="0" borderId="27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16" xfId="0" applyFont="1" applyBorder="1" applyAlignment="1" applyProtection="1">
      <alignment horizontal="right"/>
      <protection locked="0"/>
    </xf>
    <xf numFmtId="0" fontId="5" fillId="0" borderId="16" xfId="0" applyFont="1" applyBorder="1" applyAlignment="1" applyProtection="1">
      <alignment horizontal="left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right"/>
      <protection locked="0"/>
    </xf>
    <xf numFmtId="0" fontId="3" fillId="0" borderId="16" xfId="0" applyFont="1" applyBorder="1" applyProtection="1">
      <protection locked="0"/>
    </xf>
    <xf numFmtId="165" fontId="5" fillId="0" borderId="17" xfId="0" applyNumberFormat="1" applyFont="1" applyBorder="1" applyAlignment="1" applyProtection="1">
      <alignment horizontal="left" vertical="center"/>
      <protection locked="0"/>
    </xf>
    <xf numFmtId="0" fontId="3" fillId="0" borderId="18" xfId="0" applyFont="1" applyBorder="1" applyProtection="1">
      <protection locked="0"/>
    </xf>
    <xf numFmtId="0" fontId="36" fillId="0" borderId="21" xfId="0" applyFont="1" applyBorder="1" applyProtection="1"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0" fontId="26" fillId="0" borderId="15" xfId="0" applyFont="1" applyBorder="1" applyAlignment="1" applyProtection="1">
      <alignment horizontal="right"/>
      <protection locked="0"/>
    </xf>
    <xf numFmtId="0" fontId="30" fillId="0" borderId="20" xfId="0" applyFont="1" applyBorder="1" applyAlignment="1" applyProtection="1">
      <alignment horizontal="right"/>
      <protection locked="0"/>
    </xf>
    <xf numFmtId="0" fontId="30" fillId="0" borderId="0" xfId="0" applyFont="1" applyBorder="1" applyProtection="1">
      <protection locked="0"/>
    </xf>
    <xf numFmtId="0" fontId="31" fillId="0" borderId="16" xfId="0" applyFont="1" applyBorder="1" applyAlignment="1" applyProtection="1">
      <alignment horizontal="center" shrinkToFit="1"/>
      <protection locked="0"/>
    </xf>
    <xf numFmtId="0" fontId="31" fillId="0" borderId="16" xfId="0" applyFont="1" applyBorder="1" applyAlignment="1">
      <alignment horizontal="center" shrinkToFit="1"/>
    </xf>
    <xf numFmtId="0" fontId="30" fillId="0" borderId="18" xfId="0" applyFont="1" applyBorder="1" applyAlignment="1" applyProtection="1">
      <alignment horizontal="right"/>
      <protection locked="0"/>
    </xf>
    <xf numFmtId="0" fontId="30" fillId="0" borderId="21" xfId="0" applyFont="1" applyBorder="1" applyProtection="1">
      <protection locked="0"/>
    </xf>
    <xf numFmtId="0" fontId="35" fillId="0" borderId="15" xfId="0" applyFont="1" applyBorder="1" applyAlignment="1" applyProtection="1">
      <alignment horizontal="right"/>
      <protection locked="0"/>
    </xf>
    <xf numFmtId="0" fontId="35" fillId="0" borderId="20" xfId="0" applyFont="1" applyBorder="1" applyProtection="1">
      <protection locked="0"/>
    </xf>
    <xf numFmtId="0" fontId="3" fillId="0" borderId="0" xfId="0" applyFont="1" applyAlignment="1">
      <alignment horizontal="right"/>
    </xf>
    <xf numFmtId="0" fontId="31" fillId="0" borderId="0" xfId="0" applyFont="1" applyBorder="1" applyAlignment="1">
      <alignment horizontal="center" shrinkToFit="1"/>
    </xf>
    <xf numFmtId="0" fontId="0" fillId="0" borderId="23" xfId="0" applyBorder="1"/>
    <xf numFmtId="0" fontId="0" fillId="8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21" xfId="0" applyFont="1" applyBorder="1" applyProtection="1"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5" borderId="0" xfId="0" applyFont="1" applyFill="1" applyAlignment="1">
      <alignment horizontal="center"/>
    </xf>
    <xf numFmtId="0" fontId="0" fillId="0" borderId="0" xfId="0" applyAlignment="1"/>
    <xf numFmtId="0" fontId="5" fillId="9" borderId="0" xfId="0" applyFont="1" applyFill="1" applyAlignment="1">
      <alignment horizontal="center"/>
    </xf>
    <xf numFmtId="0" fontId="31" fillId="0" borderId="3" xfId="0" applyFont="1" applyBorder="1" applyAlignment="1" applyProtection="1">
      <alignment horizontal="center" shrinkToFit="1"/>
      <protection locked="0"/>
    </xf>
    <xf numFmtId="0" fontId="31" fillId="0" borderId="4" xfId="0" applyFont="1" applyBorder="1" applyAlignment="1">
      <alignment horizontal="center" shrinkToFit="1"/>
    </xf>
    <xf numFmtId="0" fontId="31" fillId="0" borderId="5" xfId="0" applyFont="1" applyBorder="1" applyAlignment="1">
      <alignment horizontal="center" shrinkToFit="1"/>
    </xf>
    <xf numFmtId="0" fontId="31" fillId="0" borderId="0" xfId="0" applyFont="1" applyBorder="1" applyAlignment="1" applyProtection="1">
      <alignment horizontal="center" shrinkToFit="1"/>
      <protection locked="0"/>
    </xf>
    <xf numFmtId="0" fontId="0" fillId="0" borderId="0" xfId="0" applyBorder="1" applyAlignment="1">
      <alignment horizontal="center" shrinkToFit="1"/>
    </xf>
    <xf numFmtId="0" fontId="5" fillId="0" borderId="21" xfId="0" applyFont="1" applyBorder="1" applyAlignment="1" applyProtection="1">
      <alignment shrinkToFit="1"/>
      <protection locked="0"/>
    </xf>
    <xf numFmtId="0" fontId="0" fillId="0" borderId="21" xfId="0" applyBorder="1" applyAlignment="1">
      <alignment shrinkToFit="1"/>
    </xf>
    <xf numFmtId="0" fontId="3" fillId="0" borderId="4" xfId="0" applyFont="1" applyBorder="1" applyAlignment="1">
      <alignment shrinkToFit="1"/>
    </xf>
    <xf numFmtId="0" fontId="3" fillId="0" borderId="5" xfId="0" applyFont="1" applyBorder="1" applyAlignment="1">
      <alignment shrinkToFit="1"/>
    </xf>
    <xf numFmtId="0" fontId="32" fillId="0" borderId="27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44">
    <cellStyle name="20 % - Accent1" xfId="1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9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Hyperlink" xfId="42" xr:uid="{00000000-0005-0000-0000-00001D000000}"/>
    <cellStyle name="Insatisfaisant" xfId="8" builtinId="27" customBuiltin="1"/>
    <cellStyle name="Milliers 2" xfId="43" xr:uid="{00000000-0005-0000-0000-00001F000000}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>
          <bgColor rgb="FF00FF00"/>
        </patternFill>
      </fill>
    </dxf>
    <dxf>
      <font>
        <color auto="1"/>
      </font>
      <fill>
        <patternFill>
          <bgColor rgb="FFFF0000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" formatCode="0"/>
    </dxf>
    <dxf>
      <numFmt numFmtId="1" formatCode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colors>
    <mruColors>
      <color rgb="FF00FF00"/>
      <color rgb="FF36F9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7</xdr:col>
          <xdr:colOff>19050</xdr:colOff>
          <xdr:row>10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GalaxyTabS2 WI-FI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9525</xdr:rowOff>
        </xdr:from>
        <xdr:to>
          <xdr:col>3</xdr:col>
          <xdr:colOff>1133475</xdr:colOff>
          <xdr:row>12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SMARTPHONES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11</xdr:row>
          <xdr:rowOff>180975</xdr:rowOff>
        </xdr:from>
        <xdr:to>
          <xdr:col>7</xdr:col>
          <xdr:colOff>19050</xdr:colOff>
          <xdr:row>13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GSM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15</xdr:row>
          <xdr:rowOff>0</xdr:rowOff>
        </xdr:from>
        <xdr:to>
          <xdr:col>3</xdr:col>
          <xdr:colOff>1133475</xdr:colOff>
          <xdr:row>16</xdr:row>
          <xdr:rowOff>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AIRBOX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3</xdr:col>
          <xdr:colOff>1133475</xdr:colOff>
          <xdr:row>9</xdr:row>
          <xdr:rowOff>171450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Galaxy Tab S2 4G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3</xdr:col>
          <xdr:colOff>1133475</xdr:colOff>
          <xdr:row>9</xdr:row>
          <xdr:rowOff>171450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Galaxy Tab S2 4G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0</xdr:rowOff>
        </xdr:from>
        <xdr:to>
          <xdr:col>3</xdr:col>
          <xdr:colOff>1133475</xdr:colOff>
          <xdr:row>9</xdr:row>
          <xdr:rowOff>171450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Galaxy Tab S2 4G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18</xdr:row>
          <xdr:rowOff>0</xdr:rowOff>
        </xdr:from>
        <xdr:to>
          <xdr:col>3</xdr:col>
          <xdr:colOff>1133475</xdr:colOff>
          <xdr:row>19</xdr:row>
          <xdr:rowOff>0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CLEF 4G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0</xdr:rowOff>
        </xdr:from>
        <xdr:to>
          <xdr:col>7</xdr:col>
          <xdr:colOff>9525</xdr:colOff>
          <xdr:row>19</xdr:row>
          <xdr:rowOff>9525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CLEF WI-FI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14</xdr:row>
          <xdr:rowOff>180975</xdr:rowOff>
        </xdr:from>
        <xdr:to>
          <xdr:col>7</xdr:col>
          <xdr:colOff>19050</xdr:colOff>
          <xdr:row>16</xdr:row>
          <xdr:rowOff>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 I M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228600</xdr:rowOff>
        </xdr:from>
        <xdr:to>
          <xdr:col>2</xdr:col>
          <xdr:colOff>85725</xdr:colOff>
          <xdr:row>15</xdr:row>
          <xdr:rowOff>219075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14</xdr:row>
          <xdr:rowOff>228600</xdr:rowOff>
        </xdr:from>
        <xdr:to>
          <xdr:col>4</xdr:col>
          <xdr:colOff>85725</xdr:colOff>
          <xdr:row>15</xdr:row>
          <xdr:rowOff>228600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9525</xdr:rowOff>
        </xdr:from>
        <xdr:to>
          <xdr:col>8</xdr:col>
          <xdr:colOff>752475</xdr:colOff>
          <xdr:row>2</xdr:row>
          <xdr:rowOff>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de 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19050</xdr:rowOff>
        </xdr:from>
        <xdr:to>
          <xdr:col>1</xdr:col>
          <xdr:colOff>285750</xdr:colOff>
          <xdr:row>1</xdr:row>
          <xdr:rowOff>228600</xdr:rowOff>
        </xdr:to>
        <xdr:sp macro="" textlink="">
          <xdr:nvSpPr>
            <xdr:cNvPr id="1025" name="Button 1" descr="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</xdr:row>
          <xdr:rowOff>19050</xdr:rowOff>
        </xdr:from>
        <xdr:to>
          <xdr:col>1</xdr:col>
          <xdr:colOff>285750</xdr:colOff>
          <xdr:row>2</xdr:row>
          <xdr:rowOff>228600</xdr:rowOff>
        </xdr:to>
        <xdr:sp macro="" textlink="">
          <xdr:nvSpPr>
            <xdr:cNvPr id="1027" name="Button 3" descr="P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</xdr:row>
          <xdr:rowOff>19050</xdr:rowOff>
        </xdr:from>
        <xdr:to>
          <xdr:col>1</xdr:col>
          <xdr:colOff>285750</xdr:colOff>
          <xdr:row>3</xdr:row>
          <xdr:rowOff>228600</xdr:rowOff>
        </xdr:to>
        <xdr:sp macro="" textlink="">
          <xdr:nvSpPr>
            <xdr:cNvPr id="1029" name="Button 5" descr="P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</xdr:row>
          <xdr:rowOff>19050</xdr:rowOff>
        </xdr:from>
        <xdr:to>
          <xdr:col>1</xdr:col>
          <xdr:colOff>285750</xdr:colOff>
          <xdr:row>4</xdr:row>
          <xdr:rowOff>228600</xdr:rowOff>
        </xdr:to>
        <xdr:sp macro="" textlink="">
          <xdr:nvSpPr>
            <xdr:cNvPr id="1030" name="Button 6" descr="P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5</xdr:row>
          <xdr:rowOff>19050</xdr:rowOff>
        </xdr:from>
        <xdr:to>
          <xdr:col>1</xdr:col>
          <xdr:colOff>285750</xdr:colOff>
          <xdr:row>5</xdr:row>
          <xdr:rowOff>228600</xdr:rowOff>
        </xdr:to>
        <xdr:sp macro="" textlink="">
          <xdr:nvSpPr>
            <xdr:cNvPr id="1031" name="Button 7" descr="P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3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19050</xdr:rowOff>
        </xdr:from>
        <xdr:to>
          <xdr:col>1</xdr:col>
          <xdr:colOff>285750</xdr:colOff>
          <xdr:row>6</xdr:row>
          <xdr:rowOff>228600</xdr:rowOff>
        </xdr:to>
        <xdr:sp macro="" textlink="">
          <xdr:nvSpPr>
            <xdr:cNvPr id="1032" name="Button 8" descr="P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3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7</xdr:row>
          <xdr:rowOff>19050</xdr:rowOff>
        </xdr:from>
        <xdr:to>
          <xdr:col>1</xdr:col>
          <xdr:colOff>285750</xdr:colOff>
          <xdr:row>7</xdr:row>
          <xdr:rowOff>228600</xdr:rowOff>
        </xdr:to>
        <xdr:sp macro="" textlink="">
          <xdr:nvSpPr>
            <xdr:cNvPr id="1033" name="Button 9" descr="P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3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8</xdr:row>
          <xdr:rowOff>19050</xdr:rowOff>
        </xdr:from>
        <xdr:to>
          <xdr:col>1</xdr:col>
          <xdr:colOff>285750</xdr:colOff>
          <xdr:row>8</xdr:row>
          <xdr:rowOff>228600</xdr:rowOff>
        </xdr:to>
        <xdr:sp macro="" textlink="">
          <xdr:nvSpPr>
            <xdr:cNvPr id="1034" name="Button 10" descr="P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9</xdr:row>
          <xdr:rowOff>19050</xdr:rowOff>
        </xdr:from>
        <xdr:to>
          <xdr:col>1</xdr:col>
          <xdr:colOff>285750</xdr:colOff>
          <xdr:row>9</xdr:row>
          <xdr:rowOff>228600</xdr:rowOff>
        </xdr:to>
        <xdr:sp macro="" textlink="">
          <xdr:nvSpPr>
            <xdr:cNvPr id="1035" name="Button 11" descr="P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3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19050</xdr:rowOff>
        </xdr:from>
        <xdr:to>
          <xdr:col>1</xdr:col>
          <xdr:colOff>285750</xdr:colOff>
          <xdr:row>10</xdr:row>
          <xdr:rowOff>228600</xdr:rowOff>
        </xdr:to>
        <xdr:sp macro="" textlink="">
          <xdr:nvSpPr>
            <xdr:cNvPr id="1036" name="Button 12" descr="P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3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11</xdr:row>
          <xdr:rowOff>19050</xdr:rowOff>
        </xdr:from>
        <xdr:to>
          <xdr:col>1</xdr:col>
          <xdr:colOff>285750</xdr:colOff>
          <xdr:row>11</xdr:row>
          <xdr:rowOff>228600</xdr:rowOff>
        </xdr:to>
        <xdr:sp macro="" textlink="">
          <xdr:nvSpPr>
            <xdr:cNvPr id="1037" name="Button 13" descr="P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3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12</xdr:row>
          <xdr:rowOff>19050</xdr:rowOff>
        </xdr:from>
        <xdr:to>
          <xdr:col>1</xdr:col>
          <xdr:colOff>285750</xdr:colOff>
          <xdr:row>12</xdr:row>
          <xdr:rowOff>228600</xdr:rowOff>
        </xdr:to>
        <xdr:sp macro="" textlink="">
          <xdr:nvSpPr>
            <xdr:cNvPr id="1039" name="Button 15" descr="P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3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13</xdr:row>
          <xdr:rowOff>19050</xdr:rowOff>
        </xdr:from>
        <xdr:to>
          <xdr:col>1</xdr:col>
          <xdr:colOff>285750</xdr:colOff>
          <xdr:row>13</xdr:row>
          <xdr:rowOff>228600</xdr:rowOff>
        </xdr:to>
        <xdr:sp macro="" textlink="">
          <xdr:nvSpPr>
            <xdr:cNvPr id="1040" name="Button 16" descr="P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3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058" name="TABLEAU DE BORD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DE B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171450</xdr:rowOff>
        </xdr:from>
        <xdr:to>
          <xdr:col>4</xdr:col>
          <xdr:colOff>0</xdr:colOff>
          <xdr:row>1</xdr:row>
          <xdr:rowOff>228600</xdr:rowOff>
        </xdr:to>
        <xdr:sp macro="" textlink="">
          <xdr:nvSpPr>
            <xdr:cNvPr id="2078" name="TAB4G-1" descr="A1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4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228600</xdr:rowOff>
        </xdr:from>
        <xdr:to>
          <xdr:col>4</xdr:col>
          <xdr:colOff>0</xdr:colOff>
          <xdr:row>2</xdr:row>
          <xdr:rowOff>228600</xdr:rowOff>
        </xdr:to>
        <xdr:sp macro="" textlink="">
          <xdr:nvSpPr>
            <xdr:cNvPr id="2079" name="TAB4G-2" descr="A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4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228600</xdr:rowOff>
        </xdr:from>
        <xdr:to>
          <xdr:col>4</xdr:col>
          <xdr:colOff>0</xdr:colOff>
          <xdr:row>3</xdr:row>
          <xdr:rowOff>228600</xdr:rowOff>
        </xdr:to>
        <xdr:sp macro="" textlink="">
          <xdr:nvSpPr>
            <xdr:cNvPr id="2080" name="TAB4G-3" descr="A1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4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228600</xdr:rowOff>
        </xdr:from>
        <xdr:to>
          <xdr:col>4</xdr:col>
          <xdr:colOff>0</xdr:colOff>
          <xdr:row>4</xdr:row>
          <xdr:rowOff>228600</xdr:rowOff>
        </xdr:to>
        <xdr:sp macro="" textlink="">
          <xdr:nvSpPr>
            <xdr:cNvPr id="2081" name="TAB4G-4" descr="A1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4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228600</xdr:rowOff>
        </xdr:from>
        <xdr:to>
          <xdr:col>4</xdr:col>
          <xdr:colOff>0</xdr:colOff>
          <xdr:row>5</xdr:row>
          <xdr:rowOff>228600</xdr:rowOff>
        </xdr:to>
        <xdr:sp macro="" textlink="">
          <xdr:nvSpPr>
            <xdr:cNvPr id="2082" name="TAB4G-5" descr="A1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4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228600</xdr:rowOff>
        </xdr:from>
        <xdr:to>
          <xdr:col>4</xdr:col>
          <xdr:colOff>0</xdr:colOff>
          <xdr:row>6</xdr:row>
          <xdr:rowOff>228600</xdr:rowOff>
        </xdr:to>
        <xdr:sp macro="" textlink="">
          <xdr:nvSpPr>
            <xdr:cNvPr id="2083" name="TAB4G-6" descr="A1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4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228600</xdr:rowOff>
        </xdr:from>
        <xdr:to>
          <xdr:col>4</xdr:col>
          <xdr:colOff>0</xdr:colOff>
          <xdr:row>7</xdr:row>
          <xdr:rowOff>228600</xdr:rowOff>
        </xdr:to>
        <xdr:sp macro="" textlink="">
          <xdr:nvSpPr>
            <xdr:cNvPr id="2084" name="TAB4G-7" descr="A1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4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7</xdr:row>
          <xdr:rowOff>228600</xdr:rowOff>
        </xdr:from>
        <xdr:to>
          <xdr:col>4</xdr:col>
          <xdr:colOff>0</xdr:colOff>
          <xdr:row>8</xdr:row>
          <xdr:rowOff>228600</xdr:rowOff>
        </xdr:to>
        <xdr:sp macro="" textlink="">
          <xdr:nvSpPr>
            <xdr:cNvPr id="2085" name="TAB4G-8" descr="A1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4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228600</xdr:rowOff>
        </xdr:from>
        <xdr:to>
          <xdr:col>4</xdr:col>
          <xdr:colOff>0</xdr:colOff>
          <xdr:row>9</xdr:row>
          <xdr:rowOff>228600</xdr:rowOff>
        </xdr:to>
        <xdr:sp macro="" textlink="">
          <xdr:nvSpPr>
            <xdr:cNvPr id="2086" name="TAB4G-9" descr="A1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4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9</xdr:row>
          <xdr:rowOff>228600</xdr:rowOff>
        </xdr:from>
        <xdr:to>
          <xdr:col>4</xdr:col>
          <xdr:colOff>0</xdr:colOff>
          <xdr:row>10</xdr:row>
          <xdr:rowOff>228600</xdr:rowOff>
        </xdr:to>
        <xdr:sp macro="" textlink="">
          <xdr:nvSpPr>
            <xdr:cNvPr id="2087" name="TAB4G-10" descr="A1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4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10</xdr:row>
          <xdr:rowOff>228600</xdr:rowOff>
        </xdr:from>
        <xdr:to>
          <xdr:col>4</xdr:col>
          <xdr:colOff>0</xdr:colOff>
          <xdr:row>11</xdr:row>
          <xdr:rowOff>228600</xdr:rowOff>
        </xdr:to>
        <xdr:sp macro="" textlink="">
          <xdr:nvSpPr>
            <xdr:cNvPr id="2088" name="TAB4G-11" descr="A1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4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11</xdr:row>
          <xdr:rowOff>228600</xdr:rowOff>
        </xdr:from>
        <xdr:to>
          <xdr:col>4</xdr:col>
          <xdr:colOff>0</xdr:colOff>
          <xdr:row>12</xdr:row>
          <xdr:rowOff>228600</xdr:rowOff>
        </xdr:to>
        <xdr:sp macro="" textlink="">
          <xdr:nvSpPr>
            <xdr:cNvPr id="2089" name="TAB4G-12" descr="A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4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228600</xdr:rowOff>
        </xdr:from>
        <xdr:to>
          <xdr:col>4</xdr:col>
          <xdr:colOff>0</xdr:colOff>
          <xdr:row>13</xdr:row>
          <xdr:rowOff>228600</xdr:rowOff>
        </xdr:to>
        <xdr:sp macro="" textlink="">
          <xdr:nvSpPr>
            <xdr:cNvPr id="2090" name="TAB4G-13" descr="A1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4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TAB4G-13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133350</xdr:colOff>
          <xdr:row>2</xdr:row>
          <xdr:rowOff>9525</xdr:rowOff>
        </xdr:to>
        <xdr:sp macro="" textlink="">
          <xdr:nvSpPr>
            <xdr:cNvPr id="2091" name="TABW20" descr="A1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4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</xdr:row>
          <xdr:rowOff>9525</xdr:rowOff>
        </xdr:from>
        <xdr:to>
          <xdr:col>7</xdr:col>
          <xdr:colOff>133350</xdr:colOff>
          <xdr:row>3</xdr:row>
          <xdr:rowOff>9525</xdr:rowOff>
        </xdr:to>
        <xdr:sp macro="" textlink="">
          <xdr:nvSpPr>
            <xdr:cNvPr id="2092" name="TABW21" descr="A1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4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3</xdr:row>
          <xdr:rowOff>9525</xdr:rowOff>
        </xdr:from>
        <xdr:to>
          <xdr:col>7</xdr:col>
          <xdr:colOff>133350</xdr:colOff>
          <xdr:row>4</xdr:row>
          <xdr:rowOff>9525</xdr:rowOff>
        </xdr:to>
        <xdr:sp macro="" textlink="">
          <xdr:nvSpPr>
            <xdr:cNvPr id="2093" name="TABW22" descr="A1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4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9525</xdr:rowOff>
        </xdr:from>
        <xdr:to>
          <xdr:col>7</xdr:col>
          <xdr:colOff>133350</xdr:colOff>
          <xdr:row>5</xdr:row>
          <xdr:rowOff>9525</xdr:rowOff>
        </xdr:to>
        <xdr:sp macro="" textlink="">
          <xdr:nvSpPr>
            <xdr:cNvPr id="2094" name="TABW23" descr="A1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4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9525</xdr:rowOff>
        </xdr:from>
        <xdr:to>
          <xdr:col>7</xdr:col>
          <xdr:colOff>133350</xdr:colOff>
          <xdr:row>6</xdr:row>
          <xdr:rowOff>9525</xdr:rowOff>
        </xdr:to>
        <xdr:sp macro="" textlink="">
          <xdr:nvSpPr>
            <xdr:cNvPr id="2095" name="TABW24" descr="A1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4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9525</xdr:rowOff>
        </xdr:from>
        <xdr:to>
          <xdr:col>7</xdr:col>
          <xdr:colOff>133350</xdr:colOff>
          <xdr:row>7</xdr:row>
          <xdr:rowOff>9525</xdr:rowOff>
        </xdr:to>
        <xdr:sp macro="" textlink="">
          <xdr:nvSpPr>
            <xdr:cNvPr id="2096" name="TABW25" descr="A1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4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9525</xdr:rowOff>
        </xdr:from>
        <xdr:to>
          <xdr:col>7</xdr:col>
          <xdr:colOff>133350</xdr:colOff>
          <xdr:row>8</xdr:row>
          <xdr:rowOff>9525</xdr:rowOff>
        </xdr:to>
        <xdr:sp macro="" textlink="">
          <xdr:nvSpPr>
            <xdr:cNvPr id="2097" name="TABW26" descr="A1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4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7</xdr:col>
          <xdr:colOff>133350</xdr:colOff>
          <xdr:row>9</xdr:row>
          <xdr:rowOff>9525</xdr:rowOff>
        </xdr:to>
        <xdr:sp macro="" textlink="">
          <xdr:nvSpPr>
            <xdr:cNvPr id="2098" name="TABW27" descr="A1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4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7</xdr:col>
          <xdr:colOff>133350</xdr:colOff>
          <xdr:row>10</xdr:row>
          <xdr:rowOff>9525</xdr:rowOff>
        </xdr:to>
        <xdr:sp macro="" textlink="">
          <xdr:nvSpPr>
            <xdr:cNvPr id="2099" name="TABW28" descr="A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4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9525</xdr:rowOff>
        </xdr:from>
        <xdr:to>
          <xdr:col>7</xdr:col>
          <xdr:colOff>133350</xdr:colOff>
          <xdr:row>11</xdr:row>
          <xdr:rowOff>9525</xdr:rowOff>
        </xdr:to>
        <xdr:sp macro="" textlink="">
          <xdr:nvSpPr>
            <xdr:cNvPr id="2100" name="TABW29" descr="A1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4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TABW29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0</xdr:rowOff>
        </xdr:from>
        <xdr:to>
          <xdr:col>9</xdr:col>
          <xdr:colOff>0</xdr:colOff>
          <xdr:row>1</xdr:row>
          <xdr:rowOff>238125</xdr:rowOff>
        </xdr:to>
        <xdr:sp macro="" textlink="">
          <xdr:nvSpPr>
            <xdr:cNvPr id="2101" name="TABLEAU DE BORD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4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DE B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8</xdr:col>
          <xdr:colOff>0</xdr:colOff>
          <xdr:row>1</xdr:row>
          <xdr:rowOff>238125</xdr:rowOff>
        </xdr:to>
        <xdr:sp macro="" textlink="">
          <xdr:nvSpPr>
            <xdr:cNvPr id="3095" name="TABLEAU DE BORD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5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 DE B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PRETS" displayName="TPRETS" ref="A1:M3" totalsRowShown="0" headerRowDxfId="16">
  <autoFilter ref="A1:M3" xr:uid="{00000000-0009-0000-0100-000002000000}"/>
  <tableColumns count="13">
    <tableColumn id="1" xr3:uid="{00000000-0010-0000-0000-000001000000}" name="ETAT"/>
    <tableColumn id="2" xr3:uid="{00000000-0010-0000-0000-000002000000}" name="REF"/>
    <tableColumn id="3" xr3:uid="{00000000-0010-0000-0000-000003000000}" name="SATIS"/>
    <tableColumn id="12" xr3:uid="{00000000-0010-0000-0000-00000C000000}" name="TYPE"/>
    <tableColumn id="13" xr3:uid="{00000000-0010-0000-0000-00000D000000}" name="IMEI" dataDxfId="15"/>
    <tableColumn id="14" xr3:uid="{00000000-0010-0000-0000-00000E000000}" name="SIM" dataDxfId="14"/>
    <tableColumn id="15" xr3:uid="{00000000-0010-0000-0000-00000F000000}" name="TEL"/>
    <tableColumn id="4" xr3:uid="{00000000-0010-0000-0000-000004000000}" name="DIRECTION"/>
    <tableColumn id="5" xr3:uid="{00000000-0010-0000-0000-000005000000}" name="NOM"/>
    <tableColumn id="9" xr3:uid="{00000000-0010-0000-0000-000009000000}" name="DATE DEBUT" dataDxfId="13"/>
    <tableColumn id="10" xr3:uid="{00000000-0010-0000-0000-00000A000000}" name="DATE FIN" dataDxfId="12"/>
    <tableColumn id="11" xr3:uid="{00000000-0010-0000-0000-00000B000000}" name="RETARD" dataDxfId="11">
      <calculatedColumnFormula>IF(TPRETS[DATE FIN]&lt;TODAY(),"RETARD","")</calculatedColumnFormula>
    </tableColumn>
    <tableColumn id="6" xr3:uid="{00000000-0010-0000-0000-000006000000}" name="JOURS RETARDS" dataDxfId="10">
      <calculatedColumnFormula>TODAY()-K2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ASE" displayName="TBASE" ref="A1:F69" totalsRowShown="0" headerRowDxfId="7" tableBorderDxfId="6">
  <autoFilter ref="A1:F69" xr:uid="{00000000-0009-0000-0100-000001000000}"/>
  <tableColumns count="6">
    <tableColumn id="1" xr3:uid="{00000000-0010-0000-0100-000001000000}" name="REF" dataDxfId="5" dataCellStyle="20 % - Accent1"/>
    <tableColumn id="2" xr3:uid="{00000000-0010-0000-0100-000002000000}" name="TYPE" dataDxfId="4" dataCellStyle="20 % - Accent1"/>
    <tableColumn id="3" xr3:uid="{00000000-0010-0000-0100-000003000000}" name="IMEI" dataDxfId="3" dataCellStyle="20 % - Accent1"/>
    <tableColumn id="4" xr3:uid="{00000000-0010-0000-0100-000004000000}" name="SIM" dataDxfId="2" dataCellStyle="20 % - Accent1"/>
    <tableColumn id="5" xr3:uid="{00000000-0010-0000-0100-000005000000}" name="TEL" dataDxfId="1"/>
    <tableColumn id="6" xr3:uid="{00000000-0010-0000-0100-000006000000}" name="DATA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17" Type="http://schemas.openxmlformats.org/officeDocument/2006/relationships/ctrlProp" Target="../ctrlProps/ctrlProp2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2.xml"/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26" Type="http://schemas.openxmlformats.org/officeDocument/2006/relationships/ctrlProp" Target="../ctrlProps/ctrlProp50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5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5" Type="http://schemas.openxmlformats.org/officeDocument/2006/relationships/ctrlProp" Target="../ctrlProps/ctrlProp4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0.xml"/><Relationship Id="rId20" Type="http://schemas.openxmlformats.org/officeDocument/2006/relationships/ctrlProp" Target="../ctrlProps/ctrlProp4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24" Type="http://schemas.openxmlformats.org/officeDocument/2006/relationships/ctrlProp" Target="../ctrlProps/ctrlProp48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23" Type="http://schemas.openxmlformats.org/officeDocument/2006/relationships/ctrlProp" Target="../ctrlProps/ctrlProp47.xml"/><Relationship Id="rId10" Type="http://schemas.openxmlformats.org/officeDocument/2006/relationships/ctrlProp" Target="../ctrlProps/ctrlProp34.xml"/><Relationship Id="rId19" Type="http://schemas.openxmlformats.org/officeDocument/2006/relationships/ctrlProp" Target="../ctrlProps/ctrlProp43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Relationship Id="rId22" Type="http://schemas.openxmlformats.org/officeDocument/2006/relationships/ctrlProp" Target="../ctrlProps/ctrlProp46.xml"/><Relationship Id="rId27" Type="http://schemas.openxmlformats.org/officeDocument/2006/relationships/ctrlProp" Target="../ctrlProps/ctrlProp5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7"/>
  <sheetViews>
    <sheetView workbookViewId="0">
      <selection activeCell="D17" sqref="D17"/>
    </sheetView>
  </sheetViews>
  <sheetFormatPr baseColWidth="10" defaultRowHeight="15" x14ac:dyDescent="0.25"/>
  <cols>
    <col min="1" max="1" width="11.42578125" style="3"/>
    <col min="2" max="2" width="6.140625" customWidth="1"/>
    <col min="3" max="3" width="7.140625" customWidth="1"/>
    <col min="4" max="4" width="17.140625" bestFit="1" customWidth="1"/>
    <col min="5" max="5" width="7.85546875" customWidth="1"/>
    <col min="6" max="6" width="6.7109375" customWidth="1"/>
    <col min="7" max="7" width="17.140625" bestFit="1" customWidth="1"/>
    <col min="8" max="8" width="5.7109375" customWidth="1"/>
  </cols>
  <sheetData>
    <row r="1" spans="2:11" s="3" customFormat="1" x14ac:dyDescent="0.25"/>
    <row r="2" spans="2:11" s="3" customFormat="1" x14ac:dyDescent="0.25"/>
    <row r="3" spans="2:11" ht="15.75" thickBot="1" x14ac:dyDescent="0.3"/>
    <row r="4" spans="2:11" s="3" customFormat="1" ht="29.25" customHeight="1" thickBot="1" x14ac:dyDescent="0.3">
      <c r="B4" s="20"/>
      <c r="C4" s="120" t="s">
        <v>100</v>
      </c>
      <c r="D4" s="121"/>
      <c r="E4" s="121"/>
      <c r="F4" s="121"/>
      <c r="G4" s="122"/>
      <c r="H4" s="21"/>
    </row>
    <row r="5" spans="2:11" s="3" customFormat="1" ht="15" customHeight="1" x14ac:dyDescent="0.25">
      <c r="B5" s="20"/>
      <c r="C5" s="28"/>
      <c r="D5" s="28"/>
      <c r="E5" s="27"/>
      <c r="F5" s="29"/>
      <c r="G5" s="29"/>
      <c r="H5" s="21"/>
      <c r="K5" s="3" t="s">
        <v>105</v>
      </c>
    </row>
    <row r="6" spans="2:11" s="3" customFormat="1" x14ac:dyDescent="0.25">
      <c r="B6" s="20"/>
      <c r="C6" s="20"/>
      <c r="D6" s="20"/>
      <c r="F6" s="21"/>
      <c r="G6" s="21"/>
      <c r="H6" s="21"/>
    </row>
    <row r="7" spans="2:11" ht="18.75" x14ac:dyDescent="0.3">
      <c r="B7" s="20"/>
      <c r="C7" s="123" t="s">
        <v>97</v>
      </c>
      <c r="D7" s="124"/>
      <c r="F7" s="125" t="s">
        <v>98</v>
      </c>
      <c r="G7" s="124"/>
      <c r="H7" s="21"/>
    </row>
    <row r="8" spans="2:11" x14ac:dyDescent="0.25">
      <c r="B8" s="20"/>
      <c r="C8" s="20"/>
      <c r="D8" s="26"/>
      <c r="F8" s="21"/>
      <c r="G8" s="25"/>
      <c r="H8" s="21"/>
    </row>
    <row r="9" spans="2:11" x14ac:dyDescent="0.25">
      <c r="B9" s="20"/>
      <c r="C9" s="20"/>
      <c r="D9" s="39"/>
      <c r="F9" s="21"/>
      <c r="G9" s="38"/>
      <c r="H9" s="21"/>
    </row>
    <row r="10" spans="2:11" x14ac:dyDescent="0.25">
      <c r="B10" s="20">
        <f>COUNTIF(BASE!B:B,"Galaxy Tab S2 4G" )</f>
        <v>18</v>
      </c>
      <c r="C10" s="44"/>
      <c r="D10" s="22" t="s">
        <v>31</v>
      </c>
      <c r="F10" s="44"/>
      <c r="G10" s="24" t="s">
        <v>50</v>
      </c>
      <c r="H10" s="21">
        <f>COUNTIF(BASE!B:B,"Galaxy Tab S2 Wifi")</f>
        <v>10</v>
      </c>
    </row>
    <row r="11" spans="2:11" x14ac:dyDescent="0.25">
      <c r="B11" s="20"/>
      <c r="C11" s="20"/>
      <c r="D11" s="20"/>
      <c r="F11" s="21"/>
      <c r="G11" s="21"/>
      <c r="H11" s="21"/>
    </row>
    <row r="12" spans="2:11" x14ac:dyDescent="0.25">
      <c r="B12" s="20"/>
      <c r="C12" s="20"/>
      <c r="D12" s="39"/>
      <c r="F12" s="21"/>
      <c r="G12" s="38"/>
      <c r="H12" s="21"/>
    </row>
    <row r="13" spans="2:11" x14ac:dyDescent="0.25">
      <c r="B13" s="20">
        <f>COUNTIF(BASE!B:B,"XPERIA XA")</f>
        <v>3</v>
      </c>
      <c r="C13" s="44"/>
      <c r="D13" s="22"/>
      <c r="F13" s="44"/>
      <c r="G13" s="24" t="s">
        <v>62</v>
      </c>
      <c r="H13" s="21">
        <f>COUNTIF(BASE!B:B,"Hapi 51")+COUNTIF(BASE!B:B,"Tara")</f>
        <v>14</v>
      </c>
    </row>
    <row r="14" spans="2:11" x14ac:dyDescent="0.25">
      <c r="B14" s="20"/>
      <c r="C14" s="20"/>
      <c r="D14" s="20"/>
      <c r="F14" s="37"/>
      <c r="G14" s="24"/>
      <c r="H14" s="21"/>
    </row>
    <row r="15" spans="2:11" x14ac:dyDescent="0.25">
      <c r="B15" s="20"/>
      <c r="C15" s="20"/>
      <c r="D15" s="20"/>
      <c r="F15" s="37"/>
      <c r="G15" s="24"/>
      <c r="H15" s="21"/>
    </row>
    <row r="16" spans="2:11" x14ac:dyDescent="0.25">
      <c r="B16" s="20">
        <f>(COUNTIF(BASE!B:B,"Huawei E5577")+COUNTIF(BASE!B:B,"Huawei E3377"))</f>
        <v>6</v>
      </c>
      <c r="C16" s="44">
        <f>B16-(COUNTIF(PRETS!D:D,"AIRBOX"))</f>
        <v>4</v>
      </c>
      <c r="D16" s="39" t="s">
        <v>99</v>
      </c>
      <c r="F16" s="44"/>
      <c r="G16" s="21"/>
      <c r="H16" s="21">
        <f>COUNTA(BASE!D:D)</f>
        <v>1</v>
      </c>
    </row>
    <row r="17" spans="2:8" x14ac:dyDescent="0.25">
      <c r="B17" s="20"/>
      <c r="C17" s="40"/>
      <c r="D17" s="22"/>
      <c r="F17" s="21"/>
      <c r="G17" s="21"/>
      <c r="H17" s="21"/>
    </row>
    <row r="18" spans="2:8" x14ac:dyDescent="0.25">
      <c r="B18" s="20"/>
      <c r="C18" s="40"/>
      <c r="D18" s="22"/>
      <c r="F18" s="21"/>
      <c r="G18" s="21"/>
      <c r="H18" s="21"/>
    </row>
    <row r="19" spans="2:8" s="3" customFormat="1" x14ac:dyDescent="0.25">
      <c r="B19" s="20">
        <f>COUNTIF(BASE!B:B,"Huawei E3372")</f>
        <v>6</v>
      </c>
      <c r="C19" s="44"/>
      <c r="D19" s="22"/>
      <c r="F19" s="44"/>
      <c r="G19" s="21"/>
      <c r="H19" s="21">
        <v>0</v>
      </c>
    </row>
    <row r="20" spans="2:8" x14ac:dyDescent="0.25">
      <c r="B20" s="20"/>
      <c r="C20" s="20"/>
      <c r="D20" s="43"/>
      <c r="F20" s="21"/>
      <c r="G20" s="21"/>
      <c r="H20" s="21"/>
    </row>
    <row r="21" spans="2:8" x14ac:dyDescent="0.25">
      <c r="B21" s="36"/>
      <c r="C21" s="36"/>
      <c r="D21" s="34"/>
      <c r="F21" s="23"/>
      <c r="G21" s="23"/>
      <c r="H21" s="23"/>
    </row>
    <row r="22" spans="2:8" x14ac:dyDescent="0.25">
      <c r="B22" s="36"/>
      <c r="C22" s="36"/>
      <c r="D22" s="36"/>
      <c r="F22" s="23"/>
      <c r="G22" s="23"/>
      <c r="H22" s="23"/>
    </row>
    <row r="23" spans="2:8" x14ac:dyDescent="0.25">
      <c r="B23" s="36"/>
      <c r="C23" s="36"/>
      <c r="D23" s="42"/>
      <c r="F23" s="23"/>
      <c r="G23" s="23"/>
      <c r="H23" s="23"/>
    </row>
    <row r="24" spans="2:8" x14ac:dyDescent="0.25">
      <c r="B24" s="36"/>
      <c r="C24" s="36"/>
      <c r="D24" s="36"/>
      <c r="F24" s="23"/>
      <c r="G24" s="23"/>
      <c r="H24" s="23"/>
    </row>
    <row r="25" spans="2:8" x14ac:dyDescent="0.25">
      <c r="B25" s="23"/>
      <c r="C25" s="23"/>
      <c r="D25" s="23"/>
    </row>
    <row r="26" spans="2:8" x14ac:dyDescent="0.25">
      <c r="B26" s="23"/>
      <c r="C26" s="23"/>
      <c r="D26" s="23"/>
    </row>
    <row r="27" spans="2:8" x14ac:dyDescent="0.25">
      <c r="C27" s="23"/>
      <c r="D27" s="23"/>
    </row>
  </sheetData>
  <mergeCells count="3">
    <mergeCell ref="C4:G4"/>
    <mergeCell ref="C7:D7"/>
    <mergeCell ref="F7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Feuil1.AllerOngletTAB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7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Feuil1.AllerOngletSMART">
                <anchor moveWithCells="1" siz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3</xdr:col>
                    <xdr:colOff>1133475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Feuil1.AllerOngletSMART">
                <anchor moveWithCells="1" sizeWithCells="1">
                  <from>
                    <xdr:col>6</xdr:col>
                    <xdr:colOff>19050</xdr:colOff>
                    <xdr:row>11</xdr:row>
                    <xdr:rowOff>180975</xdr:rowOff>
                  </from>
                  <to>
                    <xdr:col>7</xdr:col>
                    <xdr:colOff>19050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Button 6">
              <controlPr defaultSize="0" print="0" autoFill="0" autoPict="0" macro="[0]!Feuil1.AllerOngletAIRBOX">
                <anchor moveWithCells="1" sizeWithCells="1">
                  <from>
                    <xdr:col>3</xdr:col>
                    <xdr:colOff>9525</xdr:colOff>
                    <xdr:row>15</xdr:row>
                    <xdr:rowOff>0</xdr:rowOff>
                  </from>
                  <to>
                    <xdr:col>3</xdr:col>
                    <xdr:colOff>1133475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8" name="Button 8">
              <controlPr defaultSize="0" print="0" autoFill="0" autoPict="0" macro="[0]!Bouton17_Cliquer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3</xdr:col>
                    <xdr:colOff>1133475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9" name="Button 10">
              <controlPr defaultSize="0" print="0" autoFill="0" autoPict="0" macro="[0]!Bouton17_Cliquer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3</xdr:col>
                    <xdr:colOff>1133475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0" name="Button 12">
              <controlPr defaultSize="0" print="0" autoFill="0" autoPict="0" macro="[0]!Feuil1.AllerOngletTAB">
                <anchor moveWithCells="1" siz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3</xdr:col>
                    <xdr:colOff>1133475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1" name="Button 13">
              <controlPr defaultSize="0" print="0" autoFill="0" autoPict="0" macro="[0]!Feuil1.AllerOngletAIRBOX">
                <anchor moveWithCells="1" sizeWithCells="1">
                  <from>
                    <xdr:col>3</xdr:col>
                    <xdr:colOff>9525</xdr:colOff>
                    <xdr:row>18</xdr:row>
                    <xdr:rowOff>0</xdr:rowOff>
                  </from>
                  <to>
                    <xdr:col>3</xdr:col>
                    <xdr:colOff>1133475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2" name="Button 14">
              <controlPr defaultSize="0" print="0" autoFill="0" autoPict="0" macro="[0]!Feuil1.AllerOngletAIRBOX">
                <anchor moveWithCells="1" sizeWithCells="1">
                  <from>
                    <xdr:col>6</xdr:col>
                    <xdr:colOff>9525</xdr:colOff>
                    <xdr:row>18</xdr:row>
                    <xdr:rowOff>0</xdr:rowOff>
                  </from>
                  <to>
                    <xdr:col>7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3" name="Button 15">
              <controlPr defaultSize="0" print="0" autoFill="0" autoPict="0" macro="[0]!Feuil1.AllerOngletSMART">
                <anchor moveWithCells="1" sizeWithCells="1">
                  <from>
                    <xdr:col>6</xdr:col>
                    <xdr:colOff>19050</xdr:colOff>
                    <xdr:row>14</xdr:row>
                    <xdr:rowOff>180975</xdr:rowOff>
                  </from>
                  <to>
                    <xdr:col>7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M3"/>
  <sheetViews>
    <sheetView workbookViewId="0">
      <selection activeCell="C20" sqref="C20"/>
    </sheetView>
  </sheetViews>
  <sheetFormatPr baseColWidth="10" defaultRowHeight="15" x14ac:dyDescent="0.25"/>
  <cols>
    <col min="3" max="3" width="16.7109375" customWidth="1"/>
    <col min="4" max="7" width="16.7109375" style="3" customWidth="1"/>
    <col min="8" max="8" width="15.140625" bestFit="1" customWidth="1"/>
    <col min="9" max="9" width="18.7109375" customWidth="1"/>
    <col min="10" max="10" width="14" customWidth="1"/>
    <col min="13" max="13" width="10.5703125" customWidth="1"/>
  </cols>
  <sheetData>
    <row r="1" spans="1:13" x14ac:dyDescent="0.25">
      <c r="A1" s="31" t="s">
        <v>80</v>
      </c>
      <c r="B1" s="31" t="s">
        <v>88</v>
      </c>
      <c r="C1" s="31" t="s">
        <v>94</v>
      </c>
      <c r="D1" s="31" t="s">
        <v>89</v>
      </c>
      <c r="E1" s="31" t="s">
        <v>90</v>
      </c>
      <c r="F1" s="31" t="s">
        <v>17</v>
      </c>
      <c r="G1" s="31" t="s">
        <v>91</v>
      </c>
      <c r="H1" s="31" t="s">
        <v>92</v>
      </c>
      <c r="I1" s="31" t="s">
        <v>93</v>
      </c>
      <c r="J1" s="31" t="s">
        <v>95</v>
      </c>
      <c r="K1" s="31" t="s">
        <v>96</v>
      </c>
      <c r="L1" s="31" t="s">
        <v>84</v>
      </c>
      <c r="M1" s="115" t="s">
        <v>136</v>
      </c>
    </row>
    <row r="2" spans="1:13" x14ac:dyDescent="0.25">
      <c r="A2" t="s">
        <v>86</v>
      </c>
      <c r="B2" t="s">
        <v>1</v>
      </c>
      <c r="C2" t="s">
        <v>102</v>
      </c>
      <c r="D2" s="3" t="s">
        <v>99</v>
      </c>
      <c r="E2" s="35">
        <v>111111111111111</v>
      </c>
      <c r="F2" s="35">
        <v>222222222222222</v>
      </c>
      <c r="G2" s="3" t="s">
        <v>103</v>
      </c>
      <c r="H2" t="s">
        <v>85</v>
      </c>
      <c r="I2" t="s">
        <v>104</v>
      </c>
      <c r="J2" s="1">
        <v>44296</v>
      </c>
      <c r="K2" s="1">
        <v>44298</v>
      </c>
      <c r="L2" s="9" t="str">
        <f ca="1">IF(TPRETS[DATE FIN]&lt;TODAY(),"RETARD","")</f>
        <v>RETARD</v>
      </c>
      <c r="M2" s="116">
        <f ca="1">TODAY()-K2</f>
        <v>10</v>
      </c>
    </row>
    <row r="3" spans="1:13" x14ac:dyDescent="0.25">
      <c r="A3" t="s">
        <v>116</v>
      </c>
      <c r="B3" t="s">
        <v>106</v>
      </c>
      <c r="C3" t="s">
        <v>137</v>
      </c>
      <c r="D3" s="3" t="s">
        <v>138</v>
      </c>
      <c r="E3" s="35" t="s">
        <v>139</v>
      </c>
      <c r="F3" s="35" t="s">
        <v>140</v>
      </c>
      <c r="G3" s="3" t="s">
        <v>141</v>
      </c>
      <c r="H3" t="s">
        <v>87</v>
      </c>
      <c r="I3" t="s">
        <v>142</v>
      </c>
      <c r="J3" s="1" t="s">
        <v>143</v>
      </c>
      <c r="K3" s="1" t="s">
        <v>144</v>
      </c>
      <c r="L3" s="9" t="str">
        <f ca="1">IF(TPRETS[DATE FIN]&lt;TODAY(),"RETARD","")</f>
        <v/>
      </c>
      <c r="M3" s="116">
        <f ca="1">TODAY()-K3</f>
        <v>-38</v>
      </c>
    </row>
  </sheetData>
  <conditionalFormatting sqref="L2:L3">
    <cfRule type="cellIs" dxfId="17" priority="1" operator="equal">
      <formula>"RETARD"</formula>
    </cfRule>
  </conditionalFormatting>
  <dataValidations count="8">
    <dataValidation type="list" allowBlank="1" showDropDown="1" showInputMessage="1" showErrorMessage="1" error="D ou P" sqref="A2:A3" xr:uid="{00000000-0002-0000-0100-000000000000}">
      <formula1>ETAT</formula1>
    </dataValidation>
    <dataValidation type="textLength" operator="equal" allowBlank="1" showInputMessage="1" showErrorMessage="1" sqref="C2:C3" xr:uid="{00000000-0002-0000-0100-000001000000}">
      <formula1>7</formula1>
    </dataValidation>
    <dataValidation type="list" allowBlank="1" showDropDown="1" showInputMessage="1" showErrorMessage="1" sqref="H2:H3" xr:uid="{00000000-0002-0000-0100-000002000000}">
      <formula1>DIR</formula1>
    </dataValidation>
    <dataValidation type="list" showDropDown="1" showInputMessage="1" sqref="L2:L3" xr:uid="{00000000-0002-0000-0100-000003000000}">
      <formula1>RETARD</formula1>
    </dataValidation>
    <dataValidation operator="equal" allowBlank="1" showInputMessage="1" showErrorMessage="1" sqref="D2:D3" xr:uid="{00000000-0002-0000-0100-000004000000}"/>
    <dataValidation type="textLength" operator="equal" allowBlank="1" showInputMessage="1" showErrorMessage="1" sqref="E2:E3" xr:uid="{00000000-0002-0000-0100-000005000000}">
      <formula1>15</formula1>
    </dataValidation>
    <dataValidation type="textLength" allowBlank="1" showInputMessage="1" showErrorMessage="1" sqref="F2:F3" xr:uid="{00000000-0002-0000-0100-000006000000}">
      <formula1>13</formula1>
      <formula2>15</formula2>
    </dataValidation>
    <dataValidation type="textLength" allowBlank="1" showInputMessage="1" showErrorMessage="1" sqref="G2:G3" xr:uid="{00000000-0002-0000-0100-000007000000}">
      <formula1>10</formula1>
      <formula2>14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00000000-0002-0000-0100-000008000000}">
          <x14:formula1>
            <xm:f>BASE!$A$2:$A$69</xm:f>
          </x14:formula1>
          <xm:sqref>B2:B3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Q40"/>
  <sheetViews>
    <sheetView topLeftCell="A19" workbookViewId="0">
      <selection activeCell="I50" sqref="I50"/>
    </sheetView>
  </sheetViews>
  <sheetFormatPr baseColWidth="10" defaultRowHeight="15" x14ac:dyDescent="0.25"/>
  <cols>
    <col min="1" max="1" width="16.5703125" customWidth="1"/>
    <col min="2" max="2" width="4.28515625" style="51" customWidth="1"/>
    <col min="3" max="3" width="20" customWidth="1"/>
    <col min="5" max="5" width="12.42578125" customWidth="1"/>
    <col min="6" max="6" width="12.5703125" customWidth="1"/>
    <col min="7" max="7" width="10" customWidth="1"/>
  </cols>
  <sheetData>
    <row r="1" spans="1:17" ht="15.75" thickBot="1" x14ac:dyDescent="0.3">
      <c r="A1" s="51"/>
      <c r="C1" s="53" t="s">
        <v>117</v>
      </c>
      <c r="D1" s="51"/>
      <c r="E1" s="51"/>
      <c r="F1" s="51"/>
      <c r="G1" s="51"/>
    </row>
    <row r="2" spans="1:17" ht="18" customHeight="1" thickTop="1" x14ac:dyDescent="0.25">
      <c r="A2" s="82"/>
      <c r="B2" s="83"/>
      <c r="C2" s="83"/>
      <c r="D2" s="84"/>
      <c r="E2" s="85"/>
      <c r="F2" s="84"/>
      <c r="G2" s="86"/>
    </row>
    <row r="3" spans="1:17" x14ac:dyDescent="0.25">
      <c r="A3" s="135"/>
      <c r="B3" s="136"/>
      <c r="C3" s="60"/>
      <c r="D3" s="60"/>
      <c r="E3" s="60"/>
      <c r="F3" s="60"/>
      <c r="G3" s="87"/>
    </row>
    <row r="4" spans="1:17" x14ac:dyDescent="0.25">
      <c r="A4" s="88"/>
      <c r="B4" s="46"/>
      <c r="C4" s="60"/>
      <c r="D4" s="60"/>
      <c r="E4" s="60"/>
      <c r="F4" s="60"/>
      <c r="G4" s="87"/>
    </row>
    <row r="5" spans="1:17" ht="23.25" x14ac:dyDescent="0.35">
      <c r="A5" s="89"/>
      <c r="B5" s="129" t="s">
        <v>127</v>
      </c>
      <c r="C5" s="130"/>
      <c r="D5" s="130"/>
      <c r="E5" s="130"/>
      <c r="F5" s="130"/>
      <c r="G5" s="87"/>
    </row>
    <row r="6" spans="1:17" ht="15.75" thickBot="1" x14ac:dyDescent="0.3">
      <c r="A6" s="90"/>
      <c r="B6" s="91"/>
      <c r="C6" s="91"/>
      <c r="D6" s="91"/>
      <c r="E6" s="91"/>
      <c r="F6" s="91"/>
      <c r="G6" s="92"/>
    </row>
    <row r="7" spans="1:17" ht="15.75" thickTop="1" x14ac:dyDescent="0.25">
      <c r="A7" s="60"/>
      <c r="B7" s="60"/>
      <c r="C7" s="60"/>
      <c r="D7" s="60"/>
      <c r="E7" s="60"/>
      <c r="F7" s="60"/>
      <c r="G7" s="60"/>
    </row>
    <row r="8" spans="1:17" ht="18.75" x14ac:dyDescent="0.3">
      <c r="A8" s="78" t="s">
        <v>118</v>
      </c>
      <c r="B8" s="78"/>
      <c r="C8" s="69"/>
      <c r="D8" s="73"/>
      <c r="E8" s="78"/>
      <c r="F8" s="74"/>
      <c r="G8" s="74"/>
    </row>
    <row r="9" spans="1:17" s="51" customFormat="1" ht="19.5" thickBot="1" x14ac:dyDescent="0.35">
      <c r="A9" s="78"/>
      <c r="B9" s="78"/>
      <c r="C9" s="69"/>
      <c r="D9" s="73"/>
      <c r="E9" s="78"/>
      <c r="F9" s="74"/>
      <c r="G9" s="74"/>
    </row>
    <row r="10" spans="1:17" ht="24" customHeight="1" thickBot="1" x14ac:dyDescent="0.4">
      <c r="A10" s="68"/>
      <c r="B10" s="68"/>
      <c r="C10" s="126" t="s">
        <v>128</v>
      </c>
      <c r="D10" s="127"/>
      <c r="E10" s="128"/>
      <c r="F10" s="60"/>
      <c r="G10" s="60"/>
    </row>
    <row r="11" spans="1:17" s="51" customFormat="1" ht="12.75" customHeight="1" x14ac:dyDescent="0.35">
      <c r="A11" s="68"/>
      <c r="B11" s="68"/>
      <c r="C11" s="80"/>
      <c r="D11" s="81"/>
      <c r="E11" s="81"/>
      <c r="F11" s="60"/>
      <c r="G11" s="60"/>
    </row>
    <row r="12" spans="1:17" ht="18.75" x14ac:dyDescent="0.3">
      <c r="A12" s="110" t="s">
        <v>132</v>
      </c>
      <c r="B12" s="93"/>
      <c r="C12" s="94" t="s">
        <v>85</v>
      </c>
      <c r="D12" s="95"/>
      <c r="E12" s="96"/>
      <c r="F12" s="97"/>
      <c r="G12" s="98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5.75" x14ac:dyDescent="0.25">
      <c r="A13" s="99"/>
      <c r="B13" s="69"/>
      <c r="C13" s="60"/>
      <c r="D13" s="60"/>
      <c r="E13" s="70"/>
      <c r="F13" s="60"/>
      <c r="G13" s="6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8.75" x14ac:dyDescent="0.3">
      <c r="A14" s="111" t="s">
        <v>133</v>
      </c>
      <c r="B14" s="100"/>
      <c r="C14" s="131" t="s">
        <v>145</v>
      </c>
      <c r="D14" s="132"/>
      <c r="E14" s="132"/>
      <c r="F14" s="101"/>
      <c r="G14" s="102"/>
      <c r="H14" s="51"/>
      <c r="I14" s="51"/>
      <c r="J14" s="53" t="s">
        <v>116</v>
      </c>
      <c r="K14" s="51"/>
      <c r="L14" s="51"/>
      <c r="M14" s="51"/>
      <c r="N14" s="51"/>
      <c r="O14" s="51"/>
      <c r="P14" s="51"/>
      <c r="Q14" s="51"/>
    </row>
    <row r="15" spans="1:17" ht="18.75" x14ac:dyDescent="0.3">
      <c r="A15" s="71"/>
      <c r="B15" s="71"/>
      <c r="C15" s="71"/>
      <c r="D15" s="71"/>
      <c r="E15" s="7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s="51" customFormat="1" ht="18.75" x14ac:dyDescent="0.3">
      <c r="A16" s="71"/>
      <c r="B16" s="49"/>
      <c r="C16" s="50" t="s">
        <v>125</v>
      </c>
      <c r="D16" s="71"/>
      <c r="E16" s="48" t="s">
        <v>126</v>
      </c>
    </row>
    <row r="17" spans="1:17" ht="18.75" x14ac:dyDescent="0.3">
      <c r="A17" s="66"/>
      <c r="B17" s="66"/>
      <c r="C17" s="67"/>
      <c r="D17" s="67"/>
      <c r="E17" s="67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s="51" customFormat="1" ht="19.5" thickBot="1" x14ac:dyDescent="0.35">
      <c r="A18" s="66"/>
      <c r="B18" s="66"/>
      <c r="C18" s="47"/>
      <c r="D18" s="67"/>
      <c r="E18" s="67"/>
    </row>
    <row r="19" spans="1:17" ht="24" customHeight="1" thickBot="1" x14ac:dyDescent="0.4">
      <c r="A19" s="64"/>
      <c r="B19" s="64"/>
      <c r="C19" s="126" t="s">
        <v>129</v>
      </c>
      <c r="D19" s="133"/>
      <c r="E19" s="134"/>
      <c r="F19" s="65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x14ac:dyDescent="0.25">
      <c r="A20" s="54"/>
      <c r="B20" s="54"/>
      <c r="C20" s="55"/>
      <c r="D20" s="55"/>
      <c r="E20" s="55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8.75" x14ac:dyDescent="0.3">
      <c r="A21" s="103" t="s">
        <v>122</v>
      </c>
      <c r="B21" s="96"/>
      <c r="C21" s="97" t="s">
        <v>146</v>
      </c>
      <c r="D21" s="95"/>
      <c r="E21" s="96" t="s">
        <v>119</v>
      </c>
      <c r="F21" s="119"/>
      <c r="G21" s="58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x14ac:dyDescent="0.25">
      <c r="A22" s="59"/>
      <c r="B22" s="60"/>
      <c r="C22" s="60"/>
      <c r="D22" s="60"/>
      <c r="E22" s="60"/>
      <c r="F22" s="60"/>
      <c r="G22" s="6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8.75" x14ac:dyDescent="0.3">
      <c r="A23" s="77" t="s">
        <v>120</v>
      </c>
      <c r="B23" s="78"/>
      <c r="C23" s="69"/>
      <c r="D23" s="79"/>
      <c r="E23" s="78" t="s">
        <v>124</v>
      </c>
      <c r="F23" s="60"/>
      <c r="G23" s="61"/>
      <c r="H23" s="51"/>
      <c r="I23" s="51"/>
      <c r="J23" s="51"/>
      <c r="K23" s="51"/>
      <c r="L23" s="51"/>
      <c r="M23" s="51"/>
      <c r="N23" s="51"/>
      <c r="O23" s="51"/>
      <c r="P23" s="51"/>
      <c r="Q23" s="53" t="s">
        <v>116</v>
      </c>
    </row>
    <row r="24" spans="1:17" x14ac:dyDescent="0.25">
      <c r="A24" s="59"/>
      <c r="B24" s="60"/>
      <c r="C24" s="60"/>
      <c r="D24" s="60"/>
      <c r="E24" s="60"/>
      <c r="F24" s="60"/>
      <c r="G24" s="61"/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ht="18.75" x14ac:dyDescent="0.3">
      <c r="A25" s="104" t="s">
        <v>123</v>
      </c>
      <c r="B25" s="62"/>
      <c r="C25" s="117"/>
      <c r="D25" s="62"/>
      <c r="E25" s="62"/>
      <c r="F25" s="62"/>
      <c r="G25" s="63"/>
    </row>
    <row r="26" spans="1:17" ht="15.75" thickBot="1" x14ac:dyDescent="0.3">
      <c r="A26" s="60"/>
      <c r="B26" s="60"/>
      <c r="C26" s="60"/>
      <c r="D26" s="60"/>
      <c r="E26" s="60"/>
      <c r="F26" s="60"/>
      <c r="G26" s="60"/>
    </row>
    <row r="27" spans="1:17" s="51" customFormat="1" ht="24" customHeight="1" thickBot="1" x14ac:dyDescent="0.4">
      <c r="A27" s="60"/>
      <c r="B27" s="60"/>
      <c r="C27" s="126" t="s">
        <v>135</v>
      </c>
      <c r="D27" s="127"/>
      <c r="E27" s="128"/>
      <c r="F27" s="60"/>
      <c r="G27" s="60"/>
    </row>
    <row r="28" spans="1:17" s="51" customFormat="1" ht="13.5" customHeight="1" x14ac:dyDescent="0.35">
      <c r="A28" s="60"/>
      <c r="B28" s="60"/>
      <c r="C28" s="80"/>
      <c r="D28" s="113"/>
      <c r="E28" s="113"/>
      <c r="F28" s="60"/>
      <c r="G28" s="60"/>
    </row>
    <row r="29" spans="1:17" s="51" customFormat="1" ht="12.75" customHeight="1" x14ac:dyDescent="0.35">
      <c r="A29" s="56"/>
      <c r="B29" s="57"/>
      <c r="C29" s="106"/>
      <c r="D29" s="107"/>
      <c r="E29" s="107"/>
      <c r="F29" s="57"/>
      <c r="G29" s="58"/>
    </row>
    <row r="30" spans="1:17" ht="18.75" x14ac:dyDescent="0.3">
      <c r="A30" s="108" t="s">
        <v>130</v>
      </c>
      <c r="B30" s="60"/>
      <c r="C30" s="118"/>
      <c r="D30" s="60"/>
      <c r="E30" s="105" t="s">
        <v>131</v>
      </c>
      <c r="F30" s="118"/>
      <c r="G30" s="61"/>
    </row>
    <row r="31" spans="1:17" s="51" customFormat="1" ht="18.75" x14ac:dyDescent="0.3">
      <c r="A31" s="104"/>
      <c r="B31" s="62"/>
      <c r="C31" s="62"/>
      <c r="D31" s="62"/>
      <c r="E31" s="109"/>
      <c r="F31" s="62"/>
      <c r="G31" s="63"/>
    </row>
    <row r="32" spans="1:17" s="51" customFormat="1" ht="18.75" x14ac:dyDescent="0.3">
      <c r="A32" s="45"/>
      <c r="B32" s="60"/>
      <c r="C32" s="60"/>
      <c r="D32" s="60"/>
      <c r="E32" s="105"/>
      <c r="F32" s="60"/>
      <c r="G32" s="60"/>
    </row>
    <row r="33" spans="1:7" s="51" customFormat="1" ht="12.75" customHeight="1" x14ac:dyDescent="0.3">
      <c r="A33" s="45"/>
      <c r="B33" s="60"/>
      <c r="C33" s="60"/>
      <c r="D33" s="60"/>
      <c r="E33" s="105"/>
      <c r="F33" s="60"/>
      <c r="G33" s="60"/>
    </row>
    <row r="34" spans="1:7" x14ac:dyDescent="0.25">
      <c r="A34" s="69"/>
      <c r="B34" s="69"/>
      <c r="C34" s="75"/>
      <c r="D34" s="75"/>
      <c r="E34" s="75"/>
      <c r="F34" s="75"/>
      <c r="G34" s="75"/>
    </row>
    <row r="35" spans="1:7" x14ac:dyDescent="0.25">
      <c r="A35" s="69" t="s">
        <v>121</v>
      </c>
      <c r="B35" s="69"/>
      <c r="C35" s="75"/>
      <c r="D35" s="75"/>
      <c r="E35" s="75"/>
      <c r="F35" s="75"/>
      <c r="G35" s="75"/>
    </row>
    <row r="36" spans="1:7" s="51" customFormat="1" x14ac:dyDescent="0.25">
      <c r="A36" s="69"/>
      <c r="B36" s="69"/>
      <c r="C36" s="75"/>
      <c r="D36" s="75"/>
      <c r="E36" s="75"/>
      <c r="F36" s="75"/>
      <c r="G36" s="75"/>
    </row>
    <row r="37" spans="1:7" ht="15.75" thickBot="1" x14ac:dyDescent="0.3">
      <c r="A37" s="76"/>
      <c r="B37" s="76"/>
      <c r="C37" s="76"/>
      <c r="D37" s="76"/>
      <c r="E37" s="76"/>
      <c r="F37" s="76"/>
      <c r="G37" s="76"/>
    </row>
    <row r="38" spans="1:7" ht="15.75" thickBot="1" x14ac:dyDescent="0.3">
      <c r="A38" s="112" t="s">
        <v>134</v>
      </c>
      <c r="C38" s="114"/>
    </row>
    <row r="39" spans="1:7" ht="15.75" x14ac:dyDescent="0.25">
      <c r="A39" s="72"/>
      <c r="B39" s="72"/>
      <c r="C39" s="51"/>
      <c r="D39" s="51"/>
      <c r="E39" s="51"/>
      <c r="F39" s="51"/>
      <c r="G39" s="51"/>
    </row>
    <row r="40" spans="1:7" x14ac:dyDescent="0.25">
      <c r="A40" s="52"/>
      <c r="B40" s="52"/>
      <c r="C40" s="51"/>
      <c r="D40" s="51"/>
      <c r="E40" s="51"/>
      <c r="F40" s="51"/>
      <c r="G40" s="51"/>
    </row>
  </sheetData>
  <mergeCells count="6">
    <mergeCell ref="C27:E27"/>
    <mergeCell ref="B5:F5"/>
    <mergeCell ref="C14:E14"/>
    <mergeCell ref="C19:E19"/>
    <mergeCell ref="A3:B3"/>
    <mergeCell ref="C10:E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 altText="">
                <anchor moveWithCells="1">
                  <from>
                    <xdr:col>1</xdr:col>
                    <xdr:colOff>66675</xdr:colOff>
                    <xdr:row>14</xdr:row>
                    <xdr:rowOff>228600</xdr:rowOff>
                  </from>
                  <to>
                    <xdr:col>2</xdr:col>
                    <xdr:colOff>85725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 altText="">
                <anchor moveWithCells="1">
                  <from>
                    <xdr:col>3</xdr:col>
                    <xdr:colOff>542925</xdr:colOff>
                    <xdr:row>14</xdr:row>
                    <xdr:rowOff>228600</xdr:rowOff>
                  </from>
                  <to>
                    <xdr:col>4</xdr:col>
                    <xdr:colOff>85725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Feuil3.AllerTableauBord">
                <anchor moveWithCells="1" sizeWithCells="1">
                  <from>
                    <xdr:col>8</xdr:col>
                    <xdr:colOff>0</xdr:colOff>
                    <xdr:row>1</xdr:row>
                    <xdr:rowOff>9525</xdr:rowOff>
                  </from>
                  <to>
                    <xdr:col>8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FF00"/>
  </sheetPr>
  <dimension ref="A1:F14"/>
  <sheetViews>
    <sheetView tabSelected="1" workbookViewId="0">
      <selection activeCell="O5" sqref="O5"/>
    </sheetView>
  </sheetViews>
  <sheetFormatPr baseColWidth="10" defaultRowHeight="15" x14ac:dyDescent="0.25"/>
  <cols>
    <col min="1" max="1" width="6" style="3" customWidth="1"/>
    <col min="2" max="2" width="6" hidden="1" customWidth="1"/>
    <col min="5" max="5" width="13.140625" customWidth="1"/>
  </cols>
  <sheetData>
    <row r="1" spans="2:6" x14ac:dyDescent="0.25">
      <c r="B1" s="23"/>
      <c r="C1" s="9" t="s">
        <v>88</v>
      </c>
    </row>
    <row r="2" spans="2:6" ht="19.5" customHeight="1" x14ac:dyDescent="0.25">
      <c r="B2" s="30"/>
      <c r="C2" s="32" t="s">
        <v>1</v>
      </c>
      <c r="D2" t="b">
        <f>AND(C2=(PRETS!$B$2),(PRETS!$A$2)="P")</f>
        <v>1</v>
      </c>
    </row>
    <row r="3" spans="2:6" ht="19.5" customHeight="1" x14ac:dyDescent="0.25">
      <c r="B3" s="30"/>
      <c r="C3" s="32" t="s">
        <v>2</v>
      </c>
      <c r="D3" s="3" t="b">
        <f>AND(C3=(PRETS!$B$2),(PRETS!$A$2)="P")</f>
        <v>0</v>
      </c>
      <c r="E3" s="3"/>
    </row>
    <row r="4" spans="2:6" ht="19.5" customHeight="1" x14ac:dyDescent="0.25">
      <c r="B4" s="30"/>
      <c r="C4" s="32" t="s">
        <v>3</v>
      </c>
      <c r="D4" s="3" t="b">
        <f>AND(C4=(PRETS!$B$2),(PRETS!$A$2)="P")</f>
        <v>0</v>
      </c>
      <c r="E4" s="3"/>
    </row>
    <row r="5" spans="2:6" ht="19.5" customHeight="1" x14ac:dyDescent="0.25">
      <c r="B5" s="30"/>
      <c r="C5" s="32" t="s">
        <v>4</v>
      </c>
      <c r="D5" s="3" t="b">
        <f>AND(C5=(PRETS!$B$2),(PRETS!$A$2)="P")</f>
        <v>0</v>
      </c>
      <c r="E5" s="3"/>
    </row>
    <row r="6" spans="2:6" ht="19.5" customHeight="1" x14ac:dyDescent="0.25">
      <c r="B6" s="30"/>
      <c r="C6" s="32" t="s">
        <v>6</v>
      </c>
      <c r="D6" s="3" t="b">
        <f>AND(C6=(PRETS!$B$2),(PRETS!$A$2)="P")</f>
        <v>0</v>
      </c>
      <c r="E6" s="3"/>
      <c r="F6" t="s">
        <v>153</v>
      </c>
    </row>
    <row r="7" spans="2:6" ht="19.5" customHeight="1" x14ac:dyDescent="0.25">
      <c r="B7" s="30"/>
      <c r="C7" s="32" t="s">
        <v>7</v>
      </c>
      <c r="D7" s="3" t="b">
        <f>AND(C7=(PRETS!$B$2),(PRETS!$A$2)="P")</f>
        <v>0</v>
      </c>
      <c r="E7" s="3"/>
    </row>
    <row r="8" spans="2:6" ht="19.5" customHeight="1" x14ac:dyDescent="0.25">
      <c r="B8" s="30"/>
      <c r="C8" s="32" t="s">
        <v>9</v>
      </c>
      <c r="D8" s="3" t="b">
        <f>AND(C8=(PRETS!$B$2),(PRETS!$A$2)="P")</f>
        <v>0</v>
      </c>
      <c r="E8" s="3"/>
    </row>
    <row r="9" spans="2:6" ht="19.5" customHeight="1" x14ac:dyDescent="0.25">
      <c r="B9" s="30"/>
      <c r="C9" s="32" t="s">
        <v>10</v>
      </c>
      <c r="D9" s="3" t="b">
        <f>AND(C9=(PRETS!$B$2),(PRETS!$A$2)="P")</f>
        <v>0</v>
      </c>
      <c r="E9" s="3"/>
    </row>
    <row r="10" spans="2:6" ht="19.5" customHeight="1" x14ac:dyDescent="0.25">
      <c r="B10" s="30"/>
      <c r="C10" s="32" t="s">
        <v>11</v>
      </c>
      <c r="D10" s="3" t="b">
        <f>AND(C10=(PRETS!$B$2),(PRETS!$A$2)="P")</f>
        <v>0</v>
      </c>
      <c r="E10" s="3"/>
    </row>
    <row r="11" spans="2:6" ht="19.5" customHeight="1" x14ac:dyDescent="0.25">
      <c r="B11" s="30"/>
      <c r="C11" s="32" t="s">
        <v>12</v>
      </c>
      <c r="D11" s="3" t="b">
        <f>AND(C11=(PRETS!$B$2),(PRETS!$A$2)="P")</f>
        <v>0</v>
      </c>
      <c r="E11" s="3"/>
    </row>
    <row r="12" spans="2:6" ht="19.5" customHeight="1" x14ac:dyDescent="0.25">
      <c r="B12" s="30"/>
      <c r="C12" s="32" t="s">
        <v>13</v>
      </c>
      <c r="D12" s="3" t="b">
        <f>AND(C12=(PRETS!$B$2),(PRETS!$A$2)="P")</f>
        <v>0</v>
      </c>
      <c r="E12" s="3"/>
    </row>
    <row r="13" spans="2:6" ht="19.5" customHeight="1" x14ac:dyDescent="0.25">
      <c r="B13" s="30"/>
      <c r="C13" s="32" t="s">
        <v>15</v>
      </c>
      <c r="D13" s="3" t="b">
        <f>AND(C13=(PRETS!$B$2),(PRETS!$A$2)="P")</f>
        <v>0</v>
      </c>
      <c r="E13" s="3"/>
    </row>
    <row r="14" spans="2:6" ht="19.5" customHeight="1" x14ac:dyDescent="0.25">
      <c r="B14" s="30"/>
      <c r="C14" s="32" t="s">
        <v>16</v>
      </c>
      <c r="D14" s="3" t="b">
        <f>AND(C14=(PRETS!$B$2),(PRETS!$A$2)="P")</f>
        <v>0</v>
      </c>
      <c r="E14" s="3"/>
    </row>
  </sheetData>
  <conditionalFormatting sqref="D2:D14">
    <cfRule type="cellIs" dxfId="9" priority="1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1</xdr:row>
                    <xdr:rowOff>19050</xdr:rowOff>
                  </from>
                  <to>
                    <xdr:col>1</xdr:col>
                    <xdr:colOff>285750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2</xdr:row>
                    <xdr:rowOff>19050</xdr:rowOff>
                  </from>
                  <to>
                    <xdr:col>1</xdr:col>
                    <xdr:colOff>285750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3</xdr:row>
                    <xdr:rowOff>19050</xdr:rowOff>
                  </from>
                  <to>
                    <xdr:col>1</xdr:col>
                    <xdr:colOff>285750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4</xdr:row>
                    <xdr:rowOff>19050</xdr:rowOff>
                  </from>
                  <to>
                    <xdr:col>1</xdr:col>
                    <xdr:colOff>285750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5</xdr:row>
                    <xdr:rowOff>19050</xdr:rowOff>
                  </from>
                  <to>
                    <xdr:col>1</xdr:col>
                    <xdr:colOff>285750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6</xdr:row>
                    <xdr:rowOff>19050</xdr:rowOff>
                  </from>
                  <to>
                    <xdr:col>1</xdr:col>
                    <xdr:colOff>285750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7</xdr:row>
                    <xdr:rowOff>19050</xdr:rowOff>
                  </from>
                  <to>
                    <xdr:col>1</xdr:col>
                    <xdr:colOff>285750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8</xdr:row>
                    <xdr:rowOff>19050</xdr:rowOff>
                  </from>
                  <to>
                    <xdr:col>1</xdr:col>
                    <xdr:colOff>285750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9</xdr:row>
                    <xdr:rowOff>19050</xdr:rowOff>
                  </from>
                  <to>
                    <xdr:col>1</xdr:col>
                    <xdr:colOff>285750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10</xdr:row>
                    <xdr:rowOff>19050</xdr:rowOff>
                  </from>
                  <to>
                    <xdr:col>1</xdr:col>
                    <xdr:colOff>285750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Button 13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11</xdr:row>
                    <xdr:rowOff>19050</xdr:rowOff>
                  </from>
                  <to>
                    <xdr:col>1</xdr:col>
                    <xdr:colOff>285750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Button 15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12</xdr:row>
                    <xdr:rowOff>19050</xdr:rowOff>
                  </from>
                  <to>
                    <xdr:col>1</xdr:col>
                    <xdr:colOff>285750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Button 16">
              <controlPr locked="0" defaultSize="0" print="0" autoFill="0" autoPict="0" macro="[0]!P" altText="P">
                <anchor moveWithCells="1" sizeWithCells="1">
                  <from>
                    <xdr:col>1</xdr:col>
                    <xdr:colOff>76200</xdr:colOff>
                    <xdr:row>13</xdr:row>
                    <xdr:rowOff>19050</xdr:rowOff>
                  </from>
                  <to>
                    <xdr:col>1</xdr:col>
                    <xdr:colOff>285750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TABLEAU DE BORD">
              <controlPr defaultSize="0" print="0" autoFill="0" autoPict="0" macro="[0]!Feuil4.AllerTableauBord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C000"/>
  </sheetPr>
  <dimension ref="A1:F20"/>
  <sheetViews>
    <sheetView workbookViewId="0">
      <selection activeCell="K5" sqref="K5"/>
    </sheetView>
  </sheetViews>
  <sheetFormatPr baseColWidth="10" defaultRowHeight="15" x14ac:dyDescent="0.25"/>
  <cols>
    <col min="1" max="1" width="5.85546875" style="3" customWidth="1"/>
    <col min="3" max="3" width="8.7109375" style="3" customWidth="1"/>
    <col min="4" max="4" width="13.42578125" customWidth="1"/>
    <col min="5" max="5" width="6.42578125" style="3" customWidth="1"/>
    <col min="7" max="7" width="13.85546875" customWidth="1"/>
  </cols>
  <sheetData>
    <row r="1" spans="2:6" x14ac:dyDescent="0.25">
      <c r="B1" t="s">
        <v>88</v>
      </c>
      <c r="C1" s="9" t="s">
        <v>101</v>
      </c>
      <c r="F1" t="s">
        <v>88</v>
      </c>
    </row>
    <row r="2" spans="2:6" ht="19.5" customHeight="1" x14ac:dyDescent="0.25">
      <c r="B2" s="32" t="s">
        <v>32</v>
      </c>
      <c r="C2" s="33" t="b">
        <f>AND(B2=(PRETS!$B$2),(PRETS!$A$2)="P")</f>
        <v>0</v>
      </c>
      <c r="F2" s="32" t="s">
        <v>51</v>
      </c>
    </row>
    <row r="3" spans="2:6" ht="19.5" customHeight="1" x14ac:dyDescent="0.25">
      <c r="B3" s="32" t="s">
        <v>42</v>
      </c>
      <c r="C3" s="33" t="b">
        <f>AND(B3=(PRETS!$B$2),(PRETS!$A$2)="P")</f>
        <v>0</v>
      </c>
      <c r="F3" s="32" t="s">
        <v>53</v>
      </c>
    </row>
    <row r="4" spans="2:6" ht="19.5" customHeight="1" x14ac:dyDescent="0.25">
      <c r="B4" s="32" t="s">
        <v>43</v>
      </c>
      <c r="C4" s="33" t="b">
        <f>AND(B4=(PRETS!$B$2),(PRETS!$A$2)="P")</f>
        <v>0</v>
      </c>
      <c r="F4" s="32" t="s">
        <v>54</v>
      </c>
    </row>
    <row r="5" spans="2:6" ht="19.5" customHeight="1" x14ac:dyDescent="0.25">
      <c r="B5" s="32" t="s">
        <v>44</v>
      </c>
      <c r="C5" s="33" t="b">
        <f>AND(B5=(PRETS!$B$2),(PRETS!$A$2)="P")</f>
        <v>0</v>
      </c>
      <c r="F5" s="32" t="s">
        <v>55</v>
      </c>
    </row>
    <row r="6" spans="2:6" ht="19.5" customHeight="1" x14ac:dyDescent="0.25">
      <c r="B6" s="32" t="s">
        <v>45</v>
      </c>
      <c r="C6" s="33" t="b">
        <f>AND(B6=(PRETS!$B$2),(PRETS!$A$2)="P")</f>
        <v>0</v>
      </c>
      <c r="F6" s="32" t="s">
        <v>56</v>
      </c>
    </row>
    <row r="7" spans="2:6" ht="19.5" customHeight="1" x14ac:dyDescent="0.25">
      <c r="B7" s="32" t="s">
        <v>46</v>
      </c>
      <c r="C7" s="33" t="b">
        <f>AND(B7=(PRETS!$B$2),(PRETS!$A$2)="P")</f>
        <v>0</v>
      </c>
      <c r="F7" s="32" t="s">
        <v>57</v>
      </c>
    </row>
    <row r="8" spans="2:6" ht="19.5" customHeight="1" x14ac:dyDescent="0.25">
      <c r="B8" s="32" t="s">
        <v>47</v>
      </c>
      <c r="C8" s="33" t="b">
        <f>AND(B8=(PRETS!$B$2),(PRETS!$A$2)="P")</f>
        <v>0</v>
      </c>
      <c r="F8" s="32" t="s">
        <v>58</v>
      </c>
    </row>
    <row r="9" spans="2:6" ht="19.5" customHeight="1" x14ac:dyDescent="0.25">
      <c r="B9" s="32" t="s">
        <v>48</v>
      </c>
      <c r="C9" s="33" t="b">
        <f>AND(B9=(PRETS!$B$2),(PRETS!$A$2)="P")</f>
        <v>0</v>
      </c>
      <c r="F9" s="32" t="s">
        <v>59</v>
      </c>
    </row>
    <row r="10" spans="2:6" ht="19.5" customHeight="1" x14ac:dyDescent="0.25">
      <c r="B10" s="32" t="s">
        <v>49</v>
      </c>
      <c r="C10" s="33" t="b">
        <f>AND(B10=(PRETS!$B$2),(PRETS!$A$2)="P")</f>
        <v>0</v>
      </c>
      <c r="F10" s="32" t="s">
        <v>60</v>
      </c>
    </row>
    <row r="11" spans="2:6" ht="19.5" customHeight="1" x14ac:dyDescent="0.25">
      <c r="B11" s="32" t="s">
        <v>33</v>
      </c>
      <c r="C11" s="33" t="b">
        <f>AND(B11=(PRETS!$B$2),(PRETS!$A$2)="P")</f>
        <v>0</v>
      </c>
      <c r="F11" s="32" t="s">
        <v>61</v>
      </c>
    </row>
    <row r="12" spans="2:6" ht="19.5" customHeight="1" x14ac:dyDescent="0.25">
      <c r="B12" s="32" t="s">
        <v>34</v>
      </c>
      <c r="C12" s="33" t="b">
        <f>AND(B12=(PRETS!$B$2),(PRETS!$A$2)="P")</f>
        <v>0</v>
      </c>
    </row>
    <row r="13" spans="2:6" ht="19.5" customHeight="1" x14ac:dyDescent="0.25">
      <c r="B13" s="32" t="s">
        <v>35</v>
      </c>
      <c r="C13" s="33" t="b">
        <f>AND(B13=(PRETS!$B$2),(PRETS!$A$2)="P")</f>
        <v>0</v>
      </c>
    </row>
    <row r="14" spans="2:6" ht="19.5" customHeight="1" x14ac:dyDescent="0.25">
      <c r="B14" s="32" t="s">
        <v>36</v>
      </c>
      <c r="C14" s="33" t="b">
        <f>AND(B14=(PRETS!$B$2),(PRETS!$A$2)="P")</f>
        <v>0</v>
      </c>
    </row>
    <row r="15" spans="2:6" ht="19.5" customHeight="1" x14ac:dyDescent="0.25">
      <c r="B15" s="33"/>
      <c r="C15" s="33"/>
    </row>
    <row r="16" spans="2:6" ht="19.5" customHeight="1" x14ac:dyDescent="0.25">
      <c r="B16" s="33"/>
      <c r="C16" s="33"/>
    </row>
    <row r="17" spans="2:3" ht="19.5" customHeight="1" x14ac:dyDescent="0.25">
      <c r="B17" s="33"/>
      <c r="C17" s="33"/>
    </row>
    <row r="18" spans="2:3" ht="19.5" customHeight="1" x14ac:dyDescent="0.25">
      <c r="B18" s="33"/>
      <c r="C18" s="33"/>
    </row>
    <row r="19" spans="2:3" ht="19.5" customHeight="1" x14ac:dyDescent="0.25">
      <c r="B19" s="41"/>
      <c r="C19" s="33"/>
    </row>
    <row r="20" spans="2:3" s="3" customFormat="1" x14ac:dyDescent="0.25">
      <c r="B20" s="34"/>
      <c r="C20" s="34"/>
    </row>
  </sheetData>
  <conditionalFormatting sqref="C1:C1048576">
    <cfRule type="cellIs" dxfId="8" priority="1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8" r:id="rId4" name="TAB4G-1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0</xdr:row>
                    <xdr:rowOff>171450</xdr:rowOff>
                  </from>
                  <to>
                    <xdr:col>4</xdr:col>
                    <xdr:colOff>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" name="TAB4G-2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1</xdr:row>
                    <xdr:rowOff>228600</xdr:rowOff>
                  </from>
                  <to>
                    <xdr:col>4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6" name="TAB4G-3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2</xdr:row>
                    <xdr:rowOff>228600</xdr:rowOff>
                  </from>
                  <to>
                    <xdr:col>4</xdr:col>
                    <xdr:colOff>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7" name="TAB4G-4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3</xdr:row>
                    <xdr:rowOff>228600</xdr:rowOff>
                  </from>
                  <to>
                    <xdr:col>4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TAB4G-5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4</xdr:row>
                    <xdr:rowOff>228600</xdr:rowOff>
                  </from>
                  <to>
                    <xdr:col>4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9" name="TAB4G-6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5</xdr:row>
                    <xdr:rowOff>228600</xdr:rowOff>
                  </from>
                  <to>
                    <xdr:col>4</xdr:col>
                    <xdr:colOff>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" name="TAB4G-7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6</xdr:row>
                    <xdr:rowOff>228600</xdr:rowOff>
                  </from>
                  <to>
                    <xdr:col>4</xdr:col>
                    <xdr:colOff>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1" name="TAB4G-8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7</xdr:row>
                    <xdr:rowOff>228600</xdr:rowOff>
                  </from>
                  <to>
                    <xdr:col>4</xdr:col>
                    <xdr:colOff>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2" name="TAB4G-9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8</xdr:row>
                    <xdr:rowOff>228600</xdr:rowOff>
                  </from>
                  <to>
                    <xdr:col>4</xdr:col>
                    <xdr:colOff>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3" name="TAB4G-10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9</xdr:row>
                    <xdr:rowOff>228600</xdr:rowOff>
                  </from>
                  <to>
                    <xdr:col>4</xdr:col>
                    <xdr:colOff>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4" name="TAB4G-11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10</xdr:row>
                    <xdr:rowOff>228600</xdr:rowOff>
                  </from>
                  <to>
                    <xdr:col>4</xdr:col>
                    <xdr:colOff>0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5" name="TAB4G-12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11</xdr:row>
                    <xdr:rowOff>228600</xdr:rowOff>
                  </from>
                  <to>
                    <xdr:col>4</xdr:col>
                    <xdr:colOff>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6" name="TAB4G-13">
              <controlPr defaultSize="0" print="0" autoFill="0" autoPict="0" macro="[0]!Bouton17_Cliquer" altText="A1">
                <anchor moveWithCells="1" sizeWithCells="1">
                  <from>
                    <xdr:col>3</xdr:col>
                    <xdr:colOff>9525</xdr:colOff>
                    <xdr:row>12</xdr:row>
                    <xdr:rowOff>228600</xdr:rowOff>
                  </from>
                  <to>
                    <xdr:col>4</xdr:col>
                    <xdr:colOff>0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7" name="TABW20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8" name="TABW21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2</xdr:row>
                    <xdr:rowOff>9525</xdr:rowOff>
                  </from>
                  <to>
                    <xdr:col>7</xdr:col>
                    <xdr:colOff>133350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9" name="TABW22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3</xdr:row>
                    <xdr:rowOff>9525</xdr:rowOff>
                  </from>
                  <to>
                    <xdr:col>7</xdr:col>
                    <xdr:colOff>133350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0" name="TABW23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4</xdr:row>
                    <xdr:rowOff>9525</xdr:rowOff>
                  </from>
                  <to>
                    <xdr:col>7</xdr:col>
                    <xdr:colOff>133350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1" name="TABW24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5</xdr:row>
                    <xdr:rowOff>9525</xdr:rowOff>
                  </from>
                  <to>
                    <xdr:col>7</xdr:col>
                    <xdr:colOff>133350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22" name="TABW25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6</xdr:row>
                    <xdr:rowOff>9525</xdr:rowOff>
                  </from>
                  <to>
                    <xdr:col>7</xdr:col>
                    <xdr:colOff>133350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23" name="TABW26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7</xdr:row>
                    <xdr:rowOff>9525</xdr:rowOff>
                  </from>
                  <to>
                    <xdr:col>7</xdr:col>
                    <xdr:colOff>133350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24" name="TABW27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7</xdr:col>
                    <xdr:colOff>133350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25" name="TABW28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7</xdr:col>
                    <xdr:colOff>133350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26" name="TABW29">
              <controlPr defaultSize="0" print="0" autoFill="0" autoPict="0" macro="[0]!Bouton17_Cliquer" altText="A1">
                <anchor moveWithCells="1" sizeWithCells="1">
                  <from>
                    <xdr:col>6</xdr:col>
                    <xdr:colOff>9525</xdr:colOff>
                    <xdr:row>10</xdr:row>
                    <xdr:rowOff>9525</xdr:rowOff>
                  </from>
                  <to>
                    <xdr:col>7</xdr:col>
                    <xdr:colOff>133350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27" name="TABLEAU DE BORD">
              <controlPr defaultSize="0" print="0" autoFill="0" autoPict="0" macro="[0]!Feuil5.AllerTableauBord">
                <anchor moveWithCells="1" sizeWithCells="1">
                  <from>
                    <xdr:col>8</xdr:col>
                    <xdr:colOff>9525</xdr:colOff>
                    <xdr:row>1</xdr:row>
                    <xdr:rowOff>0</xdr:rowOff>
                  </from>
                  <to>
                    <xdr:col>9</xdr:col>
                    <xdr:colOff>0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00B0F0"/>
  </sheetPr>
  <dimension ref="A1:F16"/>
  <sheetViews>
    <sheetView workbookViewId="0">
      <selection activeCell="I28" sqref="I28"/>
    </sheetView>
  </sheetViews>
  <sheetFormatPr baseColWidth="10" defaultRowHeight="15" x14ac:dyDescent="0.25"/>
  <cols>
    <col min="1" max="1" width="11.42578125" style="3"/>
    <col min="2" max="2" width="5.7109375" customWidth="1"/>
    <col min="5" max="5" width="5.85546875" customWidth="1"/>
  </cols>
  <sheetData>
    <row r="1" spans="3:6" x14ac:dyDescent="0.25">
      <c r="C1" t="s">
        <v>88</v>
      </c>
      <c r="F1" t="s">
        <v>88</v>
      </c>
    </row>
    <row r="2" spans="3:6" ht="19.5" customHeight="1" x14ac:dyDescent="0.25">
      <c r="C2" s="14" t="s">
        <v>20</v>
      </c>
      <c r="F2" s="14" t="s">
        <v>63</v>
      </c>
    </row>
    <row r="3" spans="3:6" ht="19.5" customHeight="1" x14ac:dyDescent="0.25">
      <c r="C3" s="14" t="s">
        <v>21</v>
      </c>
      <c r="F3" s="14" t="s">
        <v>64</v>
      </c>
    </row>
    <row r="4" spans="3:6" ht="19.5" customHeight="1" x14ac:dyDescent="0.25">
      <c r="C4" s="14" t="s">
        <v>22</v>
      </c>
      <c r="F4" s="14" t="s">
        <v>65</v>
      </c>
    </row>
    <row r="5" spans="3:6" ht="19.5" customHeight="1" x14ac:dyDescent="0.25">
      <c r="F5" s="14" t="s">
        <v>66</v>
      </c>
    </row>
    <row r="6" spans="3:6" ht="19.5" customHeight="1" x14ac:dyDescent="0.25">
      <c r="F6" s="14" t="s">
        <v>67</v>
      </c>
    </row>
    <row r="7" spans="3:6" ht="19.5" customHeight="1" x14ac:dyDescent="0.25">
      <c r="F7" s="14" t="s">
        <v>68</v>
      </c>
    </row>
    <row r="8" spans="3:6" ht="19.5" customHeight="1" x14ac:dyDescent="0.25">
      <c r="F8" s="14" t="s">
        <v>69</v>
      </c>
    </row>
    <row r="9" spans="3:6" ht="19.5" customHeight="1" x14ac:dyDescent="0.25">
      <c r="F9" s="14" t="s">
        <v>70</v>
      </c>
    </row>
    <row r="10" spans="3:6" ht="19.5" customHeight="1" x14ac:dyDescent="0.25">
      <c r="F10" s="14" t="s">
        <v>72</v>
      </c>
    </row>
    <row r="11" spans="3:6" ht="19.5" customHeight="1" x14ac:dyDescent="0.25">
      <c r="F11" s="14" t="s">
        <v>74</v>
      </c>
    </row>
    <row r="12" spans="3:6" ht="19.5" customHeight="1" x14ac:dyDescent="0.25">
      <c r="F12" s="14" t="s">
        <v>75</v>
      </c>
    </row>
    <row r="13" spans="3:6" ht="19.5" customHeight="1" x14ac:dyDescent="0.25">
      <c r="F13" s="14" t="s">
        <v>76</v>
      </c>
    </row>
    <row r="14" spans="3:6" ht="19.5" customHeight="1" x14ac:dyDescent="0.25">
      <c r="F14" s="14" t="s">
        <v>77</v>
      </c>
    </row>
    <row r="15" spans="3:6" ht="19.5" customHeight="1" x14ac:dyDescent="0.25">
      <c r="F15" s="14" t="s">
        <v>78</v>
      </c>
    </row>
    <row r="16" spans="3:6" ht="19.5" customHeight="1" x14ac:dyDescent="0.25">
      <c r="F16" s="14" t="s">
        <v>79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5" r:id="rId3" name="TABLEAU DE BORD">
              <controlPr defaultSize="0" print="0" autoFill="0" autoPict="0" macro="[0]!Feuil5.AllerTableauBord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8</xdr:col>
                    <xdr:colOff>0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tabColor rgb="FFFF0000"/>
  </sheetPr>
  <dimension ref="A1:F69"/>
  <sheetViews>
    <sheetView workbookViewId="0">
      <selection activeCell="H25" sqref="H25"/>
    </sheetView>
  </sheetViews>
  <sheetFormatPr baseColWidth="10" defaultRowHeight="15" x14ac:dyDescent="0.25"/>
  <cols>
    <col min="1" max="1" width="13.85546875" customWidth="1"/>
    <col min="2" max="2" width="17.140625" bestFit="1" customWidth="1"/>
    <col min="3" max="3" width="16.140625" bestFit="1" customWidth="1"/>
    <col min="4" max="4" width="15.28515625" bestFit="1" customWidth="1"/>
    <col min="5" max="5" width="12.7109375" bestFit="1" customWidth="1"/>
  </cols>
  <sheetData>
    <row r="1" spans="1:6" s="3" customFormat="1" x14ac:dyDescent="0.25">
      <c r="A1" s="9" t="s">
        <v>88</v>
      </c>
      <c r="B1" s="9" t="s">
        <v>89</v>
      </c>
      <c r="C1" s="9" t="s">
        <v>90</v>
      </c>
      <c r="D1" s="9" t="s">
        <v>17</v>
      </c>
      <c r="E1" s="9" t="s">
        <v>91</v>
      </c>
      <c r="F1" s="9" t="s">
        <v>81</v>
      </c>
    </row>
    <row r="2" spans="1:6" x14ac:dyDescent="0.25">
      <c r="A2" s="14" t="s">
        <v>106</v>
      </c>
      <c r="B2" s="14" t="s">
        <v>0</v>
      </c>
      <c r="C2" s="12">
        <v>123</v>
      </c>
      <c r="D2" s="12"/>
      <c r="E2" s="13"/>
      <c r="F2" s="15"/>
    </row>
    <row r="3" spans="1:6" x14ac:dyDescent="0.25">
      <c r="A3" s="14" t="s">
        <v>107</v>
      </c>
      <c r="B3" s="12" t="s">
        <v>0</v>
      </c>
      <c r="C3" s="12">
        <v>456</v>
      </c>
      <c r="D3" s="16"/>
      <c r="E3" s="14"/>
      <c r="F3" s="17" t="s">
        <v>18</v>
      </c>
    </row>
    <row r="4" spans="1:6" x14ac:dyDescent="0.25">
      <c r="A4" s="14" t="s">
        <v>108</v>
      </c>
      <c r="B4" s="14" t="s">
        <v>0</v>
      </c>
      <c r="C4" s="12">
        <v>789</v>
      </c>
      <c r="D4" s="12"/>
      <c r="E4" s="13"/>
      <c r="F4" s="15"/>
    </row>
    <row r="5" spans="1:6" x14ac:dyDescent="0.25">
      <c r="A5" s="14" t="s">
        <v>109</v>
      </c>
      <c r="B5" s="12" t="s">
        <v>0</v>
      </c>
      <c r="C5" s="12">
        <v>112233</v>
      </c>
      <c r="D5" s="12"/>
      <c r="E5" s="5"/>
      <c r="F5" s="17"/>
    </row>
    <row r="6" spans="1:6" x14ac:dyDescent="0.25">
      <c r="A6" s="14" t="s">
        <v>110</v>
      </c>
      <c r="B6" s="14" t="s">
        <v>5</v>
      </c>
      <c r="C6" s="12">
        <v>445566</v>
      </c>
      <c r="D6" s="12"/>
      <c r="E6" s="13"/>
      <c r="F6" s="15"/>
    </row>
    <row r="7" spans="1:6" x14ac:dyDescent="0.25">
      <c r="A7" s="14" t="s">
        <v>111</v>
      </c>
      <c r="B7" s="12" t="s">
        <v>5</v>
      </c>
      <c r="C7" s="12">
        <v>778899</v>
      </c>
      <c r="D7" s="16"/>
      <c r="E7" s="14"/>
      <c r="F7" s="17" t="s">
        <v>18</v>
      </c>
    </row>
    <row r="8" spans="1:6" x14ac:dyDescent="0.25">
      <c r="A8" s="14" t="s">
        <v>9</v>
      </c>
      <c r="B8" s="14" t="s">
        <v>8</v>
      </c>
      <c r="C8" s="12">
        <v>111222</v>
      </c>
      <c r="D8" s="12"/>
      <c r="E8" s="13"/>
      <c r="F8" s="15"/>
    </row>
    <row r="9" spans="1:6" x14ac:dyDescent="0.25">
      <c r="A9" s="14" t="s">
        <v>10</v>
      </c>
      <c r="B9" s="12" t="s">
        <v>8</v>
      </c>
      <c r="C9" s="12">
        <v>333444</v>
      </c>
      <c r="D9" s="12"/>
      <c r="E9" s="5"/>
      <c r="F9" s="17"/>
    </row>
    <row r="10" spans="1:6" x14ac:dyDescent="0.25">
      <c r="A10" s="14" t="s">
        <v>11</v>
      </c>
      <c r="B10" s="14" t="s">
        <v>8</v>
      </c>
      <c r="C10" s="12">
        <v>555666</v>
      </c>
      <c r="D10" s="12"/>
      <c r="E10" s="13"/>
      <c r="F10" s="15"/>
    </row>
    <row r="11" spans="1:6" x14ac:dyDescent="0.25">
      <c r="A11" s="14" t="s">
        <v>12</v>
      </c>
      <c r="B11" s="12" t="s">
        <v>8</v>
      </c>
      <c r="C11" s="12">
        <v>777888</v>
      </c>
      <c r="D11" s="16"/>
      <c r="E11" s="14"/>
      <c r="F11" s="17" t="s">
        <v>18</v>
      </c>
    </row>
    <row r="12" spans="1:6" x14ac:dyDescent="0.25">
      <c r="A12" s="14" t="s">
        <v>13</v>
      </c>
      <c r="B12" s="14" t="s">
        <v>8</v>
      </c>
      <c r="C12" s="12">
        <v>999000</v>
      </c>
      <c r="D12" s="12"/>
      <c r="E12" s="13"/>
      <c r="F12" s="15"/>
    </row>
    <row r="13" spans="1:6" x14ac:dyDescent="0.25">
      <c r="A13" s="14" t="s">
        <v>15</v>
      </c>
      <c r="B13" s="14" t="s">
        <v>14</v>
      </c>
      <c r="C13" s="12"/>
      <c r="D13" s="12"/>
      <c r="E13" s="5"/>
      <c r="F13" s="17"/>
    </row>
    <row r="14" spans="1:6" x14ac:dyDescent="0.25">
      <c r="A14" s="14" t="s">
        <v>16</v>
      </c>
      <c r="B14" s="12" t="s">
        <v>8</v>
      </c>
      <c r="C14" s="12"/>
      <c r="D14" s="12"/>
      <c r="E14" s="13"/>
      <c r="F14" s="15"/>
    </row>
    <row r="15" spans="1:6" x14ac:dyDescent="0.25">
      <c r="A15" s="14" t="s">
        <v>112</v>
      </c>
      <c r="B15" s="14" t="s">
        <v>19</v>
      </c>
      <c r="C15" s="12"/>
      <c r="D15" s="12"/>
      <c r="E15" s="13"/>
      <c r="F15" s="15"/>
    </row>
    <row r="16" spans="1:6" x14ac:dyDescent="0.25">
      <c r="A16" s="14" t="s">
        <v>113</v>
      </c>
      <c r="B16" s="12" t="s">
        <v>19</v>
      </c>
      <c r="C16" s="12"/>
      <c r="D16" s="12"/>
      <c r="E16" s="5"/>
      <c r="F16" s="17"/>
    </row>
    <row r="17" spans="1:6" x14ac:dyDescent="0.25">
      <c r="A17" s="14" t="s">
        <v>114</v>
      </c>
      <c r="B17" s="12" t="s">
        <v>19</v>
      </c>
      <c r="C17" s="12"/>
      <c r="D17" s="16"/>
      <c r="E17" s="14"/>
      <c r="F17" s="15" t="s">
        <v>18</v>
      </c>
    </row>
    <row r="18" spans="1:6" x14ac:dyDescent="0.25">
      <c r="A18" s="14" t="s">
        <v>115</v>
      </c>
      <c r="B18" s="14" t="s">
        <v>17</v>
      </c>
      <c r="C18" s="11"/>
      <c r="D18" s="16"/>
      <c r="E18" s="5"/>
      <c r="F18" s="17" t="s">
        <v>18</v>
      </c>
    </row>
    <row r="19" spans="1:6" x14ac:dyDescent="0.25">
      <c r="A19" s="14" t="s">
        <v>23</v>
      </c>
      <c r="B19" s="14" t="s">
        <v>17</v>
      </c>
      <c r="C19" s="11"/>
      <c r="D19" s="16"/>
      <c r="E19" s="6"/>
      <c r="F19" s="17" t="s">
        <v>18</v>
      </c>
    </row>
    <row r="20" spans="1:6" x14ac:dyDescent="0.25">
      <c r="A20" s="14" t="s">
        <v>24</v>
      </c>
      <c r="B20" s="14" t="s">
        <v>17</v>
      </c>
      <c r="C20" s="11"/>
      <c r="D20" s="16"/>
      <c r="E20" s="7"/>
      <c r="F20" s="15" t="s">
        <v>18</v>
      </c>
    </row>
    <row r="21" spans="1:6" x14ac:dyDescent="0.25">
      <c r="A21" s="14" t="s">
        <v>25</v>
      </c>
      <c r="B21" s="14" t="s">
        <v>17</v>
      </c>
      <c r="C21" s="11"/>
      <c r="D21" s="16"/>
      <c r="E21" s="6"/>
      <c r="F21" s="17" t="s">
        <v>18</v>
      </c>
    </row>
    <row r="22" spans="1:6" x14ac:dyDescent="0.25">
      <c r="A22" s="14" t="s">
        <v>26</v>
      </c>
      <c r="B22" s="14" t="s">
        <v>17</v>
      </c>
      <c r="C22" s="11"/>
      <c r="D22" s="16"/>
      <c r="E22" s="7"/>
      <c r="F22" s="15" t="s">
        <v>18</v>
      </c>
    </row>
    <row r="23" spans="1:6" x14ac:dyDescent="0.25">
      <c r="A23" s="14" t="s">
        <v>27</v>
      </c>
      <c r="B23" s="14" t="s">
        <v>17</v>
      </c>
      <c r="C23" s="11"/>
      <c r="D23" s="16"/>
      <c r="E23" s="5"/>
      <c r="F23" s="17"/>
    </row>
    <row r="24" spans="1:6" x14ac:dyDescent="0.25">
      <c r="A24" s="14" t="s">
        <v>28</v>
      </c>
      <c r="B24" s="14" t="s">
        <v>17</v>
      </c>
      <c r="C24" s="11"/>
      <c r="D24" s="16"/>
      <c r="E24" s="8"/>
      <c r="F24" s="15" t="s">
        <v>18</v>
      </c>
    </row>
    <row r="25" spans="1:6" x14ac:dyDescent="0.25">
      <c r="A25" s="14" t="s">
        <v>29</v>
      </c>
      <c r="B25" s="14" t="s">
        <v>17</v>
      </c>
      <c r="C25" s="11"/>
      <c r="D25" s="16"/>
      <c r="E25" s="6"/>
      <c r="F25" s="17" t="s">
        <v>18</v>
      </c>
    </row>
    <row r="26" spans="1:6" x14ac:dyDescent="0.25">
      <c r="A26" s="14" t="s">
        <v>30</v>
      </c>
      <c r="B26" s="14" t="s">
        <v>17</v>
      </c>
      <c r="C26" s="11"/>
      <c r="D26" s="16"/>
      <c r="E26" s="7"/>
      <c r="F26" s="15" t="s">
        <v>18</v>
      </c>
    </row>
    <row r="27" spans="1:6" x14ac:dyDescent="0.25">
      <c r="A27" s="14" t="s">
        <v>32</v>
      </c>
      <c r="B27" s="14" t="s">
        <v>31</v>
      </c>
      <c r="C27" s="12"/>
      <c r="D27" s="12"/>
      <c r="E27" s="5"/>
      <c r="F27" s="17" t="s">
        <v>18</v>
      </c>
    </row>
    <row r="28" spans="1:6" x14ac:dyDescent="0.25">
      <c r="A28" s="14" t="s">
        <v>33</v>
      </c>
      <c r="B28" s="14" t="s">
        <v>31</v>
      </c>
      <c r="C28" s="12"/>
      <c r="D28" s="12"/>
      <c r="E28" s="13"/>
      <c r="F28" s="15" t="s">
        <v>18</v>
      </c>
    </row>
    <row r="29" spans="1:6" x14ac:dyDescent="0.25">
      <c r="A29" s="14" t="s">
        <v>34</v>
      </c>
      <c r="B29" s="14" t="s">
        <v>31</v>
      </c>
      <c r="C29" s="12"/>
      <c r="D29" s="12"/>
      <c r="E29" s="5"/>
      <c r="F29" s="17" t="s">
        <v>18</v>
      </c>
    </row>
    <row r="30" spans="1:6" x14ac:dyDescent="0.25">
      <c r="A30" s="14" t="s">
        <v>35</v>
      </c>
      <c r="B30" s="14" t="s">
        <v>31</v>
      </c>
      <c r="C30" s="12"/>
      <c r="D30" s="12"/>
      <c r="E30" s="13"/>
      <c r="F30" s="15" t="s">
        <v>18</v>
      </c>
    </row>
    <row r="31" spans="1:6" x14ac:dyDescent="0.25">
      <c r="A31" s="14" t="s">
        <v>36</v>
      </c>
      <c r="B31" s="14" t="s">
        <v>31</v>
      </c>
      <c r="C31" s="12"/>
      <c r="D31" s="12"/>
      <c r="E31" s="5"/>
      <c r="F31" s="17" t="s">
        <v>18</v>
      </c>
    </row>
    <row r="32" spans="1:6" x14ac:dyDescent="0.25">
      <c r="A32" s="14" t="s">
        <v>37</v>
      </c>
      <c r="B32" s="14" t="s">
        <v>31</v>
      </c>
      <c r="C32" s="12"/>
      <c r="D32" s="12"/>
      <c r="E32" s="13"/>
      <c r="F32" s="15" t="s">
        <v>18</v>
      </c>
    </row>
    <row r="33" spans="1:6" x14ac:dyDescent="0.25">
      <c r="A33" s="14" t="s">
        <v>38</v>
      </c>
      <c r="B33" s="14" t="s">
        <v>31</v>
      </c>
      <c r="C33" s="12"/>
      <c r="D33" s="12"/>
      <c r="E33" s="5"/>
      <c r="F33" s="17" t="s">
        <v>18</v>
      </c>
    </row>
    <row r="34" spans="1:6" x14ac:dyDescent="0.25">
      <c r="A34" s="14" t="s">
        <v>39</v>
      </c>
      <c r="B34" s="14" t="s">
        <v>31</v>
      </c>
      <c r="C34" s="12"/>
      <c r="D34" s="12"/>
      <c r="E34" s="13"/>
      <c r="F34" s="15" t="s">
        <v>18</v>
      </c>
    </row>
    <row r="35" spans="1:6" x14ac:dyDescent="0.25">
      <c r="A35" s="14" t="s">
        <v>40</v>
      </c>
      <c r="B35" s="14" t="s">
        <v>31</v>
      </c>
      <c r="C35" s="12"/>
      <c r="D35" s="12"/>
      <c r="E35" s="5"/>
      <c r="F35" s="17" t="s">
        <v>18</v>
      </c>
    </row>
    <row r="36" spans="1:6" x14ac:dyDescent="0.25">
      <c r="A36" s="14" t="s">
        <v>41</v>
      </c>
      <c r="B36" s="14" t="s">
        <v>31</v>
      </c>
      <c r="C36" s="12"/>
      <c r="D36" s="12"/>
      <c r="E36" s="13"/>
      <c r="F36" s="15" t="s">
        <v>18</v>
      </c>
    </row>
    <row r="37" spans="1:6" x14ac:dyDescent="0.25">
      <c r="A37" s="14" t="s">
        <v>42</v>
      </c>
      <c r="B37" s="14" t="s">
        <v>31</v>
      </c>
      <c r="C37" s="12"/>
      <c r="D37" s="12"/>
      <c r="E37" s="5"/>
      <c r="F37" s="17" t="s">
        <v>18</v>
      </c>
    </row>
    <row r="38" spans="1:6" x14ac:dyDescent="0.25">
      <c r="A38" s="14" t="s">
        <v>43</v>
      </c>
      <c r="B38" s="14" t="s">
        <v>31</v>
      </c>
      <c r="C38" s="12"/>
      <c r="D38" s="12"/>
      <c r="E38" s="13"/>
      <c r="F38" s="15" t="s">
        <v>18</v>
      </c>
    </row>
    <row r="39" spans="1:6" x14ac:dyDescent="0.25">
      <c r="A39" s="14" t="s">
        <v>44</v>
      </c>
      <c r="B39" s="14" t="s">
        <v>31</v>
      </c>
      <c r="C39" s="12"/>
      <c r="D39" s="12"/>
      <c r="E39" s="5"/>
      <c r="F39" s="17" t="s">
        <v>18</v>
      </c>
    </row>
    <row r="40" spans="1:6" x14ac:dyDescent="0.25">
      <c r="A40" s="14" t="s">
        <v>45</v>
      </c>
      <c r="B40" s="14" t="s">
        <v>31</v>
      </c>
      <c r="C40" s="12"/>
      <c r="D40" s="12"/>
      <c r="E40" s="13"/>
      <c r="F40" s="15" t="s">
        <v>18</v>
      </c>
    </row>
    <row r="41" spans="1:6" x14ac:dyDescent="0.25">
      <c r="A41" s="14" t="s">
        <v>46</v>
      </c>
      <c r="B41" s="14" t="s">
        <v>31</v>
      </c>
      <c r="C41" s="12"/>
      <c r="D41" s="12"/>
      <c r="E41" s="5"/>
      <c r="F41" s="17" t="s">
        <v>18</v>
      </c>
    </row>
    <row r="42" spans="1:6" x14ac:dyDescent="0.25">
      <c r="A42" s="14" t="s">
        <v>47</v>
      </c>
      <c r="B42" s="14" t="s">
        <v>31</v>
      </c>
      <c r="C42" s="12"/>
      <c r="D42" s="12"/>
      <c r="E42" s="13"/>
      <c r="F42" s="15" t="s">
        <v>18</v>
      </c>
    </row>
    <row r="43" spans="1:6" x14ac:dyDescent="0.25">
      <c r="A43" s="14" t="s">
        <v>48</v>
      </c>
      <c r="B43" s="14" t="s">
        <v>31</v>
      </c>
      <c r="C43" s="12"/>
      <c r="D43" s="12"/>
      <c r="E43" s="5"/>
      <c r="F43" s="17" t="s">
        <v>18</v>
      </c>
    </row>
    <row r="44" spans="1:6" x14ac:dyDescent="0.25">
      <c r="A44" s="14" t="s">
        <v>49</v>
      </c>
      <c r="B44" s="14" t="s">
        <v>31</v>
      </c>
      <c r="C44" s="12"/>
      <c r="D44" s="12"/>
      <c r="E44" s="13"/>
      <c r="F44" s="15" t="s">
        <v>18</v>
      </c>
    </row>
    <row r="45" spans="1:6" x14ac:dyDescent="0.25">
      <c r="A45" s="14" t="s">
        <v>51</v>
      </c>
      <c r="B45" s="14" t="s">
        <v>50</v>
      </c>
      <c r="C45" s="12"/>
      <c r="D45" s="12"/>
      <c r="E45" s="5"/>
      <c r="F45" s="17" t="s">
        <v>52</v>
      </c>
    </row>
    <row r="46" spans="1:6" x14ac:dyDescent="0.25">
      <c r="A46" s="14" t="s">
        <v>53</v>
      </c>
      <c r="B46" s="14" t="s">
        <v>50</v>
      </c>
      <c r="C46" s="12"/>
      <c r="D46" s="12"/>
      <c r="E46" s="13"/>
      <c r="F46" s="15" t="s">
        <v>52</v>
      </c>
    </row>
    <row r="47" spans="1:6" x14ac:dyDescent="0.25">
      <c r="A47" s="14" t="s">
        <v>54</v>
      </c>
      <c r="B47" s="14" t="s">
        <v>50</v>
      </c>
      <c r="C47" s="12"/>
      <c r="D47" s="12"/>
      <c r="E47" s="5"/>
      <c r="F47" s="17" t="s">
        <v>52</v>
      </c>
    </row>
    <row r="48" spans="1:6" x14ac:dyDescent="0.25">
      <c r="A48" s="14" t="s">
        <v>55</v>
      </c>
      <c r="B48" s="14" t="s">
        <v>50</v>
      </c>
      <c r="C48" s="12"/>
      <c r="D48" s="12"/>
      <c r="E48" s="13"/>
      <c r="F48" s="15" t="s">
        <v>52</v>
      </c>
    </row>
    <row r="49" spans="1:6" x14ac:dyDescent="0.25">
      <c r="A49" s="14" t="s">
        <v>56</v>
      </c>
      <c r="B49" s="14" t="s">
        <v>50</v>
      </c>
      <c r="C49" s="12"/>
      <c r="D49" s="12"/>
      <c r="E49" s="5"/>
      <c r="F49" s="17" t="s">
        <v>52</v>
      </c>
    </row>
    <row r="50" spans="1:6" x14ac:dyDescent="0.25">
      <c r="A50" s="14" t="s">
        <v>57</v>
      </c>
      <c r="B50" s="14" t="s">
        <v>50</v>
      </c>
      <c r="C50" s="12"/>
      <c r="D50" s="12"/>
      <c r="E50" s="13"/>
      <c r="F50" s="15" t="s">
        <v>52</v>
      </c>
    </row>
    <row r="51" spans="1:6" x14ac:dyDescent="0.25">
      <c r="A51" s="14" t="s">
        <v>58</v>
      </c>
      <c r="B51" s="14" t="s">
        <v>50</v>
      </c>
      <c r="C51" s="12"/>
      <c r="D51" s="12"/>
      <c r="E51" s="5"/>
      <c r="F51" s="17" t="s">
        <v>52</v>
      </c>
    </row>
    <row r="52" spans="1:6" x14ac:dyDescent="0.25">
      <c r="A52" s="14" t="s">
        <v>59</v>
      </c>
      <c r="B52" s="14" t="s">
        <v>50</v>
      </c>
      <c r="C52" s="12"/>
      <c r="D52" s="12"/>
      <c r="E52" s="13"/>
      <c r="F52" s="15" t="s">
        <v>52</v>
      </c>
    </row>
    <row r="53" spans="1:6" x14ac:dyDescent="0.25">
      <c r="A53" s="14" t="s">
        <v>60</v>
      </c>
      <c r="B53" s="14" t="s">
        <v>50</v>
      </c>
      <c r="C53" s="12"/>
      <c r="D53" s="12"/>
      <c r="E53" s="5"/>
      <c r="F53" s="17" t="s">
        <v>52</v>
      </c>
    </row>
    <row r="54" spans="1:6" x14ac:dyDescent="0.25">
      <c r="A54" s="14" t="s">
        <v>61</v>
      </c>
      <c r="B54" s="14" t="s">
        <v>50</v>
      </c>
      <c r="C54" s="12"/>
      <c r="D54" s="12"/>
      <c r="E54" s="13"/>
      <c r="F54" s="15" t="s">
        <v>52</v>
      </c>
    </row>
    <row r="55" spans="1:6" x14ac:dyDescent="0.25">
      <c r="A55" s="14" t="s">
        <v>67</v>
      </c>
      <c r="B55" s="14" t="s">
        <v>62</v>
      </c>
      <c r="C55" s="12"/>
      <c r="D55" s="16"/>
      <c r="E55" s="14"/>
      <c r="F55" s="17" t="s">
        <v>52</v>
      </c>
    </row>
    <row r="56" spans="1:6" x14ac:dyDescent="0.25">
      <c r="A56" s="14" t="s">
        <v>68</v>
      </c>
      <c r="B56" s="14" t="s">
        <v>62</v>
      </c>
      <c r="C56" s="12"/>
      <c r="D56" s="16"/>
      <c r="E56" s="14"/>
      <c r="F56" s="15" t="s">
        <v>52</v>
      </c>
    </row>
    <row r="57" spans="1:6" x14ac:dyDescent="0.25">
      <c r="A57" s="14" t="s">
        <v>69</v>
      </c>
      <c r="B57" s="14" t="s">
        <v>62</v>
      </c>
      <c r="C57" s="12"/>
      <c r="D57" s="16"/>
      <c r="E57" s="14"/>
      <c r="F57" s="17" t="s">
        <v>52</v>
      </c>
    </row>
    <row r="58" spans="1:6" x14ac:dyDescent="0.25">
      <c r="A58" s="14" t="s">
        <v>70</v>
      </c>
      <c r="B58" s="14" t="s">
        <v>62</v>
      </c>
      <c r="C58" s="12"/>
      <c r="D58" s="16"/>
      <c r="E58" s="14"/>
      <c r="F58" s="15" t="s">
        <v>52</v>
      </c>
    </row>
    <row r="59" spans="1:6" x14ac:dyDescent="0.25">
      <c r="A59" s="14" t="s">
        <v>74</v>
      </c>
      <c r="B59" s="14" t="s">
        <v>73</v>
      </c>
      <c r="C59" s="12"/>
      <c r="D59" s="16"/>
      <c r="E59" s="14"/>
      <c r="F59" s="15" t="s">
        <v>52</v>
      </c>
    </row>
    <row r="60" spans="1:6" x14ac:dyDescent="0.25">
      <c r="A60" s="14" t="s">
        <v>75</v>
      </c>
      <c r="B60" s="14" t="s">
        <v>73</v>
      </c>
      <c r="C60" s="12"/>
      <c r="D60" s="16"/>
      <c r="E60" s="14"/>
      <c r="F60" s="17" t="s">
        <v>52</v>
      </c>
    </row>
    <row r="61" spans="1:6" x14ac:dyDescent="0.25">
      <c r="A61" s="14" t="s">
        <v>76</v>
      </c>
      <c r="B61" s="14" t="s">
        <v>73</v>
      </c>
      <c r="C61" s="12"/>
      <c r="D61" s="16"/>
      <c r="E61" s="14"/>
      <c r="F61" s="15" t="s">
        <v>52</v>
      </c>
    </row>
    <row r="62" spans="1:6" x14ac:dyDescent="0.25">
      <c r="A62" s="14" t="s">
        <v>77</v>
      </c>
      <c r="B62" s="14" t="s">
        <v>73</v>
      </c>
      <c r="C62" s="12"/>
      <c r="D62" s="16"/>
      <c r="E62" s="14"/>
      <c r="F62" s="17" t="s">
        <v>52</v>
      </c>
    </row>
    <row r="63" spans="1:6" x14ac:dyDescent="0.25">
      <c r="A63" s="14" t="s">
        <v>78</v>
      </c>
      <c r="B63" s="14" t="s">
        <v>73</v>
      </c>
      <c r="C63" s="12"/>
      <c r="D63" s="16"/>
      <c r="E63" s="14"/>
      <c r="F63" s="15" t="s">
        <v>52</v>
      </c>
    </row>
    <row r="64" spans="1:6" x14ac:dyDescent="0.25">
      <c r="A64" s="14" t="s">
        <v>79</v>
      </c>
      <c r="B64" s="14" t="s">
        <v>73</v>
      </c>
      <c r="C64" s="12"/>
      <c r="D64" s="16"/>
      <c r="E64" s="14"/>
      <c r="F64" s="17" t="s">
        <v>52</v>
      </c>
    </row>
    <row r="65" spans="1:6" x14ac:dyDescent="0.25">
      <c r="A65" s="14" t="s">
        <v>72</v>
      </c>
      <c r="B65" s="14" t="s">
        <v>71</v>
      </c>
      <c r="C65" s="12"/>
      <c r="D65" s="16"/>
      <c r="E65" s="5"/>
      <c r="F65" s="17"/>
    </row>
    <row r="66" spans="1:6" x14ac:dyDescent="0.25">
      <c r="A66" s="14" t="s">
        <v>63</v>
      </c>
      <c r="B66" s="14" t="s">
        <v>62</v>
      </c>
      <c r="C66" s="12"/>
      <c r="D66" s="12"/>
      <c r="E66" s="5"/>
      <c r="F66" s="17"/>
    </row>
    <row r="67" spans="1:6" x14ac:dyDescent="0.25">
      <c r="A67" s="14" t="s">
        <v>64</v>
      </c>
      <c r="B67" s="14" t="s">
        <v>62</v>
      </c>
      <c r="C67" s="12"/>
      <c r="D67" s="12"/>
      <c r="E67" s="13"/>
      <c r="F67" s="15"/>
    </row>
    <row r="68" spans="1:6" x14ac:dyDescent="0.25">
      <c r="A68" s="14" t="s">
        <v>65</v>
      </c>
      <c r="B68" s="14" t="s">
        <v>62</v>
      </c>
      <c r="C68" s="12"/>
      <c r="D68" s="12"/>
      <c r="E68" s="5"/>
      <c r="F68" s="17"/>
    </row>
    <row r="69" spans="1:6" x14ac:dyDescent="0.25">
      <c r="A69" s="4" t="s">
        <v>66</v>
      </c>
      <c r="B69" s="4" t="s">
        <v>62</v>
      </c>
      <c r="C69" s="10"/>
      <c r="D69" s="10"/>
      <c r="E69" s="18"/>
      <c r="F69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FF0000"/>
  </sheetPr>
  <dimension ref="A1:I5"/>
  <sheetViews>
    <sheetView workbookViewId="0">
      <selection activeCell="K14" sqref="K14"/>
    </sheetView>
  </sheetViews>
  <sheetFormatPr baseColWidth="10" defaultRowHeight="15" x14ac:dyDescent="0.25"/>
  <sheetData>
    <row r="1" spans="1:9" x14ac:dyDescent="0.25">
      <c r="A1" s="2" t="s">
        <v>80</v>
      </c>
      <c r="C1" s="2" t="s">
        <v>81</v>
      </c>
      <c r="E1" s="2" t="s">
        <v>82</v>
      </c>
      <c r="G1" s="2" t="s">
        <v>83</v>
      </c>
      <c r="I1" s="2" t="s">
        <v>84</v>
      </c>
    </row>
    <row r="2" spans="1:9" x14ac:dyDescent="0.25">
      <c r="A2" t="s">
        <v>147</v>
      </c>
      <c r="C2" t="s">
        <v>18</v>
      </c>
      <c r="E2" t="s">
        <v>149</v>
      </c>
      <c r="G2" s="1">
        <f ca="1">TODAY()</f>
        <v>44308</v>
      </c>
      <c r="I2" t="s">
        <v>18</v>
      </c>
    </row>
    <row r="3" spans="1:9" x14ac:dyDescent="0.25">
      <c r="A3" t="s">
        <v>148</v>
      </c>
      <c r="C3" t="s">
        <v>52</v>
      </c>
      <c r="E3" t="s">
        <v>150</v>
      </c>
      <c r="I3" t="s">
        <v>52</v>
      </c>
    </row>
    <row r="4" spans="1:9" x14ac:dyDescent="0.25">
      <c r="E4" t="s">
        <v>151</v>
      </c>
    </row>
    <row r="5" spans="1:9" x14ac:dyDescent="0.25">
      <c r="E5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T DE B</vt:lpstr>
      <vt:lpstr>PRETS</vt:lpstr>
      <vt:lpstr>FICHE</vt:lpstr>
      <vt:lpstr>AIRBOX-CLEF 4G</vt:lpstr>
      <vt:lpstr>TAB</vt:lpstr>
      <vt:lpstr>SMART-TEL</vt:lpstr>
      <vt:lpstr>BASE</vt:lpstr>
      <vt:lpstr>LISTES</vt:lpstr>
      <vt:lpstr>DATA</vt:lpstr>
      <vt:lpstr>DIR</vt:lpstr>
      <vt:lpstr>ETAT</vt:lpstr>
      <vt:lpstr>RETARD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hermassi, blaise</dc:creator>
  <cp:lastModifiedBy>Roger</cp:lastModifiedBy>
  <cp:lastPrinted>2021-04-19T11:29:30Z</cp:lastPrinted>
  <dcterms:created xsi:type="dcterms:W3CDTF">2021-04-03T15:01:59Z</dcterms:created>
  <dcterms:modified xsi:type="dcterms:W3CDTF">2021-04-22T17:36:25Z</dcterms:modified>
</cp:coreProperties>
</file>