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46108EDA-A8C7-4885-9D37-91F8CD56AC73}" xr6:coauthVersionLast="46" xr6:coauthVersionMax="46" xr10:uidLastSave="{00000000-0000-0000-0000-000000000000}"/>
  <bookViews>
    <workbookView xWindow="-120" yWindow="-120" windowWidth="24240" windowHeight="13290" firstSheet="1" activeTab="1" xr2:uid="{00000000-000D-0000-FFFF-FFFF00000000}"/>
  </bookViews>
  <sheets>
    <sheet name="Calc" sheetId="9" state="hidden" r:id="rId1"/>
    <sheet name="Accueil" sheetId="1" r:id="rId2"/>
    <sheet name="BDProd" sheetId="3" r:id="rId3"/>
    <sheet name="BDMouv" sheetId="2" r:id="rId4"/>
    <sheet name="Inv" sheetId="6" r:id="rId5"/>
    <sheet name="Param" sheetId="5" r:id="rId6"/>
    <sheet name="Feuil8" sheetId="8" r:id="rId7"/>
  </sheets>
  <definedNames>
    <definedName name="BDARep">INDIRECT("F"&amp; ROW()*4)</definedName>
    <definedName name="BDSDif">Calc!XFD1048575-Calc!XFD1</definedName>
    <definedName name="BDSES">DSUM(TMouv[#All],Calc!XFC1048576,Calc!XFA1048576:XFC1)</definedName>
    <definedName name="_xlnm.Print_Titles" localSheetId="3">BDMouv!$1:$1</definedName>
    <definedName name="TNatOp">Param!$A$2:$A$7</definedName>
    <definedName name="TSrcL">TInv[#All]</definedName>
    <definedName name="_xlnm.Print_Area" localSheetId="3">TMouv[#All]</definedName>
    <definedName name="_xlnm.Print_Area" localSheetId="2">TProd[#All]</definedName>
    <definedName name="_xlnm.Print_Area" localSheetId="4">Inv!$A$1:$G$20</definedName>
  </definedNames>
  <calcPr calcId="181029"/>
</workbook>
</file>

<file path=xl/calcChain.xml><?xml version="1.0" encoding="utf-8"?>
<calcChain xmlns="http://schemas.openxmlformats.org/spreadsheetml/2006/main">
  <c r="F64" i="9" l="1"/>
  <c r="E64" i="9"/>
  <c r="E62" i="9"/>
  <c r="F60" i="9"/>
  <c r="E60" i="9"/>
  <c r="E58" i="9"/>
  <c r="F56" i="9"/>
  <c r="E56" i="9"/>
  <c r="E54" i="9"/>
  <c r="F52" i="9"/>
  <c r="E52" i="9"/>
  <c r="E50" i="9"/>
  <c r="F48" i="9"/>
  <c r="E48" i="9"/>
  <c r="E46" i="9"/>
  <c r="F44" i="9"/>
  <c r="E44" i="9"/>
  <c r="E42" i="9"/>
  <c r="F40" i="9"/>
  <c r="E40" i="9"/>
  <c r="E38" i="9"/>
  <c r="F36" i="9"/>
  <c r="E36" i="9"/>
  <c r="E34" i="9"/>
  <c r="F32" i="9"/>
  <c r="E32" i="9"/>
  <c r="E30" i="9"/>
  <c r="F28" i="9"/>
  <c r="E28" i="9"/>
  <c r="E26" i="9"/>
  <c r="F24" i="9"/>
  <c r="E24" i="9"/>
  <c r="E22" i="9"/>
  <c r="F20" i="9"/>
  <c r="E20" i="9"/>
  <c r="E18" i="9"/>
  <c r="F16" i="9"/>
  <c r="E16" i="9"/>
  <c r="E14" i="9"/>
  <c r="F12" i="9"/>
  <c r="E12" i="9"/>
  <c r="E10" i="9"/>
  <c r="F8" i="9"/>
  <c r="E8" i="9"/>
  <c r="E6" i="9"/>
  <c r="G2" i="9"/>
  <c r="G14" i="9"/>
  <c r="G17" i="9"/>
  <c r="G16" i="9"/>
  <c r="G15" i="9"/>
  <c r="G10" i="9"/>
  <c r="G13" i="9"/>
  <c r="G12" i="9"/>
  <c r="G11" i="9"/>
  <c r="G6" i="9"/>
  <c r="G9" i="9"/>
  <c r="G8" i="9"/>
  <c r="G7" i="9"/>
  <c r="G5" i="9"/>
  <c r="G4" i="9"/>
  <c r="G3" i="9"/>
  <c r="E1" i="6" l="1"/>
  <c r="B6" i="6"/>
  <c r="C6" i="6"/>
  <c r="B7" i="6"/>
  <c r="C7" i="6"/>
  <c r="B8" i="6"/>
  <c r="C8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C5" i="6"/>
  <c r="B5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B20" i="6" s="1"/>
  <c r="A5" i="6"/>
  <c r="E2" i="9"/>
  <c r="C20" i="6" l="1"/>
  <c r="E4" i="9"/>
  <c r="F4" i="9" s="1"/>
  <c r="G1" i="9"/>
  <c r="F3" i="3" l="1"/>
  <c r="D6" i="6" s="1"/>
  <c r="F2" i="3"/>
  <c r="D5" i="6" s="1"/>
  <c r="F7" i="3" l="1"/>
  <c r="D10" i="6" s="1"/>
  <c r="G10" i="6" s="1"/>
  <c r="F15" i="3"/>
  <c r="D18" i="6" s="1"/>
  <c r="F18" i="6" s="1"/>
  <c r="G5" i="6"/>
  <c r="F5" i="6"/>
  <c r="G6" i="6"/>
  <c r="F6" i="6"/>
  <c r="F14" i="3"/>
  <c r="D17" i="6" s="1"/>
  <c r="F12" i="3"/>
  <c r="D15" i="6" s="1"/>
  <c r="F8" i="3"/>
  <c r="D11" i="6" s="1"/>
  <c r="F17" i="3"/>
  <c r="D20" i="6" s="1"/>
  <c r="F4" i="3"/>
  <c r="D7" i="6" s="1"/>
  <c r="F13" i="3"/>
  <c r="D16" i="6" s="1"/>
  <c r="F11" i="3"/>
  <c r="D14" i="6" s="1"/>
  <c r="F5" i="3"/>
  <c r="D8" i="6" s="1"/>
  <c r="F16" i="3"/>
  <c r="D19" i="6" s="1"/>
  <c r="F10" i="3"/>
  <c r="D13" i="6" s="1"/>
  <c r="F9" i="3"/>
  <c r="D12" i="6" s="1"/>
  <c r="F6" i="3"/>
  <c r="D9" i="6" s="1"/>
  <c r="F10" i="6" l="1"/>
  <c r="G18" i="6"/>
  <c r="G9" i="6"/>
  <c r="F9" i="6"/>
  <c r="G12" i="6"/>
  <c r="F12" i="6"/>
  <c r="G11" i="6"/>
  <c r="F11" i="6"/>
  <c r="G13" i="6"/>
  <c r="F13" i="6"/>
  <c r="G16" i="6"/>
  <c r="F16" i="6"/>
  <c r="G15" i="6"/>
  <c r="F15" i="6"/>
  <c r="G20" i="6"/>
  <c r="F20" i="6"/>
  <c r="G14" i="6"/>
  <c r="F14" i="6"/>
  <c r="G19" i="6"/>
  <c r="F19" i="6"/>
  <c r="G7" i="6"/>
  <c r="F7" i="6"/>
  <c r="G17" i="6"/>
  <c r="F17" i="6"/>
  <c r="G8" i="6"/>
  <c r="F8" i="6"/>
</calcChain>
</file>

<file path=xl/sharedStrings.xml><?xml version="1.0" encoding="utf-8"?>
<sst xmlns="http://schemas.openxmlformats.org/spreadsheetml/2006/main" count="843" uniqueCount="90">
  <si>
    <t>iDM</t>
  </si>
  <si>
    <t>Date</t>
  </si>
  <si>
    <t>iDP</t>
  </si>
  <si>
    <t>Inventaire</t>
  </si>
  <si>
    <t>Appro</t>
  </si>
  <si>
    <t>Vente</t>
  </si>
  <si>
    <t>Régul Inv.</t>
  </si>
  <si>
    <t>Casse</t>
  </si>
  <si>
    <t>E</t>
  </si>
  <si>
    <t>Stock Initial</t>
  </si>
  <si>
    <t>S</t>
  </si>
  <si>
    <t>Inventaire Physique du 30/9/20</t>
  </si>
  <si>
    <t>iDProd</t>
  </si>
  <si>
    <t>MagasinC</t>
  </si>
  <si>
    <t>Mag1</t>
  </si>
  <si>
    <t>Mag2</t>
  </si>
  <si>
    <t>Mag3</t>
  </si>
  <si>
    <t>Mag4</t>
  </si>
  <si>
    <t>Mag5</t>
  </si>
  <si>
    <t>Mag6</t>
  </si>
  <si>
    <t>Mag7</t>
  </si>
  <si>
    <t>Mag8</t>
  </si>
  <si>
    <t>Mag9</t>
  </si>
  <si>
    <t>Mag10</t>
  </si>
  <si>
    <t>Mag11</t>
  </si>
  <si>
    <t>Qté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</si>
  <si>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</si>
  <si>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</si>
  <si>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</si>
  <si>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</si>
  <si>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</si>
  <si>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</si>
  <si>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</si>
  <si>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</si>
  <si>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</si>
  <si>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</si>
  <si>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</si>
  <si>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</si>
  <si>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</si>
  <si>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</si>
  <si>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</si>
  <si>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</si>
  <si>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SerialNb</t>
  </si>
  <si>
    <t>HostN</t>
  </si>
  <si>
    <t>MC32</t>
  </si>
  <si>
    <t>Cradle 1P</t>
  </si>
  <si>
    <t>Cradle 4P</t>
  </si>
  <si>
    <t>Batt MC32 2700Ah</t>
  </si>
  <si>
    <t>Batt MC32 5200Ah</t>
  </si>
  <si>
    <t>Kit alim Zebra</t>
  </si>
  <si>
    <t>ZD620</t>
  </si>
  <si>
    <t>ZQ510</t>
  </si>
  <si>
    <t>GX420D</t>
  </si>
  <si>
    <t>GK420</t>
  </si>
  <si>
    <t>AP310</t>
  </si>
  <si>
    <t>AP7522</t>
  </si>
  <si>
    <t>Injecteur POE</t>
  </si>
  <si>
    <t>WT41</t>
  </si>
  <si>
    <t>RS419</t>
  </si>
  <si>
    <t>PB50</t>
  </si>
  <si>
    <t>StockMini</t>
  </si>
  <si>
    <t>Solde</t>
  </si>
  <si>
    <t>Obs</t>
  </si>
  <si>
    <t>Retour</t>
  </si>
  <si>
    <t>test</t>
  </si>
  <si>
    <t>TypeProduit</t>
  </si>
  <si>
    <t>SerialNumb</t>
  </si>
  <si>
    <t>Type Produit</t>
  </si>
  <si>
    <t>NatOp</t>
  </si>
  <si>
    <t>Mvts ES</t>
  </si>
  <si>
    <t>Inventaire du :</t>
  </si>
  <si>
    <t>Régul à faire</t>
  </si>
  <si>
    <t>Commandes à faire</t>
  </si>
  <si>
    <t>MC32 (avec batterie)</t>
  </si>
  <si>
    <t>MC32 Cradle 1 position (avec alim)</t>
  </si>
  <si>
    <t>MC32 Cradle 4 positions (avec alim)</t>
  </si>
  <si>
    <t>Kit alimentation Zebra (avec FRK)</t>
  </si>
  <si>
    <t>ZD620 (avec alim)</t>
  </si>
  <si>
    <t>ZQ510 (avec alim)</t>
  </si>
  <si>
    <t>GX420d (avec alim)</t>
  </si>
  <si>
    <t>GK420 (avec alim)</t>
  </si>
  <si>
    <t>AP7522i</t>
  </si>
  <si>
    <t>Injecteur PoE</t>
  </si>
  <si>
    <t>WT41N0</t>
  </si>
  <si>
    <t>Batterie MC32 2700mAh</t>
  </si>
  <si>
    <t>Batterie MC32 5200mAh</t>
  </si>
  <si>
    <t xml:space="preserve">Motif </t>
  </si>
  <si>
    <t>SMini</t>
  </si>
  <si>
    <t>Stock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</si>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</sst>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300C]dd/mm/yyyy;@"/>
  </numFmts>
  <fonts count="12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rgb="FFFF0000"/>
      <name val="Calibri"/>
      <family val="2"/>
    </font>
    <font>
      <sz val="16"/>
      <color theme="1"/>
      <name val="Calibri"/>
      <family val="2"/>
    </font>
    <font>
      <b/>
      <sz val="16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2" borderId="0" xfId="0" applyFill="1"/>
    <xf numFmtId="0" fontId="0" fillId="2" borderId="0" xfId="0" applyFill="1" applyProtection="1"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" fontId="2" fillId="0" borderId="0" xfId="0" applyNumberFormat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0" xfId="1"/>
    <xf numFmtId="0" fontId="1" fillId="0" borderId="0" xfId="1" quotePrefix="1"/>
    <xf numFmtId="0" fontId="0" fillId="0" borderId="0" xfId="0" applyFill="1"/>
    <xf numFmtId="0" fontId="0" fillId="3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/>
    <xf numFmtId="1" fontId="4" fillId="0" borderId="0" xfId="0" applyNumberFormat="1" applyFont="1" applyFill="1" applyAlignment="1">
      <alignment horizontal="center" vertical="center"/>
    </xf>
    <xf numFmtId="0" fontId="10" fillId="3" borderId="0" xfId="0" applyFont="1" applyFill="1"/>
    <xf numFmtId="0" fontId="8" fillId="3" borderId="0" xfId="0" applyFont="1" applyFill="1" applyAlignment="1">
      <alignment horizontal="center" vertical="center"/>
    </xf>
    <xf numFmtId="0" fontId="8" fillId="3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horizontal="right"/>
    </xf>
    <xf numFmtId="14" fontId="10" fillId="0" borderId="0" xfId="0" applyNumberFormat="1" applyFont="1" applyFill="1" applyAlignment="1">
      <alignment horizontal="center"/>
    </xf>
    <xf numFmtId="14" fontId="11" fillId="0" borderId="0" xfId="0" applyNumberFormat="1" applyFont="1" applyFill="1" applyAlignment="1">
      <alignment horizontal="centerContinuous"/>
    </xf>
    <xf numFmtId="0" fontId="11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1" fontId="2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  <xf numFmtId="49" fontId="2" fillId="0" borderId="1" xfId="1" applyNumberFormat="1" applyFont="1" applyBorder="1" applyAlignment="1">
      <alignment horizontal="center"/>
    </xf>
  </cellXfs>
  <cellStyles count="2">
    <cellStyle name="Normal" xfId="0" builtinId="0"/>
    <cellStyle name="Normal 2" xfId="1" xr:uid="{DA17C2E5-B363-4FBC-B6B4-68824CB24735}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[$-1300C]dd/mm/yy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5</xdr:row>
      <xdr:rowOff>85725</xdr:rowOff>
    </xdr:from>
    <xdr:to>
      <xdr:col>12</xdr:col>
      <xdr:colOff>95250</xdr:colOff>
      <xdr:row>15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69FCA25-8A73-4B12-8ECE-19D570DB547E}"/>
            </a:ext>
          </a:extLst>
        </xdr:cNvPr>
        <xdr:cNvSpPr txBox="1"/>
      </xdr:nvSpPr>
      <xdr:spPr>
        <a:xfrm>
          <a:off x="5886450" y="1419225"/>
          <a:ext cx="3829050" cy="19431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feuille est censée être un référentiel "Type</a:t>
          </a:r>
          <a:r>
            <a:rPr lang="fr-FR" sz="1100" baseline="0"/>
            <a:t> de Produit" :</a:t>
          </a:r>
        </a:p>
        <a:p>
          <a:r>
            <a:rPr lang="fr-FR" sz="1100" baseline="0"/>
            <a:t>Pas un inventaire de tous tes produits en stock.</a:t>
          </a:r>
        </a:p>
        <a:p>
          <a:r>
            <a:rPr lang="fr-FR" sz="1100" baseline="0"/>
            <a:t>Si certains TypeProduits ont plusieurs HostName ou plusieurs SerialNb cela n'a aucun intérêt dans cette feuille. En réalité les colonnes B et C peuvent être suprimées. (Mais le code devra être corrigé pour tenir compte de cette suppression)</a:t>
          </a:r>
        </a:p>
        <a:p>
          <a:endParaRPr lang="fr-FR" sz="1100" baseline="0"/>
        </a:p>
        <a:p>
          <a:r>
            <a:rPr lang="fr-FR" sz="1100" baseline="0"/>
            <a:t>Si j'ai bien compris...</a:t>
          </a:r>
        </a:p>
        <a:p>
          <a:r>
            <a:rPr lang="fr-FR" sz="1100" baseline="0"/>
            <a:t>Le HostName et le SerialNb (s'ils existent) n'ont un intéret éventuel que dans la feuille BDMouv.</a:t>
          </a:r>
          <a:endParaRPr lang="fr-FR" sz="1100"/>
        </a:p>
      </xdr:txBody>
    </xdr:sp>
    <xdr:clientData fPrintsWithSheet="0"/>
  </xdr:twoCellAnchor>
  <xdr:twoCellAnchor editAs="absolute">
    <xdr:from>
      <xdr:col>0</xdr:col>
      <xdr:colOff>381000</xdr:colOff>
      <xdr:row>0</xdr:row>
      <xdr:rowOff>0</xdr:rowOff>
    </xdr:from>
    <xdr:to>
      <xdr:col>1</xdr:col>
      <xdr:colOff>161925</xdr:colOff>
      <xdr:row>0</xdr:row>
      <xdr:rowOff>400050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09CD1F8-365E-4347-8A73-BB251639F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0"/>
          <a:ext cx="400050" cy="400050"/>
        </a:xfrm>
        <a:prstGeom prst="rect">
          <a:avLst/>
        </a:prstGeom>
      </xdr:spPr>
    </xdr:pic>
    <xdr:clientData fPrintsWithSheet="0"/>
  </xdr:twoCellAnchor>
  <xdr:twoCellAnchor editAs="absolute">
    <xdr:from>
      <xdr:col>6</xdr:col>
      <xdr:colOff>0</xdr:colOff>
      <xdr:row>0</xdr:row>
      <xdr:rowOff>0</xdr:rowOff>
    </xdr:from>
    <xdr:to>
      <xdr:col>6</xdr:col>
      <xdr:colOff>533400</xdr:colOff>
      <xdr:row>0</xdr:row>
      <xdr:rowOff>533400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5CC6163-A564-4A0D-AD6B-ECC2AF414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0"/>
          <a:ext cx="533400" cy="533400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438150</xdr:colOff>
      <xdr:row>0</xdr:row>
      <xdr:rowOff>0</xdr:rowOff>
    </xdr:from>
    <xdr:to>
      <xdr:col>1</xdr:col>
      <xdr:colOff>76200</xdr:colOff>
      <xdr:row>0</xdr:row>
      <xdr:rowOff>400050</xdr:rowOff>
    </xdr:to>
    <xdr:pic macro="[0]!Accueil">
      <xdr:nvPicPr>
        <xdr:cNvPr id="4" name="Image 3">
          <a:extLst>
            <a:ext uri="{FF2B5EF4-FFF2-40B4-BE49-F238E27FC236}">
              <a16:creationId xmlns:a16="http://schemas.microsoft.com/office/drawing/2014/main" id="{5D34F3F2-48BE-40DB-ABB9-E96F8FD73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150" y="0"/>
          <a:ext cx="400050" cy="400050"/>
        </a:xfrm>
        <a:prstGeom prst="rect">
          <a:avLst/>
        </a:prstGeom>
      </xdr:spPr>
    </xdr:pic>
    <xdr:clientData fPrintsWithSheet="0"/>
  </xdr:twoCellAnchor>
  <xdr:twoCellAnchor editAs="absolute">
    <xdr:from>
      <xdr:col>9</xdr:col>
      <xdr:colOff>933450</xdr:colOff>
      <xdr:row>0</xdr:row>
      <xdr:rowOff>28575</xdr:rowOff>
    </xdr:from>
    <xdr:to>
      <xdr:col>10</xdr:col>
      <xdr:colOff>28575</xdr:colOff>
      <xdr:row>0</xdr:row>
      <xdr:rowOff>561975</xdr:rowOff>
    </xdr:to>
    <xdr:pic macro="[0]!Impress">
      <xdr:nvPicPr>
        <xdr:cNvPr id="5" name="Image 4">
          <a:extLst>
            <a:ext uri="{FF2B5EF4-FFF2-40B4-BE49-F238E27FC236}">
              <a16:creationId xmlns:a16="http://schemas.microsoft.com/office/drawing/2014/main" id="{063CA3D7-033D-4F34-BA8B-BB4DE803F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9150" y="28575"/>
          <a:ext cx="533400" cy="533400"/>
        </a:xfrm>
        <a:prstGeom prst="rect">
          <a:avLst/>
        </a:prstGeom>
      </xdr:spPr>
    </xdr:pic>
    <xdr:clientData fPrintsWithSheet="0"/>
  </xdr:twoCellAnchor>
  <xdr:twoCellAnchor>
    <xdr:from>
      <xdr:col>10</xdr:col>
      <xdr:colOff>428626</xdr:colOff>
      <xdr:row>122</xdr:row>
      <xdr:rowOff>114301</xdr:rowOff>
    </xdr:from>
    <xdr:to>
      <xdr:col>14</xdr:col>
      <xdr:colOff>571499</xdr:colOff>
      <xdr:row>126</xdr:row>
      <xdr:rowOff>171451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C0DEF46-A06A-4A23-BC9C-4EE7AA953202}"/>
            </a:ext>
          </a:extLst>
        </xdr:cNvPr>
        <xdr:cNvSpPr txBox="1"/>
      </xdr:nvSpPr>
      <xdr:spPr>
        <a:xfrm>
          <a:off x="9372601" y="23736301"/>
          <a:ext cx="3190873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Motif est destibée à recevoir le nom du Magasin</a:t>
          </a:r>
          <a:r>
            <a:rPr lang="fr-FR" sz="1100" baseline="0"/>
            <a:t> ou des mentions telles que Stock initial, Régul / Inventaire,  Vente, Retour SAV...</a:t>
          </a:r>
          <a:endParaRPr lang="fr-FR" sz="11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76200</xdr:colOff>
      <xdr:row>0</xdr:row>
      <xdr:rowOff>95250</xdr:rowOff>
    </xdr:from>
    <xdr:to>
      <xdr:col>6</xdr:col>
      <xdr:colOff>609600</xdr:colOff>
      <xdr:row>2</xdr:row>
      <xdr:rowOff>171450</xdr:rowOff>
    </xdr:to>
    <xdr:pic macro="[0]!Impress">
      <xdr:nvPicPr>
        <xdr:cNvPr id="2" name="Image 1">
          <a:extLst>
            <a:ext uri="{FF2B5EF4-FFF2-40B4-BE49-F238E27FC236}">
              <a16:creationId xmlns:a16="http://schemas.microsoft.com/office/drawing/2014/main" id="{77C93C71-7AB8-47B6-80C4-5BA98491E3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0" y="95250"/>
          <a:ext cx="533400" cy="5334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180975</xdr:colOff>
      <xdr:row>0</xdr:row>
      <xdr:rowOff>0</xdr:rowOff>
    </xdr:from>
    <xdr:to>
      <xdr:col>1</xdr:col>
      <xdr:colOff>152400</xdr:colOff>
      <xdr:row>1</xdr:row>
      <xdr:rowOff>133350</xdr:rowOff>
    </xdr:to>
    <xdr:pic macro="[0]!Accueil">
      <xdr:nvPicPr>
        <xdr:cNvPr id="3" name="Image 2">
          <a:extLst>
            <a:ext uri="{FF2B5EF4-FFF2-40B4-BE49-F238E27FC236}">
              <a16:creationId xmlns:a16="http://schemas.microsoft.com/office/drawing/2014/main" id="{9C698A65-3681-4E78-8E7A-CAB53C0E8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0"/>
          <a:ext cx="400050" cy="400050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10</xdr:row>
      <xdr:rowOff>19050</xdr:rowOff>
    </xdr:from>
    <xdr:to>
      <xdr:col>11</xdr:col>
      <xdr:colOff>209550</xdr:colOff>
      <xdr:row>13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F73A99B-87CB-41D6-B45F-EA8F64F27AB6}"/>
            </a:ext>
          </a:extLst>
        </xdr:cNvPr>
        <xdr:cNvSpPr txBox="1"/>
      </xdr:nvSpPr>
      <xdr:spPr>
        <a:xfrm>
          <a:off x="2686050" y="1924050"/>
          <a:ext cx="2686050" cy="6191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l'instant cette feuille ne sert pas.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266700</xdr:colOff>
      <xdr:row>0</xdr:row>
      <xdr:rowOff>161925</xdr:rowOff>
    </xdr:from>
    <xdr:to>
      <xdr:col>9</xdr:col>
      <xdr:colOff>38100</xdr:colOff>
      <xdr:row>3</xdr:row>
      <xdr:rowOff>123825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280AC81-6BA5-480A-BE55-793B603581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2700" y="161925"/>
          <a:ext cx="533400" cy="533400"/>
        </a:xfrm>
        <a:prstGeom prst="rect">
          <a:avLst/>
        </a:prstGeom>
      </xdr:spPr>
    </xdr:pic>
    <xdr:clientData fPrintsWithSheet="0"/>
  </xdr:twoCellAnchor>
  <xdr:twoCellAnchor editAs="absolute">
    <xdr:from>
      <xdr:col>9</xdr:col>
      <xdr:colOff>390525</xdr:colOff>
      <xdr:row>1</xdr:row>
      <xdr:rowOff>38100</xdr:rowOff>
    </xdr:from>
    <xdr:to>
      <xdr:col>10</xdr:col>
      <xdr:colOff>28575</xdr:colOff>
      <xdr:row>3</xdr:row>
      <xdr:rowOff>57150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AAF09B3-A64C-445B-84DC-8034166D9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5" y="228600"/>
          <a:ext cx="400050" cy="400050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Prod" displayName="TProd" ref="A1:F17" totalsRowShown="0">
  <autoFilter ref="A1:F17" xr:uid="{00000000-0009-0000-0100-000002000000}"/>
  <tableColumns count="6">
    <tableColumn id="2" xr3:uid="{00000000-0010-0000-0100-000002000000}" name="iDProd" dataDxfId="25"/>
    <tableColumn id="1" xr3:uid="{9876B265-69B4-46C7-B309-C623774C69AB}" name="HostN" dataDxfId="24"/>
    <tableColumn id="4" xr3:uid="{00000000-0010-0000-0100-000004000000}" name="SerialNb" dataDxfId="23"/>
    <tableColumn id="6" xr3:uid="{10988B74-3623-4230-8870-438A06C9179D}" name="TypeProduit"/>
    <tableColumn id="7" xr3:uid="{AE550837-6C15-44A6-A438-E5FAEF2AE060}" name="StockMini" dataDxfId="22"/>
    <tableColumn id="5" xr3:uid="{00000000-0010-0000-0100-000005000000}" name="Solde" dataDxfId="21">
      <calculatedColumnFormula>Calc!G1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Mouv" displayName="TMouv" ref="A1:J156" totalsRowShown="0" headerRowDxfId="20" dataDxfId="19">
  <autoFilter ref="A1:J156" xr:uid="{00000000-0009-0000-0100-000001000000}"/>
  <tableColumns count="10">
    <tableColumn id="1" xr3:uid="{00000000-0010-0000-0000-000001000000}" name="iDM" dataDxfId="18"/>
    <tableColumn id="2" xr3:uid="{00000000-0010-0000-0000-000002000000}" name="iDP" dataDxfId="17"/>
    <tableColumn id="9" xr3:uid="{145F5A15-A844-4E2D-8DF1-A47DBBB47426}" name="HostN" dataDxfId="16"/>
    <tableColumn id="10" xr3:uid="{35340FD1-C701-4F87-8275-4B6C3E0991E7}" name="SerialNumb" dataDxfId="15"/>
    <tableColumn id="5" xr3:uid="{00000000-0010-0000-0000-000005000000}" name="Type Produit" dataDxfId="14"/>
    <tableColumn id="3" xr3:uid="{00000000-0010-0000-0000-000003000000}" name="Date" dataDxfId="13"/>
    <tableColumn id="4" xr3:uid="{00000000-0010-0000-0000-000004000000}" name="Mvts ES" dataDxfId="12"/>
    <tableColumn id="6" xr3:uid="{00000000-0010-0000-0000-000006000000}" name="Motif " dataDxfId="11"/>
    <tableColumn id="8" xr3:uid="{00000000-0010-0000-0000-000008000000}" name="Qté" dataDxfId="10"/>
    <tableColumn id="7" xr3:uid="{00000000-0010-0000-0000-000007000000}" name="Obs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3BAE3F4-7B8C-4FEA-9C57-1590A258712C}" name="TInv" displayName="TInv" ref="A4:G20" totalsRowShown="0" headerRowDxfId="8" dataDxfId="7">
  <tableColumns count="7">
    <tableColumn id="1" xr3:uid="{CFFF6AF4-931E-4963-A541-182CE410F97C}" name="iDP" dataDxfId="6">
      <calculatedColumnFormula>BDProd!A2</calculatedColumnFormula>
    </tableColumn>
    <tableColumn id="2" xr3:uid="{9110C367-CBB7-4887-85E4-62369586633E}" name="TypeProduit" dataDxfId="5">
      <calculatedColumnFormula>VLOOKUP($A5,TProd[],4,FALSE)</calculatedColumnFormula>
    </tableColumn>
    <tableColumn id="3" xr3:uid="{86BE7B97-C73F-45F6-8C86-6B0FF9CFC76C}" name="SMini" dataDxfId="4">
      <calculatedColumnFormula>VLOOKUP($A5,TProd[],5,FALSE)</calculatedColumnFormula>
    </tableColumn>
    <tableColumn id="4" xr3:uid="{A865F2BE-2858-4DCB-BD22-26F6AE5B7C55}" name="Stock" dataDxfId="3">
      <calculatedColumnFormula>VLOOKUP($A5,TProd[],6,FALSE)</calculatedColumnFormula>
    </tableColumn>
    <tableColumn id="5" xr3:uid="{E277387E-B4CA-4D34-B57B-7141E1B28B0B}" name="Inventaire" dataDxfId="2"/>
    <tableColumn id="6" xr3:uid="{2871E765-E6B0-4278-90A1-2C9D28752228}" name="Régul à faire" dataDxfId="1">
      <calculatedColumnFormula>IF(E5&lt;&gt;"",IF(E5&lt;&gt;D5,E5-D5,""),"")</calculatedColumnFormula>
    </tableColumn>
    <tableColumn id="7" xr3:uid="{22367FD2-EB7B-4F73-BC12-0615E3A150EF}" name="Commandes à faire" dataDxfId="0">
      <calculatedColumnFormula>IF(D5&lt;C5,ABS(D5-C5),"")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07CF3-E34B-4D11-8F8A-EF465E2EA76D}">
  <sheetPr codeName="WsC"/>
  <dimension ref="A1:G65"/>
  <sheetViews>
    <sheetView workbookViewId="0"/>
  </sheetViews>
  <sheetFormatPr baseColWidth="10" defaultRowHeight="15" x14ac:dyDescent="0.25"/>
  <cols>
    <col min="1" max="3" width="11.42578125" style="37"/>
    <col min="4" max="4" width="2.5703125" style="9" customWidth="1"/>
    <col min="5" max="8" width="11.42578125" style="9"/>
    <col min="9" max="10" width="5" style="9" customWidth="1"/>
    <col min="11" max="16384" width="11.42578125" style="9"/>
  </cols>
  <sheetData>
    <row r="1" spans="1:7" x14ac:dyDescent="0.25">
      <c r="A1" s="6" t="s">
        <v>2</v>
      </c>
      <c r="B1" s="7" t="s">
        <v>69</v>
      </c>
      <c r="C1" s="8" t="s">
        <v>25</v>
      </c>
      <c r="G1" s="9">
        <f t="shared" ref="G1" ca="1" si="0">BDARep</f>
        <v>153</v>
      </c>
    </row>
    <row r="2" spans="1:7" x14ac:dyDescent="0.25">
      <c r="A2" s="36">
        <v>1</v>
      </c>
      <c r="B2" s="38" t="s">
        <v>8</v>
      </c>
      <c r="E2" s="10">
        <f>DSUM(TMouv[#All],Calc!C1,Calc!A1:C2)</f>
        <v>534</v>
      </c>
      <c r="G2" s="9">
        <f t="shared" ref="G2:G17" ca="1" si="1">BDARep</f>
        <v>48</v>
      </c>
    </row>
    <row r="3" spans="1:7" x14ac:dyDescent="0.25">
      <c r="A3" s="6" t="s">
        <v>2</v>
      </c>
      <c r="B3" s="7" t="s">
        <v>69</v>
      </c>
      <c r="C3" s="8" t="s">
        <v>25</v>
      </c>
      <c r="G3" s="9">
        <f t="shared" ca="1" si="1"/>
        <v>75</v>
      </c>
    </row>
    <row r="4" spans="1:7" x14ac:dyDescent="0.25">
      <c r="A4" s="36">
        <v>1</v>
      </c>
      <c r="B4" s="38" t="s">
        <v>10</v>
      </c>
      <c r="E4" s="10">
        <f>BDSES</f>
        <v>381</v>
      </c>
      <c r="F4" s="9">
        <f>BDSDif</f>
        <v>153</v>
      </c>
      <c r="G4" s="9">
        <f t="shared" ca="1" si="1"/>
        <v>115</v>
      </c>
    </row>
    <row r="5" spans="1:7" x14ac:dyDescent="0.25">
      <c r="A5" s="6" t="s">
        <v>2</v>
      </c>
      <c r="B5" s="7" t="s">
        <v>69</v>
      </c>
      <c r="C5" s="7" t="s">
        <v>25</v>
      </c>
      <c r="G5" s="9">
        <f t="shared" ca="1" si="1"/>
        <v>11</v>
      </c>
    </row>
    <row r="6" spans="1:7" x14ac:dyDescent="0.25">
      <c r="A6" s="37">
        <v>2</v>
      </c>
      <c r="B6" s="38" t="s">
        <v>8</v>
      </c>
      <c r="E6" s="10">
        <f>BDSES</f>
        <v>110</v>
      </c>
      <c r="G6" s="9">
        <f t="shared" ca="1" si="1"/>
        <v>14</v>
      </c>
    </row>
    <row r="7" spans="1:7" x14ac:dyDescent="0.25">
      <c r="A7" s="6" t="s">
        <v>2</v>
      </c>
      <c r="B7" s="7" t="s">
        <v>69</v>
      </c>
      <c r="C7" s="7" t="s">
        <v>25</v>
      </c>
      <c r="G7" s="9">
        <f t="shared" ca="1" si="1"/>
        <v>103</v>
      </c>
    </row>
    <row r="8" spans="1:7" x14ac:dyDescent="0.25">
      <c r="A8" s="37">
        <v>2</v>
      </c>
      <c r="B8" s="37" t="s">
        <v>10</v>
      </c>
      <c r="E8" s="10">
        <f>BDSES</f>
        <v>62</v>
      </c>
      <c r="F8" s="9">
        <f>BDSDif</f>
        <v>48</v>
      </c>
      <c r="G8" s="9">
        <f t="shared" ca="1" si="1"/>
        <v>15</v>
      </c>
    </row>
    <row r="9" spans="1:7" x14ac:dyDescent="0.25">
      <c r="A9" s="6" t="s">
        <v>2</v>
      </c>
      <c r="B9" s="7" t="s">
        <v>69</v>
      </c>
      <c r="C9" s="7" t="s">
        <v>25</v>
      </c>
      <c r="G9" s="9">
        <f t="shared" ca="1" si="1"/>
        <v>10</v>
      </c>
    </row>
    <row r="10" spans="1:7" x14ac:dyDescent="0.25">
      <c r="A10" s="36">
        <v>3</v>
      </c>
      <c r="B10" s="38" t="s">
        <v>8</v>
      </c>
      <c r="E10" s="10">
        <f>BDSES</f>
        <v>75</v>
      </c>
      <c r="G10" s="9">
        <f t="shared" ca="1" si="1"/>
        <v>36</v>
      </c>
    </row>
    <row r="11" spans="1:7" x14ac:dyDescent="0.25">
      <c r="A11" s="6" t="s">
        <v>2</v>
      </c>
      <c r="B11" s="7" t="s">
        <v>69</v>
      </c>
      <c r="C11" s="7" t="s">
        <v>25</v>
      </c>
      <c r="G11" s="9">
        <f t="shared" ca="1" si="1"/>
        <v>25</v>
      </c>
    </row>
    <row r="12" spans="1:7" x14ac:dyDescent="0.25">
      <c r="A12" s="37">
        <v>3</v>
      </c>
      <c r="B12" s="37" t="s">
        <v>10</v>
      </c>
      <c r="E12" s="10">
        <f>BDSES</f>
        <v>0</v>
      </c>
      <c r="F12" s="9">
        <f>BDSDif</f>
        <v>75</v>
      </c>
      <c r="G12" s="9">
        <f t="shared" ca="1" si="1"/>
        <v>32</v>
      </c>
    </row>
    <row r="13" spans="1:7" x14ac:dyDescent="0.25">
      <c r="A13" s="6" t="s">
        <v>2</v>
      </c>
      <c r="B13" s="7" t="s">
        <v>69</v>
      </c>
      <c r="C13" s="7" t="s">
        <v>25</v>
      </c>
      <c r="G13" s="9">
        <f t="shared" ca="1" si="1"/>
        <v>30</v>
      </c>
    </row>
    <row r="14" spans="1:7" x14ac:dyDescent="0.25">
      <c r="A14" s="36">
        <v>4</v>
      </c>
      <c r="B14" s="38" t="s">
        <v>8</v>
      </c>
      <c r="E14" s="10">
        <f>BDSES</f>
        <v>331</v>
      </c>
      <c r="G14" s="9">
        <f t="shared" ca="1" si="1"/>
        <v>0</v>
      </c>
    </row>
    <row r="15" spans="1:7" x14ac:dyDescent="0.25">
      <c r="A15" s="6" t="s">
        <v>2</v>
      </c>
      <c r="B15" s="7" t="s">
        <v>69</v>
      </c>
      <c r="C15" s="7" t="s">
        <v>25</v>
      </c>
      <c r="G15" s="9">
        <f t="shared" ca="1" si="1"/>
        <v>0</v>
      </c>
    </row>
    <row r="16" spans="1:7" x14ac:dyDescent="0.25">
      <c r="A16" s="37">
        <v>4</v>
      </c>
      <c r="B16" s="37" t="s">
        <v>10</v>
      </c>
      <c r="E16" s="10">
        <f>BDSES</f>
        <v>216</v>
      </c>
      <c r="F16" s="9">
        <f>BDSDif</f>
        <v>115</v>
      </c>
      <c r="G16" s="9">
        <f t="shared" ca="1" si="1"/>
        <v>0</v>
      </c>
    </row>
    <row r="17" spans="1:7" x14ac:dyDescent="0.25">
      <c r="A17" s="6" t="s">
        <v>2</v>
      </c>
      <c r="B17" s="7" t="s">
        <v>69</v>
      </c>
      <c r="C17" s="7" t="s">
        <v>25</v>
      </c>
      <c r="G17" s="9">
        <f t="shared" ca="1" si="1"/>
        <v>0</v>
      </c>
    </row>
    <row r="18" spans="1:7" x14ac:dyDescent="0.25">
      <c r="A18" s="36">
        <v>5</v>
      </c>
      <c r="B18" s="38" t="s">
        <v>8</v>
      </c>
      <c r="E18" s="10">
        <f>BDSES</f>
        <v>86</v>
      </c>
    </row>
    <row r="19" spans="1:7" x14ac:dyDescent="0.25">
      <c r="A19" s="6" t="s">
        <v>2</v>
      </c>
      <c r="B19" s="7" t="s">
        <v>69</v>
      </c>
      <c r="C19" s="7" t="s">
        <v>25</v>
      </c>
    </row>
    <row r="20" spans="1:7" x14ac:dyDescent="0.25">
      <c r="A20" s="37">
        <v>5</v>
      </c>
      <c r="B20" s="37" t="s">
        <v>10</v>
      </c>
      <c r="E20" s="10">
        <f>BDSES</f>
        <v>75</v>
      </c>
      <c r="F20" s="9">
        <f>BDSDif</f>
        <v>11</v>
      </c>
    </row>
    <row r="21" spans="1:7" x14ac:dyDescent="0.25">
      <c r="A21" s="6" t="s">
        <v>2</v>
      </c>
      <c r="B21" s="7" t="s">
        <v>69</v>
      </c>
      <c r="C21" s="7" t="s">
        <v>25</v>
      </c>
    </row>
    <row r="22" spans="1:7" x14ac:dyDescent="0.25">
      <c r="A22" s="36">
        <v>6</v>
      </c>
      <c r="B22" s="38" t="s">
        <v>8</v>
      </c>
      <c r="E22" s="10">
        <f>BDSES</f>
        <v>14</v>
      </c>
    </row>
    <row r="23" spans="1:7" x14ac:dyDescent="0.25">
      <c r="A23" s="6" t="s">
        <v>2</v>
      </c>
      <c r="B23" s="7" t="s">
        <v>69</v>
      </c>
      <c r="C23" s="7" t="s">
        <v>25</v>
      </c>
    </row>
    <row r="24" spans="1:7" x14ac:dyDescent="0.25">
      <c r="A24" s="37">
        <v>6</v>
      </c>
      <c r="B24" s="37" t="s">
        <v>10</v>
      </c>
      <c r="E24" s="10">
        <f>BDSES</f>
        <v>0</v>
      </c>
      <c r="F24" s="9">
        <f>BDSDif</f>
        <v>14</v>
      </c>
    </row>
    <row r="25" spans="1:7" x14ac:dyDescent="0.25">
      <c r="A25" s="6" t="s">
        <v>2</v>
      </c>
      <c r="B25" s="8" t="s">
        <v>69</v>
      </c>
      <c r="C25" s="8" t="s">
        <v>25</v>
      </c>
    </row>
    <row r="26" spans="1:7" x14ac:dyDescent="0.25">
      <c r="A26" s="36">
        <v>7</v>
      </c>
      <c r="B26" s="38" t="s">
        <v>8</v>
      </c>
      <c r="E26" s="10">
        <f>BDSES</f>
        <v>220</v>
      </c>
    </row>
    <row r="27" spans="1:7" x14ac:dyDescent="0.25">
      <c r="A27" s="6" t="s">
        <v>2</v>
      </c>
      <c r="B27" s="7" t="s">
        <v>69</v>
      </c>
      <c r="C27" s="7" t="s">
        <v>25</v>
      </c>
    </row>
    <row r="28" spans="1:7" x14ac:dyDescent="0.25">
      <c r="A28" s="37">
        <v>7</v>
      </c>
      <c r="B28" s="37" t="s">
        <v>10</v>
      </c>
      <c r="E28" s="10">
        <f>BDSES</f>
        <v>117</v>
      </c>
      <c r="F28" s="9">
        <f>BDSDif</f>
        <v>103</v>
      </c>
    </row>
    <row r="29" spans="1:7" x14ac:dyDescent="0.25">
      <c r="A29" s="6" t="s">
        <v>2</v>
      </c>
      <c r="B29" s="8" t="s">
        <v>69</v>
      </c>
      <c r="C29" s="8" t="s">
        <v>25</v>
      </c>
    </row>
    <row r="30" spans="1:7" x14ac:dyDescent="0.25">
      <c r="A30" s="36">
        <v>8</v>
      </c>
      <c r="B30" s="38" t="s">
        <v>8</v>
      </c>
      <c r="E30" s="10">
        <f>BDSES</f>
        <v>129</v>
      </c>
    </row>
    <row r="31" spans="1:7" x14ac:dyDescent="0.25">
      <c r="A31" s="6" t="s">
        <v>2</v>
      </c>
      <c r="B31" s="7" t="s">
        <v>69</v>
      </c>
      <c r="C31" s="7" t="s">
        <v>25</v>
      </c>
    </row>
    <row r="32" spans="1:7" x14ac:dyDescent="0.25">
      <c r="A32" s="37">
        <v>8</v>
      </c>
      <c r="B32" s="37" t="s">
        <v>10</v>
      </c>
      <c r="E32" s="10">
        <f>BDSES</f>
        <v>114</v>
      </c>
      <c r="F32" s="9">
        <f>BDSDif</f>
        <v>15</v>
      </c>
    </row>
    <row r="33" spans="1:6" x14ac:dyDescent="0.25">
      <c r="A33" s="6" t="s">
        <v>2</v>
      </c>
      <c r="B33" s="8" t="s">
        <v>69</v>
      </c>
      <c r="C33" s="8" t="s">
        <v>25</v>
      </c>
    </row>
    <row r="34" spans="1:6" x14ac:dyDescent="0.25">
      <c r="A34" s="36">
        <v>9</v>
      </c>
      <c r="B34" s="38" t="s">
        <v>8</v>
      </c>
      <c r="E34" s="10">
        <f>BDSES</f>
        <v>10</v>
      </c>
    </row>
    <row r="35" spans="1:6" x14ac:dyDescent="0.25">
      <c r="A35" s="6" t="s">
        <v>2</v>
      </c>
      <c r="B35" s="7" t="s">
        <v>69</v>
      </c>
      <c r="C35" s="7" t="s">
        <v>25</v>
      </c>
    </row>
    <row r="36" spans="1:6" x14ac:dyDescent="0.25">
      <c r="A36" s="37">
        <v>9</v>
      </c>
      <c r="B36" s="37" t="s">
        <v>10</v>
      </c>
      <c r="E36" s="10">
        <f>BDSES</f>
        <v>0</v>
      </c>
      <c r="F36" s="9">
        <f>BDSDif</f>
        <v>10</v>
      </c>
    </row>
    <row r="37" spans="1:6" x14ac:dyDescent="0.25">
      <c r="A37" s="6" t="s">
        <v>2</v>
      </c>
      <c r="B37" s="8" t="s">
        <v>69</v>
      </c>
      <c r="C37" s="8" t="s">
        <v>25</v>
      </c>
    </row>
    <row r="38" spans="1:6" x14ac:dyDescent="0.25">
      <c r="A38" s="36">
        <v>10</v>
      </c>
      <c r="B38" s="38" t="s">
        <v>8</v>
      </c>
      <c r="E38" s="10">
        <f>BDSES</f>
        <v>70</v>
      </c>
    </row>
    <row r="39" spans="1:6" x14ac:dyDescent="0.25">
      <c r="A39" s="6" t="s">
        <v>2</v>
      </c>
      <c r="B39" s="7" t="s">
        <v>69</v>
      </c>
      <c r="C39" s="7" t="s">
        <v>25</v>
      </c>
    </row>
    <row r="40" spans="1:6" x14ac:dyDescent="0.25">
      <c r="A40" s="37">
        <v>10</v>
      </c>
      <c r="B40" s="37" t="s">
        <v>10</v>
      </c>
      <c r="E40" s="10">
        <f>BDSES</f>
        <v>34</v>
      </c>
      <c r="F40" s="9">
        <f>BDSDif</f>
        <v>36</v>
      </c>
    </row>
    <row r="41" spans="1:6" x14ac:dyDescent="0.25">
      <c r="A41" s="6" t="s">
        <v>2</v>
      </c>
      <c r="B41" s="8" t="s">
        <v>69</v>
      </c>
      <c r="C41" s="8" t="s">
        <v>25</v>
      </c>
    </row>
    <row r="42" spans="1:6" x14ac:dyDescent="0.25">
      <c r="A42" s="36">
        <v>11</v>
      </c>
      <c r="B42" s="38" t="s">
        <v>8</v>
      </c>
      <c r="E42" s="10">
        <f>BDSES</f>
        <v>25</v>
      </c>
    </row>
    <row r="43" spans="1:6" x14ac:dyDescent="0.25">
      <c r="A43" s="6" t="s">
        <v>2</v>
      </c>
      <c r="B43" s="7" t="s">
        <v>69</v>
      </c>
      <c r="C43" s="7" t="s">
        <v>25</v>
      </c>
    </row>
    <row r="44" spans="1:6" x14ac:dyDescent="0.25">
      <c r="A44" s="37">
        <v>11</v>
      </c>
      <c r="B44" s="37" t="s">
        <v>10</v>
      </c>
      <c r="E44" s="10">
        <f>BDSES</f>
        <v>0</v>
      </c>
      <c r="F44" s="9">
        <f>BDSDif</f>
        <v>25</v>
      </c>
    </row>
    <row r="45" spans="1:6" x14ac:dyDescent="0.25">
      <c r="A45" s="6" t="s">
        <v>2</v>
      </c>
      <c r="B45" s="8" t="s">
        <v>69</v>
      </c>
      <c r="C45" s="8" t="s">
        <v>25</v>
      </c>
    </row>
    <row r="46" spans="1:6" x14ac:dyDescent="0.25">
      <c r="A46" s="36">
        <v>12</v>
      </c>
      <c r="B46" s="38" t="s">
        <v>8</v>
      </c>
      <c r="E46" s="10">
        <f>BDSES</f>
        <v>32</v>
      </c>
    </row>
    <row r="47" spans="1:6" x14ac:dyDescent="0.25">
      <c r="A47" s="6" t="s">
        <v>2</v>
      </c>
      <c r="B47" s="7" t="s">
        <v>69</v>
      </c>
      <c r="C47" s="7" t="s">
        <v>25</v>
      </c>
    </row>
    <row r="48" spans="1:6" x14ac:dyDescent="0.25">
      <c r="A48" s="37">
        <v>12</v>
      </c>
      <c r="B48" s="37" t="s">
        <v>10</v>
      </c>
      <c r="E48" s="10">
        <f>BDSES</f>
        <v>0</v>
      </c>
      <c r="F48" s="9">
        <f>BDSDif</f>
        <v>32</v>
      </c>
    </row>
    <row r="49" spans="1:6" x14ac:dyDescent="0.25">
      <c r="A49" s="6" t="s">
        <v>2</v>
      </c>
      <c r="B49" s="8" t="s">
        <v>69</v>
      </c>
      <c r="C49" s="8" t="s">
        <v>25</v>
      </c>
    </row>
    <row r="50" spans="1:6" x14ac:dyDescent="0.25">
      <c r="A50" s="36">
        <v>13</v>
      </c>
      <c r="B50" s="38" t="s">
        <v>8</v>
      </c>
      <c r="E50" s="10">
        <f>BDSES</f>
        <v>35</v>
      </c>
    </row>
    <row r="51" spans="1:6" x14ac:dyDescent="0.25">
      <c r="A51" s="6" t="s">
        <v>2</v>
      </c>
      <c r="B51" s="7" t="s">
        <v>69</v>
      </c>
      <c r="C51" s="7" t="s">
        <v>25</v>
      </c>
    </row>
    <row r="52" spans="1:6" x14ac:dyDescent="0.25">
      <c r="A52" s="37">
        <v>13</v>
      </c>
      <c r="B52" s="37" t="s">
        <v>10</v>
      </c>
      <c r="E52" s="10">
        <f>BDSES</f>
        <v>5</v>
      </c>
      <c r="F52" s="9">
        <f>BDSDif</f>
        <v>30</v>
      </c>
    </row>
    <row r="53" spans="1:6" x14ac:dyDescent="0.25">
      <c r="A53" s="6" t="s">
        <v>2</v>
      </c>
      <c r="B53" s="8" t="s">
        <v>69</v>
      </c>
      <c r="C53" s="8" t="s">
        <v>25</v>
      </c>
    </row>
    <row r="54" spans="1:6" x14ac:dyDescent="0.25">
      <c r="A54" s="36">
        <v>14</v>
      </c>
      <c r="B54" s="38" t="s">
        <v>8</v>
      </c>
      <c r="E54" s="10">
        <f>BDSES</f>
        <v>0</v>
      </c>
    </row>
    <row r="55" spans="1:6" x14ac:dyDescent="0.25">
      <c r="A55" s="6" t="s">
        <v>2</v>
      </c>
      <c r="B55" s="7" t="s">
        <v>69</v>
      </c>
      <c r="C55" s="7" t="s">
        <v>25</v>
      </c>
    </row>
    <row r="56" spans="1:6" x14ac:dyDescent="0.25">
      <c r="A56" s="37">
        <v>14</v>
      </c>
      <c r="B56" s="37" t="s">
        <v>10</v>
      </c>
      <c r="E56" s="10">
        <f>BDSES</f>
        <v>0</v>
      </c>
      <c r="F56" s="9">
        <f>BDSDif</f>
        <v>0</v>
      </c>
    </row>
    <row r="57" spans="1:6" x14ac:dyDescent="0.25">
      <c r="A57" s="6" t="s">
        <v>2</v>
      </c>
      <c r="B57" s="8" t="s">
        <v>69</v>
      </c>
      <c r="C57" s="8" t="s">
        <v>25</v>
      </c>
    </row>
    <row r="58" spans="1:6" x14ac:dyDescent="0.25">
      <c r="A58" s="36">
        <v>15</v>
      </c>
      <c r="B58" s="38" t="s">
        <v>8</v>
      </c>
      <c r="E58" s="10">
        <f>BDSES</f>
        <v>0</v>
      </c>
    </row>
    <row r="59" spans="1:6" x14ac:dyDescent="0.25">
      <c r="A59" s="6" t="s">
        <v>2</v>
      </c>
      <c r="B59" s="7" t="s">
        <v>69</v>
      </c>
      <c r="C59" s="7" t="s">
        <v>25</v>
      </c>
    </row>
    <row r="60" spans="1:6" x14ac:dyDescent="0.25">
      <c r="A60" s="37">
        <v>15</v>
      </c>
      <c r="B60" s="37" t="s">
        <v>10</v>
      </c>
      <c r="E60" s="10">
        <f>BDSES</f>
        <v>0</v>
      </c>
      <c r="F60" s="9">
        <f>BDSDif</f>
        <v>0</v>
      </c>
    </row>
    <row r="61" spans="1:6" x14ac:dyDescent="0.25">
      <c r="A61" s="6" t="s">
        <v>2</v>
      </c>
      <c r="B61" s="8" t="s">
        <v>69</v>
      </c>
      <c r="C61" s="8" t="s">
        <v>25</v>
      </c>
    </row>
    <row r="62" spans="1:6" x14ac:dyDescent="0.25">
      <c r="A62" s="37">
        <v>16</v>
      </c>
      <c r="B62" s="37" t="s">
        <v>8</v>
      </c>
      <c r="E62" s="9">
        <f>BDSES</f>
        <v>0</v>
      </c>
    </row>
    <row r="63" spans="1:6" x14ac:dyDescent="0.25">
      <c r="A63" s="6" t="s">
        <v>2</v>
      </c>
      <c r="B63" s="7" t="s">
        <v>69</v>
      </c>
      <c r="C63" s="7" t="s">
        <v>25</v>
      </c>
    </row>
    <row r="64" spans="1:6" x14ac:dyDescent="0.25">
      <c r="A64" s="37">
        <v>16</v>
      </c>
      <c r="B64" s="37" t="s">
        <v>10</v>
      </c>
      <c r="E64" s="9">
        <f>BDSES</f>
        <v>0</v>
      </c>
      <c r="F64" s="9">
        <f>BDSDif</f>
        <v>0</v>
      </c>
    </row>
    <row r="65" spans="1:3" x14ac:dyDescent="0.25">
      <c r="A65" s="37" t="s">
        <v>2</v>
      </c>
      <c r="B65" s="37" t="s">
        <v>69</v>
      </c>
      <c r="C65" s="37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A"/>
  <dimension ref="J15"/>
  <sheetViews>
    <sheetView showGridLines="0" showRowColHeaders="0" tabSelected="1" workbookViewId="0">
      <selection activeCell="J15" sqref="J15"/>
    </sheetView>
  </sheetViews>
  <sheetFormatPr baseColWidth="10" defaultRowHeight="15" x14ac:dyDescent="0.25"/>
  <cols>
    <col min="1" max="16384" width="11.42578125" style="1"/>
  </cols>
  <sheetData>
    <row r="15" spans="10:10" x14ac:dyDescent="0.25">
      <c r="J15" s="2"/>
    </row>
  </sheetData>
  <sheetProtection selectLockedCells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sP"/>
  <dimension ref="A1:V47"/>
  <sheetViews>
    <sheetView showRowColHeaders="0" workbookViewId="0"/>
  </sheetViews>
  <sheetFormatPr baseColWidth="10" defaultRowHeight="15" x14ac:dyDescent="0.25"/>
  <cols>
    <col min="1" max="1" width="9.28515625" customWidth="1"/>
    <col min="3" max="3" width="10.42578125" customWidth="1"/>
    <col min="4" max="4" width="19.5703125" customWidth="1"/>
    <col min="5" max="5" width="13.5703125" customWidth="1"/>
    <col min="7" max="22" width="11.42578125" style="12"/>
  </cols>
  <sheetData>
    <row r="1" spans="1:13" ht="45" customHeight="1" x14ac:dyDescent="0.25">
      <c r="A1" t="s">
        <v>12</v>
      </c>
      <c r="B1" t="s">
        <v>43</v>
      </c>
      <c r="C1" t="s">
        <v>42</v>
      </c>
      <c r="D1" t="s">
        <v>65</v>
      </c>
      <c r="E1" t="s">
        <v>60</v>
      </c>
      <c r="F1" t="s">
        <v>61</v>
      </c>
    </row>
    <row r="2" spans="1:13" x14ac:dyDescent="0.25">
      <c r="A2" s="3">
        <v>1</v>
      </c>
      <c r="B2" s="3" t="s">
        <v>26</v>
      </c>
      <c r="C2" s="4">
        <v>444</v>
      </c>
      <c r="D2" t="s">
        <v>44</v>
      </c>
      <c r="E2" s="5">
        <v>50</v>
      </c>
      <c r="F2" s="3">
        <f ca="1">Calc!G1</f>
        <v>153</v>
      </c>
      <c r="M2" s="12" t="s">
        <v>73</v>
      </c>
    </row>
    <row r="3" spans="1:13" x14ac:dyDescent="0.25">
      <c r="A3" s="3">
        <v>2</v>
      </c>
      <c r="B3" s="3" t="s">
        <v>27</v>
      </c>
      <c r="C3" s="4">
        <v>123</v>
      </c>
      <c r="D3" t="s">
        <v>45</v>
      </c>
      <c r="E3" s="5">
        <v>60</v>
      </c>
      <c r="F3" s="3">
        <f ca="1">Calc!G2</f>
        <v>48</v>
      </c>
      <c r="M3" s="12" t="s">
        <v>74</v>
      </c>
    </row>
    <row r="4" spans="1:13" x14ac:dyDescent="0.25">
      <c r="A4" s="3">
        <v>3</v>
      </c>
      <c r="B4" s="3" t="s">
        <v>28</v>
      </c>
      <c r="C4" s="4">
        <v>654</v>
      </c>
      <c r="D4" t="s">
        <v>46</v>
      </c>
      <c r="E4" s="5">
        <v>75</v>
      </c>
      <c r="F4" s="3">
        <f ca="1">Calc!G3</f>
        <v>75</v>
      </c>
      <c r="M4" s="12" t="s">
        <v>75</v>
      </c>
    </row>
    <row r="5" spans="1:13" x14ac:dyDescent="0.25">
      <c r="A5" s="3">
        <v>4</v>
      </c>
      <c r="B5" s="3" t="s">
        <v>29</v>
      </c>
      <c r="C5" s="4">
        <v>328</v>
      </c>
      <c r="D5" t="s">
        <v>47</v>
      </c>
      <c r="E5" s="5">
        <v>50</v>
      </c>
      <c r="F5" s="3">
        <f ca="1">Calc!G4</f>
        <v>115</v>
      </c>
      <c r="M5" s="12" t="s">
        <v>76</v>
      </c>
    </row>
    <row r="6" spans="1:13" x14ac:dyDescent="0.25">
      <c r="A6" s="3">
        <v>5</v>
      </c>
      <c r="B6" s="3" t="s">
        <v>30</v>
      </c>
      <c r="C6" s="4">
        <v>963</v>
      </c>
      <c r="D6" t="s">
        <v>48</v>
      </c>
      <c r="E6" s="5">
        <v>25</v>
      </c>
      <c r="F6" s="3">
        <f ca="1">Calc!G5</f>
        <v>11</v>
      </c>
      <c r="M6" s="12" t="s">
        <v>77</v>
      </c>
    </row>
    <row r="7" spans="1:13" x14ac:dyDescent="0.25">
      <c r="A7" s="3">
        <v>6</v>
      </c>
      <c r="B7" s="3" t="s">
        <v>31</v>
      </c>
      <c r="C7" s="4">
        <v>258</v>
      </c>
      <c r="D7" t="s">
        <v>49</v>
      </c>
      <c r="E7" s="5">
        <v>14</v>
      </c>
      <c r="F7" s="3">
        <f ca="1">Calc!G6</f>
        <v>14</v>
      </c>
      <c r="M7" s="12" t="s">
        <v>78</v>
      </c>
    </row>
    <row r="8" spans="1:13" x14ac:dyDescent="0.25">
      <c r="A8" s="3">
        <v>7</v>
      </c>
      <c r="B8" s="3" t="s">
        <v>32</v>
      </c>
      <c r="C8" s="4">
        <v>951</v>
      </c>
      <c r="D8" t="s">
        <v>50</v>
      </c>
      <c r="E8" s="5">
        <v>100</v>
      </c>
      <c r="F8" s="3">
        <f ca="1">Calc!G7</f>
        <v>103</v>
      </c>
      <c r="M8" s="12" t="s">
        <v>79</v>
      </c>
    </row>
    <row r="9" spans="1:13" x14ac:dyDescent="0.25">
      <c r="A9" s="3">
        <v>8</v>
      </c>
      <c r="B9" s="3" t="s">
        <v>33</v>
      </c>
      <c r="C9" s="4">
        <v>249</v>
      </c>
      <c r="D9" t="s">
        <v>51</v>
      </c>
      <c r="E9" s="5">
        <v>32</v>
      </c>
      <c r="F9" s="3">
        <f ca="1">Calc!G8</f>
        <v>15</v>
      </c>
      <c r="M9" s="12" t="s">
        <v>80</v>
      </c>
    </row>
    <row r="10" spans="1:13" x14ac:dyDescent="0.25">
      <c r="A10" s="3">
        <v>9</v>
      </c>
      <c r="B10" s="3" t="s">
        <v>34</v>
      </c>
      <c r="C10" s="4">
        <v>846</v>
      </c>
      <c r="D10" t="s">
        <v>52</v>
      </c>
      <c r="E10" s="5">
        <v>10</v>
      </c>
      <c r="F10" s="3">
        <f ca="1">Calc!G9</f>
        <v>10</v>
      </c>
      <c r="M10" s="12" t="s">
        <v>81</v>
      </c>
    </row>
    <row r="11" spans="1:13" x14ac:dyDescent="0.25">
      <c r="A11" s="3">
        <v>10</v>
      </c>
      <c r="B11" s="3" t="s">
        <v>35</v>
      </c>
      <c r="C11" s="4">
        <v>627</v>
      </c>
      <c r="D11" t="s">
        <v>53</v>
      </c>
      <c r="E11" s="5">
        <v>70</v>
      </c>
      <c r="F11" s="3">
        <f ca="1">Calc!G10</f>
        <v>36</v>
      </c>
      <c r="M11" s="12" t="s">
        <v>82</v>
      </c>
    </row>
    <row r="12" spans="1:13" x14ac:dyDescent="0.25">
      <c r="A12" s="3">
        <v>11</v>
      </c>
      <c r="B12" s="3" t="s">
        <v>36</v>
      </c>
      <c r="C12" s="4">
        <v>882</v>
      </c>
      <c r="D12" t="s">
        <v>54</v>
      </c>
      <c r="E12" s="5">
        <v>25</v>
      </c>
      <c r="F12" s="3">
        <f ca="1">Calc!G11</f>
        <v>25</v>
      </c>
      <c r="M12" s="12" t="s">
        <v>83</v>
      </c>
    </row>
    <row r="13" spans="1:13" x14ac:dyDescent="0.25">
      <c r="A13" s="3">
        <v>12</v>
      </c>
      <c r="B13" s="3" t="s">
        <v>37</v>
      </c>
      <c r="C13" s="4">
        <v>165</v>
      </c>
      <c r="D13" t="s">
        <v>55</v>
      </c>
      <c r="E13" s="5">
        <v>32</v>
      </c>
      <c r="F13" s="3">
        <f ca="1">Calc!G12</f>
        <v>32</v>
      </c>
      <c r="M13" s="12" t="s">
        <v>58</v>
      </c>
    </row>
    <row r="14" spans="1:13" x14ac:dyDescent="0.25">
      <c r="A14" s="3">
        <v>13</v>
      </c>
      <c r="B14" s="3" t="s">
        <v>38</v>
      </c>
      <c r="C14" s="4">
        <v>357</v>
      </c>
      <c r="D14" t="s">
        <v>56</v>
      </c>
      <c r="E14" s="5">
        <v>25</v>
      </c>
      <c r="F14" s="3">
        <f ca="1">Calc!G13</f>
        <v>30</v>
      </c>
      <c r="M14" s="12" t="s">
        <v>59</v>
      </c>
    </row>
    <row r="15" spans="1:13" x14ac:dyDescent="0.25">
      <c r="A15" s="3">
        <v>14</v>
      </c>
      <c r="B15" s="3" t="s">
        <v>39</v>
      </c>
      <c r="C15" s="4">
        <v>955</v>
      </c>
      <c r="D15" t="s">
        <v>57</v>
      </c>
      <c r="E15" s="5">
        <v>0</v>
      </c>
      <c r="F15" s="3">
        <f ca="1">Calc!G14</f>
        <v>0</v>
      </c>
      <c r="M15" s="12" t="s">
        <v>84</v>
      </c>
    </row>
    <row r="16" spans="1:13" x14ac:dyDescent="0.25">
      <c r="A16" s="3">
        <v>15</v>
      </c>
      <c r="B16" s="3" t="s">
        <v>40</v>
      </c>
      <c r="C16" s="4">
        <v>401</v>
      </c>
      <c r="D16" t="s">
        <v>58</v>
      </c>
      <c r="E16" s="5">
        <v>0</v>
      </c>
      <c r="F16" s="3">
        <f ca="1">Calc!G15</f>
        <v>0</v>
      </c>
      <c r="M16" s="12" t="s">
        <v>85</v>
      </c>
    </row>
    <row r="17" spans="1:6" x14ac:dyDescent="0.25">
      <c r="A17" s="3">
        <v>16</v>
      </c>
      <c r="B17" s="3" t="s">
        <v>41</v>
      </c>
      <c r="C17" s="4">
        <v>780</v>
      </c>
      <c r="D17" t="s">
        <v>59</v>
      </c>
      <c r="E17" s="5">
        <v>0</v>
      </c>
      <c r="F17" s="3">
        <f ca="1">Calc!G16</f>
        <v>0</v>
      </c>
    </row>
    <row r="18" spans="1:6" s="12" customFormat="1" x14ac:dyDescent="0.25"/>
    <row r="19" spans="1:6" s="12" customFormat="1" x14ac:dyDescent="0.25"/>
    <row r="20" spans="1:6" s="12" customFormat="1" x14ac:dyDescent="0.25"/>
    <row r="21" spans="1:6" s="12" customFormat="1" x14ac:dyDescent="0.25"/>
    <row r="22" spans="1:6" s="12" customFormat="1" x14ac:dyDescent="0.25"/>
    <row r="23" spans="1:6" s="12" customFormat="1" x14ac:dyDescent="0.25"/>
    <row r="24" spans="1:6" s="12" customFormat="1" x14ac:dyDescent="0.25"/>
    <row r="25" spans="1:6" s="12" customFormat="1" x14ac:dyDescent="0.25"/>
    <row r="26" spans="1:6" s="12" customFormat="1" x14ac:dyDescent="0.25"/>
    <row r="27" spans="1:6" s="12" customFormat="1" x14ac:dyDescent="0.25"/>
    <row r="28" spans="1:6" s="12" customFormat="1" x14ac:dyDescent="0.25"/>
    <row r="29" spans="1:6" s="12" customFormat="1" x14ac:dyDescent="0.25"/>
    <row r="30" spans="1:6" s="12" customFormat="1" x14ac:dyDescent="0.25"/>
    <row r="31" spans="1:6" s="12" customFormat="1" x14ac:dyDescent="0.25"/>
    <row r="32" spans="1:6" s="12" customFormat="1" x14ac:dyDescent="0.25"/>
    <row r="33" s="12" customFormat="1" x14ac:dyDescent="0.25"/>
    <row r="34" s="12" customFormat="1" x14ac:dyDescent="0.25"/>
    <row r="35" s="12" customFormat="1" x14ac:dyDescent="0.25"/>
    <row r="36" s="12" customFormat="1" x14ac:dyDescent="0.25"/>
    <row r="37" s="12" customFormat="1" x14ac:dyDescent="0.25"/>
    <row r="38" s="12" customFormat="1" x14ac:dyDescent="0.25"/>
    <row r="39" s="12" customFormat="1" x14ac:dyDescent="0.25"/>
    <row r="40" s="12" customFormat="1" x14ac:dyDescent="0.25"/>
    <row r="41" s="12" customFormat="1" x14ac:dyDescent="0.25"/>
    <row r="42" s="12" customFormat="1" x14ac:dyDescent="0.25"/>
    <row r="43" s="12" customFormat="1" x14ac:dyDescent="0.25"/>
    <row r="44" s="12" customFormat="1" x14ac:dyDescent="0.25"/>
    <row r="45" s="12" customFormat="1" x14ac:dyDescent="0.25"/>
    <row r="46" s="12" customFormat="1" x14ac:dyDescent="0.25"/>
    <row r="47" s="12" customFormat="1" x14ac:dyDescent="0.25"/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WsM"/>
  <dimension ref="A1:J156"/>
  <sheetViews>
    <sheetView showGridLines="0" showRowColHeaders="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4" width="11.42578125" style="11"/>
    <col min="5" max="5" width="13.42578125" style="11" customWidth="1"/>
    <col min="6" max="7" width="11.42578125" style="11" customWidth="1"/>
    <col min="8" max="8" width="19.140625" style="11" customWidth="1"/>
    <col min="9" max="9" width="11.42578125" style="11"/>
    <col min="10" max="10" width="21.5703125" style="11" customWidth="1"/>
    <col min="11" max="16384" width="11.42578125" style="12"/>
  </cols>
  <sheetData>
    <row r="1" spans="1:10" ht="45" customHeight="1" x14ac:dyDescent="0.25">
      <c r="A1" s="11" t="s">
        <v>0</v>
      </c>
      <c r="B1" s="11" t="s">
        <v>2</v>
      </c>
      <c r="C1" s="11" t="s">
        <v>43</v>
      </c>
      <c r="D1" s="11" t="s">
        <v>66</v>
      </c>
      <c r="E1" s="11" t="s">
        <v>67</v>
      </c>
      <c r="F1" s="11" t="s">
        <v>1</v>
      </c>
      <c r="G1" s="11" t="s">
        <v>69</v>
      </c>
      <c r="H1" s="11" t="s">
        <v>86</v>
      </c>
      <c r="I1" s="11" t="s">
        <v>25</v>
      </c>
      <c r="J1" s="11" t="s">
        <v>62</v>
      </c>
    </row>
    <row r="2" spans="1:10" x14ac:dyDescent="0.25">
      <c r="A2" s="13">
        <v>155</v>
      </c>
      <c r="B2" s="13">
        <v>8</v>
      </c>
      <c r="C2" s="14" t="s">
        <v>33</v>
      </c>
      <c r="D2" s="14"/>
      <c r="E2" s="11" t="s">
        <v>51</v>
      </c>
      <c r="F2" s="15">
        <v>44126</v>
      </c>
      <c r="G2" s="14" t="s">
        <v>10</v>
      </c>
      <c r="H2" s="11" t="s">
        <v>16</v>
      </c>
      <c r="I2" s="16">
        <v>11</v>
      </c>
      <c r="J2" s="11" t="s">
        <v>64</v>
      </c>
    </row>
    <row r="3" spans="1:10" x14ac:dyDescent="0.25">
      <c r="A3" s="13">
        <v>154</v>
      </c>
      <c r="B3" s="13">
        <v>7</v>
      </c>
      <c r="C3" s="14" t="s">
        <v>32</v>
      </c>
      <c r="D3" s="14"/>
      <c r="E3" s="11" t="s">
        <v>50</v>
      </c>
      <c r="F3" s="15">
        <v>44126</v>
      </c>
      <c r="G3" s="14" t="s">
        <v>10</v>
      </c>
      <c r="H3" s="11" t="s">
        <v>18</v>
      </c>
      <c r="I3" s="16">
        <v>4</v>
      </c>
    </row>
    <row r="4" spans="1:10" x14ac:dyDescent="0.25">
      <c r="A4" s="13">
        <v>153</v>
      </c>
      <c r="B4" s="13">
        <v>10</v>
      </c>
      <c r="C4" s="14" t="s">
        <v>35</v>
      </c>
      <c r="D4" s="14"/>
      <c r="E4" s="11" t="s">
        <v>53</v>
      </c>
      <c r="F4" s="15">
        <v>44126</v>
      </c>
      <c r="G4" s="14" t="s">
        <v>10</v>
      </c>
      <c r="H4" s="11" t="s">
        <v>24</v>
      </c>
      <c r="I4" s="16">
        <v>19</v>
      </c>
      <c r="J4" s="11" t="s">
        <v>89</v>
      </c>
    </row>
    <row r="5" spans="1:10" x14ac:dyDescent="0.25">
      <c r="A5" s="13">
        <v>152</v>
      </c>
      <c r="B5" s="13">
        <v>2</v>
      </c>
      <c r="C5" s="14" t="s">
        <v>27</v>
      </c>
      <c r="D5" s="14"/>
      <c r="E5" s="11" t="s">
        <v>45</v>
      </c>
      <c r="F5" s="15">
        <v>44126</v>
      </c>
      <c r="G5" s="14" t="s">
        <v>10</v>
      </c>
      <c r="H5" s="11" t="s">
        <v>19</v>
      </c>
      <c r="I5" s="16">
        <v>7</v>
      </c>
    </row>
    <row r="6" spans="1:10" x14ac:dyDescent="0.25">
      <c r="A6" s="13">
        <v>151</v>
      </c>
      <c r="B6" s="13">
        <v>1</v>
      </c>
      <c r="C6" s="14" t="s">
        <v>26</v>
      </c>
      <c r="D6" s="14"/>
      <c r="E6" s="11" t="s">
        <v>44</v>
      </c>
      <c r="F6" s="15">
        <v>44126</v>
      </c>
      <c r="G6" s="14" t="s">
        <v>10</v>
      </c>
      <c r="H6" s="11" t="s">
        <v>22</v>
      </c>
      <c r="I6" s="16">
        <v>27</v>
      </c>
    </row>
    <row r="7" spans="1:10" x14ac:dyDescent="0.25">
      <c r="A7" s="13">
        <v>150</v>
      </c>
      <c r="B7" s="13">
        <v>5</v>
      </c>
      <c r="C7" s="14" t="s">
        <v>30</v>
      </c>
      <c r="D7" s="14"/>
      <c r="E7" s="11" t="s">
        <v>48</v>
      </c>
      <c r="F7" s="15">
        <v>44126</v>
      </c>
      <c r="G7" s="14" t="s">
        <v>8</v>
      </c>
      <c r="H7" s="11" t="s">
        <v>21</v>
      </c>
      <c r="I7" s="16">
        <v>10</v>
      </c>
    </row>
    <row r="8" spans="1:10" x14ac:dyDescent="0.25">
      <c r="A8" s="13">
        <v>149</v>
      </c>
      <c r="B8" s="13">
        <v>4</v>
      </c>
      <c r="C8" s="14" t="s">
        <v>29</v>
      </c>
      <c r="D8" s="14"/>
      <c r="E8" s="11" t="s">
        <v>47</v>
      </c>
      <c r="F8" s="15">
        <v>44126</v>
      </c>
      <c r="G8" s="14" t="s">
        <v>8</v>
      </c>
      <c r="H8" s="11" t="s">
        <v>24</v>
      </c>
      <c r="I8" s="16">
        <v>3</v>
      </c>
    </row>
    <row r="9" spans="1:10" x14ac:dyDescent="0.25">
      <c r="A9" s="13">
        <v>148</v>
      </c>
      <c r="B9" s="13">
        <v>2</v>
      </c>
      <c r="C9" s="14" t="s">
        <v>27</v>
      </c>
      <c r="D9" s="14"/>
      <c r="E9" s="11" t="s">
        <v>45</v>
      </c>
      <c r="F9" s="15">
        <v>44126</v>
      </c>
      <c r="G9" s="14" t="s">
        <v>8</v>
      </c>
      <c r="H9" s="11" t="s">
        <v>19</v>
      </c>
      <c r="I9" s="16">
        <v>20</v>
      </c>
    </row>
    <row r="10" spans="1:10" x14ac:dyDescent="0.25">
      <c r="A10" s="13">
        <v>147</v>
      </c>
      <c r="B10" s="13">
        <v>1</v>
      </c>
      <c r="C10" s="14" t="s">
        <v>26</v>
      </c>
      <c r="D10" s="14"/>
      <c r="E10" s="11" t="s">
        <v>44</v>
      </c>
      <c r="F10" s="15">
        <v>44126</v>
      </c>
      <c r="G10" s="14" t="s">
        <v>8</v>
      </c>
      <c r="H10" s="11" t="s">
        <v>18</v>
      </c>
      <c r="I10" s="16">
        <v>70</v>
      </c>
    </row>
    <row r="11" spans="1:10" x14ac:dyDescent="0.25">
      <c r="A11" s="13">
        <v>146</v>
      </c>
      <c r="B11" s="13">
        <v>8</v>
      </c>
      <c r="C11" s="14" t="s">
        <v>33</v>
      </c>
      <c r="D11" s="14"/>
      <c r="E11" s="11" t="s">
        <v>51</v>
      </c>
      <c r="F11" s="15">
        <v>44124</v>
      </c>
      <c r="G11" s="14" t="s">
        <v>10</v>
      </c>
      <c r="H11" s="11" t="s">
        <v>17</v>
      </c>
      <c r="I11" s="16">
        <v>11</v>
      </c>
    </row>
    <row r="12" spans="1:10" x14ac:dyDescent="0.25">
      <c r="A12" s="13">
        <v>145</v>
      </c>
      <c r="B12" s="13">
        <v>7</v>
      </c>
      <c r="C12" s="14" t="s">
        <v>32</v>
      </c>
      <c r="D12" s="14"/>
      <c r="E12" s="11" t="s">
        <v>50</v>
      </c>
      <c r="F12" s="15">
        <v>44124</v>
      </c>
      <c r="G12" s="14" t="s">
        <v>10</v>
      </c>
      <c r="H12" s="11" t="s">
        <v>16</v>
      </c>
      <c r="I12" s="16">
        <v>8</v>
      </c>
    </row>
    <row r="13" spans="1:10" x14ac:dyDescent="0.25">
      <c r="A13" s="13">
        <v>144</v>
      </c>
      <c r="B13" s="13">
        <v>10</v>
      </c>
      <c r="C13" s="14" t="s">
        <v>35</v>
      </c>
      <c r="D13" s="14"/>
      <c r="E13" s="11" t="s">
        <v>53</v>
      </c>
      <c r="F13" s="15">
        <v>44124</v>
      </c>
      <c r="G13" s="14" t="s">
        <v>10</v>
      </c>
      <c r="H13" s="11" t="s">
        <v>18</v>
      </c>
      <c r="I13" s="16">
        <v>0</v>
      </c>
    </row>
    <row r="14" spans="1:10" x14ac:dyDescent="0.25">
      <c r="A14" s="13">
        <v>143</v>
      </c>
      <c r="B14" s="13">
        <v>5</v>
      </c>
      <c r="C14" s="14" t="s">
        <v>30</v>
      </c>
      <c r="D14" s="14"/>
      <c r="E14" s="11" t="s">
        <v>48</v>
      </c>
      <c r="F14" s="15">
        <v>44124</v>
      </c>
      <c r="G14" s="14" t="s">
        <v>10</v>
      </c>
      <c r="H14" s="11" t="s">
        <v>17</v>
      </c>
      <c r="I14" s="16">
        <v>1</v>
      </c>
    </row>
    <row r="15" spans="1:10" x14ac:dyDescent="0.25">
      <c r="A15" s="13">
        <v>142</v>
      </c>
      <c r="B15" s="13">
        <v>2</v>
      </c>
      <c r="C15" s="14" t="s">
        <v>27</v>
      </c>
      <c r="D15" s="14"/>
      <c r="E15" s="11" t="s">
        <v>45</v>
      </c>
      <c r="F15" s="15">
        <v>44124</v>
      </c>
      <c r="G15" s="14" t="s">
        <v>10</v>
      </c>
      <c r="H15" s="11" t="s">
        <v>16</v>
      </c>
      <c r="I15" s="16">
        <v>2</v>
      </c>
    </row>
    <row r="16" spans="1:10" x14ac:dyDescent="0.25">
      <c r="A16" s="13">
        <v>141</v>
      </c>
      <c r="B16" s="13">
        <v>1</v>
      </c>
      <c r="C16" s="14" t="s">
        <v>26</v>
      </c>
      <c r="D16" s="14"/>
      <c r="E16" s="11" t="s">
        <v>44</v>
      </c>
      <c r="F16" s="15">
        <v>44124</v>
      </c>
      <c r="G16" s="14" t="s">
        <v>10</v>
      </c>
      <c r="H16" s="11" t="s">
        <v>18</v>
      </c>
      <c r="I16" s="16">
        <v>24</v>
      </c>
    </row>
    <row r="17" spans="1:9" x14ac:dyDescent="0.25">
      <c r="A17" s="13">
        <v>140</v>
      </c>
      <c r="B17" s="13">
        <v>8</v>
      </c>
      <c r="C17" s="14" t="s">
        <v>33</v>
      </c>
      <c r="D17" s="14"/>
      <c r="E17" s="11" t="s">
        <v>51</v>
      </c>
      <c r="F17" s="15">
        <v>44123</v>
      </c>
      <c r="G17" s="14" t="s">
        <v>10</v>
      </c>
      <c r="H17" s="11" t="s">
        <v>24</v>
      </c>
      <c r="I17" s="16">
        <v>6</v>
      </c>
    </row>
    <row r="18" spans="1:9" x14ac:dyDescent="0.25">
      <c r="A18" s="13">
        <v>139</v>
      </c>
      <c r="B18" s="13">
        <v>7</v>
      </c>
      <c r="C18" s="14" t="s">
        <v>32</v>
      </c>
      <c r="D18" s="14"/>
      <c r="E18" s="11" t="s">
        <v>50</v>
      </c>
      <c r="F18" s="15">
        <v>44123</v>
      </c>
      <c r="G18" s="14" t="s">
        <v>10</v>
      </c>
      <c r="H18" s="11" t="s">
        <v>19</v>
      </c>
      <c r="I18" s="16">
        <v>5</v>
      </c>
    </row>
    <row r="19" spans="1:9" x14ac:dyDescent="0.25">
      <c r="A19" s="13">
        <v>138</v>
      </c>
      <c r="B19" s="13">
        <v>10</v>
      </c>
      <c r="C19" s="14" t="s">
        <v>35</v>
      </c>
      <c r="D19" s="14"/>
      <c r="E19" s="11" t="s">
        <v>53</v>
      </c>
      <c r="F19" s="15">
        <v>44123</v>
      </c>
      <c r="G19" s="14" t="s">
        <v>10</v>
      </c>
      <c r="H19" s="11" t="s">
        <v>22</v>
      </c>
      <c r="I19" s="16">
        <v>3</v>
      </c>
    </row>
    <row r="20" spans="1:9" x14ac:dyDescent="0.25">
      <c r="A20" s="13">
        <v>137</v>
      </c>
      <c r="B20" s="13">
        <v>5</v>
      </c>
      <c r="C20" s="14" t="s">
        <v>30</v>
      </c>
      <c r="D20" s="14"/>
      <c r="E20" s="11" t="s">
        <v>48</v>
      </c>
      <c r="F20" s="15">
        <v>44123</v>
      </c>
      <c r="G20" s="14" t="s">
        <v>10</v>
      </c>
      <c r="H20" s="11" t="s">
        <v>21</v>
      </c>
      <c r="I20" s="16">
        <v>10</v>
      </c>
    </row>
    <row r="21" spans="1:9" x14ac:dyDescent="0.25">
      <c r="A21" s="13">
        <v>136</v>
      </c>
      <c r="B21" s="13">
        <v>2</v>
      </c>
      <c r="C21" s="14" t="s">
        <v>27</v>
      </c>
      <c r="D21" s="14"/>
      <c r="E21" s="11" t="s">
        <v>45</v>
      </c>
      <c r="F21" s="15">
        <v>44123</v>
      </c>
      <c r="G21" s="14" t="s">
        <v>10</v>
      </c>
      <c r="H21" s="11" t="s">
        <v>24</v>
      </c>
      <c r="I21" s="16">
        <v>7</v>
      </c>
    </row>
    <row r="22" spans="1:9" x14ac:dyDescent="0.25">
      <c r="A22" s="13">
        <v>135</v>
      </c>
      <c r="B22" s="13">
        <v>1</v>
      </c>
      <c r="C22" s="14" t="s">
        <v>26</v>
      </c>
      <c r="D22" s="14"/>
      <c r="E22" s="11" t="s">
        <v>44</v>
      </c>
      <c r="F22" s="15">
        <v>44123</v>
      </c>
      <c r="G22" s="14" t="s">
        <v>10</v>
      </c>
      <c r="H22" s="11" t="s">
        <v>19</v>
      </c>
      <c r="I22" s="16">
        <v>20</v>
      </c>
    </row>
    <row r="23" spans="1:9" x14ac:dyDescent="0.25">
      <c r="A23" s="13">
        <v>134</v>
      </c>
      <c r="B23" s="13">
        <v>8</v>
      </c>
      <c r="C23" s="14" t="s">
        <v>33</v>
      </c>
      <c r="D23" s="14"/>
      <c r="E23" s="11" t="s">
        <v>51</v>
      </c>
      <c r="F23" s="15">
        <v>44123</v>
      </c>
      <c r="G23" s="14" t="s">
        <v>8</v>
      </c>
      <c r="H23" s="11" t="s">
        <v>18</v>
      </c>
      <c r="I23" s="16">
        <v>34</v>
      </c>
    </row>
    <row r="24" spans="1:9" x14ac:dyDescent="0.25">
      <c r="A24" s="13">
        <v>133</v>
      </c>
      <c r="B24" s="13">
        <v>7</v>
      </c>
      <c r="C24" s="14" t="s">
        <v>32</v>
      </c>
      <c r="D24" s="14"/>
      <c r="E24" s="11" t="s">
        <v>50</v>
      </c>
      <c r="F24" s="15">
        <v>44488</v>
      </c>
      <c r="G24" s="14" t="s">
        <v>8</v>
      </c>
      <c r="H24" s="11" t="s">
        <v>17</v>
      </c>
      <c r="I24" s="16">
        <v>60</v>
      </c>
    </row>
    <row r="25" spans="1:9" x14ac:dyDescent="0.25">
      <c r="A25" s="13">
        <v>132</v>
      </c>
      <c r="B25" s="13">
        <v>10</v>
      </c>
      <c r="C25" s="14" t="s">
        <v>35</v>
      </c>
      <c r="D25" s="14"/>
      <c r="E25" s="11" t="s">
        <v>53</v>
      </c>
      <c r="F25" s="15">
        <v>44122</v>
      </c>
      <c r="G25" s="14" t="s">
        <v>10</v>
      </c>
      <c r="H25" s="11" t="s">
        <v>16</v>
      </c>
      <c r="I25" s="16">
        <v>5</v>
      </c>
    </row>
    <row r="26" spans="1:9" x14ac:dyDescent="0.25">
      <c r="A26" s="13">
        <v>131</v>
      </c>
      <c r="B26" s="13">
        <v>8</v>
      </c>
      <c r="C26" s="14" t="s">
        <v>33</v>
      </c>
      <c r="D26" s="14"/>
      <c r="E26" s="11" t="s">
        <v>51</v>
      </c>
      <c r="F26" s="15">
        <v>44122</v>
      </c>
      <c r="G26" s="14" t="s">
        <v>10</v>
      </c>
      <c r="H26" s="11" t="s">
        <v>18</v>
      </c>
      <c r="I26" s="16">
        <v>7</v>
      </c>
    </row>
    <row r="27" spans="1:9" x14ac:dyDescent="0.25">
      <c r="A27" s="13">
        <v>130</v>
      </c>
      <c r="B27" s="13">
        <v>7</v>
      </c>
      <c r="C27" s="14" t="s">
        <v>32</v>
      </c>
      <c r="D27" s="14"/>
      <c r="E27" s="11" t="s">
        <v>50</v>
      </c>
      <c r="F27" s="15">
        <v>44122</v>
      </c>
      <c r="G27" s="14" t="s">
        <v>10</v>
      </c>
      <c r="H27" s="11" t="s">
        <v>17</v>
      </c>
      <c r="I27" s="16">
        <v>5</v>
      </c>
    </row>
    <row r="28" spans="1:9" x14ac:dyDescent="0.25">
      <c r="A28" s="13">
        <v>129</v>
      </c>
      <c r="B28" s="13">
        <v>5</v>
      </c>
      <c r="C28" s="14" t="s">
        <v>30</v>
      </c>
      <c r="D28" s="14"/>
      <c r="E28" s="11" t="s">
        <v>48</v>
      </c>
      <c r="F28" s="15">
        <v>44122</v>
      </c>
      <c r="G28" s="14" t="s">
        <v>10</v>
      </c>
      <c r="H28" s="11" t="s">
        <v>16</v>
      </c>
      <c r="I28" s="16">
        <v>5</v>
      </c>
    </row>
    <row r="29" spans="1:9" x14ac:dyDescent="0.25">
      <c r="A29" s="13">
        <v>128</v>
      </c>
      <c r="B29" s="13">
        <v>4</v>
      </c>
      <c r="C29" s="14" t="s">
        <v>29</v>
      </c>
      <c r="D29" s="14"/>
      <c r="E29" s="11" t="s">
        <v>47</v>
      </c>
      <c r="F29" s="15">
        <v>44122</v>
      </c>
      <c r="G29" s="14" t="s">
        <v>10</v>
      </c>
      <c r="H29" s="11" t="s">
        <v>18</v>
      </c>
      <c r="I29" s="16">
        <v>7</v>
      </c>
    </row>
    <row r="30" spans="1:9" x14ac:dyDescent="0.25">
      <c r="A30" s="13">
        <v>127</v>
      </c>
      <c r="B30" s="13">
        <v>2</v>
      </c>
      <c r="C30" s="14" t="s">
        <v>27</v>
      </c>
      <c r="D30" s="14"/>
      <c r="E30" s="11" t="s">
        <v>45</v>
      </c>
      <c r="F30" s="15">
        <v>44122</v>
      </c>
      <c r="G30" s="14" t="s">
        <v>10</v>
      </c>
      <c r="H30" s="11" t="s">
        <v>24</v>
      </c>
      <c r="I30" s="16">
        <v>4</v>
      </c>
    </row>
    <row r="31" spans="1:9" x14ac:dyDescent="0.25">
      <c r="A31" s="13">
        <v>126</v>
      </c>
      <c r="B31" s="13">
        <v>1</v>
      </c>
      <c r="C31" s="14" t="s">
        <v>26</v>
      </c>
      <c r="D31" s="14"/>
      <c r="E31" s="11" t="s">
        <v>44</v>
      </c>
      <c r="F31" s="15">
        <v>44122</v>
      </c>
      <c r="G31" s="14" t="s">
        <v>10</v>
      </c>
      <c r="H31" s="11" t="s">
        <v>19</v>
      </c>
      <c r="I31" s="16">
        <v>24</v>
      </c>
    </row>
    <row r="32" spans="1:9" x14ac:dyDescent="0.25">
      <c r="A32" s="13">
        <v>125</v>
      </c>
      <c r="B32" s="13">
        <v>4</v>
      </c>
      <c r="C32" s="14" t="s">
        <v>29</v>
      </c>
      <c r="D32" s="14"/>
      <c r="E32" s="11" t="s">
        <v>47</v>
      </c>
      <c r="F32" s="15">
        <v>44121</v>
      </c>
      <c r="G32" s="14" t="s">
        <v>8</v>
      </c>
      <c r="H32" s="11" t="s">
        <v>22</v>
      </c>
      <c r="I32" s="16">
        <v>45</v>
      </c>
    </row>
    <row r="33" spans="1:9" x14ac:dyDescent="0.25">
      <c r="A33" s="13">
        <v>124</v>
      </c>
      <c r="B33" s="13">
        <v>1</v>
      </c>
      <c r="C33" s="14" t="s">
        <v>26</v>
      </c>
      <c r="D33" s="14"/>
      <c r="E33" s="11" t="s">
        <v>44</v>
      </c>
      <c r="F33" s="15">
        <v>44121</v>
      </c>
      <c r="G33" s="14" t="s">
        <v>8</v>
      </c>
      <c r="H33" s="11" t="s">
        <v>21</v>
      </c>
      <c r="I33" s="16">
        <v>142</v>
      </c>
    </row>
    <row r="34" spans="1:9" x14ac:dyDescent="0.25">
      <c r="A34" s="13">
        <v>123</v>
      </c>
      <c r="B34" s="13">
        <v>10</v>
      </c>
      <c r="C34" s="14" t="s">
        <v>35</v>
      </c>
      <c r="D34" s="14"/>
      <c r="E34" s="11" t="s">
        <v>53</v>
      </c>
      <c r="F34" s="15">
        <v>44120</v>
      </c>
      <c r="G34" s="14" t="s">
        <v>10</v>
      </c>
      <c r="H34" s="11" t="s">
        <v>24</v>
      </c>
      <c r="I34" s="16">
        <v>7</v>
      </c>
    </row>
    <row r="35" spans="1:9" x14ac:dyDescent="0.25">
      <c r="A35" s="13">
        <v>122</v>
      </c>
      <c r="B35" s="13">
        <v>8</v>
      </c>
      <c r="C35" s="14" t="s">
        <v>33</v>
      </c>
      <c r="D35" s="14"/>
      <c r="E35" s="11" t="s">
        <v>51</v>
      </c>
      <c r="F35" s="15">
        <v>44120</v>
      </c>
      <c r="G35" s="14" t="s">
        <v>10</v>
      </c>
      <c r="H35" s="11" t="s">
        <v>19</v>
      </c>
      <c r="I35" s="16">
        <v>7</v>
      </c>
    </row>
    <row r="36" spans="1:9" x14ac:dyDescent="0.25">
      <c r="A36" s="13">
        <v>121</v>
      </c>
      <c r="B36" s="13">
        <v>7</v>
      </c>
      <c r="C36" s="14" t="s">
        <v>32</v>
      </c>
      <c r="D36" s="14"/>
      <c r="E36" s="11" t="s">
        <v>50</v>
      </c>
      <c r="F36" s="15">
        <v>44120</v>
      </c>
      <c r="G36" s="14" t="s">
        <v>10</v>
      </c>
      <c r="H36" s="11" t="s">
        <v>18</v>
      </c>
      <c r="I36" s="16">
        <v>5</v>
      </c>
    </row>
    <row r="37" spans="1:9" x14ac:dyDescent="0.25">
      <c r="A37" s="13">
        <v>120</v>
      </c>
      <c r="B37" s="13">
        <v>5</v>
      </c>
      <c r="C37" s="14" t="s">
        <v>30</v>
      </c>
      <c r="D37" s="14"/>
      <c r="E37" s="11" t="s">
        <v>48</v>
      </c>
      <c r="F37" s="15">
        <v>44120</v>
      </c>
      <c r="G37" s="14" t="s">
        <v>10</v>
      </c>
      <c r="H37" s="11" t="s">
        <v>17</v>
      </c>
      <c r="I37" s="16">
        <v>11</v>
      </c>
    </row>
    <row r="38" spans="1:9" x14ac:dyDescent="0.25">
      <c r="A38" s="13">
        <v>119</v>
      </c>
      <c r="B38" s="13">
        <v>4</v>
      </c>
      <c r="C38" s="14" t="s">
        <v>29</v>
      </c>
      <c r="D38" s="14"/>
      <c r="E38" s="11" t="s">
        <v>47</v>
      </c>
      <c r="F38" s="15">
        <v>44120</v>
      </c>
      <c r="G38" s="14" t="s">
        <v>10</v>
      </c>
      <c r="H38" s="11" t="s">
        <v>16</v>
      </c>
      <c r="I38" s="16">
        <v>19</v>
      </c>
    </row>
    <row r="39" spans="1:9" x14ac:dyDescent="0.25">
      <c r="A39" s="13">
        <v>118</v>
      </c>
      <c r="B39" s="13">
        <v>2</v>
      </c>
      <c r="C39" s="14" t="s">
        <v>27</v>
      </c>
      <c r="D39" s="14"/>
      <c r="E39" s="11" t="s">
        <v>45</v>
      </c>
      <c r="F39" s="15">
        <v>44120</v>
      </c>
      <c r="G39" s="14" t="s">
        <v>10</v>
      </c>
      <c r="H39" s="11" t="s">
        <v>18</v>
      </c>
      <c r="I39" s="16">
        <v>1</v>
      </c>
    </row>
    <row r="40" spans="1:9" x14ac:dyDescent="0.25">
      <c r="A40" s="13">
        <v>117</v>
      </c>
      <c r="B40" s="13">
        <v>1</v>
      </c>
      <c r="C40" s="14" t="s">
        <v>26</v>
      </c>
      <c r="D40" s="14"/>
      <c r="E40" s="11" t="s">
        <v>44</v>
      </c>
      <c r="F40" s="15">
        <v>44120</v>
      </c>
      <c r="G40" s="14" t="s">
        <v>10</v>
      </c>
      <c r="H40" s="11" t="s">
        <v>17</v>
      </c>
      <c r="I40" s="16">
        <v>5</v>
      </c>
    </row>
    <row r="41" spans="1:9" x14ac:dyDescent="0.25">
      <c r="A41" s="13">
        <v>116</v>
      </c>
      <c r="B41" s="13">
        <v>8</v>
      </c>
      <c r="C41" s="14" t="s">
        <v>33</v>
      </c>
      <c r="D41" s="14"/>
      <c r="E41" s="11" t="s">
        <v>51</v>
      </c>
      <c r="F41" s="15">
        <v>44119</v>
      </c>
      <c r="G41" s="14" t="s">
        <v>10</v>
      </c>
      <c r="H41" s="11" t="s">
        <v>16</v>
      </c>
      <c r="I41" s="16">
        <v>6</v>
      </c>
    </row>
    <row r="42" spans="1:9" x14ac:dyDescent="0.25">
      <c r="A42" s="13">
        <v>115</v>
      </c>
      <c r="B42" s="13">
        <v>7</v>
      </c>
      <c r="C42" s="14" t="s">
        <v>32</v>
      </c>
      <c r="D42" s="14"/>
      <c r="E42" s="11" t="s">
        <v>50</v>
      </c>
      <c r="F42" s="15">
        <v>44119</v>
      </c>
      <c r="G42" s="14" t="s">
        <v>10</v>
      </c>
      <c r="H42" s="11" t="s">
        <v>18</v>
      </c>
      <c r="I42" s="16">
        <v>11</v>
      </c>
    </row>
    <row r="43" spans="1:9" x14ac:dyDescent="0.25">
      <c r="A43" s="13">
        <v>114</v>
      </c>
      <c r="B43" s="13">
        <v>5</v>
      </c>
      <c r="C43" s="14" t="s">
        <v>30</v>
      </c>
      <c r="D43" s="14"/>
      <c r="E43" s="11" t="s">
        <v>48</v>
      </c>
      <c r="F43" s="15">
        <v>44119</v>
      </c>
      <c r="G43" s="14" t="s">
        <v>10</v>
      </c>
      <c r="H43" s="11" t="s">
        <v>24</v>
      </c>
      <c r="I43" s="16">
        <v>4</v>
      </c>
    </row>
    <row r="44" spans="1:9" x14ac:dyDescent="0.25">
      <c r="A44" s="13">
        <v>113</v>
      </c>
      <c r="B44" s="13">
        <v>4</v>
      </c>
      <c r="C44" s="14" t="s">
        <v>29</v>
      </c>
      <c r="D44" s="14"/>
      <c r="E44" s="11" t="s">
        <v>47</v>
      </c>
      <c r="F44" s="15">
        <v>44119</v>
      </c>
      <c r="G44" s="14" t="s">
        <v>10</v>
      </c>
      <c r="H44" s="11" t="s">
        <v>19</v>
      </c>
      <c r="I44" s="16">
        <v>9</v>
      </c>
    </row>
    <row r="45" spans="1:9" x14ac:dyDescent="0.25">
      <c r="A45" s="13">
        <v>112</v>
      </c>
      <c r="B45" s="13">
        <v>2</v>
      </c>
      <c r="C45" s="14" t="s">
        <v>27</v>
      </c>
      <c r="D45" s="14"/>
      <c r="E45" s="11" t="s">
        <v>45</v>
      </c>
      <c r="F45" s="15">
        <v>44119</v>
      </c>
      <c r="G45" s="14" t="s">
        <v>10</v>
      </c>
      <c r="H45" s="11" t="s">
        <v>22</v>
      </c>
      <c r="I45" s="16">
        <v>2</v>
      </c>
    </row>
    <row r="46" spans="1:9" x14ac:dyDescent="0.25">
      <c r="A46" s="13">
        <v>111</v>
      </c>
      <c r="B46" s="13">
        <v>1</v>
      </c>
      <c r="C46" s="14" t="s">
        <v>26</v>
      </c>
      <c r="D46" s="14"/>
      <c r="E46" s="11" t="s">
        <v>44</v>
      </c>
      <c r="F46" s="15">
        <v>44119</v>
      </c>
      <c r="G46" s="14" t="s">
        <v>10</v>
      </c>
      <c r="H46" s="11" t="s">
        <v>21</v>
      </c>
      <c r="I46" s="16">
        <v>27</v>
      </c>
    </row>
    <row r="47" spans="1:9" x14ac:dyDescent="0.25">
      <c r="A47" s="13">
        <v>110</v>
      </c>
      <c r="B47" s="13">
        <v>8</v>
      </c>
      <c r="C47" s="14" t="s">
        <v>33</v>
      </c>
      <c r="D47" s="14"/>
      <c r="E47" s="11" t="s">
        <v>51</v>
      </c>
      <c r="F47" s="15">
        <v>44118</v>
      </c>
      <c r="G47" s="14" t="s">
        <v>10</v>
      </c>
      <c r="H47" s="11" t="s">
        <v>24</v>
      </c>
      <c r="I47" s="16">
        <v>9</v>
      </c>
    </row>
    <row r="48" spans="1:9" x14ac:dyDescent="0.25">
      <c r="A48" s="13">
        <v>109</v>
      </c>
      <c r="B48" s="13">
        <v>7</v>
      </c>
      <c r="C48" s="14" t="s">
        <v>32</v>
      </c>
      <c r="D48" s="14"/>
      <c r="E48" s="11" t="s">
        <v>50</v>
      </c>
      <c r="F48" s="15">
        <v>44118</v>
      </c>
      <c r="G48" s="14" t="s">
        <v>10</v>
      </c>
      <c r="H48" s="11" t="s">
        <v>19</v>
      </c>
      <c r="I48" s="16">
        <v>10</v>
      </c>
    </row>
    <row r="49" spans="1:9" x14ac:dyDescent="0.25">
      <c r="A49" s="13">
        <v>108</v>
      </c>
      <c r="B49" s="13">
        <v>5</v>
      </c>
      <c r="C49" s="14" t="s">
        <v>30</v>
      </c>
      <c r="D49" s="14"/>
      <c r="E49" s="11" t="s">
        <v>48</v>
      </c>
      <c r="F49" s="15">
        <v>44118</v>
      </c>
      <c r="G49" s="14" t="s">
        <v>10</v>
      </c>
      <c r="H49" s="11" t="s">
        <v>18</v>
      </c>
      <c r="I49" s="16">
        <v>1</v>
      </c>
    </row>
    <row r="50" spans="1:9" x14ac:dyDescent="0.25">
      <c r="A50" s="13">
        <v>107</v>
      </c>
      <c r="B50" s="13">
        <v>4</v>
      </c>
      <c r="C50" s="14" t="s">
        <v>29</v>
      </c>
      <c r="D50" s="14"/>
      <c r="E50" s="11" t="s">
        <v>47</v>
      </c>
      <c r="F50" s="15">
        <v>44118</v>
      </c>
      <c r="G50" s="14" t="s">
        <v>10</v>
      </c>
      <c r="H50" s="11" t="s">
        <v>17</v>
      </c>
      <c r="I50" s="16">
        <v>17</v>
      </c>
    </row>
    <row r="51" spans="1:9" x14ac:dyDescent="0.25">
      <c r="A51" s="13">
        <v>106</v>
      </c>
      <c r="B51" s="13">
        <v>2</v>
      </c>
      <c r="C51" s="14" t="s">
        <v>27</v>
      </c>
      <c r="D51" s="14"/>
      <c r="E51" s="11" t="s">
        <v>45</v>
      </c>
      <c r="F51" s="15">
        <v>44118</v>
      </c>
      <c r="G51" s="14" t="s">
        <v>10</v>
      </c>
      <c r="H51" s="11" t="s">
        <v>16</v>
      </c>
      <c r="I51" s="16">
        <v>2</v>
      </c>
    </row>
    <row r="52" spans="1:9" x14ac:dyDescent="0.25">
      <c r="A52" s="13">
        <v>105</v>
      </c>
      <c r="B52" s="13">
        <v>1</v>
      </c>
      <c r="C52" s="14" t="s">
        <v>26</v>
      </c>
      <c r="D52" s="14"/>
      <c r="E52" s="11" t="s">
        <v>44</v>
      </c>
      <c r="F52" s="15">
        <v>44118</v>
      </c>
      <c r="G52" s="14" t="s">
        <v>10</v>
      </c>
      <c r="H52" s="11" t="s">
        <v>18</v>
      </c>
      <c r="I52" s="16">
        <v>13</v>
      </c>
    </row>
    <row r="53" spans="1:9" x14ac:dyDescent="0.25">
      <c r="A53" s="13">
        <v>104</v>
      </c>
      <c r="B53" s="13">
        <v>5</v>
      </c>
      <c r="C53" s="14" t="s">
        <v>30</v>
      </c>
      <c r="D53" s="14"/>
      <c r="E53" s="11" t="s">
        <v>48</v>
      </c>
      <c r="F53" s="15">
        <v>44118</v>
      </c>
      <c r="G53" s="14" t="s">
        <v>8</v>
      </c>
      <c r="H53" s="11" t="s">
        <v>17</v>
      </c>
      <c r="I53" s="16">
        <v>17</v>
      </c>
    </row>
    <row r="54" spans="1:9" x14ac:dyDescent="0.25">
      <c r="A54" s="13">
        <v>103</v>
      </c>
      <c r="B54" s="13">
        <v>4</v>
      </c>
      <c r="C54" s="14" t="s">
        <v>29</v>
      </c>
      <c r="D54" s="14"/>
      <c r="E54" s="11" t="s">
        <v>47</v>
      </c>
      <c r="F54" s="15">
        <v>44118</v>
      </c>
      <c r="G54" s="14" t="s">
        <v>8</v>
      </c>
      <c r="H54" s="11" t="s">
        <v>16</v>
      </c>
      <c r="I54" s="16">
        <v>37</v>
      </c>
    </row>
    <row r="55" spans="1:9" x14ac:dyDescent="0.25">
      <c r="A55" s="13">
        <v>102</v>
      </c>
      <c r="B55" s="13">
        <v>8</v>
      </c>
      <c r="C55" s="14" t="s">
        <v>33</v>
      </c>
      <c r="D55" s="14"/>
      <c r="E55" s="11" t="s">
        <v>51</v>
      </c>
      <c r="F55" s="15">
        <v>44117</v>
      </c>
      <c r="G55" s="14" t="s">
        <v>10</v>
      </c>
      <c r="H55" s="11" t="s">
        <v>18</v>
      </c>
      <c r="I55" s="16">
        <v>4</v>
      </c>
    </row>
    <row r="56" spans="1:9" x14ac:dyDescent="0.25">
      <c r="A56" s="13">
        <v>101</v>
      </c>
      <c r="B56" s="13">
        <v>7</v>
      </c>
      <c r="C56" s="14" t="s">
        <v>32</v>
      </c>
      <c r="D56" s="14"/>
      <c r="E56" s="11" t="s">
        <v>50</v>
      </c>
      <c r="F56" s="15">
        <v>44117</v>
      </c>
      <c r="G56" s="14" t="s">
        <v>10</v>
      </c>
      <c r="H56" s="11" t="s">
        <v>24</v>
      </c>
      <c r="I56" s="16">
        <v>5</v>
      </c>
    </row>
    <row r="57" spans="1:9" x14ac:dyDescent="0.25">
      <c r="A57" s="13">
        <v>100</v>
      </c>
      <c r="B57" s="13">
        <v>5</v>
      </c>
      <c r="C57" s="14" t="s">
        <v>30</v>
      </c>
      <c r="D57" s="14"/>
      <c r="E57" s="11" t="s">
        <v>48</v>
      </c>
      <c r="F57" s="15">
        <v>44117</v>
      </c>
      <c r="G57" s="14" t="s">
        <v>10</v>
      </c>
      <c r="H57" s="11" t="s">
        <v>19</v>
      </c>
      <c r="I57" s="16">
        <v>5</v>
      </c>
    </row>
    <row r="58" spans="1:9" x14ac:dyDescent="0.25">
      <c r="A58" s="13">
        <v>99</v>
      </c>
      <c r="B58" s="13">
        <v>4</v>
      </c>
      <c r="C58" s="14" t="s">
        <v>29</v>
      </c>
      <c r="D58" s="14"/>
      <c r="E58" s="11" t="s">
        <v>47</v>
      </c>
      <c r="F58" s="15">
        <v>44117</v>
      </c>
      <c r="G58" s="14" t="s">
        <v>10</v>
      </c>
      <c r="H58" s="11" t="s">
        <v>22</v>
      </c>
      <c r="I58" s="16">
        <v>7</v>
      </c>
    </row>
    <row r="59" spans="1:9" x14ac:dyDescent="0.25">
      <c r="A59" s="13">
        <v>98</v>
      </c>
      <c r="B59" s="13">
        <v>2</v>
      </c>
      <c r="C59" s="14" t="s">
        <v>27</v>
      </c>
      <c r="D59" s="14"/>
      <c r="E59" s="11" t="s">
        <v>45</v>
      </c>
      <c r="F59" s="15">
        <v>44117</v>
      </c>
      <c r="G59" s="14" t="s">
        <v>10</v>
      </c>
      <c r="H59" s="11" t="s">
        <v>21</v>
      </c>
      <c r="I59" s="16">
        <v>4</v>
      </c>
    </row>
    <row r="60" spans="1:9" x14ac:dyDescent="0.25">
      <c r="A60" s="13">
        <v>97</v>
      </c>
      <c r="B60" s="13">
        <v>1</v>
      </c>
      <c r="C60" s="14" t="s">
        <v>26</v>
      </c>
      <c r="D60" s="14"/>
      <c r="E60" s="11" t="s">
        <v>44</v>
      </c>
      <c r="F60" s="15">
        <v>44117</v>
      </c>
      <c r="G60" s="14" t="s">
        <v>10</v>
      </c>
      <c r="H60" s="11" t="s">
        <v>24</v>
      </c>
      <c r="I60" s="16">
        <v>13</v>
      </c>
    </row>
    <row r="61" spans="1:9" x14ac:dyDescent="0.25">
      <c r="A61" s="13">
        <v>96</v>
      </c>
      <c r="B61" s="13">
        <v>8</v>
      </c>
      <c r="C61" s="14" t="s">
        <v>33</v>
      </c>
      <c r="D61" s="14"/>
      <c r="E61" s="11" t="s">
        <v>51</v>
      </c>
      <c r="F61" s="15">
        <v>44116</v>
      </c>
      <c r="G61" s="14" t="s">
        <v>10</v>
      </c>
      <c r="H61" s="11" t="s">
        <v>19</v>
      </c>
      <c r="I61" s="16">
        <v>7</v>
      </c>
    </row>
    <row r="62" spans="1:9" x14ac:dyDescent="0.25">
      <c r="A62" s="13">
        <v>95</v>
      </c>
      <c r="B62" s="13">
        <v>7</v>
      </c>
      <c r="C62" s="14" t="s">
        <v>32</v>
      </c>
      <c r="D62" s="14"/>
      <c r="E62" s="11" t="s">
        <v>50</v>
      </c>
      <c r="F62" s="15">
        <v>44116</v>
      </c>
      <c r="G62" s="14" t="s">
        <v>10</v>
      </c>
      <c r="H62" s="11" t="s">
        <v>18</v>
      </c>
      <c r="I62" s="16">
        <v>13</v>
      </c>
    </row>
    <row r="63" spans="1:9" x14ac:dyDescent="0.25">
      <c r="A63" s="13">
        <v>94</v>
      </c>
      <c r="B63" s="13">
        <v>5</v>
      </c>
      <c r="C63" s="14" t="s">
        <v>30</v>
      </c>
      <c r="D63" s="14"/>
      <c r="E63" s="11" t="s">
        <v>48</v>
      </c>
      <c r="F63" s="15">
        <v>44116</v>
      </c>
      <c r="G63" s="14" t="s">
        <v>10</v>
      </c>
      <c r="H63" s="11" t="s">
        <v>17</v>
      </c>
      <c r="I63" s="16">
        <v>2</v>
      </c>
    </row>
    <row r="64" spans="1:9" x14ac:dyDescent="0.25">
      <c r="A64" s="13">
        <v>93</v>
      </c>
      <c r="B64" s="13">
        <v>4</v>
      </c>
      <c r="C64" s="14" t="s">
        <v>29</v>
      </c>
      <c r="D64" s="14"/>
      <c r="E64" s="11" t="s">
        <v>47</v>
      </c>
      <c r="F64" s="15">
        <v>44116</v>
      </c>
      <c r="G64" s="14" t="s">
        <v>10</v>
      </c>
      <c r="H64" s="11" t="s">
        <v>16</v>
      </c>
      <c r="I64" s="16">
        <v>13</v>
      </c>
    </row>
    <row r="65" spans="1:9" x14ac:dyDescent="0.25">
      <c r="A65" s="13">
        <v>92</v>
      </c>
      <c r="B65" s="13">
        <v>2</v>
      </c>
      <c r="C65" s="14" t="s">
        <v>27</v>
      </c>
      <c r="D65" s="14"/>
      <c r="E65" s="11" t="s">
        <v>45</v>
      </c>
      <c r="F65" s="15">
        <v>44116</v>
      </c>
      <c r="G65" s="14" t="s">
        <v>10</v>
      </c>
      <c r="H65" s="11" t="s">
        <v>18</v>
      </c>
      <c r="I65" s="16">
        <v>3</v>
      </c>
    </row>
    <row r="66" spans="1:9" x14ac:dyDescent="0.25">
      <c r="A66" s="13">
        <v>91</v>
      </c>
      <c r="B66" s="13">
        <v>1</v>
      </c>
      <c r="C66" s="14" t="s">
        <v>26</v>
      </c>
      <c r="D66" s="14"/>
      <c r="E66" s="11" t="s">
        <v>44</v>
      </c>
      <c r="F66" s="15">
        <v>44116</v>
      </c>
      <c r="G66" s="14" t="s">
        <v>10</v>
      </c>
      <c r="H66" s="11" t="s">
        <v>17</v>
      </c>
      <c r="I66" s="16">
        <v>28</v>
      </c>
    </row>
    <row r="67" spans="1:9" x14ac:dyDescent="0.25">
      <c r="A67" s="13">
        <v>90</v>
      </c>
      <c r="B67" s="13">
        <v>2</v>
      </c>
      <c r="C67" s="14" t="s">
        <v>27</v>
      </c>
      <c r="D67" s="14"/>
      <c r="E67" s="11" t="s">
        <v>45</v>
      </c>
      <c r="F67" s="15">
        <v>44116</v>
      </c>
      <c r="G67" s="14" t="s">
        <v>8</v>
      </c>
      <c r="H67" s="11" t="s">
        <v>16</v>
      </c>
      <c r="I67" s="16">
        <v>30</v>
      </c>
    </row>
    <row r="68" spans="1:9" x14ac:dyDescent="0.25">
      <c r="A68" s="13">
        <v>89</v>
      </c>
      <c r="B68" s="13">
        <v>8</v>
      </c>
      <c r="C68" s="14" t="s">
        <v>33</v>
      </c>
      <c r="D68" s="14"/>
      <c r="E68" s="11" t="s">
        <v>51</v>
      </c>
      <c r="F68" s="15">
        <v>44115</v>
      </c>
      <c r="G68" s="14" t="s">
        <v>10</v>
      </c>
      <c r="H68" s="11" t="s">
        <v>18</v>
      </c>
      <c r="I68" s="16">
        <v>10</v>
      </c>
    </row>
    <row r="69" spans="1:9" x14ac:dyDescent="0.25">
      <c r="A69" s="13">
        <v>88</v>
      </c>
      <c r="B69" s="13">
        <v>7</v>
      </c>
      <c r="C69" s="14" t="s">
        <v>32</v>
      </c>
      <c r="D69" s="14"/>
      <c r="E69" s="11" t="s">
        <v>50</v>
      </c>
      <c r="F69" s="15">
        <v>44115</v>
      </c>
      <c r="G69" s="14" t="s">
        <v>10</v>
      </c>
      <c r="H69" s="11" t="s">
        <v>24</v>
      </c>
      <c r="I69" s="16">
        <v>10</v>
      </c>
    </row>
    <row r="70" spans="1:9" x14ac:dyDescent="0.25">
      <c r="A70" s="13">
        <v>87</v>
      </c>
      <c r="B70" s="13">
        <v>4</v>
      </c>
      <c r="C70" s="14" t="s">
        <v>29</v>
      </c>
      <c r="D70" s="14"/>
      <c r="E70" s="11" t="s">
        <v>47</v>
      </c>
      <c r="F70" s="15">
        <v>44115</v>
      </c>
      <c r="G70" s="14" t="s">
        <v>10</v>
      </c>
      <c r="H70" s="11" t="s">
        <v>19</v>
      </c>
      <c r="I70" s="16">
        <v>14</v>
      </c>
    </row>
    <row r="71" spans="1:9" x14ac:dyDescent="0.25">
      <c r="A71" s="13">
        <v>86</v>
      </c>
      <c r="B71" s="13">
        <v>1</v>
      </c>
      <c r="C71" s="14" t="s">
        <v>26</v>
      </c>
      <c r="D71" s="14"/>
      <c r="E71" s="11" t="s">
        <v>44</v>
      </c>
      <c r="F71" s="15">
        <v>44115</v>
      </c>
      <c r="G71" s="14" t="s">
        <v>10</v>
      </c>
      <c r="H71" s="11" t="s">
        <v>22</v>
      </c>
      <c r="I71" s="16">
        <v>21</v>
      </c>
    </row>
    <row r="72" spans="1:9" x14ac:dyDescent="0.25">
      <c r="A72" s="13">
        <v>85</v>
      </c>
      <c r="B72" s="13">
        <v>4</v>
      </c>
      <c r="C72" s="14" t="s">
        <v>29</v>
      </c>
      <c r="D72" s="14"/>
      <c r="E72" s="11" t="s">
        <v>47</v>
      </c>
      <c r="F72" s="15">
        <v>44114</v>
      </c>
      <c r="G72" s="14" t="s">
        <v>8</v>
      </c>
      <c r="H72" s="11" t="s">
        <v>21</v>
      </c>
      <c r="I72" s="16">
        <v>35</v>
      </c>
    </row>
    <row r="73" spans="1:9" x14ac:dyDescent="0.25">
      <c r="A73" s="13">
        <v>84</v>
      </c>
      <c r="B73" s="13">
        <v>1</v>
      </c>
      <c r="C73" s="14" t="s">
        <v>26</v>
      </c>
      <c r="D73" s="14"/>
      <c r="E73" s="11" t="s">
        <v>44</v>
      </c>
      <c r="F73" s="15">
        <v>44114</v>
      </c>
      <c r="G73" s="14" t="s">
        <v>8</v>
      </c>
      <c r="H73" s="11" t="s">
        <v>24</v>
      </c>
      <c r="I73" s="16">
        <v>137</v>
      </c>
    </row>
    <row r="74" spans="1:9" x14ac:dyDescent="0.25">
      <c r="A74" s="13">
        <v>83</v>
      </c>
      <c r="B74" s="13">
        <v>8</v>
      </c>
      <c r="C74" s="14" t="s">
        <v>33</v>
      </c>
      <c r="D74" s="14"/>
      <c r="E74" s="11" t="s">
        <v>51</v>
      </c>
      <c r="F74" s="15">
        <v>44113</v>
      </c>
      <c r="G74" s="14" t="s">
        <v>10</v>
      </c>
      <c r="H74" s="11" t="s">
        <v>19</v>
      </c>
      <c r="I74" s="16">
        <v>14</v>
      </c>
    </row>
    <row r="75" spans="1:9" x14ac:dyDescent="0.25">
      <c r="A75" s="13">
        <v>82</v>
      </c>
      <c r="B75" s="13">
        <v>7</v>
      </c>
      <c r="C75" s="14" t="s">
        <v>32</v>
      </c>
      <c r="D75" s="14"/>
      <c r="E75" s="11" t="s">
        <v>50</v>
      </c>
      <c r="F75" s="15">
        <v>44113</v>
      </c>
      <c r="G75" s="14" t="s">
        <v>10</v>
      </c>
      <c r="H75" s="11" t="s">
        <v>18</v>
      </c>
      <c r="I75" s="16">
        <v>9</v>
      </c>
    </row>
    <row r="76" spans="1:9" x14ac:dyDescent="0.25">
      <c r="A76" s="13">
        <v>81</v>
      </c>
      <c r="B76" s="13">
        <v>5</v>
      </c>
      <c r="C76" s="14" t="s">
        <v>30</v>
      </c>
      <c r="D76" s="14"/>
      <c r="E76" s="11" t="s">
        <v>48</v>
      </c>
      <c r="F76" s="15">
        <v>44113</v>
      </c>
      <c r="G76" s="14" t="s">
        <v>10</v>
      </c>
      <c r="H76" s="11" t="s">
        <v>17</v>
      </c>
      <c r="I76" s="16">
        <v>4</v>
      </c>
    </row>
    <row r="77" spans="1:9" x14ac:dyDescent="0.25">
      <c r="A77" s="13">
        <v>80</v>
      </c>
      <c r="B77" s="13">
        <v>4</v>
      </c>
      <c r="C77" s="14" t="s">
        <v>29</v>
      </c>
      <c r="D77" s="14"/>
      <c r="E77" s="11" t="s">
        <v>47</v>
      </c>
      <c r="F77" s="15">
        <v>44113</v>
      </c>
      <c r="G77" s="14" t="s">
        <v>10</v>
      </c>
      <c r="H77" s="11" t="s">
        <v>16</v>
      </c>
      <c r="I77" s="16">
        <v>15</v>
      </c>
    </row>
    <row r="78" spans="1:9" x14ac:dyDescent="0.25">
      <c r="A78" s="13">
        <v>79</v>
      </c>
      <c r="B78" s="13">
        <v>1</v>
      </c>
      <c r="C78" s="14" t="s">
        <v>26</v>
      </c>
      <c r="D78" s="14"/>
      <c r="E78" s="11" t="s">
        <v>44</v>
      </c>
      <c r="F78" s="15">
        <v>44113</v>
      </c>
      <c r="G78" s="14" t="s">
        <v>10</v>
      </c>
      <c r="H78" s="11" t="s">
        <v>18</v>
      </c>
      <c r="I78" s="16">
        <v>15</v>
      </c>
    </row>
    <row r="79" spans="1:9" x14ac:dyDescent="0.25">
      <c r="A79" s="13">
        <v>78</v>
      </c>
      <c r="B79" s="13">
        <v>8</v>
      </c>
      <c r="C79" s="14" t="s">
        <v>33</v>
      </c>
      <c r="D79" s="14"/>
      <c r="E79" s="11" t="s">
        <v>51</v>
      </c>
      <c r="F79" s="15">
        <v>44113</v>
      </c>
      <c r="G79" s="14" t="s">
        <v>8</v>
      </c>
      <c r="H79" s="11" t="s">
        <v>17</v>
      </c>
      <c r="I79" s="16">
        <v>23</v>
      </c>
    </row>
    <row r="80" spans="1:9" x14ac:dyDescent="0.25">
      <c r="A80" s="13">
        <v>77</v>
      </c>
      <c r="B80" s="13">
        <v>7</v>
      </c>
      <c r="C80" s="14" t="s">
        <v>32</v>
      </c>
      <c r="D80" s="14"/>
      <c r="E80" s="11" t="s">
        <v>50</v>
      </c>
      <c r="F80" s="15">
        <v>44113</v>
      </c>
      <c r="G80" s="14" t="s">
        <v>8</v>
      </c>
      <c r="H80" s="11" t="s">
        <v>16</v>
      </c>
      <c r="I80" s="16">
        <v>52</v>
      </c>
    </row>
    <row r="81" spans="1:9" x14ac:dyDescent="0.25">
      <c r="A81" s="13">
        <v>76</v>
      </c>
      <c r="B81" s="13">
        <v>8</v>
      </c>
      <c r="C81" s="14" t="s">
        <v>33</v>
      </c>
      <c r="D81" s="14"/>
      <c r="E81" s="11" t="s">
        <v>51</v>
      </c>
      <c r="F81" s="15">
        <v>44112</v>
      </c>
      <c r="G81" s="14" t="s">
        <v>10</v>
      </c>
      <c r="H81" s="11" t="s">
        <v>18</v>
      </c>
      <c r="I81" s="16">
        <v>5</v>
      </c>
    </row>
    <row r="82" spans="1:9" x14ac:dyDescent="0.25">
      <c r="A82" s="13">
        <v>75</v>
      </c>
      <c r="B82" s="13">
        <v>7</v>
      </c>
      <c r="C82" s="14" t="s">
        <v>32</v>
      </c>
      <c r="D82" s="14"/>
      <c r="E82" s="11" t="s">
        <v>50</v>
      </c>
      <c r="F82" s="15">
        <v>44112</v>
      </c>
      <c r="G82" s="14" t="s">
        <v>10</v>
      </c>
      <c r="H82" s="11" t="s">
        <v>24</v>
      </c>
      <c r="I82" s="16">
        <v>4</v>
      </c>
    </row>
    <row r="83" spans="1:9" x14ac:dyDescent="0.25">
      <c r="A83" s="13">
        <v>74</v>
      </c>
      <c r="B83" s="13">
        <v>5</v>
      </c>
      <c r="C83" s="14" t="s">
        <v>30</v>
      </c>
      <c r="D83" s="14"/>
      <c r="E83" s="11" t="s">
        <v>48</v>
      </c>
      <c r="F83" s="15">
        <v>44112</v>
      </c>
      <c r="G83" s="14" t="s">
        <v>10</v>
      </c>
      <c r="H83" s="11" t="s">
        <v>19</v>
      </c>
      <c r="I83" s="16">
        <v>6</v>
      </c>
    </row>
    <row r="84" spans="1:9" x14ac:dyDescent="0.25">
      <c r="A84" s="13">
        <v>73</v>
      </c>
      <c r="B84" s="13">
        <v>4</v>
      </c>
      <c r="C84" s="14" t="s">
        <v>29</v>
      </c>
      <c r="D84" s="14"/>
      <c r="E84" s="11" t="s">
        <v>47</v>
      </c>
      <c r="F84" s="15">
        <v>44112</v>
      </c>
      <c r="G84" s="14" t="s">
        <v>10</v>
      </c>
      <c r="H84" s="11" t="s">
        <v>22</v>
      </c>
      <c r="I84" s="16">
        <v>16</v>
      </c>
    </row>
    <row r="85" spans="1:9" x14ac:dyDescent="0.25">
      <c r="A85" s="13">
        <v>72</v>
      </c>
      <c r="B85" s="13">
        <v>1</v>
      </c>
      <c r="C85" s="14" t="s">
        <v>26</v>
      </c>
      <c r="D85" s="14"/>
      <c r="E85" s="11" t="s">
        <v>44</v>
      </c>
      <c r="F85" s="15">
        <v>44112</v>
      </c>
      <c r="G85" s="14" t="s">
        <v>10</v>
      </c>
      <c r="H85" s="11" t="s">
        <v>21</v>
      </c>
      <c r="I85" s="16">
        <v>10</v>
      </c>
    </row>
    <row r="86" spans="1:9" x14ac:dyDescent="0.25">
      <c r="A86" s="13">
        <v>71</v>
      </c>
      <c r="B86" s="13">
        <v>5</v>
      </c>
      <c r="C86" s="14" t="s">
        <v>30</v>
      </c>
      <c r="D86" s="14"/>
      <c r="E86" s="11" t="s">
        <v>48</v>
      </c>
      <c r="F86" s="15">
        <v>44112</v>
      </c>
      <c r="G86" s="14" t="s">
        <v>8</v>
      </c>
      <c r="H86" s="11" t="s">
        <v>24</v>
      </c>
      <c r="I86" s="16">
        <v>20</v>
      </c>
    </row>
    <row r="87" spans="1:9" x14ac:dyDescent="0.25">
      <c r="A87" s="13">
        <v>70</v>
      </c>
      <c r="B87" s="13">
        <v>4</v>
      </c>
      <c r="C87" s="14" t="s">
        <v>29</v>
      </c>
      <c r="D87" s="14"/>
      <c r="E87" s="11" t="s">
        <v>47</v>
      </c>
      <c r="F87" s="15">
        <v>44112</v>
      </c>
      <c r="G87" s="14" t="s">
        <v>8</v>
      </c>
      <c r="H87" s="11" t="s">
        <v>19</v>
      </c>
      <c r="I87" s="16">
        <v>45</v>
      </c>
    </row>
    <row r="88" spans="1:9" x14ac:dyDescent="0.25">
      <c r="A88" s="13">
        <v>69</v>
      </c>
      <c r="B88" s="13">
        <v>8</v>
      </c>
      <c r="C88" s="14" t="s">
        <v>33</v>
      </c>
      <c r="D88" s="14"/>
      <c r="E88" s="11" t="s">
        <v>51</v>
      </c>
      <c r="F88" s="15">
        <v>44111</v>
      </c>
      <c r="G88" s="14" t="s">
        <v>10</v>
      </c>
      <c r="H88" s="11" t="s">
        <v>18</v>
      </c>
      <c r="I88" s="16">
        <v>8</v>
      </c>
    </row>
    <row r="89" spans="1:9" x14ac:dyDescent="0.25">
      <c r="A89" s="13">
        <v>68</v>
      </c>
      <c r="B89" s="13">
        <v>7</v>
      </c>
      <c r="C89" s="14" t="s">
        <v>32</v>
      </c>
      <c r="D89" s="14"/>
      <c r="E89" s="11" t="s">
        <v>50</v>
      </c>
      <c r="F89" s="15">
        <v>44111</v>
      </c>
      <c r="G89" s="14" t="s">
        <v>10</v>
      </c>
      <c r="H89" s="11" t="s">
        <v>17</v>
      </c>
      <c r="I89" s="16">
        <v>5</v>
      </c>
    </row>
    <row r="90" spans="1:9" x14ac:dyDescent="0.25">
      <c r="A90" s="13">
        <v>67</v>
      </c>
      <c r="B90" s="13">
        <v>5</v>
      </c>
      <c r="C90" s="14" t="s">
        <v>30</v>
      </c>
      <c r="D90" s="14"/>
      <c r="E90" s="11" t="s">
        <v>48</v>
      </c>
      <c r="F90" s="15">
        <v>44111</v>
      </c>
      <c r="G90" s="14" t="s">
        <v>10</v>
      </c>
      <c r="H90" s="11" t="s">
        <v>16</v>
      </c>
      <c r="I90" s="16">
        <v>6</v>
      </c>
    </row>
    <row r="91" spans="1:9" x14ac:dyDescent="0.25">
      <c r="A91" s="13">
        <v>66</v>
      </c>
      <c r="B91" s="13">
        <v>4</v>
      </c>
      <c r="C91" s="14" t="s">
        <v>29</v>
      </c>
      <c r="D91" s="14"/>
      <c r="E91" s="11" t="s">
        <v>47</v>
      </c>
      <c r="F91" s="15">
        <v>44111</v>
      </c>
      <c r="G91" s="14" t="s">
        <v>10</v>
      </c>
      <c r="H91" s="11" t="s">
        <v>18</v>
      </c>
      <c r="I91" s="16">
        <v>16</v>
      </c>
    </row>
    <row r="92" spans="1:9" x14ac:dyDescent="0.25">
      <c r="A92" s="13">
        <v>65</v>
      </c>
      <c r="B92" s="13">
        <v>2</v>
      </c>
      <c r="C92" s="14" t="s">
        <v>27</v>
      </c>
      <c r="D92" s="14"/>
      <c r="E92" s="11" t="s">
        <v>45</v>
      </c>
      <c r="F92" s="15">
        <v>44111</v>
      </c>
      <c r="G92" s="14" t="s">
        <v>10</v>
      </c>
      <c r="H92" s="11" t="s">
        <v>17</v>
      </c>
      <c r="I92" s="16">
        <v>9</v>
      </c>
    </row>
    <row r="93" spans="1:9" x14ac:dyDescent="0.25">
      <c r="A93" s="13">
        <v>64</v>
      </c>
      <c r="B93" s="13">
        <v>1</v>
      </c>
      <c r="C93" s="14" t="s">
        <v>26</v>
      </c>
      <c r="D93" s="14"/>
      <c r="E93" s="11" t="s">
        <v>44</v>
      </c>
      <c r="F93" s="15">
        <v>44111</v>
      </c>
      <c r="G93" s="14" t="s">
        <v>10</v>
      </c>
      <c r="H93" s="11" t="s">
        <v>16</v>
      </c>
      <c r="I93" s="16">
        <v>26</v>
      </c>
    </row>
    <row r="94" spans="1:9" x14ac:dyDescent="0.25">
      <c r="A94" s="13">
        <v>63</v>
      </c>
      <c r="B94" s="13">
        <v>8</v>
      </c>
      <c r="C94" s="14" t="s">
        <v>33</v>
      </c>
      <c r="D94" s="14"/>
      <c r="E94" s="11" t="s">
        <v>51</v>
      </c>
      <c r="F94" s="15">
        <v>44110</v>
      </c>
      <c r="G94" s="14" t="s">
        <v>10</v>
      </c>
      <c r="H94" s="11" t="s">
        <v>18</v>
      </c>
      <c r="I94" s="16">
        <v>3</v>
      </c>
    </row>
    <row r="95" spans="1:9" x14ac:dyDescent="0.25">
      <c r="A95" s="13">
        <v>62</v>
      </c>
      <c r="B95" s="13">
        <v>7</v>
      </c>
      <c r="C95" s="14" t="s">
        <v>32</v>
      </c>
      <c r="D95" s="14"/>
      <c r="E95" s="11" t="s">
        <v>50</v>
      </c>
      <c r="F95" s="15">
        <v>44110</v>
      </c>
      <c r="G95" s="14" t="s">
        <v>10</v>
      </c>
      <c r="H95" s="11" t="s">
        <v>24</v>
      </c>
      <c r="I95" s="16">
        <v>5</v>
      </c>
    </row>
    <row r="96" spans="1:9" x14ac:dyDescent="0.25">
      <c r="A96" s="13">
        <v>61</v>
      </c>
      <c r="B96" s="13">
        <v>5</v>
      </c>
      <c r="C96" s="14" t="s">
        <v>30</v>
      </c>
      <c r="D96" s="14"/>
      <c r="E96" s="11" t="s">
        <v>48</v>
      </c>
      <c r="F96" s="15">
        <v>44110</v>
      </c>
      <c r="G96" s="14" t="s">
        <v>10</v>
      </c>
      <c r="H96" s="11" t="s">
        <v>19</v>
      </c>
      <c r="I96" s="16">
        <v>5</v>
      </c>
    </row>
    <row r="97" spans="1:9" x14ac:dyDescent="0.25">
      <c r="A97" s="13">
        <v>60</v>
      </c>
      <c r="B97" s="13">
        <v>4</v>
      </c>
      <c r="C97" s="14" t="s">
        <v>29</v>
      </c>
      <c r="D97" s="14"/>
      <c r="E97" s="11" t="s">
        <v>47</v>
      </c>
      <c r="F97" s="15">
        <v>44110</v>
      </c>
      <c r="G97" s="14" t="s">
        <v>10</v>
      </c>
      <c r="H97" s="11" t="s">
        <v>22</v>
      </c>
      <c r="I97" s="16">
        <v>17</v>
      </c>
    </row>
    <row r="98" spans="1:9" x14ac:dyDescent="0.25">
      <c r="A98" s="13">
        <v>59</v>
      </c>
      <c r="B98" s="13">
        <v>2</v>
      </c>
      <c r="C98" s="14" t="s">
        <v>27</v>
      </c>
      <c r="D98" s="14"/>
      <c r="E98" s="11" t="s">
        <v>45</v>
      </c>
      <c r="F98" s="15">
        <v>44110</v>
      </c>
      <c r="G98" s="14" t="s">
        <v>10</v>
      </c>
      <c r="H98" s="11" t="s">
        <v>21</v>
      </c>
      <c r="I98" s="16">
        <v>6</v>
      </c>
    </row>
    <row r="99" spans="1:9" x14ac:dyDescent="0.25">
      <c r="A99" s="13">
        <v>58</v>
      </c>
      <c r="B99" s="13">
        <v>1</v>
      </c>
      <c r="C99" s="14" t="s">
        <v>26</v>
      </c>
      <c r="D99" s="14"/>
      <c r="E99" s="11" t="s">
        <v>44</v>
      </c>
      <c r="F99" s="15">
        <v>44110</v>
      </c>
      <c r="G99" s="14" t="s">
        <v>10</v>
      </c>
      <c r="H99" s="11" t="s">
        <v>24</v>
      </c>
      <c r="I99" s="16">
        <v>45</v>
      </c>
    </row>
    <row r="100" spans="1:9" x14ac:dyDescent="0.25">
      <c r="A100" s="13">
        <v>57</v>
      </c>
      <c r="B100" s="13">
        <v>8</v>
      </c>
      <c r="C100" s="14" t="s">
        <v>33</v>
      </c>
      <c r="D100" s="14"/>
      <c r="E100" s="11" t="s">
        <v>51</v>
      </c>
      <c r="F100" s="15">
        <v>44109</v>
      </c>
      <c r="G100" s="14" t="s">
        <v>8</v>
      </c>
      <c r="H100" s="11" t="s">
        <v>19</v>
      </c>
      <c r="I100" s="16">
        <v>40</v>
      </c>
    </row>
    <row r="101" spans="1:9" x14ac:dyDescent="0.25">
      <c r="A101" s="13">
        <v>56</v>
      </c>
      <c r="B101" s="13">
        <v>7</v>
      </c>
      <c r="C101" s="14" t="s">
        <v>32</v>
      </c>
      <c r="D101" s="14"/>
      <c r="E101" s="11" t="s">
        <v>50</v>
      </c>
      <c r="F101" s="15">
        <v>44109</v>
      </c>
      <c r="G101" s="14" t="s">
        <v>8</v>
      </c>
      <c r="H101" s="11" t="s">
        <v>18</v>
      </c>
      <c r="I101" s="16">
        <v>8</v>
      </c>
    </row>
    <row r="102" spans="1:9" x14ac:dyDescent="0.25">
      <c r="A102" s="13">
        <v>55</v>
      </c>
      <c r="B102" s="13">
        <v>8</v>
      </c>
      <c r="C102" s="14" t="s">
        <v>33</v>
      </c>
      <c r="D102" s="14"/>
      <c r="E102" s="11" t="s">
        <v>51</v>
      </c>
      <c r="F102" s="15">
        <v>44109</v>
      </c>
      <c r="G102" s="14" t="s">
        <v>10</v>
      </c>
      <c r="H102" s="11" t="s">
        <v>17</v>
      </c>
      <c r="I102" s="16">
        <v>1</v>
      </c>
    </row>
    <row r="103" spans="1:9" x14ac:dyDescent="0.25">
      <c r="A103" s="13">
        <v>54</v>
      </c>
      <c r="B103" s="13">
        <v>7</v>
      </c>
      <c r="C103" s="14" t="s">
        <v>32</v>
      </c>
      <c r="D103" s="14"/>
      <c r="E103" s="11" t="s">
        <v>50</v>
      </c>
      <c r="F103" s="15">
        <v>44109</v>
      </c>
      <c r="G103" s="14" t="s">
        <v>10</v>
      </c>
      <c r="H103" s="11" t="s">
        <v>16</v>
      </c>
      <c r="I103" s="16">
        <v>10</v>
      </c>
    </row>
    <row r="104" spans="1:9" x14ac:dyDescent="0.25">
      <c r="A104" s="13">
        <v>53</v>
      </c>
      <c r="B104" s="13">
        <v>5</v>
      </c>
      <c r="C104" s="14" t="s">
        <v>30</v>
      </c>
      <c r="D104" s="14"/>
      <c r="E104" s="11" t="s">
        <v>48</v>
      </c>
      <c r="F104" s="15">
        <v>44109</v>
      </c>
      <c r="G104" s="14" t="s">
        <v>10</v>
      </c>
      <c r="H104" s="11" t="s">
        <v>18</v>
      </c>
      <c r="I104" s="16">
        <v>12</v>
      </c>
    </row>
    <row r="105" spans="1:9" x14ac:dyDescent="0.25">
      <c r="A105" s="13">
        <v>52</v>
      </c>
      <c r="B105" s="13">
        <v>4</v>
      </c>
      <c r="C105" s="14" t="s">
        <v>29</v>
      </c>
      <c r="D105" s="14"/>
      <c r="E105" s="11" t="s">
        <v>47</v>
      </c>
      <c r="F105" s="15">
        <v>44109</v>
      </c>
      <c r="G105" s="14" t="s">
        <v>10</v>
      </c>
      <c r="H105" s="11" t="s">
        <v>16</v>
      </c>
      <c r="I105" s="16">
        <v>16</v>
      </c>
    </row>
    <row r="106" spans="1:9" x14ac:dyDescent="0.25">
      <c r="A106" s="13">
        <v>51</v>
      </c>
      <c r="B106" s="13">
        <v>2</v>
      </c>
      <c r="C106" s="14" t="s">
        <v>27</v>
      </c>
      <c r="D106" s="14"/>
      <c r="E106" s="11" t="s">
        <v>45</v>
      </c>
      <c r="F106" s="15">
        <v>44109</v>
      </c>
      <c r="G106" s="14" t="s">
        <v>10</v>
      </c>
      <c r="H106" s="11" t="s">
        <v>20</v>
      </c>
      <c r="I106" s="16">
        <v>6</v>
      </c>
    </row>
    <row r="107" spans="1:9" x14ac:dyDescent="0.25">
      <c r="A107" s="13">
        <v>50</v>
      </c>
      <c r="B107" s="13">
        <v>1</v>
      </c>
      <c r="C107" s="14" t="s">
        <v>26</v>
      </c>
      <c r="D107" s="14"/>
      <c r="E107" s="11" t="s">
        <v>44</v>
      </c>
      <c r="F107" s="15">
        <v>44109</v>
      </c>
      <c r="G107" s="14" t="s">
        <v>10</v>
      </c>
      <c r="H107" s="11" t="s">
        <v>19</v>
      </c>
      <c r="I107" s="16">
        <v>34</v>
      </c>
    </row>
    <row r="108" spans="1:9" x14ac:dyDescent="0.25">
      <c r="A108" s="13">
        <v>49</v>
      </c>
      <c r="B108" s="13">
        <v>5</v>
      </c>
      <c r="C108" s="14" t="s">
        <v>30</v>
      </c>
      <c r="D108" s="14"/>
      <c r="E108" s="11" t="s">
        <v>48</v>
      </c>
      <c r="F108" s="15">
        <v>44108</v>
      </c>
      <c r="G108" s="14" t="s">
        <v>8</v>
      </c>
      <c r="H108" s="11" t="s">
        <v>18</v>
      </c>
      <c r="I108" s="16">
        <v>2</v>
      </c>
    </row>
    <row r="109" spans="1:9" x14ac:dyDescent="0.25">
      <c r="A109" s="13">
        <v>48</v>
      </c>
      <c r="B109" s="13">
        <v>4</v>
      </c>
      <c r="C109" s="14" t="s">
        <v>29</v>
      </c>
      <c r="D109" s="14"/>
      <c r="E109" s="11" t="s">
        <v>47</v>
      </c>
      <c r="F109" s="15">
        <v>44108</v>
      </c>
      <c r="G109" s="14" t="s">
        <v>8</v>
      </c>
      <c r="H109" s="11" t="s">
        <v>17</v>
      </c>
      <c r="I109" s="16">
        <v>12</v>
      </c>
    </row>
    <row r="110" spans="1:9" x14ac:dyDescent="0.25">
      <c r="A110" s="13">
        <v>47</v>
      </c>
      <c r="B110" s="13">
        <v>1</v>
      </c>
      <c r="C110" s="14" t="s">
        <v>26</v>
      </c>
      <c r="D110" s="14"/>
      <c r="E110" s="11" t="s">
        <v>44</v>
      </c>
      <c r="F110" s="15">
        <v>44108</v>
      </c>
      <c r="G110" s="14" t="s">
        <v>8</v>
      </c>
      <c r="H110" s="11" t="s">
        <v>16</v>
      </c>
      <c r="I110" s="16">
        <v>5</v>
      </c>
    </row>
    <row r="111" spans="1:9" x14ac:dyDescent="0.25">
      <c r="A111" s="13">
        <v>46</v>
      </c>
      <c r="B111" s="13">
        <v>4</v>
      </c>
      <c r="C111" s="14" t="s">
        <v>29</v>
      </c>
      <c r="D111" s="14"/>
      <c r="E111" s="11" t="s">
        <v>47</v>
      </c>
      <c r="F111" s="15">
        <v>44108</v>
      </c>
      <c r="G111" s="14" t="s">
        <v>10</v>
      </c>
      <c r="H111" s="11" t="s">
        <v>18</v>
      </c>
      <c r="I111" s="16">
        <v>1</v>
      </c>
    </row>
    <row r="112" spans="1:9" x14ac:dyDescent="0.25">
      <c r="A112" s="13">
        <v>45</v>
      </c>
      <c r="B112" s="13">
        <v>2</v>
      </c>
      <c r="C112" s="14" t="s">
        <v>27</v>
      </c>
      <c r="D112" s="14"/>
      <c r="E112" s="11" t="s">
        <v>45</v>
      </c>
      <c r="F112" s="15">
        <v>44108</v>
      </c>
      <c r="G112" s="14" t="s">
        <v>10</v>
      </c>
      <c r="H112" s="11" t="s">
        <v>24</v>
      </c>
      <c r="I112" s="16">
        <v>2</v>
      </c>
    </row>
    <row r="113" spans="1:9" x14ac:dyDescent="0.25">
      <c r="A113" s="13">
        <v>44</v>
      </c>
      <c r="B113" s="13">
        <v>1</v>
      </c>
      <c r="C113" s="14" t="s">
        <v>26</v>
      </c>
      <c r="D113" s="14"/>
      <c r="E113" s="11" t="s">
        <v>44</v>
      </c>
      <c r="F113" s="15">
        <v>44108</v>
      </c>
      <c r="G113" s="14" t="s">
        <v>10</v>
      </c>
      <c r="H113" s="11" t="s">
        <v>19</v>
      </c>
      <c r="I113" s="16">
        <v>4</v>
      </c>
    </row>
    <row r="114" spans="1:9" x14ac:dyDescent="0.25">
      <c r="A114" s="13">
        <v>43</v>
      </c>
      <c r="B114" s="13">
        <v>5</v>
      </c>
      <c r="C114" s="14" t="s">
        <v>30</v>
      </c>
      <c r="D114" s="14"/>
      <c r="E114" s="11" t="s">
        <v>48</v>
      </c>
      <c r="F114" s="15">
        <v>44106</v>
      </c>
      <c r="G114" s="14" t="s">
        <v>8</v>
      </c>
      <c r="H114" s="11" t="s">
        <v>22</v>
      </c>
      <c r="I114" s="16">
        <v>12</v>
      </c>
    </row>
    <row r="115" spans="1:9" x14ac:dyDescent="0.25">
      <c r="A115" s="13">
        <v>42</v>
      </c>
      <c r="B115" s="13">
        <v>4</v>
      </c>
      <c r="C115" s="14" t="s">
        <v>29</v>
      </c>
      <c r="D115" s="14"/>
      <c r="E115" s="11" t="s">
        <v>47</v>
      </c>
      <c r="F115" s="15">
        <v>44106</v>
      </c>
      <c r="G115" s="14" t="s">
        <v>8</v>
      </c>
      <c r="H115" s="11" t="s">
        <v>21</v>
      </c>
      <c r="I115" s="16">
        <v>35</v>
      </c>
    </row>
    <row r="116" spans="1:9" x14ac:dyDescent="0.25">
      <c r="A116" s="13">
        <v>41</v>
      </c>
      <c r="B116" s="13">
        <v>8</v>
      </c>
      <c r="C116" s="14" t="s">
        <v>33</v>
      </c>
      <c r="D116" s="14"/>
      <c r="E116" s="11" t="s">
        <v>51</v>
      </c>
      <c r="F116" s="15">
        <v>44105</v>
      </c>
      <c r="G116" s="14" t="s">
        <v>10</v>
      </c>
      <c r="H116" s="11" t="s">
        <v>24</v>
      </c>
      <c r="I116" s="16">
        <v>5</v>
      </c>
    </row>
    <row r="117" spans="1:9" x14ac:dyDescent="0.25">
      <c r="A117" s="13">
        <v>40</v>
      </c>
      <c r="B117" s="13">
        <v>7</v>
      </c>
      <c r="C117" s="14" t="s">
        <v>32</v>
      </c>
      <c r="D117" s="14"/>
      <c r="E117" s="11" t="s">
        <v>50</v>
      </c>
      <c r="F117" s="15">
        <v>44105</v>
      </c>
      <c r="G117" s="14" t="s">
        <v>10</v>
      </c>
      <c r="H117" s="11" t="s">
        <v>19</v>
      </c>
      <c r="I117" s="16">
        <v>8</v>
      </c>
    </row>
    <row r="118" spans="1:9" x14ac:dyDescent="0.25">
      <c r="A118" s="13">
        <v>39</v>
      </c>
      <c r="B118" s="13">
        <v>5</v>
      </c>
      <c r="C118" s="14" t="s">
        <v>30</v>
      </c>
      <c r="D118" s="14"/>
      <c r="E118" s="11" t="s">
        <v>48</v>
      </c>
      <c r="F118" s="15">
        <v>44105</v>
      </c>
      <c r="G118" s="14" t="s">
        <v>10</v>
      </c>
      <c r="H118" s="11" t="s">
        <v>18</v>
      </c>
      <c r="I118" s="16">
        <v>3</v>
      </c>
    </row>
    <row r="119" spans="1:9" x14ac:dyDescent="0.25">
      <c r="A119" s="13">
        <v>38</v>
      </c>
      <c r="B119" s="13">
        <v>4</v>
      </c>
      <c r="C119" s="14" t="s">
        <v>29</v>
      </c>
      <c r="D119" s="14"/>
      <c r="E119" s="11" t="s">
        <v>47</v>
      </c>
      <c r="F119" s="15">
        <v>44105</v>
      </c>
      <c r="G119" s="14" t="s">
        <v>10</v>
      </c>
      <c r="H119" s="11" t="s">
        <v>17</v>
      </c>
      <c r="I119" s="16">
        <v>15</v>
      </c>
    </row>
    <row r="120" spans="1:9" x14ac:dyDescent="0.25">
      <c r="A120" s="13">
        <v>37</v>
      </c>
      <c r="B120" s="13">
        <v>2</v>
      </c>
      <c r="C120" s="14" t="s">
        <v>27</v>
      </c>
      <c r="D120" s="14"/>
      <c r="E120" s="11" t="s">
        <v>45</v>
      </c>
      <c r="F120" s="15">
        <v>44105</v>
      </c>
      <c r="G120" s="14" t="s">
        <v>10</v>
      </c>
      <c r="H120" s="11" t="s">
        <v>16</v>
      </c>
      <c r="I120" s="16">
        <v>5</v>
      </c>
    </row>
    <row r="121" spans="1:9" x14ac:dyDescent="0.25">
      <c r="A121" s="13">
        <v>36</v>
      </c>
      <c r="B121" s="13">
        <v>1</v>
      </c>
      <c r="C121" s="14" t="s">
        <v>26</v>
      </c>
      <c r="D121" s="14"/>
      <c r="E121" s="11" t="s">
        <v>44</v>
      </c>
      <c r="F121" s="15">
        <v>44105</v>
      </c>
      <c r="G121" s="14" t="s">
        <v>10</v>
      </c>
      <c r="H121" s="11" t="s">
        <v>18</v>
      </c>
      <c r="I121" s="16">
        <v>18</v>
      </c>
    </row>
    <row r="122" spans="1:9" x14ac:dyDescent="0.25">
      <c r="A122" s="13">
        <v>35</v>
      </c>
      <c r="B122" s="13">
        <v>1</v>
      </c>
      <c r="C122" s="14" t="s">
        <v>26</v>
      </c>
      <c r="D122" s="14"/>
      <c r="E122" s="11" t="s">
        <v>44</v>
      </c>
      <c r="F122" s="15">
        <v>44105</v>
      </c>
      <c r="G122" s="14" t="s">
        <v>8</v>
      </c>
      <c r="H122" s="11" t="s">
        <v>14</v>
      </c>
      <c r="I122" s="16">
        <v>46</v>
      </c>
    </row>
    <row r="123" spans="1:9" x14ac:dyDescent="0.25">
      <c r="A123" s="13">
        <v>34</v>
      </c>
      <c r="B123" s="17">
        <v>1</v>
      </c>
      <c r="C123" s="14" t="s">
        <v>26</v>
      </c>
      <c r="D123" s="14"/>
      <c r="E123" s="11" t="s">
        <v>44</v>
      </c>
      <c r="F123" s="18">
        <v>44104</v>
      </c>
      <c r="G123" s="14" t="s">
        <v>8</v>
      </c>
      <c r="H123" s="19" t="s">
        <v>11</v>
      </c>
      <c r="I123" s="20">
        <v>3</v>
      </c>
    </row>
    <row r="124" spans="1:9" x14ac:dyDescent="0.25">
      <c r="A124" s="13">
        <v>33</v>
      </c>
      <c r="B124" s="13">
        <v>4</v>
      </c>
      <c r="C124" s="14" t="s">
        <v>29</v>
      </c>
      <c r="D124" s="14"/>
      <c r="E124" s="11" t="s">
        <v>47</v>
      </c>
      <c r="F124" s="15">
        <v>44095</v>
      </c>
      <c r="G124" s="14" t="s">
        <v>10</v>
      </c>
      <c r="H124" s="11" t="s">
        <v>23</v>
      </c>
      <c r="I124" s="16">
        <v>23</v>
      </c>
    </row>
    <row r="125" spans="1:9" x14ac:dyDescent="0.25">
      <c r="A125" s="13">
        <v>32</v>
      </c>
      <c r="B125" s="13">
        <v>4</v>
      </c>
      <c r="C125" s="14" t="s">
        <v>29</v>
      </c>
      <c r="D125" s="14"/>
      <c r="E125" s="11" t="s">
        <v>47</v>
      </c>
      <c r="F125" s="15">
        <v>44092</v>
      </c>
      <c r="G125" s="14" t="s">
        <v>10</v>
      </c>
      <c r="H125" s="11" t="s">
        <v>18</v>
      </c>
      <c r="I125" s="16">
        <v>7</v>
      </c>
    </row>
    <row r="126" spans="1:9" x14ac:dyDescent="0.25">
      <c r="A126" s="13">
        <v>31</v>
      </c>
      <c r="B126" s="13">
        <v>4</v>
      </c>
      <c r="C126" s="14" t="s">
        <v>29</v>
      </c>
      <c r="D126" s="14"/>
      <c r="E126" s="11" t="s">
        <v>47</v>
      </c>
      <c r="F126" s="15">
        <v>44092</v>
      </c>
      <c r="G126" s="14" t="s">
        <v>8</v>
      </c>
      <c r="H126" s="11" t="s">
        <v>21</v>
      </c>
      <c r="I126" s="16">
        <v>69</v>
      </c>
    </row>
    <row r="127" spans="1:9" x14ac:dyDescent="0.25">
      <c r="A127" s="13">
        <v>30</v>
      </c>
      <c r="B127" s="13">
        <v>1</v>
      </c>
      <c r="C127" s="14" t="s">
        <v>26</v>
      </c>
      <c r="D127" s="14"/>
      <c r="E127" s="11" t="s">
        <v>44</v>
      </c>
      <c r="F127" s="15">
        <v>44091</v>
      </c>
      <c r="G127" s="14" t="s">
        <v>8</v>
      </c>
      <c r="H127" s="11" t="s">
        <v>24</v>
      </c>
      <c r="I127" s="16">
        <v>50</v>
      </c>
    </row>
    <row r="128" spans="1:9" x14ac:dyDescent="0.25">
      <c r="A128" s="13">
        <v>29</v>
      </c>
      <c r="B128" s="13">
        <v>1</v>
      </c>
      <c r="C128" s="14" t="s">
        <v>26</v>
      </c>
      <c r="D128" s="14"/>
      <c r="E128" s="11" t="s">
        <v>44</v>
      </c>
      <c r="F128" s="15">
        <v>44089</v>
      </c>
      <c r="G128" s="14" t="s">
        <v>8</v>
      </c>
      <c r="H128" s="11" t="s">
        <v>19</v>
      </c>
      <c r="I128" s="16">
        <v>5</v>
      </c>
    </row>
    <row r="129" spans="1:9" x14ac:dyDescent="0.25">
      <c r="A129" s="13">
        <v>28</v>
      </c>
      <c r="B129" s="13">
        <v>1</v>
      </c>
      <c r="C129" s="14" t="s">
        <v>26</v>
      </c>
      <c r="D129" s="14"/>
      <c r="E129" s="11" t="s">
        <v>44</v>
      </c>
      <c r="F129" s="15">
        <v>44087</v>
      </c>
      <c r="G129" s="14" t="s">
        <v>10</v>
      </c>
      <c r="H129" s="11" t="s">
        <v>14</v>
      </c>
      <c r="I129" s="16">
        <v>2</v>
      </c>
    </row>
    <row r="130" spans="1:9" x14ac:dyDescent="0.25">
      <c r="A130" s="13">
        <v>27</v>
      </c>
      <c r="B130" s="13">
        <v>1</v>
      </c>
      <c r="C130" s="14" t="s">
        <v>26</v>
      </c>
      <c r="D130" s="14"/>
      <c r="E130" s="11" t="s">
        <v>44</v>
      </c>
      <c r="F130" s="15">
        <v>44086</v>
      </c>
      <c r="G130" s="14" t="s">
        <v>10</v>
      </c>
      <c r="H130" s="11" t="s">
        <v>24</v>
      </c>
      <c r="I130" s="16">
        <v>10</v>
      </c>
    </row>
    <row r="131" spans="1:9" x14ac:dyDescent="0.25">
      <c r="A131" s="13">
        <v>26</v>
      </c>
      <c r="B131" s="13">
        <v>1</v>
      </c>
      <c r="C131" s="14" t="s">
        <v>26</v>
      </c>
      <c r="D131" s="14"/>
      <c r="E131" s="11" t="s">
        <v>44</v>
      </c>
      <c r="F131" s="15">
        <v>44086</v>
      </c>
      <c r="G131" s="14" t="s">
        <v>8</v>
      </c>
      <c r="H131" s="11" t="s">
        <v>23</v>
      </c>
      <c r="I131" s="16">
        <v>20</v>
      </c>
    </row>
    <row r="132" spans="1:9" x14ac:dyDescent="0.25">
      <c r="A132" s="13">
        <v>25</v>
      </c>
      <c r="B132" s="13">
        <v>13</v>
      </c>
      <c r="C132" s="14" t="s">
        <v>38</v>
      </c>
      <c r="D132" s="14"/>
      <c r="E132" s="11" t="s">
        <v>56</v>
      </c>
      <c r="F132" s="15">
        <v>44079</v>
      </c>
      <c r="G132" s="14" t="s">
        <v>10</v>
      </c>
      <c r="H132" s="11" t="s">
        <v>18</v>
      </c>
      <c r="I132" s="16">
        <v>5</v>
      </c>
    </row>
    <row r="133" spans="1:9" x14ac:dyDescent="0.25">
      <c r="A133" s="13">
        <v>24</v>
      </c>
      <c r="B133" s="13">
        <v>13</v>
      </c>
      <c r="C133" s="14" t="s">
        <v>38</v>
      </c>
      <c r="D133" s="14"/>
      <c r="E133" s="11" t="s">
        <v>56</v>
      </c>
      <c r="F133" s="15">
        <v>44078</v>
      </c>
      <c r="G133" s="14" t="s">
        <v>8</v>
      </c>
      <c r="H133" s="11" t="s">
        <v>16</v>
      </c>
      <c r="I133" s="16">
        <v>10</v>
      </c>
    </row>
    <row r="134" spans="1:9" x14ac:dyDescent="0.25">
      <c r="A134" s="13">
        <v>23</v>
      </c>
      <c r="B134" s="13">
        <v>4</v>
      </c>
      <c r="C134" s="14" t="s">
        <v>29</v>
      </c>
      <c r="D134" s="14"/>
      <c r="E134" s="11" t="s">
        <v>47</v>
      </c>
      <c r="F134" s="15">
        <v>44078</v>
      </c>
      <c r="G134" s="14" t="s">
        <v>10</v>
      </c>
      <c r="H134" s="11" t="s">
        <v>20</v>
      </c>
      <c r="I134" s="16">
        <v>4</v>
      </c>
    </row>
    <row r="135" spans="1:9" x14ac:dyDescent="0.25">
      <c r="A135" s="13">
        <v>22</v>
      </c>
      <c r="B135" s="13">
        <v>2</v>
      </c>
      <c r="C135" s="14" t="s">
        <v>27</v>
      </c>
      <c r="D135" s="14"/>
      <c r="E135" s="11" t="s">
        <v>45</v>
      </c>
      <c r="F135" s="15">
        <v>44078</v>
      </c>
      <c r="G135" s="14" t="s">
        <v>10</v>
      </c>
      <c r="H135" s="11" t="s">
        <v>19</v>
      </c>
      <c r="I135" s="16">
        <v>2</v>
      </c>
    </row>
    <row r="136" spans="1:9" x14ac:dyDescent="0.25">
      <c r="A136" s="13">
        <v>21</v>
      </c>
      <c r="B136" s="13">
        <v>1</v>
      </c>
      <c r="C136" s="14" t="s">
        <v>26</v>
      </c>
      <c r="D136" s="14"/>
      <c r="E136" s="11" t="s">
        <v>44</v>
      </c>
      <c r="F136" s="15">
        <v>44077</v>
      </c>
      <c r="G136" s="14" t="s">
        <v>8</v>
      </c>
      <c r="H136" s="11" t="s">
        <v>16</v>
      </c>
      <c r="I136" s="16">
        <v>3</v>
      </c>
    </row>
    <row r="137" spans="1:9" x14ac:dyDescent="0.25">
      <c r="A137" s="13">
        <v>20</v>
      </c>
      <c r="B137" s="13">
        <v>1</v>
      </c>
      <c r="C137" s="14" t="s">
        <v>26</v>
      </c>
      <c r="D137" s="14"/>
      <c r="E137" s="11" t="s">
        <v>44</v>
      </c>
      <c r="F137" s="15">
        <v>44076</v>
      </c>
      <c r="G137" s="14" t="s">
        <v>10</v>
      </c>
      <c r="H137" s="11" t="s">
        <v>17</v>
      </c>
      <c r="I137" s="16">
        <v>6</v>
      </c>
    </row>
    <row r="138" spans="1:9" x14ac:dyDescent="0.25">
      <c r="A138" s="13">
        <v>19</v>
      </c>
      <c r="B138" s="13">
        <v>1</v>
      </c>
      <c r="C138" s="14" t="s">
        <v>26</v>
      </c>
      <c r="D138" s="14"/>
      <c r="E138" s="11" t="s">
        <v>44</v>
      </c>
      <c r="F138" s="15">
        <v>44075</v>
      </c>
      <c r="G138" s="14" t="s">
        <v>10</v>
      </c>
      <c r="H138" s="11" t="s">
        <v>18</v>
      </c>
      <c r="I138" s="16">
        <v>4</v>
      </c>
    </row>
    <row r="139" spans="1:9" x14ac:dyDescent="0.25">
      <c r="A139" s="13">
        <v>18</v>
      </c>
      <c r="B139" s="13">
        <v>1</v>
      </c>
      <c r="C139" s="14" t="s">
        <v>26</v>
      </c>
      <c r="D139" s="14"/>
      <c r="E139" s="11" t="s">
        <v>44</v>
      </c>
      <c r="F139" s="15">
        <v>44075</v>
      </c>
      <c r="G139" s="14" t="s">
        <v>10</v>
      </c>
      <c r="H139" s="11" t="s">
        <v>15</v>
      </c>
      <c r="I139" s="16">
        <v>5</v>
      </c>
    </row>
    <row r="140" spans="1:9" x14ac:dyDescent="0.25">
      <c r="A140" s="13">
        <v>17</v>
      </c>
      <c r="B140" s="13">
        <v>1</v>
      </c>
      <c r="C140" s="14" t="s">
        <v>26</v>
      </c>
      <c r="D140" s="14"/>
      <c r="E140" s="11" t="s">
        <v>44</v>
      </c>
      <c r="F140" s="15">
        <v>44075</v>
      </c>
      <c r="G140" s="14" t="s">
        <v>8</v>
      </c>
      <c r="H140" s="11" t="s">
        <v>14</v>
      </c>
      <c r="I140" s="16">
        <v>3</v>
      </c>
    </row>
    <row r="141" spans="1:9" x14ac:dyDescent="0.25">
      <c r="A141" s="13">
        <v>16</v>
      </c>
      <c r="B141" s="13">
        <v>16</v>
      </c>
      <c r="C141" s="14" t="s">
        <v>41</v>
      </c>
      <c r="D141" s="14"/>
      <c r="E141" s="11" t="s">
        <v>59</v>
      </c>
      <c r="F141" s="15"/>
      <c r="G141" s="14" t="s">
        <v>8</v>
      </c>
      <c r="H141" s="11" t="s">
        <v>9</v>
      </c>
      <c r="I141" s="16">
        <v>0</v>
      </c>
    </row>
    <row r="142" spans="1:9" x14ac:dyDescent="0.25">
      <c r="A142" s="13">
        <v>15</v>
      </c>
      <c r="B142" s="13">
        <v>15</v>
      </c>
      <c r="C142" s="14" t="s">
        <v>40</v>
      </c>
      <c r="D142" s="14"/>
      <c r="E142" s="11" t="s">
        <v>58</v>
      </c>
      <c r="F142" s="15"/>
      <c r="G142" s="14" t="s">
        <v>8</v>
      </c>
      <c r="H142" s="11" t="s">
        <v>9</v>
      </c>
      <c r="I142" s="16">
        <v>0</v>
      </c>
    </row>
    <row r="143" spans="1:9" x14ac:dyDescent="0.25">
      <c r="A143" s="13">
        <v>14</v>
      </c>
      <c r="B143" s="13">
        <v>14</v>
      </c>
      <c r="C143" s="14" t="s">
        <v>39</v>
      </c>
      <c r="D143" s="14"/>
      <c r="E143" s="11" t="s">
        <v>57</v>
      </c>
      <c r="F143" s="15"/>
      <c r="G143" s="14" t="s">
        <v>8</v>
      </c>
      <c r="H143" s="11" t="s">
        <v>9</v>
      </c>
      <c r="I143" s="16">
        <v>0</v>
      </c>
    </row>
    <row r="144" spans="1:9" x14ac:dyDescent="0.25">
      <c r="A144" s="13">
        <v>13</v>
      </c>
      <c r="B144" s="13">
        <v>13</v>
      </c>
      <c r="C144" s="14" t="s">
        <v>38</v>
      </c>
      <c r="D144" s="14"/>
      <c r="E144" s="11" t="s">
        <v>56</v>
      </c>
      <c r="F144" s="15"/>
      <c r="G144" s="14" t="s">
        <v>8</v>
      </c>
      <c r="H144" s="11" t="s">
        <v>9</v>
      </c>
      <c r="I144" s="16">
        <v>25</v>
      </c>
    </row>
    <row r="145" spans="1:9" x14ac:dyDescent="0.25">
      <c r="A145" s="13">
        <v>12</v>
      </c>
      <c r="B145" s="13">
        <v>12</v>
      </c>
      <c r="C145" s="14" t="s">
        <v>37</v>
      </c>
      <c r="D145" s="14"/>
      <c r="E145" s="11" t="s">
        <v>55</v>
      </c>
      <c r="F145" s="15"/>
      <c r="G145" s="14" t="s">
        <v>8</v>
      </c>
      <c r="H145" s="11" t="s">
        <v>9</v>
      </c>
      <c r="I145" s="16">
        <v>32</v>
      </c>
    </row>
    <row r="146" spans="1:9" x14ac:dyDescent="0.25">
      <c r="A146" s="13">
        <v>11</v>
      </c>
      <c r="B146" s="13">
        <v>11</v>
      </c>
      <c r="C146" s="14" t="s">
        <v>36</v>
      </c>
      <c r="D146" s="14"/>
      <c r="E146" s="11" t="s">
        <v>54</v>
      </c>
      <c r="F146" s="15"/>
      <c r="G146" s="14" t="s">
        <v>8</v>
      </c>
      <c r="H146" s="11" t="s">
        <v>9</v>
      </c>
      <c r="I146" s="16">
        <v>25</v>
      </c>
    </row>
    <row r="147" spans="1:9" x14ac:dyDescent="0.25">
      <c r="A147" s="13">
        <v>10</v>
      </c>
      <c r="B147" s="13">
        <v>10</v>
      </c>
      <c r="C147" s="14" t="s">
        <v>35</v>
      </c>
      <c r="D147" s="14"/>
      <c r="E147" s="11" t="s">
        <v>53</v>
      </c>
      <c r="F147" s="15"/>
      <c r="G147" s="14" t="s">
        <v>8</v>
      </c>
      <c r="H147" s="11" t="s">
        <v>9</v>
      </c>
      <c r="I147" s="16">
        <v>70</v>
      </c>
    </row>
    <row r="148" spans="1:9" x14ac:dyDescent="0.25">
      <c r="A148" s="13">
        <v>9</v>
      </c>
      <c r="B148" s="13">
        <v>9</v>
      </c>
      <c r="C148" s="14" t="s">
        <v>34</v>
      </c>
      <c r="D148" s="14"/>
      <c r="E148" s="11" t="s">
        <v>52</v>
      </c>
      <c r="F148" s="15"/>
      <c r="G148" s="14" t="s">
        <v>8</v>
      </c>
      <c r="H148" s="11" t="s">
        <v>9</v>
      </c>
      <c r="I148" s="16">
        <v>10</v>
      </c>
    </row>
    <row r="149" spans="1:9" x14ac:dyDescent="0.25">
      <c r="A149" s="13">
        <v>8</v>
      </c>
      <c r="B149" s="13">
        <v>8</v>
      </c>
      <c r="C149" s="14" t="s">
        <v>33</v>
      </c>
      <c r="D149" s="14"/>
      <c r="E149" s="11" t="s">
        <v>51</v>
      </c>
      <c r="F149" s="15"/>
      <c r="G149" s="14" t="s">
        <v>8</v>
      </c>
      <c r="H149" s="11" t="s">
        <v>9</v>
      </c>
      <c r="I149" s="16">
        <v>32</v>
      </c>
    </row>
    <row r="150" spans="1:9" x14ac:dyDescent="0.25">
      <c r="A150" s="13">
        <v>7</v>
      </c>
      <c r="B150" s="13">
        <v>7</v>
      </c>
      <c r="C150" s="14" t="s">
        <v>32</v>
      </c>
      <c r="D150" s="14"/>
      <c r="E150" s="11" t="s">
        <v>50</v>
      </c>
      <c r="F150" s="15"/>
      <c r="G150" s="14" t="s">
        <v>8</v>
      </c>
      <c r="H150" s="11" t="s">
        <v>9</v>
      </c>
      <c r="I150" s="16">
        <v>100</v>
      </c>
    </row>
    <row r="151" spans="1:9" x14ac:dyDescent="0.25">
      <c r="A151" s="13">
        <v>6</v>
      </c>
      <c r="B151" s="13">
        <v>6</v>
      </c>
      <c r="C151" s="14" t="s">
        <v>31</v>
      </c>
      <c r="D151" s="14"/>
      <c r="E151" s="11" t="s">
        <v>49</v>
      </c>
      <c r="F151" s="15"/>
      <c r="G151" s="14" t="s">
        <v>8</v>
      </c>
      <c r="H151" s="11" t="s">
        <v>9</v>
      </c>
      <c r="I151" s="16">
        <v>14</v>
      </c>
    </row>
    <row r="152" spans="1:9" x14ac:dyDescent="0.25">
      <c r="A152" s="13">
        <v>5</v>
      </c>
      <c r="B152" s="13">
        <v>5</v>
      </c>
      <c r="C152" s="14" t="s">
        <v>30</v>
      </c>
      <c r="D152" s="14"/>
      <c r="E152" s="11" t="s">
        <v>48</v>
      </c>
      <c r="F152" s="15"/>
      <c r="G152" s="14" t="s">
        <v>8</v>
      </c>
      <c r="H152" s="11" t="s">
        <v>9</v>
      </c>
      <c r="I152" s="16">
        <v>25</v>
      </c>
    </row>
    <row r="153" spans="1:9" x14ac:dyDescent="0.25">
      <c r="A153" s="13">
        <v>4</v>
      </c>
      <c r="B153" s="13">
        <v>4</v>
      </c>
      <c r="C153" s="14" t="s">
        <v>29</v>
      </c>
      <c r="D153" s="14"/>
      <c r="E153" s="11" t="s">
        <v>47</v>
      </c>
      <c r="F153" s="15"/>
      <c r="G153" s="14" t="s">
        <v>8</v>
      </c>
      <c r="H153" s="11" t="s">
        <v>9</v>
      </c>
      <c r="I153" s="16">
        <v>50</v>
      </c>
    </row>
    <row r="154" spans="1:9" x14ac:dyDescent="0.25">
      <c r="A154" s="13">
        <v>3</v>
      </c>
      <c r="B154" s="13">
        <v>3</v>
      </c>
      <c r="C154" s="14" t="s">
        <v>28</v>
      </c>
      <c r="D154" s="14"/>
      <c r="E154" s="11" t="s">
        <v>46</v>
      </c>
      <c r="F154" s="15"/>
      <c r="G154" s="14" t="s">
        <v>8</v>
      </c>
      <c r="H154" s="11" t="s">
        <v>9</v>
      </c>
      <c r="I154" s="16">
        <v>75</v>
      </c>
    </row>
    <row r="155" spans="1:9" x14ac:dyDescent="0.25">
      <c r="A155" s="13">
        <v>2</v>
      </c>
      <c r="B155" s="13">
        <v>2</v>
      </c>
      <c r="C155" s="14" t="s">
        <v>27</v>
      </c>
      <c r="D155" s="14"/>
      <c r="E155" s="11" t="s">
        <v>45</v>
      </c>
      <c r="F155" s="15"/>
      <c r="G155" s="14" t="s">
        <v>8</v>
      </c>
      <c r="H155" s="11" t="s">
        <v>9</v>
      </c>
      <c r="I155" s="16">
        <v>60</v>
      </c>
    </row>
    <row r="156" spans="1:9" x14ac:dyDescent="0.25">
      <c r="A156" s="13">
        <v>1</v>
      </c>
      <c r="B156" s="13">
        <v>1</v>
      </c>
      <c r="C156" s="14" t="s">
        <v>26</v>
      </c>
      <c r="D156" s="14"/>
      <c r="E156" s="11" t="s">
        <v>44</v>
      </c>
      <c r="F156" s="15"/>
      <c r="G156" s="14" t="s">
        <v>8</v>
      </c>
      <c r="H156" s="11" t="s">
        <v>9</v>
      </c>
      <c r="I156" s="16">
        <v>50</v>
      </c>
    </row>
  </sheetData>
  <sortState xmlns:xlrd2="http://schemas.microsoft.com/office/spreadsheetml/2017/richdata2" ref="A2:J156">
    <sortCondition descending="1" ref="A2"/>
  </sortState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WsS"/>
  <dimension ref="A1:G20"/>
  <sheetViews>
    <sheetView showGridLines="0" showRowColHeaders="0" workbookViewId="0"/>
  </sheetViews>
  <sheetFormatPr baseColWidth="10" defaultRowHeight="15" x14ac:dyDescent="0.25"/>
  <cols>
    <col min="1" max="1" width="6.42578125" style="11" customWidth="1"/>
    <col min="2" max="2" width="18.42578125" style="11" customWidth="1"/>
    <col min="3" max="3" width="13" style="14" customWidth="1"/>
    <col min="4" max="4" width="11.42578125" style="14"/>
    <col min="5" max="5" width="13.140625" style="14" customWidth="1"/>
    <col min="6" max="6" width="15.28515625" style="35" customWidth="1"/>
    <col min="7" max="7" width="21.7109375" style="35" customWidth="1"/>
    <col min="8" max="16384" width="11.42578125" style="12"/>
  </cols>
  <sheetData>
    <row r="1" spans="1:7" s="21" customFormat="1" ht="21" x14ac:dyDescent="0.35">
      <c r="A1" s="24"/>
      <c r="B1" s="25"/>
      <c r="C1" s="26"/>
      <c r="D1" s="25" t="s">
        <v>70</v>
      </c>
      <c r="E1" s="27">
        <f ca="1">TODAY()</f>
        <v>44261</v>
      </c>
      <c r="F1" s="28"/>
      <c r="G1" s="33"/>
    </row>
    <row r="4" spans="1:7" s="22" customFormat="1" ht="15.75" x14ac:dyDescent="0.25">
      <c r="A4" s="29" t="s">
        <v>2</v>
      </c>
      <c r="B4" s="29" t="s">
        <v>65</v>
      </c>
      <c r="C4" s="29" t="s">
        <v>87</v>
      </c>
      <c r="D4" s="29" t="s">
        <v>88</v>
      </c>
      <c r="E4" s="29" t="s">
        <v>3</v>
      </c>
      <c r="F4" s="30" t="s">
        <v>71</v>
      </c>
      <c r="G4" s="30" t="s">
        <v>72</v>
      </c>
    </row>
    <row r="5" spans="1:7" s="23" customFormat="1" ht="15.75" x14ac:dyDescent="0.25">
      <c r="A5" s="31">
        <f>BDProd!A2</f>
        <v>1</v>
      </c>
      <c r="B5" s="31" t="str">
        <f>VLOOKUP($A5,TProd[],4,FALSE)</f>
        <v>MC32</v>
      </c>
      <c r="C5" s="32">
        <f>VLOOKUP($A5,TProd[],5,FALSE)</f>
        <v>50</v>
      </c>
      <c r="D5" s="32">
        <f ca="1">VLOOKUP($A5,TProd[],6,FALSE)</f>
        <v>153</v>
      </c>
      <c r="E5" s="32">
        <v>153</v>
      </c>
      <c r="F5" s="34" t="str">
        <f ca="1">IF(E5&lt;&gt;"",IF(E5&lt;&gt;D5,E5-D5,""),"")</f>
        <v/>
      </c>
      <c r="G5" s="34" t="str">
        <f t="shared" ref="G5:G20" ca="1" si="0">IF(D5&lt;C5,ABS(D5-C5),"")</f>
        <v/>
      </c>
    </row>
    <row r="6" spans="1:7" s="23" customFormat="1" ht="15.75" x14ac:dyDescent="0.25">
      <c r="A6" s="31">
        <f>BDProd!A3</f>
        <v>2</v>
      </c>
      <c r="B6" s="31" t="str">
        <f>VLOOKUP($A6,TProd[],4,FALSE)</f>
        <v>Cradle 1P</v>
      </c>
      <c r="C6" s="32">
        <f>VLOOKUP($A6,TProd[],5,FALSE)</f>
        <v>60</v>
      </c>
      <c r="D6" s="32">
        <f ca="1">VLOOKUP($A6,TProd[],6,FALSE)</f>
        <v>48</v>
      </c>
      <c r="E6" s="32">
        <v>48</v>
      </c>
      <c r="F6" s="34" t="str">
        <f t="shared" ref="F6:F20" ca="1" si="1">IF(E6&lt;&gt;"",IF(E6&lt;&gt;D6,E6-D6,""),"")</f>
        <v/>
      </c>
      <c r="G6" s="34">
        <f t="shared" ca="1" si="0"/>
        <v>12</v>
      </c>
    </row>
    <row r="7" spans="1:7" s="23" customFormat="1" ht="15.75" x14ac:dyDescent="0.25">
      <c r="A7" s="31">
        <f>BDProd!A4</f>
        <v>3</v>
      </c>
      <c r="B7" s="31" t="str">
        <f>VLOOKUP($A7,TProd[],4,FALSE)</f>
        <v>Cradle 4P</v>
      </c>
      <c r="C7" s="32">
        <f>VLOOKUP($A7,TProd[],5,FALSE)</f>
        <v>75</v>
      </c>
      <c r="D7" s="32">
        <f ca="1">VLOOKUP($A7,TProd[],6,FALSE)</f>
        <v>75</v>
      </c>
      <c r="E7" s="32">
        <v>75</v>
      </c>
      <c r="F7" s="34" t="str">
        <f t="shared" ca="1" si="1"/>
        <v/>
      </c>
      <c r="G7" s="34" t="str">
        <f t="shared" ca="1" si="0"/>
        <v/>
      </c>
    </row>
    <row r="8" spans="1:7" s="23" customFormat="1" ht="15.75" x14ac:dyDescent="0.25">
      <c r="A8" s="31">
        <f>BDProd!A5</f>
        <v>4</v>
      </c>
      <c r="B8" s="31" t="str">
        <f>VLOOKUP($A8,TProd[],4,FALSE)</f>
        <v>Batt MC32 2700Ah</v>
      </c>
      <c r="C8" s="32">
        <f>VLOOKUP($A8,TProd[],5,FALSE)</f>
        <v>50</v>
      </c>
      <c r="D8" s="32">
        <f ca="1">VLOOKUP($A8,TProd[],6,FALSE)</f>
        <v>115</v>
      </c>
      <c r="E8" s="32">
        <v>115</v>
      </c>
      <c r="F8" s="34" t="str">
        <f t="shared" ca="1" si="1"/>
        <v/>
      </c>
      <c r="G8" s="34" t="str">
        <f t="shared" ca="1" si="0"/>
        <v/>
      </c>
    </row>
    <row r="9" spans="1:7" s="23" customFormat="1" ht="15.75" x14ac:dyDescent="0.25">
      <c r="A9" s="31">
        <f>BDProd!A6</f>
        <v>5</v>
      </c>
      <c r="B9" s="31" t="str">
        <f>VLOOKUP($A9,TProd[],4,FALSE)</f>
        <v>Batt MC32 5200Ah</v>
      </c>
      <c r="C9" s="32">
        <f>VLOOKUP($A9,TProd[],5,FALSE)</f>
        <v>25</v>
      </c>
      <c r="D9" s="32">
        <f ca="1">VLOOKUP($A9,TProd[],6,FALSE)</f>
        <v>11</v>
      </c>
      <c r="E9" s="32">
        <v>11</v>
      </c>
      <c r="F9" s="34" t="str">
        <f t="shared" ca="1" si="1"/>
        <v/>
      </c>
      <c r="G9" s="34">
        <f t="shared" ca="1" si="0"/>
        <v>14</v>
      </c>
    </row>
    <row r="10" spans="1:7" s="23" customFormat="1" ht="15.75" x14ac:dyDescent="0.25">
      <c r="A10" s="31">
        <f>BDProd!A7</f>
        <v>6</v>
      </c>
      <c r="B10" s="31" t="str">
        <f>VLOOKUP($A10,TProd[],4,FALSE)</f>
        <v>Kit alim Zebra</v>
      </c>
      <c r="C10" s="32">
        <f>VLOOKUP($A10,TProd[],5,FALSE)</f>
        <v>14</v>
      </c>
      <c r="D10" s="32">
        <f ca="1">VLOOKUP($A10,TProd[],6,FALSE)</f>
        <v>14</v>
      </c>
      <c r="E10" s="32">
        <v>15</v>
      </c>
      <c r="F10" s="34">
        <f t="shared" ca="1" si="1"/>
        <v>1</v>
      </c>
      <c r="G10" s="34" t="str">
        <f t="shared" ca="1" si="0"/>
        <v/>
      </c>
    </row>
    <row r="11" spans="1:7" s="23" customFormat="1" ht="15.75" x14ac:dyDescent="0.25">
      <c r="A11" s="31">
        <f>BDProd!A8</f>
        <v>7</v>
      </c>
      <c r="B11" s="31" t="str">
        <f>VLOOKUP($A11,TProd[],4,FALSE)</f>
        <v>ZD620</v>
      </c>
      <c r="C11" s="32">
        <f>VLOOKUP($A11,TProd[],5,FALSE)</f>
        <v>100</v>
      </c>
      <c r="D11" s="32">
        <f ca="1">VLOOKUP($A11,TProd[],6,FALSE)</f>
        <v>103</v>
      </c>
      <c r="E11" s="32">
        <v>103</v>
      </c>
      <c r="F11" s="34" t="str">
        <f t="shared" ca="1" si="1"/>
        <v/>
      </c>
      <c r="G11" s="34" t="str">
        <f t="shared" ca="1" si="0"/>
        <v/>
      </c>
    </row>
    <row r="12" spans="1:7" s="23" customFormat="1" ht="15.75" x14ac:dyDescent="0.25">
      <c r="A12" s="31">
        <f>BDProd!A9</f>
        <v>8</v>
      </c>
      <c r="B12" s="31" t="str">
        <f>VLOOKUP($A12,TProd[],4,FALSE)</f>
        <v>ZQ510</v>
      </c>
      <c r="C12" s="32">
        <f>VLOOKUP($A12,TProd[],5,FALSE)</f>
        <v>32</v>
      </c>
      <c r="D12" s="32">
        <f ca="1">VLOOKUP($A12,TProd[],6,FALSE)</f>
        <v>15</v>
      </c>
      <c r="E12" s="32">
        <v>15</v>
      </c>
      <c r="F12" s="34" t="str">
        <f t="shared" ca="1" si="1"/>
        <v/>
      </c>
      <c r="G12" s="34">
        <f t="shared" ca="1" si="0"/>
        <v>17</v>
      </c>
    </row>
    <row r="13" spans="1:7" s="23" customFormat="1" ht="15.75" x14ac:dyDescent="0.25">
      <c r="A13" s="31">
        <f>BDProd!A10</f>
        <v>9</v>
      </c>
      <c r="B13" s="31" t="str">
        <f>VLOOKUP($A13,TProd[],4,FALSE)</f>
        <v>GX420D</v>
      </c>
      <c r="C13" s="32">
        <f>VLOOKUP($A13,TProd[],5,FALSE)</f>
        <v>10</v>
      </c>
      <c r="D13" s="32">
        <f ca="1">VLOOKUP($A13,TProd[],6,FALSE)</f>
        <v>10</v>
      </c>
      <c r="E13" s="32">
        <v>10</v>
      </c>
      <c r="F13" s="34" t="str">
        <f t="shared" ca="1" si="1"/>
        <v/>
      </c>
      <c r="G13" s="34" t="str">
        <f t="shared" ca="1" si="0"/>
        <v/>
      </c>
    </row>
    <row r="14" spans="1:7" s="23" customFormat="1" ht="15.75" x14ac:dyDescent="0.25">
      <c r="A14" s="31">
        <f>BDProd!A11</f>
        <v>10</v>
      </c>
      <c r="B14" s="31" t="str">
        <f>VLOOKUP($A14,TProd[],4,FALSE)</f>
        <v>GK420</v>
      </c>
      <c r="C14" s="32">
        <f>VLOOKUP($A14,TProd[],5,FALSE)</f>
        <v>70</v>
      </c>
      <c r="D14" s="32">
        <f ca="1">VLOOKUP($A14,TProd[],6,FALSE)</f>
        <v>36</v>
      </c>
      <c r="E14" s="32">
        <v>35</v>
      </c>
      <c r="F14" s="34">
        <f t="shared" ca="1" si="1"/>
        <v>-1</v>
      </c>
      <c r="G14" s="34">
        <f t="shared" ca="1" si="0"/>
        <v>34</v>
      </c>
    </row>
    <row r="15" spans="1:7" s="23" customFormat="1" ht="15.75" x14ac:dyDescent="0.25">
      <c r="A15" s="31">
        <f>BDProd!A12</f>
        <v>11</v>
      </c>
      <c r="B15" s="31" t="str">
        <f>VLOOKUP($A15,TProd[],4,FALSE)</f>
        <v>AP310</v>
      </c>
      <c r="C15" s="32">
        <f>VLOOKUP($A15,TProd[],5,FALSE)</f>
        <v>25</v>
      </c>
      <c r="D15" s="32">
        <f ca="1">VLOOKUP($A15,TProd[],6,FALSE)</f>
        <v>25</v>
      </c>
      <c r="E15" s="32">
        <v>25</v>
      </c>
      <c r="F15" s="34" t="str">
        <f t="shared" ca="1" si="1"/>
        <v/>
      </c>
      <c r="G15" s="34" t="str">
        <f t="shared" ca="1" si="0"/>
        <v/>
      </c>
    </row>
    <row r="16" spans="1:7" s="23" customFormat="1" ht="15.75" x14ac:dyDescent="0.25">
      <c r="A16" s="31">
        <f>BDProd!A13</f>
        <v>12</v>
      </c>
      <c r="B16" s="31" t="str">
        <f>VLOOKUP($A16,TProd[],4,FALSE)</f>
        <v>AP7522</v>
      </c>
      <c r="C16" s="32">
        <f>VLOOKUP($A16,TProd[],5,FALSE)</f>
        <v>32</v>
      </c>
      <c r="D16" s="32">
        <f ca="1">VLOOKUP($A16,TProd[],6,FALSE)</f>
        <v>32</v>
      </c>
      <c r="E16" s="32">
        <v>32</v>
      </c>
      <c r="F16" s="34" t="str">
        <f t="shared" ca="1" si="1"/>
        <v/>
      </c>
      <c r="G16" s="34" t="str">
        <f t="shared" ca="1" si="0"/>
        <v/>
      </c>
    </row>
    <row r="17" spans="1:7" s="23" customFormat="1" ht="15.75" x14ac:dyDescent="0.25">
      <c r="A17" s="31">
        <f>BDProd!A14</f>
        <v>13</v>
      </c>
      <c r="B17" s="31" t="str">
        <f>VLOOKUP($A17,TProd[],4,FALSE)</f>
        <v>Injecteur POE</v>
      </c>
      <c r="C17" s="32">
        <f>VLOOKUP($A17,TProd[],5,FALSE)</f>
        <v>25</v>
      </c>
      <c r="D17" s="32">
        <f ca="1">VLOOKUP($A17,TProd[],6,FALSE)</f>
        <v>30</v>
      </c>
      <c r="E17" s="32">
        <v>30</v>
      </c>
      <c r="F17" s="34" t="str">
        <f t="shared" ca="1" si="1"/>
        <v/>
      </c>
      <c r="G17" s="34" t="str">
        <f t="shared" ca="1" si="0"/>
        <v/>
      </c>
    </row>
    <row r="18" spans="1:7" s="23" customFormat="1" ht="15.75" x14ac:dyDescent="0.25">
      <c r="A18" s="31">
        <f>BDProd!A15</f>
        <v>14</v>
      </c>
      <c r="B18" s="31" t="str">
        <f>VLOOKUP($A18,TProd[],4,FALSE)</f>
        <v>WT41</v>
      </c>
      <c r="C18" s="32">
        <f>VLOOKUP($A18,TProd[],5,FALSE)</f>
        <v>0</v>
      </c>
      <c r="D18" s="32">
        <f ca="1">VLOOKUP($A18,TProd[],6,FALSE)</f>
        <v>0</v>
      </c>
      <c r="E18" s="32">
        <v>0</v>
      </c>
      <c r="F18" s="34" t="str">
        <f t="shared" ca="1" si="1"/>
        <v/>
      </c>
      <c r="G18" s="34" t="str">
        <f t="shared" ca="1" si="0"/>
        <v/>
      </c>
    </row>
    <row r="19" spans="1:7" s="23" customFormat="1" ht="15.75" x14ac:dyDescent="0.25">
      <c r="A19" s="31">
        <f>BDProd!A16</f>
        <v>15</v>
      </c>
      <c r="B19" s="31" t="str">
        <f>VLOOKUP($A19,TProd[],4,FALSE)</f>
        <v>RS419</v>
      </c>
      <c r="C19" s="32">
        <f>VLOOKUP($A19,TProd[],5,FALSE)</f>
        <v>0</v>
      </c>
      <c r="D19" s="32">
        <f ca="1">VLOOKUP($A19,TProd[],6,FALSE)</f>
        <v>0</v>
      </c>
      <c r="E19" s="32">
        <v>0</v>
      </c>
      <c r="F19" s="34" t="str">
        <f t="shared" ca="1" si="1"/>
        <v/>
      </c>
      <c r="G19" s="34" t="str">
        <f t="shared" ca="1" si="0"/>
        <v/>
      </c>
    </row>
    <row r="20" spans="1:7" s="23" customFormat="1" ht="15.75" x14ac:dyDescent="0.25">
      <c r="A20" s="31">
        <f>BDProd!A17</f>
        <v>16</v>
      </c>
      <c r="B20" s="31" t="str">
        <f>VLOOKUP($A20,TProd[],4,FALSE)</f>
        <v>PB50</v>
      </c>
      <c r="C20" s="32">
        <f>VLOOKUP($A20,TProd[],5,FALSE)</f>
        <v>0</v>
      </c>
      <c r="D20" s="32">
        <f ca="1">VLOOKUP($A20,TProd[],6,FALSE)</f>
        <v>0</v>
      </c>
      <c r="E20" s="32">
        <v>0</v>
      </c>
      <c r="F20" s="34" t="str">
        <f t="shared" ca="1" si="1"/>
        <v/>
      </c>
      <c r="G20" s="34" t="str">
        <f t="shared" ca="1" si="0"/>
        <v/>
      </c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WsL"/>
  <dimension ref="A1:C12"/>
  <sheetViews>
    <sheetView workbookViewId="0"/>
  </sheetViews>
  <sheetFormatPr baseColWidth="10" defaultRowHeight="15" x14ac:dyDescent="0.25"/>
  <cols>
    <col min="1" max="1" width="11.7109375" style="12" customWidth="1"/>
    <col min="2" max="2" width="1.7109375" style="12" customWidth="1"/>
    <col min="3" max="3" width="11.42578125" style="12"/>
    <col min="4" max="4" width="1.7109375" style="12" customWidth="1"/>
    <col min="5" max="5" width="11.42578125" style="12"/>
    <col min="6" max="6" width="1.7109375" style="12" customWidth="1"/>
    <col min="7" max="7" width="11.42578125" style="12"/>
    <col min="8" max="8" width="1.7109375" style="12" customWidth="1"/>
    <col min="9" max="9" width="11.42578125" style="12"/>
    <col min="10" max="10" width="1.7109375" style="12" customWidth="1"/>
    <col min="11" max="16384" width="11.42578125" style="12"/>
  </cols>
  <sheetData>
    <row r="1" spans="1:3" x14ac:dyDescent="0.25">
      <c r="A1" s="12" t="s">
        <v>68</v>
      </c>
      <c r="C1" s="12" t="s">
        <v>13</v>
      </c>
    </row>
    <row r="2" spans="1:3" x14ac:dyDescent="0.25">
      <c r="A2" s="12" t="s">
        <v>5</v>
      </c>
      <c r="C2" s="12" t="s">
        <v>14</v>
      </c>
    </row>
    <row r="3" spans="1:3" x14ac:dyDescent="0.25">
      <c r="A3" s="12" t="s">
        <v>63</v>
      </c>
      <c r="C3" s="12" t="s">
        <v>15</v>
      </c>
    </row>
    <row r="4" spans="1:3" x14ac:dyDescent="0.25">
      <c r="A4" s="12" t="s">
        <v>3</v>
      </c>
      <c r="C4" s="12" t="s">
        <v>16</v>
      </c>
    </row>
    <row r="5" spans="1:3" x14ac:dyDescent="0.25">
      <c r="A5" s="12" t="s">
        <v>6</v>
      </c>
      <c r="C5" s="12" t="s">
        <v>17</v>
      </c>
    </row>
    <row r="6" spans="1:3" x14ac:dyDescent="0.25">
      <c r="A6" s="12" t="s">
        <v>4</v>
      </c>
      <c r="C6" s="12" t="s">
        <v>18</v>
      </c>
    </row>
    <row r="7" spans="1:3" x14ac:dyDescent="0.25">
      <c r="A7" s="12" t="s">
        <v>7</v>
      </c>
      <c r="C7" s="12" t="s">
        <v>19</v>
      </c>
    </row>
    <row r="8" spans="1:3" x14ac:dyDescent="0.25">
      <c r="C8" s="12" t="s">
        <v>20</v>
      </c>
    </row>
    <row r="9" spans="1:3" x14ac:dyDescent="0.25">
      <c r="C9" s="12" t="s">
        <v>21</v>
      </c>
    </row>
    <row r="10" spans="1:3" x14ac:dyDescent="0.25">
      <c r="C10" s="12" t="s">
        <v>22</v>
      </c>
    </row>
    <row r="11" spans="1:3" x14ac:dyDescent="0.25">
      <c r="C11" s="12" t="s">
        <v>23</v>
      </c>
    </row>
    <row r="12" spans="1:3" x14ac:dyDescent="0.25">
      <c r="C12" s="12" t="s">
        <v>24</v>
      </c>
    </row>
  </sheetData>
  <phoneticPr fontId="5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Calc</vt:lpstr>
      <vt:lpstr>Accueil</vt:lpstr>
      <vt:lpstr>BDProd</vt:lpstr>
      <vt:lpstr>BDMouv</vt:lpstr>
      <vt:lpstr>Inv</vt:lpstr>
      <vt:lpstr>Param</vt:lpstr>
      <vt:lpstr>Feuil8</vt:lpstr>
      <vt:lpstr>BDMouv!Impression_des_titres</vt:lpstr>
      <vt:lpstr>TNatOp</vt:lpstr>
      <vt:lpstr>TSrcL</vt:lpstr>
      <vt:lpstr>BDMouv!Zone_d_impression</vt:lpstr>
      <vt:lpstr>BDProd!Zone_d_impression</vt:lpstr>
      <vt:lpstr>Inv!Zone_d_impression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</cp:lastModifiedBy>
  <cp:lastPrinted>2021-03-05T09:11:52Z</cp:lastPrinted>
  <dcterms:created xsi:type="dcterms:W3CDTF">2017-07-22T07:20:23Z</dcterms:created>
  <dcterms:modified xsi:type="dcterms:W3CDTF">2021-03-06T10:04:44Z</dcterms:modified>
</cp:coreProperties>
</file>