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C25649E7-65AA-4726-9318-9FAE5EAD4A40}" xr6:coauthVersionLast="43" xr6:coauthVersionMax="43" xr10:uidLastSave="{00000000-0000-0000-0000-000000000000}"/>
  <bookViews>
    <workbookView xWindow="-120" yWindow="-120" windowWidth="24240" windowHeight="13290" activeTab="1" xr2:uid="{A8D57D9E-AC45-4FFF-869E-99C82A7E7549}"/>
  </bookViews>
  <sheets>
    <sheet name="BASE" sheetId="3" r:id="rId1"/>
    <sheet name="TRAITEMENT" sheetId="5" r:id="rId2"/>
  </sheets>
  <externalReferences>
    <externalReference r:id="rId3"/>
  </externalReferences>
  <definedNames>
    <definedName name="Point0_N">[1]BalanceN!$B$1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54" i="3" l="1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K29" i="3" l="1"/>
  <c r="K32" i="3"/>
  <c r="K11" i="3"/>
  <c r="K19" i="3"/>
  <c r="K27" i="3"/>
  <c r="K9" i="3"/>
  <c r="K17" i="3"/>
  <c r="K25" i="3"/>
  <c r="K33" i="3"/>
  <c r="K7" i="3"/>
  <c r="K15" i="3"/>
  <c r="K23" i="3"/>
  <c r="K31" i="3"/>
  <c r="I34" i="3"/>
  <c r="K5" i="3"/>
  <c r="K13" i="3"/>
  <c r="K21" i="3"/>
  <c r="K4" i="3"/>
  <c r="K8" i="3"/>
  <c r="K12" i="3"/>
  <c r="K16" i="3"/>
  <c r="K22" i="3"/>
  <c r="K26" i="3"/>
  <c r="K30" i="3"/>
  <c r="K34" i="3"/>
  <c r="J34" i="3"/>
  <c r="K6" i="3"/>
  <c r="K10" i="3"/>
  <c r="K14" i="3"/>
  <c r="K18" i="3"/>
  <c r="K20" i="3"/>
  <c r="K24" i="3"/>
  <c r="K28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K35" i="3" l="1"/>
  <c r="J35" i="3"/>
</calcChain>
</file>

<file path=xl/sharedStrings.xml><?xml version="1.0" encoding="utf-8"?>
<sst xmlns="http://schemas.openxmlformats.org/spreadsheetml/2006/main" count="208" uniqueCount="146">
  <si>
    <t>1111000</t>
  </si>
  <si>
    <t>capital social</t>
  </si>
  <si>
    <t>2111000</t>
  </si>
  <si>
    <t>frais de constitution</t>
  </si>
  <si>
    <t>2811100</t>
  </si>
  <si>
    <t>amortissement des frais de constitu</t>
  </si>
  <si>
    <t>3411000</t>
  </si>
  <si>
    <t>Fournisseur avances et accomptes ve</t>
  </si>
  <si>
    <t>3411001</t>
  </si>
  <si>
    <t>3421001</t>
  </si>
  <si>
    <t>3421002</t>
  </si>
  <si>
    <t>3421003</t>
  </si>
  <si>
    <t>3421005</t>
  </si>
  <si>
    <t>3421007</t>
  </si>
  <si>
    <t>3421008</t>
  </si>
  <si>
    <t>3421009</t>
  </si>
  <si>
    <t>3421010</t>
  </si>
  <si>
    <t>3427000</t>
  </si>
  <si>
    <t>Clients-factures à établir et créan</t>
  </si>
  <si>
    <t>3427001</t>
  </si>
  <si>
    <t>3427002</t>
  </si>
  <si>
    <t>3455000</t>
  </si>
  <si>
    <t>Etat - T.V.A récupérable</t>
  </si>
  <si>
    <t>3456000</t>
  </si>
  <si>
    <t>Etat - crédit de T.V.A. (suivant dé</t>
  </si>
  <si>
    <t>4411001</t>
  </si>
  <si>
    <t>4411002</t>
  </si>
  <si>
    <t>4411003</t>
  </si>
  <si>
    <t>4411004</t>
  </si>
  <si>
    <t>4411005</t>
  </si>
  <si>
    <t>4411006</t>
  </si>
  <si>
    <t>4411007</t>
  </si>
  <si>
    <t>4411008</t>
  </si>
  <si>
    <t>4411009</t>
  </si>
  <si>
    <t>4411010</t>
  </si>
  <si>
    <t>4417000</t>
  </si>
  <si>
    <t>Fournisseurs - factures non parvenu</t>
  </si>
  <si>
    <t>4421000</t>
  </si>
  <si>
    <t>Clts - avances et acomptes reçus su</t>
  </si>
  <si>
    <t>4432000</t>
  </si>
  <si>
    <t>Rémunération dues au personnel</t>
  </si>
  <si>
    <t>4441000</t>
  </si>
  <si>
    <t>Caisse nationnal de la sécurité soc</t>
  </si>
  <si>
    <t>4455000</t>
  </si>
  <si>
    <t>Etat ,T.V.A.facturée</t>
  </si>
  <si>
    <t>4456000</t>
  </si>
  <si>
    <t>Etat T.V.A. due (suivant déclaratio</t>
  </si>
  <si>
    <t>4463000</t>
  </si>
  <si>
    <t>Comptes courants des associés crédi</t>
  </si>
  <si>
    <t>4488000</t>
  </si>
  <si>
    <t>Divers créanciers</t>
  </si>
  <si>
    <t>5115000</t>
  </si>
  <si>
    <t>Virements de fonds</t>
  </si>
  <si>
    <t>5141000</t>
  </si>
  <si>
    <t>Banque (solde débiteurs)</t>
  </si>
  <si>
    <t>5161000</t>
  </si>
  <si>
    <t>Caisse</t>
  </si>
  <si>
    <t>6122500</t>
  </si>
  <si>
    <t xml:space="preserve">Achats de fournitures d'atelier et </t>
  </si>
  <si>
    <t>6125300</t>
  </si>
  <si>
    <t>Achats de petit outillage et de pet</t>
  </si>
  <si>
    <t>6126300</t>
  </si>
  <si>
    <t>Achats des prestations de service</t>
  </si>
  <si>
    <t>6136100</t>
  </si>
  <si>
    <t>Comissions et courtages</t>
  </si>
  <si>
    <t>6145000</t>
  </si>
  <si>
    <t>Frais postaux et frais de tétécommu</t>
  </si>
  <si>
    <t>6147000</t>
  </si>
  <si>
    <t>Services bancaires</t>
  </si>
  <si>
    <t>6167000</t>
  </si>
  <si>
    <t>Impôts, taxes et droits assimilés</t>
  </si>
  <si>
    <t>6167100</t>
  </si>
  <si>
    <t>Droits d'enregistrement et de timbr</t>
  </si>
  <si>
    <t>6171000</t>
  </si>
  <si>
    <t>Rémunération du personnel</t>
  </si>
  <si>
    <t>6174000</t>
  </si>
  <si>
    <t>Charges sociales</t>
  </si>
  <si>
    <t>6191100</t>
  </si>
  <si>
    <t>D.E.A. des frais préliminaires</t>
  </si>
  <si>
    <t>7124000</t>
  </si>
  <si>
    <t>ventes des services produits au mar</t>
  </si>
  <si>
    <t>7124300</t>
  </si>
  <si>
    <t>prestations de services</t>
  </si>
  <si>
    <t>1111</t>
  </si>
  <si>
    <t>2111</t>
  </si>
  <si>
    <t>2811</t>
  </si>
  <si>
    <t>3411</t>
  </si>
  <si>
    <t>3421</t>
  </si>
  <si>
    <t>3427</t>
  </si>
  <si>
    <t>3455</t>
  </si>
  <si>
    <t>3456</t>
  </si>
  <si>
    <t>4411</t>
  </si>
  <si>
    <t>4417</t>
  </si>
  <si>
    <t>4421</t>
  </si>
  <si>
    <t>4432</t>
  </si>
  <si>
    <t>4441</t>
  </si>
  <si>
    <t>4455</t>
  </si>
  <si>
    <t>4456</t>
  </si>
  <si>
    <t>4463</t>
  </si>
  <si>
    <t>4488</t>
  </si>
  <si>
    <t>5115</t>
  </si>
  <si>
    <t>5141</t>
  </si>
  <si>
    <t>5161</t>
  </si>
  <si>
    <t>6122</t>
  </si>
  <si>
    <t>6125</t>
  </si>
  <si>
    <t>6126</t>
  </si>
  <si>
    <t>6136</t>
  </si>
  <si>
    <t>6145</t>
  </si>
  <si>
    <t>6147</t>
  </si>
  <si>
    <t>6167</t>
  </si>
  <si>
    <t>6171</t>
  </si>
  <si>
    <t>6174</t>
  </si>
  <si>
    <t>6191</t>
  </si>
  <si>
    <t>7124</t>
  </si>
  <si>
    <t>Compte</t>
  </si>
  <si>
    <t>Intitulé</t>
  </si>
  <si>
    <t>D</t>
  </si>
  <si>
    <t>C</t>
  </si>
  <si>
    <t>Balance à importer en BRUT</t>
  </si>
  <si>
    <t>Vérification 1</t>
  </si>
  <si>
    <t>Vérification 2</t>
  </si>
  <si>
    <t>FRS 1</t>
  </si>
  <si>
    <t>FRS 2</t>
  </si>
  <si>
    <t>FRS 3</t>
  </si>
  <si>
    <t>FRS 4</t>
  </si>
  <si>
    <t>FRS 5</t>
  </si>
  <si>
    <t>FRS 6</t>
  </si>
  <si>
    <t>FRS 7</t>
  </si>
  <si>
    <t>FRS 8</t>
  </si>
  <si>
    <t>FRS 9</t>
  </si>
  <si>
    <t>FRS 10</t>
  </si>
  <si>
    <t>CLT 1</t>
  </si>
  <si>
    <t>CLT 2</t>
  </si>
  <si>
    <t>CLT 3</t>
  </si>
  <si>
    <t>CLT 4</t>
  </si>
  <si>
    <t>CLT 5</t>
  </si>
  <si>
    <t>CLT 6</t>
  </si>
  <si>
    <t>CLT 7</t>
  </si>
  <si>
    <t>CLT 8</t>
  </si>
  <si>
    <t>CLT 9</t>
  </si>
  <si>
    <t>CLT 10</t>
  </si>
  <si>
    <t>CLT 11</t>
  </si>
  <si>
    <t>iD</t>
  </si>
  <si>
    <t>Code</t>
  </si>
  <si>
    <t xml:space="preserve">Débit 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</si>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</sst>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4" fontId="0" fillId="0" borderId="0" xfId="0" applyNumberFormat="1"/>
    <xf numFmtId="0" fontId="0" fillId="2" borderId="0" xfId="0" applyFill="1"/>
    <xf numFmtId="0" fontId="3" fillId="0" borderId="0" xfId="0" applyFont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4" fontId="5" fillId="0" borderId="0" xfId="0" applyNumberFormat="1" applyFont="1"/>
    <xf numFmtId="4" fontId="0" fillId="2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/>
    </xf>
    <xf numFmtId="4" fontId="0" fillId="0" borderId="0" xfId="0" applyNumberFormat="1" applyFill="1"/>
    <xf numFmtId="0" fontId="2" fillId="0" borderId="0" xfId="0" applyFont="1" applyAlignment="1">
      <alignment horizontal="center"/>
    </xf>
    <xf numFmtId="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Normal" xfId="0" builtinId="0"/>
    <cellStyle name="Normal 7" xfId="1" xr:uid="{E0D0E7F7-A648-4FF7-8C13-4255A4610A27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0</xdr:rowOff>
        </xdr:from>
        <xdr:to>
          <xdr:col>1</xdr:col>
          <xdr:colOff>723900</xdr:colOff>
          <xdr:row>0</xdr:row>
          <xdr:rowOff>390525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0</xdr:row>
          <xdr:rowOff>0</xdr:rowOff>
        </xdr:from>
        <xdr:to>
          <xdr:col>7</xdr:col>
          <xdr:colOff>104775</xdr:colOff>
          <xdr:row>0</xdr:row>
          <xdr:rowOff>381000</xdr:rowOff>
        </xdr:to>
        <xdr:sp macro="" textlink="">
          <xdr:nvSpPr>
            <xdr:cNvPr id="4101" name="CommandButton2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0</xdr:row>
          <xdr:rowOff>381000</xdr:rowOff>
        </xdr:from>
        <xdr:to>
          <xdr:col>7</xdr:col>
          <xdr:colOff>47625</xdr:colOff>
          <xdr:row>0</xdr:row>
          <xdr:rowOff>742950</xdr:rowOff>
        </xdr:to>
        <xdr:sp macro="" textlink="">
          <xdr:nvSpPr>
            <xdr:cNvPr id="4103" name="CommandButton3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1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390525</xdr:rowOff>
        </xdr:from>
        <xdr:to>
          <xdr:col>1</xdr:col>
          <xdr:colOff>628650</xdr:colOff>
          <xdr:row>0</xdr:row>
          <xdr:rowOff>762000</xdr:rowOff>
        </xdr:to>
        <xdr:sp macro="" textlink="">
          <xdr:nvSpPr>
            <xdr:cNvPr id="4106" name="CommandButton4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1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123825</xdr:colOff>
          <xdr:row>0</xdr:row>
          <xdr:rowOff>47625</xdr:rowOff>
        </xdr:from>
        <xdr:to>
          <xdr:col>11</xdr:col>
          <xdr:colOff>66675</xdr:colOff>
          <xdr:row>0</xdr:row>
          <xdr:rowOff>419100</xdr:rowOff>
        </xdr:to>
        <xdr:sp macro="" textlink="">
          <xdr:nvSpPr>
            <xdr:cNvPr id="4107" name="CommandButton5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1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ocuments\Amine\SOCIETES\2018%20-%20LIASSES%20COMPTABLES\MODELE%20XEDIS%20-%20LIASSE%20COMPTAB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Principale"/>
      <sheetName val="BalanceN"/>
      <sheetName val="BalanceN-1"/>
      <sheetName val="Balance N retraitée"/>
      <sheetName val="Balance N-1 retraitée"/>
      <sheetName val="T00"/>
      <sheetName val="Couverture Etats de synthèse"/>
      <sheetName val="Bilan"/>
      <sheetName val="CPC"/>
      <sheetName val="ESG"/>
      <sheetName val="Tableau de financement"/>
      <sheetName val="A1 Méthodes d'évaluation"/>
      <sheetName val="A2 Etat des dérogations"/>
      <sheetName val="A3 Changements de méthodes"/>
      <sheetName val="B1 INV"/>
      <sheetName val="B2 Immobilisations"/>
      <sheetName val="B2bis Amortissements"/>
      <sheetName val="B3 +- Value sur cessions"/>
      <sheetName val="B4 Titres de participation"/>
      <sheetName val="B5 Provisions"/>
      <sheetName val="B6 Créances"/>
      <sheetName val="B7 Dettes"/>
      <sheetName val="B8 Sûretés"/>
      <sheetName val="B9 Engagements"/>
      <sheetName val="B10 Crédit-bail"/>
      <sheetName val="B11 Détails CPC"/>
      <sheetName val="B12 Passage RC à RF"/>
      <sheetName val="B13 Résultat courant"/>
      <sheetName val="B14 - TVA"/>
      <sheetName val="T12 (P)"/>
      <sheetName val="B15 Passif Eventuel"/>
      <sheetName val="C1 Répartition du capital"/>
      <sheetName val="C2 Affectation du résultat"/>
      <sheetName val="T16_0 (0)"/>
      <sheetName val="C3 Résultat et autres éléments"/>
      <sheetName val="C4 Opérations en devises"/>
      <sheetName val="C5 Datation"/>
      <sheetName val="Verifications"/>
      <sheetName val="Erreurs_XML"/>
      <sheetName val="Complements"/>
      <sheetName val="Complements2"/>
    </sheetNames>
    <sheetDataSet>
      <sheetData sheetId="0" refreshError="1"/>
      <sheetData sheetId="1">
        <row r="1">
          <cell r="B1" t="str">
            <v>Point0_N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73D93-5CAC-4DB5-8A0C-F29FB1444F08}">
  <sheetPr codeName="Feuil3"/>
  <dimension ref="A1:K54"/>
  <sheetViews>
    <sheetView zoomScale="80" zoomScaleNormal="80" workbookViewId="0">
      <selection activeCell="C1" sqref="C1"/>
    </sheetView>
  </sheetViews>
  <sheetFormatPr baseColWidth="10" defaultRowHeight="15" x14ac:dyDescent="0.25"/>
  <cols>
    <col min="1" max="1" width="11.42578125" style="8"/>
    <col min="2" max="2" width="11.42578125" style="2"/>
    <col min="3" max="3" width="38" style="2" bestFit="1" customWidth="1"/>
    <col min="4" max="5" width="11.42578125" style="7"/>
    <col min="8" max="8" width="11.42578125" style="5"/>
    <col min="9" max="9" width="37.85546875" style="5" bestFit="1" customWidth="1"/>
    <col min="10" max="11" width="11.42578125" style="5"/>
  </cols>
  <sheetData>
    <row r="1" spans="1:11" ht="15.75" thickBot="1" x14ac:dyDescent="0.3">
      <c r="B1" s="8"/>
      <c r="C1" s="9" t="s">
        <v>118</v>
      </c>
      <c r="D1" s="10"/>
      <c r="E1" s="10"/>
    </row>
    <row r="2" spans="1:11" x14ac:dyDescent="0.25">
      <c r="B2" s="8"/>
      <c r="C2" s="8"/>
      <c r="D2" s="10"/>
      <c r="E2" s="10"/>
    </row>
    <row r="3" spans="1:11" x14ac:dyDescent="0.25">
      <c r="A3" s="8" t="str">
        <f>LEFT(B3,4)</f>
        <v>1111</v>
      </c>
      <c r="B3" s="2" t="s">
        <v>0</v>
      </c>
      <c r="C3" s="2" t="s">
        <v>1</v>
      </c>
      <c r="E3" s="7">
        <v>100000</v>
      </c>
      <c r="H3" s="5" t="s">
        <v>114</v>
      </c>
      <c r="I3" s="5" t="s">
        <v>115</v>
      </c>
      <c r="J3" s="5" t="s">
        <v>116</v>
      </c>
      <c r="K3" s="5" t="s">
        <v>117</v>
      </c>
    </row>
    <row r="4" spans="1:11" x14ac:dyDescent="0.25">
      <c r="A4" s="8" t="str">
        <f t="shared" ref="A4:A54" si="0">LEFT(B4,4)</f>
        <v>2111</v>
      </c>
      <c r="B4" s="2" t="s">
        <v>2</v>
      </c>
      <c r="C4" s="2" t="s">
        <v>3</v>
      </c>
      <c r="D4" s="7">
        <v>676.6</v>
      </c>
      <c r="H4" s="5" t="s">
        <v>83</v>
      </c>
      <c r="I4" s="5" t="str">
        <f t="shared" ref="I4:I34" si="1">VLOOKUP(H4,A:E,3)</f>
        <v>capital social</v>
      </c>
      <c r="J4" s="5">
        <f t="shared" ref="J4:J34" si="2">IF(SUMIF(A:A,H4,D:D)&lt;&gt;"",SUMIF(A:A,H4,D:D),0)</f>
        <v>0</v>
      </c>
      <c r="K4" s="5">
        <f t="shared" ref="K4:K34" si="3">IF(SUMIF(A:A,H4,E:E)&lt;&gt;"",SUMIF(A:A,H4,E:E),0)</f>
        <v>100000</v>
      </c>
    </row>
    <row r="5" spans="1:11" x14ac:dyDescent="0.25">
      <c r="A5" s="8" t="str">
        <f t="shared" si="0"/>
        <v>2811</v>
      </c>
      <c r="B5" s="2" t="s">
        <v>4</v>
      </c>
      <c r="C5" s="2" t="s">
        <v>5</v>
      </c>
      <c r="E5" s="7">
        <v>135.32</v>
      </c>
      <c r="H5" s="5" t="s">
        <v>84</v>
      </c>
      <c r="I5" s="5" t="str">
        <f t="shared" si="1"/>
        <v>frais de constitution</v>
      </c>
      <c r="J5" s="5">
        <f t="shared" si="2"/>
        <v>676.6</v>
      </c>
      <c r="K5" s="5">
        <f t="shared" si="3"/>
        <v>0</v>
      </c>
    </row>
    <row r="6" spans="1:11" x14ac:dyDescent="0.25">
      <c r="A6" s="8" t="str">
        <f t="shared" si="0"/>
        <v>3411</v>
      </c>
      <c r="B6" s="2" t="s">
        <v>6</v>
      </c>
      <c r="C6" s="2" t="s">
        <v>7</v>
      </c>
      <c r="D6" s="7">
        <v>819</v>
      </c>
      <c r="H6" s="5" t="s">
        <v>85</v>
      </c>
      <c r="I6" s="5" t="str">
        <f t="shared" si="1"/>
        <v>amortissement des frais de constitu</v>
      </c>
      <c r="J6" s="5">
        <f t="shared" si="2"/>
        <v>0</v>
      </c>
      <c r="K6" s="5">
        <f t="shared" si="3"/>
        <v>135.32</v>
      </c>
    </row>
    <row r="7" spans="1:11" x14ac:dyDescent="0.25">
      <c r="A7" s="8" t="str">
        <f t="shared" si="0"/>
        <v>3411</v>
      </c>
      <c r="B7" s="2" t="s">
        <v>8</v>
      </c>
      <c r="C7" s="2" t="s">
        <v>131</v>
      </c>
      <c r="D7" s="7">
        <v>1003.6</v>
      </c>
      <c r="H7" s="5" t="s">
        <v>86</v>
      </c>
      <c r="I7" s="5" t="str">
        <f t="shared" si="1"/>
        <v>CLT 1</v>
      </c>
      <c r="J7" s="5">
        <f t="shared" si="2"/>
        <v>1822.6</v>
      </c>
      <c r="K7" s="5">
        <f t="shared" si="3"/>
        <v>0</v>
      </c>
    </row>
    <row r="8" spans="1:11" x14ac:dyDescent="0.25">
      <c r="A8" s="8" t="str">
        <f t="shared" si="0"/>
        <v>3421</v>
      </c>
      <c r="B8" s="2" t="s">
        <v>9</v>
      </c>
      <c r="C8" s="2" t="s">
        <v>132</v>
      </c>
      <c r="H8" s="5" t="s">
        <v>87</v>
      </c>
      <c r="I8" s="5" t="str">
        <f t="shared" si="1"/>
        <v>CLT 9</v>
      </c>
      <c r="J8" s="5">
        <f t="shared" si="2"/>
        <v>13776</v>
      </c>
      <c r="K8" s="5">
        <f t="shared" si="3"/>
        <v>0</v>
      </c>
    </row>
    <row r="9" spans="1:11" x14ac:dyDescent="0.25">
      <c r="A9" s="8" t="str">
        <f t="shared" si="0"/>
        <v>3421</v>
      </c>
      <c r="B9" s="2" t="s">
        <v>10</v>
      </c>
      <c r="C9" s="2" t="s">
        <v>133</v>
      </c>
      <c r="H9" s="5" t="s">
        <v>88</v>
      </c>
      <c r="I9" s="5" t="str">
        <f t="shared" si="1"/>
        <v>CLT 11</v>
      </c>
      <c r="J9" s="5">
        <f t="shared" si="2"/>
        <v>11988</v>
      </c>
      <c r="K9" s="5">
        <f t="shared" si="3"/>
        <v>0</v>
      </c>
    </row>
    <row r="10" spans="1:11" x14ac:dyDescent="0.25">
      <c r="A10" s="8" t="str">
        <f t="shared" si="0"/>
        <v>3421</v>
      </c>
      <c r="B10" s="2" t="s">
        <v>11</v>
      </c>
      <c r="C10" s="2" t="s">
        <v>134</v>
      </c>
      <c r="H10" s="5" t="s">
        <v>89</v>
      </c>
      <c r="I10" s="5" t="str">
        <f t="shared" si="1"/>
        <v>Etat - T.V.A récupérable</v>
      </c>
      <c r="J10" s="5">
        <f t="shared" si="2"/>
        <v>34.409999999999997</v>
      </c>
      <c r="K10" s="5">
        <f t="shared" si="3"/>
        <v>0</v>
      </c>
    </row>
    <row r="11" spans="1:11" x14ac:dyDescent="0.25">
      <c r="A11" s="8" t="str">
        <f t="shared" si="0"/>
        <v>3421</v>
      </c>
      <c r="B11" s="2" t="s">
        <v>12</v>
      </c>
      <c r="C11" s="2" t="s">
        <v>135</v>
      </c>
      <c r="H11" s="5" t="s">
        <v>90</v>
      </c>
      <c r="I11" s="5" t="str">
        <f t="shared" si="1"/>
        <v>Etat - crédit de T.V.A. (suivant dé</v>
      </c>
      <c r="J11" s="5">
        <f t="shared" si="2"/>
        <v>5427.08</v>
      </c>
      <c r="K11" s="5">
        <f t="shared" si="3"/>
        <v>0</v>
      </c>
    </row>
    <row r="12" spans="1:11" x14ac:dyDescent="0.25">
      <c r="A12" s="8" t="str">
        <f t="shared" si="0"/>
        <v>3421</v>
      </c>
      <c r="B12" s="2" t="s">
        <v>13</v>
      </c>
      <c r="C12" s="2" t="s">
        <v>136</v>
      </c>
      <c r="D12" s="7">
        <v>4800</v>
      </c>
      <c r="H12" s="5" t="s">
        <v>91</v>
      </c>
      <c r="I12" s="5" t="str">
        <f t="shared" si="1"/>
        <v>FRS 10</v>
      </c>
      <c r="J12" s="5">
        <f t="shared" si="2"/>
        <v>0</v>
      </c>
      <c r="K12" s="5">
        <f t="shared" si="3"/>
        <v>2500</v>
      </c>
    </row>
    <row r="13" spans="1:11" x14ac:dyDescent="0.25">
      <c r="A13" s="8" t="str">
        <f t="shared" si="0"/>
        <v>3421</v>
      </c>
      <c r="B13" s="2" t="s">
        <v>14</v>
      </c>
      <c r="C13" s="2" t="s">
        <v>137</v>
      </c>
      <c r="D13" s="7">
        <v>4860</v>
      </c>
      <c r="H13" s="5" t="s">
        <v>92</v>
      </c>
      <c r="I13" s="5" t="str">
        <f t="shared" si="1"/>
        <v>Fournisseurs - factures non parvenu</v>
      </c>
      <c r="J13" s="5">
        <f t="shared" si="2"/>
        <v>0</v>
      </c>
      <c r="K13" s="5">
        <f t="shared" si="3"/>
        <v>1822.6</v>
      </c>
    </row>
    <row r="14" spans="1:11" x14ac:dyDescent="0.25">
      <c r="A14" s="8" t="str">
        <f t="shared" si="0"/>
        <v>3421</v>
      </c>
      <c r="B14" s="2" t="s">
        <v>15</v>
      </c>
      <c r="C14" s="2" t="s">
        <v>138</v>
      </c>
      <c r="D14" s="7">
        <v>4116</v>
      </c>
      <c r="H14" s="5" t="s">
        <v>93</v>
      </c>
      <c r="I14" s="5" t="str">
        <f t="shared" si="1"/>
        <v>Clts - avances et acomptes reçus su</v>
      </c>
      <c r="J14" s="5">
        <f t="shared" si="2"/>
        <v>0</v>
      </c>
      <c r="K14" s="5">
        <f t="shared" si="3"/>
        <v>11988</v>
      </c>
    </row>
    <row r="15" spans="1:11" x14ac:dyDescent="0.25">
      <c r="A15" s="8" t="str">
        <f t="shared" si="0"/>
        <v>3421</v>
      </c>
      <c r="B15" s="2" t="s">
        <v>16</v>
      </c>
      <c r="C15" s="2" t="s">
        <v>139</v>
      </c>
      <c r="H15" s="5" t="s">
        <v>94</v>
      </c>
      <c r="I15" s="5" t="str">
        <f t="shared" si="1"/>
        <v>Rémunération dues au personnel</v>
      </c>
      <c r="J15" s="5">
        <f t="shared" si="2"/>
        <v>0</v>
      </c>
      <c r="K15" s="5">
        <f t="shared" si="3"/>
        <v>0</v>
      </c>
    </row>
    <row r="16" spans="1:11" x14ac:dyDescent="0.25">
      <c r="A16" s="8" t="str">
        <f t="shared" si="0"/>
        <v>3427</v>
      </c>
      <c r="B16" s="2" t="s">
        <v>17</v>
      </c>
      <c r="C16" s="2" t="s">
        <v>18</v>
      </c>
      <c r="D16" s="7">
        <v>4116</v>
      </c>
      <c r="H16" s="5" t="s">
        <v>95</v>
      </c>
      <c r="I16" s="5" t="str">
        <f t="shared" si="1"/>
        <v>Caisse nationnal de la sécurité soc</v>
      </c>
      <c r="J16" s="5">
        <f t="shared" si="2"/>
        <v>0</v>
      </c>
      <c r="K16" s="5">
        <f t="shared" si="3"/>
        <v>491.2</v>
      </c>
    </row>
    <row r="17" spans="1:11" x14ac:dyDescent="0.25">
      <c r="A17" s="8" t="str">
        <f t="shared" si="0"/>
        <v>3427</v>
      </c>
      <c r="B17" s="2" t="s">
        <v>19</v>
      </c>
      <c r="C17" s="2" t="s">
        <v>140</v>
      </c>
      <c r="D17" s="7">
        <v>3000</v>
      </c>
      <c r="H17" s="5" t="s">
        <v>96</v>
      </c>
      <c r="I17" s="5" t="str">
        <f t="shared" si="1"/>
        <v>Etat ,T.V.A.facturée</v>
      </c>
      <c r="J17" s="5">
        <f t="shared" si="2"/>
        <v>0</v>
      </c>
      <c r="K17" s="5">
        <f t="shared" si="3"/>
        <v>2432</v>
      </c>
    </row>
    <row r="18" spans="1:11" x14ac:dyDescent="0.25">
      <c r="A18" s="8" t="str">
        <f t="shared" si="0"/>
        <v>3427</v>
      </c>
      <c r="B18" s="2" t="s">
        <v>20</v>
      </c>
      <c r="C18" s="2" t="s">
        <v>141</v>
      </c>
      <c r="D18" s="7">
        <v>4872</v>
      </c>
      <c r="H18" s="5" t="s">
        <v>97</v>
      </c>
      <c r="I18" s="5" t="str">
        <f t="shared" si="1"/>
        <v>Etat T.V.A. due (suivant déclaratio</v>
      </c>
      <c r="J18" s="5">
        <f t="shared" si="2"/>
        <v>0</v>
      </c>
      <c r="K18" s="5">
        <f t="shared" si="3"/>
        <v>0</v>
      </c>
    </row>
    <row r="19" spans="1:11" x14ac:dyDescent="0.25">
      <c r="A19" s="8" t="str">
        <f t="shared" si="0"/>
        <v>3455</v>
      </c>
      <c r="B19" s="2" t="s">
        <v>21</v>
      </c>
      <c r="C19" s="2" t="s">
        <v>22</v>
      </c>
      <c r="D19" s="7">
        <v>34.409999999999997</v>
      </c>
      <c r="H19" s="5" t="s">
        <v>98</v>
      </c>
      <c r="I19" s="5" t="str">
        <f t="shared" si="1"/>
        <v>Comptes courants des associés crédi</v>
      </c>
      <c r="J19" s="5">
        <f t="shared" si="2"/>
        <v>0</v>
      </c>
      <c r="K19" s="5">
        <f t="shared" si="3"/>
        <v>0</v>
      </c>
    </row>
    <row r="20" spans="1:11" x14ac:dyDescent="0.25">
      <c r="A20" s="8" t="str">
        <f t="shared" si="0"/>
        <v>3456</v>
      </c>
      <c r="B20" s="2" t="s">
        <v>23</v>
      </c>
      <c r="C20" s="2" t="s">
        <v>24</v>
      </c>
      <c r="D20" s="7">
        <v>5427.08</v>
      </c>
      <c r="H20" s="5" t="s">
        <v>99</v>
      </c>
      <c r="I20" s="5" t="str">
        <f t="shared" si="1"/>
        <v>Divers créanciers</v>
      </c>
      <c r="J20" s="5">
        <f t="shared" si="2"/>
        <v>0</v>
      </c>
      <c r="K20" s="5">
        <f t="shared" si="3"/>
        <v>0</v>
      </c>
    </row>
    <row r="21" spans="1:11" x14ac:dyDescent="0.25">
      <c r="A21" s="8" t="str">
        <f t="shared" si="0"/>
        <v>4411</v>
      </c>
      <c r="B21" s="2" t="s">
        <v>25</v>
      </c>
      <c r="C21" s="2" t="s">
        <v>121</v>
      </c>
      <c r="H21" s="5" t="s">
        <v>100</v>
      </c>
      <c r="I21" s="5" t="str">
        <f t="shared" si="1"/>
        <v>Virements de fonds</v>
      </c>
      <c r="J21" s="5">
        <f t="shared" si="2"/>
        <v>0</v>
      </c>
      <c r="K21" s="5">
        <f t="shared" si="3"/>
        <v>0</v>
      </c>
    </row>
    <row r="22" spans="1:11" x14ac:dyDescent="0.25">
      <c r="A22" s="8" t="str">
        <f t="shared" si="0"/>
        <v>4411</v>
      </c>
      <c r="B22" s="2" t="s">
        <v>26</v>
      </c>
      <c r="C22" s="2" t="s">
        <v>122</v>
      </c>
      <c r="H22" s="5" t="s">
        <v>101</v>
      </c>
      <c r="I22" s="5" t="str">
        <f t="shared" si="1"/>
        <v>Banque (solde débiteurs)</v>
      </c>
      <c r="J22" s="5">
        <f t="shared" si="2"/>
        <v>4592.55</v>
      </c>
      <c r="K22" s="5">
        <f t="shared" si="3"/>
        <v>0</v>
      </c>
    </row>
    <row r="23" spans="1:11" x14ac:dyDescent="0.25">
      <c r="A23" s="8" t="str">
        <f t="shared" si="0"/>
        <v>4411</v>
      </c>
      <c r="B23" s="2" t="s">
        <v>27</v>
      </c>
      <c r="C23" s="2" t="s">
        <v>123</v>
      </c>
      <c r="H23" s="5" t="s">
        <v>102</v>
      </c>
      <c r="I23" s="5" t="str">
        <f t="shared" si="1"/>
        <v>Caisse</v>
      </c>
      <c r="J23" s="5">
        <f t="shared" si="2"/>
        <v>71814.47</v>
      </c>
      <c r="K23" s="5">
        <f t="shared" si="3"/>
        <v>0</v>
      </c>
    </row>
    <row r="24" spans="1:11" x14ac:dyDescent="0.25">
      <c r="A24" s="8" t="str">
        <f t="shared" si="0"/>
        <v>4411</v>
      </c>
      <c r="B24" s="2" t="s">
        <v>28</v>
      </c>
      <c r="C24" s="2" t="s">
        <v>124</v>
      </c>
      <c r="H24" s="5" t="s">
        <v>103</v>
      </c>
      <c r="I24" s="5" t="str">
        <f t="shared" si="1"/>
        <v xml:space="preserve">Achats de fournitures d'atelier et </v>
      </c>
      <c r="J24" s="5">
        <f t="shared" si="2"/>
        <v>1195.8399999999999</v>
      </c>
      <c r="K24" s="5">
        <f t="shared" si="3"/>
        <v>0</v>
      </c>
    </row>
    <row r="25" spans="1:11" x14ac:dyDescent="0.25">
      <c r="A25" s="8" t="str">
        <f t="shared" si="0"/>
        <v>4411</v>
      </c>
      <c r="B25" s="2" t="s">
        <v>29</v>
      </c>
      <c r="C25" s="2" t="s">
        <v>125</v>
      </c>
      <c r="H25" s="5" t="s">
        <v>104</v>
      </c>
      <c r="I25" s="5" t="str">
        <f t="shared" si="1"/>
        <v>Achats de petit outillage et de pet</v>
      </c>
      <c r="J25" s="5">
        <f t="shared" si="2"/>
        <v>32422.35</v>
      </c>
      <c r="K25" s="5">
        <f t="shared" si="3"/>
        <v>0</v>
      </c>
    </row>
    <row r="26" spans="1:11" x14ac:dyDescent="0.25">
      <c r="A26" s="8" t="str">
        <f t="shared" si="0"/>
        <v>4411</v>
      </c>
      <c r="B26" s="2" t="s">
        <v>30</v>
      </c>
      <c r="C26" s="2" t="s">
        <v>126</v>
      </c>
      <c r="H26" s="5" t="s">
        <v>105</v>
      </c>
      <c r="I26" s="5" t="str">
        <f t="shared" si="1"/>
        <v>Achats des prestations de service</v>
      </c>
      <c r="J26" s="5">
        <f t="shared" si="2"/>
        <v>9924.1299999999992</v>
      </c>
      <c r="K26" s="5">
        <f t="shared" si="3"/>
        <v>0</v>
      </c>
    </row>
    <row r="27" spans="1:11" x14ac:dyDescent="0.25">
      <c r="A27" s="8" t="str">
        <f t="shared" si="0"/>
        <v>4411</v>
      </c>
      <c r="B27" s="2" t="s">
        <v>31</v>
      </c>
      <c r="C27" s="2" t="s">
        <v>127</v>
      </c>
      <c r="H27" s="5" t="s">
        <v>106</v>
      </c>
      <c r="I27" s="5" t="str">
        <f t="shared" si="1"/>
        <v>Comissions et courtages</v>
      </c>
      <c r="J27" s="5">
        <f t="shared" si="2"/>
        <v>186.6</v>
      </c>
      <c r="K27" s="5">
        <f t="shared" si="3"/>
        <v>0</v>
      </c>
    </row>
    <row r="28" spans="1:11" x14ac:dyDescent="0.25">
      <c r="A28" s="8" t="str">
        <f t="shared" si="0"/>
        <v>4411</v>
      </c>
      <c r="B28" s="2" t="s">
        <v>32</v>
      </c>
      <c r="C28" s="2" t="s">
        <v>128</v>
      </c>
      <c r="H28" s="5" t="s">
        <v>107</v>
      </c>
      <c r="I28" s="5" t="str">
        <f t="shared" si="1"/>
        <v>Frais postaux et frais de tétécommu</v>
      </c>
      <c r="J28" s="5">
        <f t="shared" si="2"/>
        <v>1822.6</v>
      </c>
      <c r="K28" s="5">
        <f t="shared" si="3"/>
        <v>0</v>
      </c>
    </row>
    <row r="29" spans="1:11" x14ac:dyDescent="0.25">
      <c r="A29" s="8" t="str">
        <f t="shared" si="0"/>
        <v>4411</v>
      </c>
      <c r="B29" s="2" t="s">
        <v>33</v>
      </c>
      <c r="C29" s="2" t="s">
        <v>129</v>
      </c>
      <c r="H29" s="5" t="s">
        <v>108</v>
      </c>
      <c r="I29" s="5" t="str">
        <f t="shared" si="1"/>
        <v>Services bancaires</v>
      </c>
      <c r="J29" s="5">
        <f t="shared" si="2"/>
        <v>225.85</v>
      </c>
      <c r="K29" s="5">
        <f t="shared" si="3"/>
        <v>0</v>
      </c>
    </row>
    <row r="30" spans="1:11" x14ac:dyDescent="0.25">
      <c r="A30" s="8" t="str">
        <f t="shared" si="0"/>
        <v>4411</v>
      </c>
      <c r="B30" s="2" t="s">
        <v>34</v>
      </c>
      <c r="C30" s="2" t="s">
        <v>130</v>
      </c>
      <c r="E30" s="7">
        <v>2500</v>
      </c>
      <c r="H30" s="5" t="s">
        <v>109</v>
      </c>
      <c r="I30" s="5" t="str">
        <f t="shared" si="1"/>
        <v>Droits d'enregistrement et de timbr</v>
      </c>
      <c r="J30" s="5">
        <f t="shared" si="2"/>
        <v>3</v>
      </c>
      <c r="K30" s="5">
        <f t="shared" si="3"/>
        <v>0</v>
      </c>
    </row>
    <row r="31" spans="1:11" x14ac:dyDescent="0.25">
      <c r="A31" s="8" t="str">
        <f t="shared" si="0"/>
        <v>4417</v>
      </c>
      <c r="B31" s="2" t="s">
        <v>35</v>
      </c>
      <c r="C31" s="2" t="s">
        <v>36</v>
      </c>
      <c r="E31" s="7">
        <v>1822.6</v>
      </c>
      <c r="H31" s="5" t="s">
        <v>110</v>
      </c>
      <c r="I31" s="5" t="str">
        <f t="shared" si="1"/>
        <v>Rémunération du personnel</v>
      </c>
      <c r="J31" s="5">
        <f t="shared" si="2"/>
        <v>5295</v>
      </c>
      <c r="K31" s="5">
        <f t="shared" si="3"/>
        <v>0</v>
      </c>
    </row>
    <row r="32" spans="1:11" x14ac:dyDescent="0.25">
      <c r="A32" s="8" t="str">
        <f t="shared" si="0"/>
        <v>4421</v>
      </c>
      <c r="B32" s="2" t="s">
        <v>37</v>
      </c>
      <c r="C32" s="2" t="s">
        <v>38</v>
      </c>
      <c r="E32" s="7">
        <v>11988</v>
      </c>
      <c r="H32" s="5" t="s">
        <v>111</v>
      </c>
      <c r="I32" s="5" t="str">
        <f t="shared" si="1"/>
        <v>Charges sociales</v>
      </c>
      <c r="J32" s="5">
        <f t="shared" si="2"/>
        <v>1116.72</v>
      </c>
      <c r="K32" s="5">
        <f t="shared" si="3"/>
        <v>0</v>
      </c>
    </row>
    <row r="33" spans="1:11" x14ac:dyDescent="0.25">
      <c r="A33" s="8" t="str">
        <f t="shared" si="0"/>
        <v>4432</v>
      </c>
      <c r="B33" s="2" t="s">
        <v>39</v>
      </c>
      <c r="C33" s="2" t="s">
        <v>40</v>
      </c>
      <c r="H33" s="5" t="s">
        <v>112</v>
      </c>
      <c r="I33" s="5" t="str">
        <f t="shared" si="1"/>
        <v>D.E.A. des frais préliminaires</v>
      </c>
      <c r="J33" s="5">
        <f t="shared" si="2"/>
        <v>135.32</v>
      </c>
      <c r="K33" s="5">
        <f t="shared" si="3"/>
        <v>0</v>
      </c>
    </row>
    <row r="34" spans="1:11" x14ac:dyDescent="0.25">
      <c r="A34" s="8" t="str">
        <f t="shared" si="0"/>
        <v>4441</v>
      </c>
      <c r="B34" s="2" t="s">
        <v>41</v>
      </c>
      <c r="C34" s="2" t="s">
        <v>42</v>
      </c>
      <c r="E34" s="7">
        <v>491.2</v>
      </c>
      <c r="H34" s="5" t="s">
        <v>113</v>
      </c>
      <c r="I34" s="5" t="str">
        <f t="shared" si="1"/>
        <v>prestations de services</v>
      </c>
      <c r="J34" s="5">
        <f t="shared" si="2"/>
        <v>0</v>
      </c>
      <c r="K34" s="5">
        <f t="shared" si="3"/>
        <v>43090</v>
      </c>
    </row>
    <row r="35" spans="1:11" x14ac:dyDescent="0.25">
      <c r="A35" s="8" t="str">
        <f t="shared" si="0"/>
        <v>4455</v>
      </c>
      <c r="B35" s="2" t="s">
        <v>43</v>
      </c>
      <c r="C35" s="2" t="s">
        <v>44</v>
      </c>
      <c r="E35" s="7">
        <v>2432</v>
      </c>
      <c r="J35" s="6">
        <f>SUM(J4:J34)</f>
        <v>162459.12000000002</v>
      </c>
      <c r="K35" s="6">
        <f t="shared" ref="K35" si="4">SUM(K4:K34)</f>
        <v>162459.12</v>
      </c>
    </row>
    <row r="36" spans="1:11" x14ac:dyDescent="0.25">
      <c r="A36" s="8" t="str">
        <f t="shared" si="0"/>
        <v>4456</v>
      </c>
      <c r="B36" s="2" t="s">
        <v>45</v>
      </c>
      <c r="C36" s="2" t="s">
        <v>46</v>
      </c>
    </row>
    <row r="37" spans="1:11" x14ac:dyDescent="0.25">
      <c r="A37" s="8" t="str">
        <f t="shared" si="0"/>
        <v>4463</v>
      </c>
      <c r="B37" s="2" t="s">
        <v>47</v>
      </c>
      <c r="C37" s="2" t="s">
        <v>48</v>
      </c>
    </row>
    <row r="38" spans="1:11" x14ac:dyDescent="0.25">
      <c r="A38" s="8" t="str">
        <f t="shared" si="0"/>
        <v>4488</v>
      </c>
      <c r="B38" s="2" t="s">
        <v>49</v>
      </c>
      <c r="C38" s="2" t="s">
        <v>50</v>
      </c>
    </row>
    <row r="39" spans="1:11" x14ac:dyDescent="0.25">
      <c r="A39" s="8" t="str">
        <f t="shared" si="0"/>
        <v>5115</v>
      </c>
      <c r="B39" s="2" t="s">
        <v>51</v>
      </c>
      <c r="C39" s="2" t="s">
        <v>52</v>
      </c>
    </row>
    <row r="40" spans="1:11" x14ac:dyDescent="0.25">
      <c r="A40" s="8" t="str">
        <f t="shared" si="0"/>
        <v>5141</v>
      </c>
      <c r="B40" s="2" t="s">
        <v>53</v>
      </c>
      <c r="C40" s="2" t="s">
        <v>54</v>
      </c>
      <c r="D40" s="7">
        <v>4592.55</v>
      </c>
    </row>
    <row r="41" spans="1:11" x14ac:dyDescent="0.25">
      <c r="A41" s="8" t="str">
        <f t="shared" si="0"/>
        <v>5161</v>
      </c>
      <c r="B41" s="2" t="s">
        <v>55</v>
      </c>
      <c r="C41" s="2" t="s">
        <v>56</v>
      </c>
      <c r="D41" s="7">
        <v>71814.47</v>
      </c>
    </row>
    <row r="42" spans="1:11" x14ac:dyDescent="0.25">
      <c r="A42" s="8" t="str">
        <f t="shared" si="0"/>
        <v>6122</v>
      </c>
      <c r="B42" s="2" t="s">
        <v>57</v>
      </c>
      <c r="C42" s="2" t="s">
        <v>58</v>
      </c>
      <c r="D42" s="7">
        <v>1195.8399999999999</v>
      </c>
    </row>
    <row r="43" spans="1:11" x14ac:dyDescent="0.25">
      <c r="A43" s="8" t="str">
        <f t="shared" si="0"/>
        <v>6125</v>
      </c>
      <c r="B43" s="2" t="s">
        <v>59</v>
      </c>
      <c r="C43" s="2" t="s">
        <v>60</v>
      </c>
      <c r="D43" s="7">
        <v>32422.35</v>
      </c>
    </row>
    <row r="44" spans="1:11" x14ac:dyDescent="0.25">
      <c r="A44" s="8" t="str">
        <f t="shared" si="0"/>
        <v>6126</v>
      </c>
      <c r="B44" s="2" t="s">
        <v>61</v>
      </c>
      <c r="C44" s="2" t="s">
        <v>62</v>
      </c>
      <c r="D44" s="7">
        <v>9924.1299999999992</v>
      </c>
    </row>
    <row r="45" spans="1:11" x14ac:dyDescent="0.25">
      <c r="A45" s="8" t="str">
        <f t="shared" si="0"/>
        <v>6136</v>
      </c>
      <c r="B45" s="2" t="s">
        <v>63</v>
      </c>
      <c r="C45" s="2" t="s">
        <v>64</v>
      </c>
      <c r="D45" s="7">
        <v>186.6</v>
      </c>
    </row>
    <row r="46" spans="1:11" x14ac:dyDescent="0.25">
      <c r="A46" s="8" t="str">
        <f t="shared" si="0"/>
        <v>6145</v>
      </c>
      <c r="B46" s="2" t="s">
        <v>65</v>
      </c>
      <c r="C46" s="2" t="s">
        <v>66</v>
      </c>
      <c r="D46" s="7">
        <v>1822.6</v>
      </c>
    </row>
    <row r="47" spans="1:11" x14ac:dyDescent="0.25">
      <c r="A47" s="8" t="str">
        <f t="shared" si="0"/>
        <v>6147</v>
      </c>
      <c r="B47" s="2" t="s">
        <v>67</v>
      </c>
      <c r="C47" s="2" t="s">
        <v>68</v>
      </c>
      <c r="D47" s="7">
        <v>225.85</v>
      </c>
    </row>
    <row r="48" spans="1:11" x14ac:dyDescent="0.25">
      <c r="A48" s="8" t="str">
        <f t="shared" si="0"/>
        <v>6167</v>
      </c>
      <c r="B48" s="2" t="s">
        <v>69</v>
      </c>
      <c r="C48" s="2" t="s">
        <v>70</v>
      </c>
      <c r="D48" s="7">
        <v>1</v>
      </c>
    </row>
    <row r="49" spans="1:5" x14ac:dyDescent="0.25">
      <c r="A49" s="8" t="str">
        <f t="shared" si="0"/>
        <v>6167</v>
      </c>
      <c r="B49" s="2" t="s">
        <v>71</v>
      </c>
      <c r="C49" s="2" t="s">
        <v>72</v>
      </c>
      <c r="D49" s="7">
        <v>2</v>
      </c>
    </row>
    <row r="50" spans="1:5" x14ac:dyDescent="0.25">
      <c r="A50" s="8" t="str">
        <f t="shared" si="0"/>
        <v>6171</v>
      </c>
      <c r="B50" s="2" t="s">
        <v>73</v>
      </c>
      <c r="C50" s="2" t="s">
        <v>74</v>
      </c>
      <c r="D50" s="7">
        <v>5295</v>
      </c>
    </row>
    <row r="51" spans="1:5" x14ac:dyDescent="0.25">
      <c r="A51" s="8" t="str">
        <f t="shared" si="0"/>
        <v>6174</v>
      </c>
      <c r="B51" s="2" t="s">
        <v>75</v>
      </c>
      <c r="C51" s="2" t="s">
        <v>76</v>
      </c>
      <c r="D51" s="7">
        <v>1116.72</v>
      </c>
    </row>
    <row r="52" spans="1:5" x14ac:dyDescent="0.25">
      <c r="A52" s="8" t="str">
        <f t="shared" si="0"/>
        <v>6191</v>
      </c>
      <c r="B52" s="2" t="s">
        <v>77</v>
      </c>
      <c r="C52" s="2" t="s">
        <v>78</v>
      </c>
      <c r="D52" s="7">
        <v>135.32</v>
      </c>
    </row>
    <row r="53" spans="1:5" x14ac:dyDescent="0.25">
      <c r="A53" s="8" t="str">
        <f t="shared" si="0"/>
        <v>7124</v>
      </c>
      <c r="B53" s="2" t="s">
        <v>79</v>
      </c>
      <c r="C53" s="2" t="s">
        <v>80</v>
      </c>
      <c r="E53" s="7">
        <v>2500</v>
      </c>
    </row>
    <row r="54" spans="1:5" x14ac:dyDescent="0.25">
      <c r="A54" s="8" t="str">
        <f t="shared" si="0"/>
        <v>7124</v>
      </c>
      <c r="B54" s="2" t="s">
        <v>81</v>
      </c>
      <c r="C54" s="2" t="s">
        <v>82</v>
      </c>
      <c r="E54" s="7">
        <v>40590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AB458-316C-4241-95CD-D7DDAC704247}">
  <sheetPr codeName="Feuil5"/>
  <dimension ref="A1:O32"/>
  <sheetViews>
    <sheetView showGridLines="0" tabSelected="1" zoomScale="80" zoomScaleNormal="80" workbookViewId="0">
      <selection activeCell="N22" sqref="N22"/>
    </sheetView>
  </sheetViews>
  <sheetFormatPr baseColWidth="10" defaultRowHeight="15" x14ac:dyDescent="0.25"/>
  <cols>
    <col min="3" max="3" width="38" bestFit="1" customWidth="1"/>
    <col min="4" max="5" width="11.42578125" style="1"/>
    <col min="6" max="6" width="2.42578125" customWidth="1"/>
    <col min="7" max="7" width="3" customWidth="1"/>
    <col min="8" max="8" width="8.140625" customWidth="1"/>
    <col min="9" max="9" width="32.42578125" customWidth="1"/>
    <col min="10" max="11" width="11.42578125" style="1"/>
    <col min="13" max="13" width="13.7109375" style="3" bestFit="1" customWidth="1"/>
    <col min="14" max="14" width="11.42578125" style="1"/>
    <col min="15" max="15" width="11.42578125" style="1" customWidth="1"/>
  </cols>
  <sheetData>
    <row r="1" spans="1:15" s="11" customFormat="1" ht="78" customHeight="1" thickBot="1" x14ac:dyDescent="0.3">
      <c r="A1" s="11" t="s">
        <v>142</v>
      </c>
      <c r="B1" s="11" t="s">
        <v>143</v>
      </c>
      <c r="C1" s="4"/>
      <c r="D1" s="12" t="s">
        <v>144</v>
      </c>
      <c r="E1" s="12" t="s">
        <v>145</v>
      </c>
      <c r="I1" s="4"/>
      <c r="J1" s="12"/>
      <c r="K1" s="12"/>
      <c r="M1" s="13">
        <v>162459.12000000002</v>
      </c>
      <c r="N1" s="12"/>
      <c r="O1" s="12"/>
    </row>
    <row r="2" spans="1:15" x14ac:dyDescent="0.25">
      <c r="A2">
        <v>1111</v>
      </c>
      <c r="B2">
        <v>1111000</v>
      </c>
      <c r="C2" t="s">
        <v>1</v>
      </c>
      <c r="E2" s="1">
        <v>100000</v>
      </c>
      <c r="H2">
        <v>1111</v>
      </c>
      <c r="I2" t="s">
        <v>1</v>
      </c>
      <c r="J2" s="1">
        <v>0</v>
      </c>
      <c r="K2" s="1">
        <v>100000</v>
      </c>
    </row>
    <row r="3" spans="1:15" x14ac:dyDescent="0.25">
      <c r="A3">
        <v>2111</v>
      </c>
      <c r="B3">
        <v>2111000</v>
      </c>
      <c r="C3" t="s">
        <v>3</v>
      </c>
      <c r="D3" s="1">
        <v>676.6</v>
      </c>
      <c r="H3">
        <v>2111</v>
      </c>
      <c r="I3" t="s">
        <v>3</v>
      </c>
      <c r="J3" s="1">
        <v>676.6</v>
      </c>
      <c r="K3" s="1">
        <v>0</v>
      </c>
    </row>
    <row r="4" spans="1:15" x14ac:dyDescent="0.25">
      <c r="A4">
        <v>2811</v>
      </c>
      <c r="B4">
        <v>2811100</v>
      </c>
      <c r="C4" t="s">
        <v>5</v>
      </c>
      <c r="E4" s="1">
        <v>135.32</v>
      </c>
      <c r="H4">
        <v>2811</v>
      </c>
      <c r="I4" t="s">
        <v>5</v>
      </c>
      <c r="J4" s="1">
        <v>0</v>
      </c>
      <c r="K4" s="1">
        <v>135.32</v>
      </c>
    </row>
    <row r="5" spans="1:15" x14ac:dyDescent="0.25">
      <c r="A5">
        <v>3411</v>
      </c>
      <c r="B5">
        <v>3411000</v>
      </c>
      <c r="C5" t="s">
        <v>7</v>
      </c>
      <c r="D5" s="1">
        <v>819</v>
      </c>
      <c r="H5">
        <v>3411</v>
      </c>
      <c r="I5" t="s">
        <v>7</v>
      </c>
      <c r="J5" s="1">
        <v>1822.6</v>
      </c>
      <c r="K5" s="1">
        <v>0</v>
      </c>
    </row>
    <row r="6" spans="1:15" x14ac:dyDescent="0.25">
      <c r="A6">
        <v>3421</v>
      </c>
      <c r="B6">
        <v>3421001</v>
      </c>
      <c r="C6" t="s">
        <v>132</v>
      </c>
      <c r="H6">
        <v>3421</v>
      </c>
      <c r="I6" t="s">
        <v>132</v>
      </c>
      <c r="J6" s="1">
        <v>13776</v>
      </c>
      <c r="K6" s="1">
        <v>0</v>
      </c>
    </row>
    <row r="7" spans="1:15" x14ac:dyDescent="0.25">
      <c r="A7">
        <v>3427</v>
      </c>
      <c r="B7">
        <v>3427000</v>
      </c>
      <c r="C7" t="s">
        <v>18</v>
      </c>
      <c r="D7" s="1">
        <v>4116</v>
      </c>
      <c r="H7">
        <v>3427</v>
      </c>
      <c r="I7" t="s">
        <v>18</v>
      </c>
      <c r="J7" s="1">
        <v>11988</v>
      </c>
      <c r="K7" s="1">
        <v>0</v>
      </c>
    </row>
    <row r="8" spans="1:15" x14ac:dyDescent="0.25">
      <c r="A8">
        <v>3455</v>
      </c>
      <c r="B8">
        <v>3455000</v>
      </c>
      <c r="C8" t="s">
        <v>22</v>
      </c>
      <c r="D8" s="1">
        <v>34.409999999999997</v>
      </c>
      <c r="H8">
        <v>3455</v>
      </c>
      <c r="I8" t="s">
        <v>22</v>
      </c>
      <c r="J8" s="1">
        <v>34.409999999999997</v>
      </c>
      <c r="K8" s="1">
        <v>0</v>
      </c>
    </row>
    <row r="9" spans="1:15" x14ac:dyDescent="0.25">
      <c r="A9">
        <v>3456</v>
      </c>
      <c r="B9">
        <v>3456000</v>
      </c>
      <c r="C9" t="s">
        <v>24</v>
      </c>
      <c r="D9" s="1">
        <v>5427.08</v>
      </c>
      <c r="H9">
        <v>3456</v>
      </c>
      <c r="I9" t="s">
        <v>24</v>
      </c>
      <c r="J9" s="1">
        <v>5427.08</v>
      </c>
      <c r="K9" s="1">
        <v>0</v>
      </c>
    </row>
    <row r="10" spans="1:15" x14ac:dyDescent="0.25">
      <c r="A10">
        <v>4411</v>
      </c>
      <c r="B10">
        <v>4411001</v>
      </c>
      <c r="C10" t="s">
        <v>121</v>
      </c>
      <c r="H10">
        <v>4411</v>
      </c>
      <c r="I10" t="s">
        <v>121</v>
      </c>
      <c r="J10" s="1">
        <v>0</v>
      </c>
      <c r="K10" s="1">
        <v>2500</v>
      </c>
      <c r="M10" s="3" t="s">
        <v>119</v>
      </c>
      <c r="N10" s="1">
        <v>162459.12000000002</v>
      </c>
      <c r="O10" s="1">
        <v>162459.12</v>
      </c>
    </row>
    <row r="11" spans="1:15" x14ac:dyDescent="0.25">
      <c r="A11">
        <v>4417</v>
      </c>
      <c r="B11">
        <v>4417000</v>
      </c>
      <c r="C11" t="s">
        <v>36</v>
      </c>
      <c r="E11" s="1">
        <v>1822.6</v>
      </c>
      <c r="H11">
        <v>4417</v>
      </c>
      <c r="I11" t="s">
        <v>36</v>
      </c>
      <c r="J11" s="1">
        <v>0</v>
      </c>
      <c r="K11" s="1">
        <v>1822.6</v>
      </c>
      <c r="M11" s="3" t="s">
        <v>120</v>
      </c>
      <c r="N11" s="1">
        <v>162459.12000000002</v>
      </c>
      <c r="O11" s="1">
        <v>162459.12</v>
      </c>
    </row>
    <row r="12" spans="1:15" x14ac:dyDescent="0.25">
      <c r="A12">
        <v>4421</v>
      </c>
      <c r="B12">
        <v>4421000</v>
      </c>
      <c r="C12" t="s">
        <v>38</v>
      </c>
      <c r="E12" s="1">
        <v>11988</v>
      </c>
      <c r="H12">
        <v>4421</v>
      </c>
      <c r="I12" t="s">
        <v>38</v>
      </c>
      <c r="J12" s="1">
        <v>0</v>
      </c>
      <c r="K12" s="1">
        <v>11988</v>
      </c>
    </row>
    <row r="13" spans="1:15" x14ac:dyDescent="0.25">
      <c r="A13">
        <v>4432</v>
      </c>
      <c r="B13">
        <v>4432000</v>
      </c>
      <c r="C13" t="s">
        <v>40</v>
      </c>
      <c r="H13">
        <v>4432</v>
      </c>
      <c r="I13" t="s">
        <v>40</v>
      </c>
      <c r="J13" s="1">
        <v>0</v>
      </c>
      <c r="K13" s="1">
        <v>0</v>
      </c>
    </row>
    <row r="14" spans="1:15" x14ac:dyDescent="0.25">
      <c r="A14">
        <v>4441</v>
      </c>
      <c r="B14">
        <v>4441000</v>
      </c>
      <c r="C14" t="s">
        <v>42</v>
      </c>
      <c r="E14" s="1">
        <v>491.2</v>
      </c>
      <c r="H14">
        <v>4441</v>
      </c>
      <c r="I14" t="s">
        <v>42</v>
      </c>
      <c r="J14" s="1">
        <v>0</v>
      </c>
      <c r="K14" s="1">
        <v>491.2</v>
      </c>
    </row>
    <row r="15" spans="1:15" x14ac:dyDescent="0.25">
      <c r="A15">
        <v>4455</v>
      </c>
      <c r="B15">
        <v>4455000</v>
      </c>
      <c r="C15" t="s">
        <v>44</v>
      </c>
      <c r="E15" s="1">
        <v>2432</v>
      </c>
      <c r="H15">
        <v>4455</v>
      </c>
      <c r="I15" t="s">
        <v>44</v>
      </c>
      <c r="J15" s="1">
        <v>0</v>
      </c>
      <c r="K15" s="1">
        <v>2432</v>
      </c>
    </row>
    <row r="16" spans="1:15" x14ac:dyDescent="0.25">
      <c r="A16">
        <v>4456</v>
      </c>
      <c r="B16">
        <v>4456000</v>
      </c>
      <c r="C16" t="s">
        <v>46</v>
      </c>
      <c r="H16">
        <v>4456</v>
      </c>
      <c r="I16" t="s">
        <v>46</v>
      </c>
      <c r="J16" s="1">
        <v>0</v>
      </c>
      <c r="K16" s="1">
        <v>0</v>
      </c>
    </row>
    <row r="17" spans="1:11" x14ac:dyDescent="0.25">
      <c r="A17">
        <v>4463</v>
      </c>
      <c r="B17">
        <v>4463000</v>
      </c>
      <c r="C17" t="s">
        <v>48</v>
      </c>
      <c r="H17">
        <v>4463</v>
      </c>
      <c r="I17" t="s">
        <v>48</v>
      </c>
      <c r="J17" s="1">
        <v>0</v>
      </c>
      <c r="K17" s="1">
        <v>0</v>
      </c>
    </row>
    <row r="18" spans="1:11" x14ac:dyDescent="0.25">
      <c r="A18">
        <v>4488</v>
      </c>
      <c r="B18">
        <v>4488000</v>
      </c>
      <c r="C18" t="s">
        <v>50</v>
      </c>
      <c r="H18">
        <v>4488</v>
      </c>
      <c r="I18" t="s">
        <v>50</v>
      </c>
      <c r="J18" s="1">
        <v>0</v>
      </c>
      <c r="K18" s="1">
        <v>0</v>
      </c>
    </row>
    <row r="19" spans="1:11" x14ac:dyDescent="0.25">
      <c r="A19">
        <v>5115</v>
      </c>
      <c r="B19">
        <v>5115000</v>
      </c>
      <c r="C19" t="s">
        <v>52</v>
      </c>
      <c r="H19">
        <v>5115</v>
      </c>
      <c r="I19" t="s">
        <v>52</v>
      </c>
      <c r="J19" s="1">
        <v>0</v>
      </c>
      <c r="K19" s="1">
        <v>0</v>
      </c>
    </row>
    <row r="20" spans="1:11" x14ac:dyDescent="0.25">
      <c r="A20">
        <v>5141</v>
      </c>
      <c r="B20">
        <v>5141000</v>
      </c>
      <c r="C20" t="s">
        <v>54</v>
      </c>
      <c r="D20" s="1">
        <v>4592.55</v>
      </c>
      <c r="H20">
        <v>5141</v>
      </c>
      <c r="I20" t="s">
        <v>54</v>
      </c>
      <c r="J20" s="1">
        <v>4592.55</v>
      </c>
      <c r="K20" s="1">
        <v>0</v>
      </c>
    </row>
    <row r="21" spans="1:11" x14ac:dyDescent="0.25">
      <c r="A21">
        <v>5161</v>
      </c>
      <c r="B21">
        <v>5161000</v>
      </c>
      <c r="C21" t="s">
        <v>56</v>
      </c>
      <c r="D21" s="1">
        <v>71814.47</v>
      </c>
      <c r="H21">
        <v>5161</v>
      </c>
      <c r="I21" t="s">
        <v>56</v>
      </c>
      <c r="J21" s="1">
        <v>71814.47</v>
      </c>
      <c r="K21" s="1">
        <v>0</v>
      </c>
    </row>
    <row r="22" spans="1:11" x14ac:dyDescent="0.25">
      <c r="A22">
        <v>6122</v>
      </c>
      <c r="B22">
        <v>6122500</v>
      </c>
      <c r="C22" t="s">
        <v>58</v>
      </c>
      <c r="D22" s="1">
        <v>1195.8399999999999</v>
      </c>
      <c r="H22">
        <v>6122</v>
      </c>
      <c r="I22" t="s">
        <v>58</v>
      </c>
      <c r="J22" s="1">
        <v>1195.8399999999999</v>
      </c>
      <c r="K22" s="1">
        <v>0</v>
      </c>
    </row>
    <row r="23" spans="1:11" x14ac:dyDescent="0.25">
      <c r="A23">
        <v>6125</v>
      </c>
      <c r="B23">
        <v>6125300</v>
      </c>
      <c r="C23" t="s">
        <v>60</v>
      </c>
      <c r="D23" s="1">
        <v>32422.35</v>
      </c>
      <c r="H23">
        <v>6125</v>
      </c>
      <c r="I23" t="s">
        <v>60</v>
      </c>
      <c r="J23" s="1">
        <v>32422.35</v>
      </c>
      <c r="K23" s="1">
        <v>0</v>
      </c>
    </row>
    <row r="24" spans="1:11" x14ac:dyDescent="0.25">
      <c r="A24">
        <v>6126</v>
      </c>
      <c r="B24">
        <v>6126300</v>
      </c>
      <c r="C24" t="s">
        <v>62</v>
      </c>
      <c r="D24" s="1">
        <v>9924.1299999999992</v>
      </c>
      <c r="H24">
        <v>6126</v>
      </c>
      <c r="I24" t="s">
        <v>62</v>
      </c>
      <c r="J24" s="1">
        <v>9924.1299999999992</v>
      </c>
      <c r="K24" s="1">
        <v>0</v>
      </c>
    </row>
    <row r="25" spans="1:11" x14ac:dyDescent="0.25">
      <c r="A25">
        <v>6136</v>
      </c>
      <c r="B25">
        <v>6136100</v>
      </c>
      <c r="C25" t="s">
        <v>64</v>
      </c>
      <c r="D25" s="1">
        <v>186.6</v>
      </c>
      <c r="H25">
        <v>6136</v>
      </c>
      <c r="I25" t="s">
        <v>64</v>
      </c>
      <c r="J25" s="1">
        <v>186.6</v>
      </c>
      <c r="K25" s="1">
        <v>0</v>
      </c>
    </row>
    <row r="26" spans="1:11" x14ac:dyDescent="0.25">
      <c r="A26">
        <v>6145</v>
      </c>
      <c r="B26">
        <v>6145000</v>
      </c>
      <c r="C26" t="s">
        <v>66</v>
      </c>
      <c r="D26" s="1">
        <v>1822.6</v>
      </c>
      <c r="H26">
        <v>6145</v>
      </c>
      <c r="I26" t="s">
        <v>66</v>
      </c>
      <c r="J26" s="1">
        <v>1822.6</v>
      </c>
      <c r="K26" s="1">
        <v>0</v>
      </c>
    </row>
    <row r="27" spans="1:11" x14ac:dyDescent="0.25">
      <c r="A27">
        <v>6147</v>
      </c>
      <c r="B27">
        <v>6147000</v>
      </c>
      <c r="C27" t="s">
        <v>68</v>
      </c>
      <c r="D27" s="1">
        <v>225.85</v>
      </c>
      <c r="H27">
        <v>6147</v>
      </c>
      <c r="I27" t="s">
        <v>68</v>
      </c>
      <c r="J27" s="1">
        <v>225.85</v>
      </c>
      <c r="K27" s="1">
        <v>0</v>
      </c>
    </row>
    <row r="28" spans="1:11" x14ac:dyDescent="0.25">
      <c r="A28">
        <v>6167</v>
      </c>
      <c r="B28">
        <v>6167000</v>
      </c>
      <c r="C28" t="s">
        <v>70</v>
      </c>
      <c r="D28" s="1">
        <v>1</v>
      </c>
      <c r="H28">
        <v>6167</v>
      </c>
      <c r="I28" t="s">
        <v>70</v>
      </c>
      <c r="J28" s="1">
        <v>3</v>
      </c>
      <c r="K28" s="1">
        <v>0</v>
      </c>
    </row>
    <row r="29" spans="1:11" x14ac:dyDescent="0.25">
      <c r="A29">
        <v>6171</v>
      </c>
      <c r="B29">
        <v>6171000</v>
      </c>
      <c r="C29" t="s">
        <v>74</v>
      </c>
      <c r="D29" s="1">
        <v>5295</v>
      </c>
      <c r="H29">
        <v>6171</v>
      </c>
      <c r="I29" t="s">
        <v>74</v>
      </c>
      <c r="J29" s="1">
        <v>5295</v>
      </c>
      <c r="K29" s="1">
        <v>0</v>
      </c>
    </row>
    <row r="30" spans="1:11" x14ac:dyDescent="0.25">
      <c r="A30">
        <v>6174</v>
      </c>
      <c r="B30">
        <v>6174000</v>
      </c>
      <c r="C30" t="s">
        <v>76</v>
      </c>
      <c r="D30" s="1">
        <v>1116.72</v>
      </c>
      <c r="H30">
        <v>6174</v>
      </c>
      <c r="I30" t="s">
        <v>76</v>
      </c>
      <c r="J30" s="1">
        <v>1116.72</v>
      </c>
      <c r="K30" s="1">
        <v>0</v>
      </c>
    </row>
    <row r="31" spans="1:11" x14ac:dyDescent="0.25">
      <c r="A31">
        <v>6191</v>
      </c>
      <c r="B31">
        <v>6191100</v>
      </c>
      <c r="C31" t="s">
        <v>78</v>
      </c>
      <c r="D31" s="1">
        <v>135.32</v>
      </c>
      <c r="H31">
        <v>6191</v>
      </c>
      <c r="I31" t="s">
        <v>78</v>
      </c>
      <c r="J31" s="1">
        <v>135.32</v>
      </c>
      <c r="K31" s="1">
        <v>0</v>
      </c>
    </row>
    <row r="32" spans="1:11" x14ac:dyDescent="0.25">
      <c r="A32">
        <v>7124</v>
      </c>
      <c r="B32">
        <v>7124000</v>
      </c>
      <c r="C32" t="s">
        <v>80</v>
      </c>
      <c r="E32" s="1">
        <v>2500</v>
      </c>
      <c r="H32">
        <v>7124</v>
      </c>
      <c r="I32" t="s">
        <v>80</v>
      </c>
      <c r="J32" s="1">
        <v>0</v>
      </c>
      <c r="K32" s="1">
        <v>43090</v>
      </c>
    </row>
  </sheetData>
  <conditionalFormatting sqref="H1:H1048576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0" r:id="rId4" name="CommandButton1">
          <controlPr defaultSize="0" autoLine="0" autoPict="0" r:id="rId5">
            <anchor moveWithCells="1">
              <from>
                <xdr:col>0</xdr:col>
                <xdr:colOff>66675</xdr:colOff>
                <xdr:row>0</xdr:row>
                <xdr:rowOff>0</xdr:rowOff>
              </from>
              <to>
                <xdr:col>1</xdr:col>
                <xdr:colOff>723900</xdr:colOff>
                <xdr:row>0</xdr:row>
                <xdr:rowOff>390525</xdr:rowOff>
              </to>
            </anchor>
          </controlPr>
        </control>
      </mc:Choice>
      <mc:Fallback>
        <control shapeId="4100" r:id="rId4" name="CommandButton1"/>
      </mc:Fallback>
    </mc:AlternateContent>
    <mc:AlternateContent xmlns:mc="http://schemas.openxmlformats.org/markup-compatibility/2006">
      <mc:Choice Requires="x14">
        <control shapeId="4101" r:id="rId6" name="CommandButton2">
          <controlPr defaultSize="0" autoLine="0" r:id="rId7">
            <anchor moveWithCells="1">
              <from>
                <xdr:col>3</xdr:col>
                <xdr:colOff>180975</xdr:colOff>
                <xdr:row>0</xdr:row>
                <xdr:rowOff>0</xdr:rowOff>
              </from>
              <to>
                <xdr:col>7</xdr:col>
                <xdr:colOff>104775</xdr:colOff>
                <xdr:row>0</xdr:row>
                <xdr:rowOff>381000</xdr:rowOff>
              </to>
            </anchor>
          </controlPr>
        </control>
      </mc:Choice>
      <mc:Fallback>
        <control shapeId="4101" r:id="rId6" name="CommandButton2"/>
      </mc:Fallback>
    </mc:AlternateContent>
    <mc:AlternateContent xmlns:mc="http://schemas.openxmlformats.org/markup-compatibility/2006">
      <mc:Choice Requires="x14">
        <control shapeId="4103" r:id="rId8" name="CommandButton3">
          <controlPr defaultSize="0" autoLine="0" autoPict="0" r:id="rId9">
            <anchor moveWithCells="1">
              <from>
                <xdr:col>3</xdr:col>
                <xdr:colOff>219075</xdr:colOff>
                <xdr:row>0</xdr:row>
                <xdr:rowOff>381000</xdr:rowOff>
              </from>
              <to>
                <xdr:col>7</xdr:col>
                <xdr:colOff>47625</xdr:colOff>
                <xdr:row>0</xdr:row>
                <xdr:rowOff>742950</xdr:rowOff>
              </to>
            </anchor>
          </controlPr>
        </control>
      </mc:Choice>
      <mc:Fallback>
        <control shapeId="4103" r:id="rId8" name="CommandButton3"/>
      </mc:Fallback>
    </mc:AlternateContent>
    <mc:AlternateContent xmlns:mc="http://schemas.openxmlformats.org/markup-compatibility/2006">
      <mc:Choice Requires="x14">
        <control shapeId="4106" r:id="rId10" name="CommandButton4">
          <controlPr defaultSize="0" autoLine="0" r:id="rId11">
            <anchor moveWithCells="1">
              <from>
                <xdr:col>0</xdr:col>
                <xdr:colOff>133350</xdr:colOff>
                <xdr:row>0</xdr:row>
                <xdr:rowOff>390525</xdr:rowOff>
              </from>
              <to>
                <xdr:col>1</xdr:col>
                <xdr:colOff>628650</xdr:colOff>
                <xdr:row>0</xdr:row>
                <xdr:rowOff>762000</xdr:rowOff>
              </to>
            </anchor>
          </controlPr>
        </control>
      </mc:Choice>
      <mc:Fallback>
        <control shapeId="4106" r:id="rId10" name="CommandButton4"/>
      </mc:Fallback>
    </mc:AlternateContent>
    <mc:AlternateContent xmlns:mc="http://schemas.openxmlformats.org/markup-compatibility/2006">
      <mc:Choice Requires="x14">
        <control shapeId="4107" r:id="rId12" name="CommandButton5">
          <controlPr defaultSize="0" autoLine="0" autoPict="0" r:id="rId13">
            <anchor moveWithCells="1">
              <from>
                <xdr:col>9</xdr:col>
                <xdr:colOff>123825</xdr:colOff>
                <xdr:row>0</xdr:row>
                <xdr:rowOff>47625</xdr:rowOff>
              </from>
              <to>
                <xdr:col>11</xdr:col>
                <xdr:colOff>66675</xdr:colOff>
                <xdr:row>0</xdr:row>
                <xdr:rowOff>419100</xdr:rowOff>
              </to>
            </anchor>
          </controlPr>
        </control>
      </mc:Choice>
      <mc:Fallback>
        <control shapeId="4107" r:id="rId12" name="CommandButton5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Roger</cp:lastModifiedBy>
  <dcterms:created xsi:type="dcterms:W3CDTF">2019-06-03T14:35:18Z</dcterms:created>
  <dcterms:modified xsi:type="dcterms:W3CDTF">2019-06-04T10:27:50Z</dcterms:modified>
</cp:coreProperties>
</file>