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 tabRatio="288"/>
  </bookViews>
  <sheets>
    <sheet name="Tab" sheetId="1" r:id="rId1"/>
    <sheet name="Fiche" sheetId="2" r:id="rId2"/>
  </sheets>
  <definedNames>
    <definedName name="Nid">OFFSET(Tab!$A$1,1,,COUNTA(Tab!$A:$A)-1)</definedName>
    <definedName name="Srce">OFFSET(Nid,,,,2)</definedName>
  </definedNames>
  <calcPr calcId="145621"/>
</workbook>
</file>

<file path=xl/calcChain.xml><?xml version="1.0" encoding="utf-8"?>
<calcChain xmlns="http://schemas.openxmlformats.org/spreadsheetml/2006/main">
  <c r="G2" i="2" l="1"/>
  <c r="E12" i="2" l="1"/>
  <c r="B44" i="2" l="1"/>
  <c r="B41" i="2"/>
  <c r="B38" i="2"/>
  <c r="B35" i="2"/>
  <c r="B32" i="2"/>
  <c r="B29" i="2"/>
  <c r="E25" i="2"/>
  <c r="E24" i="2"/>
  <c r="E23" i="2"/>
  <c r="E20" i="2"/>
  <c r="E19" i="2"/>
  <c r="E18" i="2"/>
  <c r="E15" i="2"/>
  <c r="E14" i="2"/>
  <c r="E11" i="2"/>
  <c r="E10" i="2"/>
  <c r="E9" i="2"/>
  <c r="E8" i="2"/>
  <c r="G5" i="2"/>
  <c r="D5" i="2"/>
  <c r="G4" i="2"/>
  <c r="D4" i="2"/>
  <c r="G3" i="2"/>
  <c r="D3" i="2"/>
  <c r="D2" i="2"/>
</calcChain>
</file>

<file path=xl/sharedStrings.xml><?xml version="1.0" encoding="utf-8"?>
<sst xmlns="http://schemas.openxmlformats.org/spreadsheetml/2006/main" count="97" uniqueCount="70">
  <si>
    <t>N°</t>
  </si>
  <si>
    <t>Dénomination éventuelle</t>
  </si>
  <si>
    <t>Lieu-dit :</t>
  </si>
  <si>
    <t>Section cadastrale :</t>
  </si>
  <si>
    <t>N° de parcelle :</t>
  </si>
  <si>
    <t>Propriétaire :</t>
  </si>
  <si>
    <t>Secteur :</t>
  </si>
  <si>
    <t>Altitude :</t>
  </si>
  <si>
    <t>Latitude :</t>
  </si>
  <si>
    <t>Longitude :</t>
  </si>
  <si>
    <t>Accès :</t>
  </si>
  <si>
    <t>Implantation du bâti :</t>
  </si>
  <si>
    <t>Topographie et exposition :</t>
  </si>
  <si>
    <t>Type de milieu :</t>
  </si>
  <si>
    <t>Espaces protégés :</t>
  </si>
  <si>
    <t>Risques naturels accès :</t>
  </si>
  <si>
    <t>Risques naturels bâtiment :</t>
  </si>
  <si>
    <t>Eau :</t>
  </si>
  <si>
    <t>Electricité :</t>
  </si>
  <si>
    <t>Assainissement :</t>
  </si>
  <si>
    <t>Etat général :</t>
  </si>
  <si>
    <t>Toiture :</t>
  </si>
  <si>
    <t>Façades :</t>
  </si>
  <si>
    <t>Volumétrie et composantes</t>
  </si>
  <si>
    <t>Toiture</t>
  </si>
  <si>
    <t>Façades</t>
  </si>
  <si>
    <t>Ouvertures</t>
  </si>
  <si>
    <t>Particularités</t>
  </si>
  <si>
    <t>Modifications apportées</t>
  </si>
  <si>
    <t>Date de la campagne photographique :</t>
  </si>
  <si>
    <t>GALOPIN</t>
  </si>
  <si>
    <t>PAPILLON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</si>
  <si>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</si>
  <si>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</si>
  <si>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</si>
  <si>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</si>
  <si>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</si>
  <si>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</si>
  <si>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</si>
  <si>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</si>
  <si>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</si>
  <si>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</si>
  <si>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</si>
  <si>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</si>
  <si>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</si>
  <si>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</si>
  <si>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</si>
  <si>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</si>
  <si>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</si>
  <si>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</si>
  <si>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</si>
  <si>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</si>
  <si>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</si>
  <si>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</si>
  <si>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</si>
  <si>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</si>
  <si>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</si>
  <si>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</si>
  <si>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</si>
  <si>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</si>
  <si>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vue aérienne</t>
  </si>
  <si>
    <t>vue générale</t>
  </si>
  <si>
    <t>Milieu environnant</t>
  </si>
  <si>
    <t>Infrastructures</t>
  </si>
  <si>
    <t>façade nord</t>
  </si>
  <si>
    <t>façade est</t>
  </si>
  <si>
    <t>Etat extérieur apparent</t>
  </si>
  <si>
    <t>Description</t>
  </si>
  <si>
    <t>façade ouest</t>
  </si>
  <si>
    <t>BDrecensementdeschalets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</si>
</sst>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</font>
    <font>
      <b/>
      <sz val="10.5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1"/>
      <name val="Calibri"/>
      <family val="2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NumberForma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left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Border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Fill="1" applyBorder="1"/>
    <xf numFmtId="0" fontId="6" fillId="0" borderId="0" xfId="0" applyNumberFormat="1" applyFont="1" applyFill="1" applyBorder="1" applyAlignment="1"/>
    <xf numFmtId="0" fontId="4" fillId="0" borderId="0" xfId="0" applyNumberFormat="1" applyFont="1" applyBorder="1" applyAlignment="1">
      <alignment horizontal="center" vertical="top"/>
    </xf>
    <xf numFmtId="0" fontId="7" fillId="0" borderId="0" xfId="0" applyNumberFormat="1" applyFont="1" applyFill="1" applyBorder="1" applyAlignment="1"/>
    <xf numFmtId="0" fontId="0" fillId="0" borderId="0" xfId="0" applyBorder="1"/>
    <xf numFmtId="0" fontId="5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0" fillId="0" borderId="0" xfId="0" applyFill="1" applyBorder="1"/>
    <xf numFmtId="0" fontId="8" fillId="0" borderId="0" xfId="0" applyFont="1" applyFill="1" applyBorder="1"/>
    <xf numFmtId="0" fontId="3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0</xdr:row>
          <xdr:rowOff>0</xdr:rowOff>
        </xdr:from>
        <xdr:to>
          <xdr:col>13</xdr:col>
          <xdr:colOff>600075</xdr:colOff>
          <xdr:row>16</xdr:row>
          <xdr:rowOff>38100</xdr:rowOff>
        </xdr:to>
        <xdr:sp macro="" textlink="">
          <xdr:nvSpPr>
            <xdr:cNvPr id="2056" name="Image1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0</xdr:row>
          <xdr:rowOff>0</xdr:rowOff>
        </xdr:from>
        <xdr:to>
          <xdr:col>19</xdr:col>
          <xdr:colOff>600075</xdr:colOff>
          <xdr:row>16</xdr:row>
          <xdr:rowOff>38100</xdr:rowOff>
        </xdr:to>
        <xdr:sp macro="" textlink="">
          <xdr:nvSpPr>
            <xdr:cNvPr id="2057" name="Image2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17</xdr:row>
          <xdr:rowOff>19050</xdr:rowOff>
        </xdr:from>
        <xdr:to>
          <xdr:col>13</xdr:col>
          <xdr:colOff>600075</xdr:colOff>
          <xdr:row>33</xdr:row>
          <xdr:rowOff>142875</xdr:rowOff>
        </xdr:to>
        <xdr:sp macro="" textlink="">
          <xdr:nvSpPr>
            <xdr:cNvPr id="2058" name="Image3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17</xdr:row>
          <xdr:rowOff>19050</xdr:rowOff>
        </xdr:from>
        <xdr:to>
          <xdr:col>19</xdr:col>
          <xdr:colOff>600075</xdr:colOff>
          <xdr:row>33</xdr:row>
          <xdr:rowOff>142875</xdr:rowOff>
        </xdr:to>
        <xdr:sp macro="" textlink="">
          <xdr:nvSpPr>
            <xdr:cNvPr id="2059" name="Image4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34</xdr:row>
          <xdr:rowOff>114300</xdr:rowOff>
        </xdr:from>
        <xdr:to>
          <xdr:col>13</xdr:col>
          <xdr:colOff>600075</xdr:colOff>
          <xdr:row>51</xdr:row>
          <xdr:rowOff>47625</xdr:rowOff>
        </xdr:to>
        <xdr:sp macro="" textlink="">
          <xdr:nvSpPr>
            <xdr:cNvPr id="2060" name="Image5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34</xdr:row>
          <xdr:rowOff>114300</xdr:rowOff>
        </xdr:from>
        <xdr:to>
          <xdr:col>19</xdr:col>
          <xdr:colOff>600075</xdr:colOff>
          <xdr:row>51</xdr:row>
          <xdr:rowOff>47625</xdr:rowOff>
        </xdr:to>
        <xdr:sp macro="" textlink="">
          <xdr:nvSpPr>
            <xdr:cNvPr id="2061" name="Image6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7</xdr:col>
          <xdr:colOff>19050</xdr:colOff>
          <xdr:row>1</xdr:row>
          <xdr:rowOff>0</xdr:rowOff>
        </xdr:to>
        <xdr:sp macro="" textlink="">
          <xdr:nvSpPr>
            <xdr:cNvPr id="2062" name="ComboBox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AD3" totalsRowShown="0" headerRowDxfId="31" dataDxfId="30">
  <autoFilter ref="A1:AD3"/>
  <tableColumns count="30">
    <tableColumn id="1" name="N°" dataDxfId="29"/>
    <tableColumn id="2" name="Dénomination éventuelle" dataDxfId="28"/>
    <tableColumn id="3" name="Lieu-dit :" dataDxfId="27"/>
    <tableColumn id="4" name="Section cadastrale :" dataDxfId="26"/>
    <tableColumn id="5" name="N° de parcelle :" dataDxfId="25"/>
    <tableColumn id="6" name="Propriétaire :" dataDxfId="24"/>
    <tableColumn id="7" name="Secteur :" dataDxfId="23"/>
    <tableColumn id="8" name="Altitude :" dataDxfId="22"/>
    <tableColumn id="9" name="Latitude :" dataDxfId="21"/>
    <tableColumn id="10" name="Longitude :" dataDxfId="20"/>
    <tableColumn id="11" name="Accès :" dataDxfId="19"/>
    <tableColumn id="12" name="Implantation du bâti :" dataDxfId="18"/>
    <tableColumn id="13" name="Topographie et exposition :" dataDxfId="17"/>
    <tableColumn id="14" name="Type de milieu :" dataDxfId="16"/>
    <tableColumn id="15" name="Espaces protégés :" dataDxfId="15"/>
    <tableColumn id="16" name="Risques naturels accès :" dataDxfId="14"/>
    <tableColumn id="17" name="Risques naturels bâtiment :" dataDxfId="13"/>
    <tableColumn id="18" name="Eau :" dataDxfId="12"/>
    <tableColumn id="19" name="Electricité :" dataDxfId="11"/>
    <tableColumn id="20" name="Assainissement :" dataDxfId="10"/>
    <tableColumn id="21" name="Etat général :" dataDxfId="9"/>
    <tableColumn id="22" name="Toiture :" dataDxfId="8"/>
    <tableColumn id="23" name="Façades :" dataDxfId="7"/>
    <tableColumn id="24" name="Volumétrie et composantes" dataDxfId="6"/>
    <tableColumn id="25" name="Toiture" dataDxfId="5"/>
    <tableColumn id="26" name="Façades" dataDxfId="4"/>
    <tableColumn id="27" name="Ouvertures" dataDxfId="3"/>
    <tableColumn id="28" name="Particularités" dataDxfId="2"/>
    <tableColumn id="29" name="Modifications apportées" dataDxfId="1"/>
    <tableColumn id="30" name="Date de la campagne photographiqu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"/>
  <dimension ref="A1:HP3"/>
  <sheetViews>
    <sheetView tabSelected="1" workbookViewId="0"/>
  </sheetViews>
  <sheetFormatPr baseColWidth="10" defaultRowHeight="15" x14ac:dyDescent="0.25"/>
  <cols>
    <col min="2" max="2" width="24.5703125" customWidth="1"/>
    <col min="4" max="4" width="19.5703125" customWidth="1"/>
    <col min="5" max="5" width="15.7109375" customWidth="1"/>
    <col min="6" max="6" width="14.140625" customWidth="1"/>
    <col min="10" max="10" width="12.7109375" customWidth="1"/>
    <col min="12" max="12" width="21.5703125" customWidth="1"/>
    <col min="13" max="13" width="26.42578125" customWidth="1"/>
    <col min="14" max="14" width="16.28515625" customWidth="1"/>
    <col min="15" max="15" width="18.85546875" customWidth="1"/>
    <col min="16" max="16" width="23.140625" customWidth="1"/>
    <col min="17" max="17" width="26.28515625" customWidth="1"/>
    <col min="19" max="19" width="12.28515625" customWidth="1"/>
    <col min="20" max="20" width="17.140625" customWidth="1"/>
    <col min="21" max="21" width="14.28515625" customWidth="1"/>
    <col min="24" max="24" width="26.42578125" customWidth="1"/>
    <col min="27" max="27" width="12.7109375" customWidth="1"/>
    <col min="28" max="28" width="14.140625" customWidth="1"/>
    <col min="29" max="29" width="23.85546875" customWidth="1"/>
    <col min="30" max="30" width="36.140625" customWidth="1"/>
  </cols>
  <sheetData>
    <row r="1" spans="1:224" s="21" customForma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  <c r="AB1" s="17" t="s">
        <v>27</v>
      </c>
      <c r="AC1" s="17" t="s">
        <v>28</v>
      </c>
      <c r="AD1" s="17" t="s">
        <v>29</v>
      </c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</row>
    <row r="2" spans="1:224" s="20" customFormat="1" x14ac:dyDescent="0.25">
      <c r="A2" s="18">
        <v>1</v>
      </c>
      <c r="B2" s="19" t="s">
        <v>30</v>
      </c>
      <c r="C2" s="19">
        <v>1</v>
      </c>
      <c r="D2" s="19">
        <v>2</v>
      </c>
      <c r="E2" s="19">
        <v>3</v>
      </c>
      <c r="F2" s="19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>
        <v>11</v>
      </c>
      <c r="N2" s="19">
        <v>12</v>
      </c>
      <c r="O2" s="19">
        <v>13</v>
      </c>
      <c r="P2" s="19">
        <v>14</v>
      </c>
      <c r="Q2" s="19">
        <v>15</v>
      </c>
      <c r="R2" s="19">
        <v>16</v>
      </c>
      <c r="S2" s="19">
        <v>17</v>
      </c>
      <c r="T2" s="19">
        <v>18</v>
      </c>
      <c r="U2" s="19">
        <v>19</v>
      </c>
      <c r="V2" s="19">
        <v>20</v>
      </c>
      <c r="W2" s="19">
        <v>21</v>
      </c>
      <c r="X2" s="19">
        <v>22</v>
      </c>
      <c r="Y2" s="19">
        <v>23</v>
      </c>
      <c r="Z2" s="19">
        <v>24</v>
      </c>
      <c r="AA2" s="19">
        <v>25</v>
      </c>
      <c r="AB2" s="19">
        <v>26</v>
      </c>
      <c r="AC2" s="19">
        <v>27</v>
      </c>
      <c r="AD2" s="19">
        <v>28</v>
      </c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</row>
    <row r="3" spans="1:224" s="20" customFormat="1" x14ac:dyDescent="0.25">
      <c r="A3" s="18">
        <v>2</v>
      </c>
      <c r="B3" s="19" t="s">
        <v>31</v>
      </c>
      <c r="C3" s="19" t="s">
        <v>32</v>
      </c>
      <c r="D3" s="19" t="s">
        <v>33</v>
      </c>
      <c r="E3" s="19" t="s">
        <v>34</v>
      </c>
      <c r="F3" s="19" t="s">
        <v>35</v>
      </c>
      <c r="G3" s="19" t="s">
        <v>36</v>
      </c>
      <c r="H3" s="19" t="s">
        <v>37</v>
      </c>
      <c r="I3" s="19" t="s">
        <v>38</v>
      </c>
      <c r="J3" s="19" t="s">
        <v>39</v>
      </c>
      <c r="K3" s="19" t="s">
        <v>40</v>
      </c>
      <c r="L3" s="19" t="s">
        <v>41</v>
      </c>
      <c r="M3" s="19" t="s">
        <v>42</v>
      </c>
      <c r="N3" s="19" t="s">
        <v>43</v>
      </c>
      <c r="O3" s="19" t="s">
        <v>44</v>
      </c>
      <c r="P3" s="19" t="s">
        <v>45</v>
      </c>
      <c r="Q3" s="19" t="s">
        <v>46</v>
      </c>
      <c r="R3" s="19" t="s">
        <v>47</v>
      </c>
      <c r="S3" s="19" t="s">
        <v>48</v>
      </c>
      <c r="T3" s="19" t="s">
        <v>49</v>
      </c>
      <c r="U3" s="19" t="s">
        <v>50</v>
      </c>
      <c r="V3" s="19" t="s">
        <v>51</v>
      </c>
      <c r="W3" s="19" t="s">
        <v>52</v>
      </c>
      <c r="X3" s="19" t="s">
        <v>53</v>
      </c>
      <c r="Y3" s="19" t="s">
        <v>54</v>
      </c>
      <c r="Z3" s="19" t="s">
        <v>55</v>
      </c>
      <c r="AA3" s="19" t="s">
        <v>56</v>
      </c>
      <c r="AB3" s="19" t="s">
        <v>57</v>
      </c>
      <c r="AC3" s="19" t="s">
        <v>58</v>
      </c>
      <c r="AD3" s="19" t="s">
        <v>59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F">
    <pageSetUpPr fitToPage="1"/>
  </sheetPr>
  <dimension ref="A1:P44"/>
  <sheetViews>
    <sheetView zoomScale="75" zoomScaleNormal="75" zoomScaleSheetLayoutView="80" workbookViewId="0">
      <selection activeCell="F8" sqref="F8"/>
    </sheetView>
  </sheetViews>
  <sheetFormatPr baseColWidth="10" defaultRowHeight="15" x14ac:dyDescent="0.25"/>
  <cols>
    <col min="1" max="1" width="3.140625" customWidth="1"/>
    <col min="4" max="5" width="5.7109375" customWidth="1"/>
    <col min="7" max="7" width="5.7109375" customWidth="1"/>
    <col min="8" max="8" width="2.5703125" customWidth="1"/>
  </cols>
  <sheetData>
    <row r="1" spans="1:16" ht="22.5" customHeight="1" x14ac:dyDescent="0.25">
      <c r="A1" s="15"/>
      <c r="B1" s="23">
        <v>2</v>
      </c>
      <c r="C1" s="22"/>
      <c r="D1" s="22"/>
      <c r="E1" s="22"/>
      <c r="F1" s="22"/>
      <c r="G1" s="22"/>
      <c r="H1" s="1"/>
      <c r="I1" s="4" t="s">
        <v>60</v>
      </c>
      <c r="J1" s="4"/>
      <c r="K1" s="4"/>
      <c r="L1" s="4"/>
      <c r="M1" s="1"/>
      <c r="N1" s="1"/>
      <c r="O1" s="4" t="s">
        <v>69</v>
      </c>
      <c r="P1" s="4" t="s">
        <v>61</v>
      </c>
    </row>
    <row r="2" spans="1:16" x14ac:dyDescent="0.25">
      <c r="A2" s="15"/>
      <c r="B2" s="2" t="s">
        <v>2</v>
      </c>
      <c r="C2" s="8"/>
      <c r="D2" s="8" t="str">
        <f>VLOOKUP($B$1,Tab!$A$2:$AD$3,3,FALSE)</f>
        <v>A</v>
      </c>
      <c r="E2" s="8"/>
      <c r="F2" s="9" t="s">
        <v>6</v>
      </c>
      <c r="G2" s="9" t="str">
        <f>VLOOKUP($B$1,Tab!$A$2:$AD$3,7,FALSE)</f>
        <v>E</v>
      </c>
      <c r="H2" s="5"/>
      <c r="I2" s="4"/>
      <c r="J2" s="4"/>
      <c r="K2" s="4"/>
      <c r="L2" s="4"/>
      <c r="M2" s="5"/>
      <c r="N2" s="4"/>
      <c r="O2" s="4"/>
      <c r="P2" s="4"/>
    </row>
    <row r="3" spans="1:16" x14ac:dyDescent="0.25">
      <c r="A3" s="15"/>
      <c r="B3" s="2" t="s">
        <v>3</v>
      </c>
      <c r="C3" s="8"/>
      <c r="D3" s="8" t="str">
        <f>VLOOKUP($B$1,Tab!$A$2:$AD$3,4,FALSE)</f>
        <v>B</v>
      </c>
      <c r="E3" s="8"/>
      <c r="F3" s="9" t="s">
        <v>7</v>
      </c>
      <c r="G3" s="9" t="str">
        <f>VLOOKUP($B$1,Tab!$A$2:$AD$3,8,FALSE)</f>
        <v>F</v>
      </c>
      <c r="H3" s="5"/>
      <c r="I3" s="4"/>
      <c r="J3" s="4"/>
      <c r="K3" s="4"/>
      <c r="L3" s="4"/>
      <c r="M3" s="5"/>
      <c r="N3" s="4"/>
      <c r="O3" s="4"/>
      <c r="P3" s="4"/>
    </row>
    <row r="4" spans="1:16" x14ac:dyDescent="0.25">
      <c r="A4" s="15"/>
      <c r="B4" s="2" t="s">
        <v>4</v>
      </c>
      <c r="C4" s="8"/>
      <c r="D4" s="8" t="str">
        <f>VLOOKUP($B$1,Tab!$A$2:$AD$3,5,FALSE)</f>
        <v>C</v>
      </c>
      <c r="E4" s="8"/>
      <c r="F4" s="9" t="s">
        <v>8</v>
      </c>
      <c r="G4" s="9" t="str">
        <f>VLOOKUP($B$1,Tab!$A$2:$AD$3,9,FALSE)</f>
        <v>G</v>
      </c>
      <c r="H4" s="5"/>
      <c r="I4" s="4"/>
      <c r="J4" s="4"/>
      <c r="K4" s="4"/>
      <c r="L4" s="4"/>
      <c r="M4" s="5"/>
      <c r="N4" s="4"/>
      <c r="O4" s="4"/>
      <c r="P4" s="4"/>
    </row>
    <row r="5" spans="1:16" x14ac:dyDescent="0.25">
      <c r="A5" s="15"/>
      <c r="B5" s="2" t="s">
        <v>5</v>
      </c>
      <c r="C5" s="8"/>
      <c r="D5" s="8" t="str">
        <f>VLOOKUP($B$1,Tab!$A$2:$AD$3,6,FALSE)</f>
        <v>D</v>
      </c>
      <c r="E5" s="8"/>
      <c r="F5" s="9" t="s">
        <v>9</v>
      </c>
      <c r="G5" s="9" t="str">
        <f>VLOOKUP($B$1,Tab!$A$2:$AD$3,10,FALSE)</f>
        <v>H</v>
      </c>
      <c r="H5" s="5"/>
      <c r="I5" s="4"/>
      <c r="J5" s="4"/>
      <c r="K5" s="4"/>
      <c r="L5" s="4"/>
      <c r="M5" s="5"/>
      <c r="N5" s="4"/>
      <c r="O5" s="4"/>
      <c r="P5" s="4"/>
    </row>
    <row r="6" spans="1:16" x14ac:dyDescent="0.25">
      <c r="A6" s="15"/>
      <c r="B6" s="8"/>
      <c r="C6" s="8"/>
      <c r="D6" s="16"/>
      <c r="E6" s="3"/>
      <c r="F6" s="16"/>
      <c r="G6" s="3"/>
      <c r="H6" s="5"/>
      <c r="I6" s="4"/>
      <c r="J6" s="4"/>
      <c r="K6" s="4"/>
      <c r="L6" s="4"/>
      <c r="M6" s="5"/>
      <c r="N6" s="4"/>
      <c r="O6" s="4"/>
      <c r="P6" s="4"/>
    </row>
    <row r="7" spans="1:16" ht="15.75" x14ac:dyDescent="0.25">
      <c r="A7" s="15"/>
      <c r="B7" s="6" t="s">
        <v>62</v>
      </c>
      <c r="C7" s="6"/>
      <c r="D7" s="6"/>
      <c r="E7" s="6"/>
      <c r="F7" s="6"/>
      <c r="G7" s="6"/>
      <c r="H7" s="7"/>
      <c r="I7" s="4"/>
      <c r="J7" s="4"/>
      <c r="K7" s="4"/>
      <c r="L7" s="4"/>
      <c r="M7" s="7"/>
      <c r="N7" s="4"/>
      <c r="O7" s="4"/>
      <c r="P7" s="4"/>
    </row>
    <row r="8" spans="1:16" x14ac:dyDescent="0.25">
      <c r="A8" s="15"/>
      <c r="B8" s="8" t="s">
        <v>10</v>
      </c>
      <c r="C8" s="8"/>
      <c r="D8" s="8"/>
      <c r="E8" s="8" t="str">
        <f>VLOOKUP($B$1,Tab!$A$2:$AD$3,11,FALSE)</f>
        <v>I</v>
      </c>
      <c r="F8" s="9"/>
      <c r="G8" s="3"/>
      <c r="H8" s="5"/>
      <c r="I8" s="4"/>
      <c r="J8" s="4"/>
      <c r="K8" s="4"/>
      <c r="L8" s="4"/>
      <c r="M8" s="5"/>
      <c r="N8" s="4"/>
      <c r="O8" s="4"/>
      <c r="P8" s="4"/>
    </row>
    <row r="9" spans="1:16" x14ac:dyDescent="0.25">
      <c r="A9" s="15"/>
      <c r="B9" s="8" t="s">
        <v>11</v>
      </c>
      <c r="C9" s="8"/>
      <c r="D9" s="8"/>
      <c r="E9" s="8" t="str">
        <f>VLOOKUP($B$1,Tab!$A$2:$AD$3,12,FALSE)</f>
        <v>J</v>
      </c>
      <c r="F9" s="9"/>
      <c r="G9" s="3"/>
      <c r="H9" s="5"/>
      <c r="I9" s="4"/>
      <c r="J9" s="4"/>
      <c r="K9" s="4"/>
      <c r="L9" s="4"/>
      <c r="M9" s="5"/>
      <c r="N9" s="4"/>
      <c r="O9" s="4"/>
      <c r="P9" s="4"/>
    </row>
    <row r="10" spans="1:16" x14ac:dyDescent="0.25">
      <c r="A10" s="15"/>
      <c r="B10" s="8" t="s">
        <v>12</v>
      </c>
      <c r="C10" s="8"/>
      <c r="D10" s="8"/>
      <c r="E10" s="8" t="str">
        <f>VLOOKUP($B$1,Tab!$A$2:$AD$3,13,FALSE)</f>
        <v>K</v>
      </c>
      <c r="F10" s="9"/>
      <c r="G10" s="3"/>
      <c r="H10" s="5"/>
      <c r="I10" s="4"/>
      <c r="J10" s="4"/>
      <c r="K10" s="4"/>
      <c r="L10" s="4"/>
      <c r="M10" s="5"/>
      <c r="N10" s="4"/>
      <c r="O10" s="4"/>
      <c r="P10" s="4"/>
    </row>
    <row r="11" spans="1:16" x14ac:dyDescent="0.25">
      <c r="A11" s="15"/>
      <c r="B11" s="8" t="s">
        <v>13</v>
      </c>
      <c r="C11" s="8"/>
      <c r="D11" s="8"/>
      <c r="E11" s="8" t="str">
        <f>VLOOKUP($B$1,Tab!$A$2:$AD$3,14,FALSE)</f>
        <v>L</v>
      </c>
      <c r="F11" s="9"/>
      <c r="G11" s="3"/>
      <c r="H11" s="5"/>
      <c r="I11" s="4"/>
      <c r="J11" s="4"/>
      <c r="K11" s="4"/>
      <c r="L11" s="4"/>
      <c r="M11" s="5"/>
      <c r="N11" s="4"/>
      <c r="O11" s="4"/>
      <c r="P11" s="4"/>
    </row>
    <row r="12" spans="1:16" x14ac:dyDescent="0.25">
      <c r="A12" s="15"/>
      <c r="B12" s="8" t="s">
        <v>14</v>
      </c>
      <c r="C12" s="8"/>
      <c r="D12" s="8"/>
      <c r="E12" s="8" t="str">
        <f>VLOOKUP($B$1,Tab!$A$2:$AD$3,15,FALSE)</f>
        <v>M</v>
      </c>
      <c r="F12" s="9"/>
      <c r="G12" s="3"/>
      <c r="H12" s="5"/>
      <c r="I12" s="4"/>
      <c r="J12" s="4"/>
      <c r="K12" s="4"/>
      <c r="L12" s="4"/>
      <c r="M12" s="5"/>
      <c r="N12" s="4"/>
      <c r="O12" s="4"/>
      <c r="P12" s="4"/>
    </row>
    <row r="13" spans="1:16" x14ac:dyDescent="0.25">
      <c r="A13" s="15"/>
      <c r="B13" s="8"/>
      <c r="C13" s="8"/>
      <c r="D13" s="8"/>
      <c r="E13" s="3"/>
      <c r="F13" s="9"/>
      <c r="G13" s="3"/>
      <c r="H13" s="5"/>
      <c r="I13" s="4"/>
      <c r="J13" s="4"/>
      <c r="K13" s="4"/>
      <c r="L13" s="4"/>
      <c r="M13" s="5"/>
      <c r="N13" s="4"/>
      <c r="O13" s="4"/>
      <c r="P13" s="4"/>
    </row>
    <row r="14" spans="1:16" x14ac:dyDescent="0.25">
      <c r="A14" s="15"/>
      <c r="B14" s="8" t="s">
        <v>15</v>
      </c>
      <c r="C14" s="8"/>
      <c r="D14" s="8"/>
      <c r="E14" s="8" t="str">
        <f>VLOOKUP($B$1,Tab!$A$2:$AD$3,16,FALSE)</f>
        <v>N</v>
      </c>
      <c r="F14" s="9"/>
      <c r="G14" s="3"/>
      <c r="H14" s="5"/>
      <c r="I14" s="4"/>
      <c r="J14" s="4"/>
      <c r="K14" s="4"/>
      <c r="L14" s="4"/>
      <c r="M14" s="5"/>
      <c r="N14" s="4"/>
      <c r="O14" s="4"/>
      <c r="P14" s="4"/>
    </row>
    <row r="15" spans="1:16" x14ac:dyDescent="0.25">
      <c r="A15" s="15"/>
      <c r="B15" s="8" t="s">
        <v>16</v>
      </c>
      <c r="C15" s="8"/>
      <c r="D15" s="8"/>
      <c r="E15" s="8" t="str">
        <f>VLOOKUP($B$1,Tab!$A$2:$AD$3,17,FALSE)</f>
        <v>O</v>
      </c>
      <c r="F15" s="9"/>
      <c r="G15" s="3"/>
      <c r="H15" s="10"/>
      <c r="I15" s="4"/>
      <c r="J15" s="4"/>
      <c r="K15" s="4"/>
      <c r="L15" s="4"/>
      <c r="M15" s="5"/>
      <c r="N15" s="4"/>
      <c r="O15" s="4"/>
      <c r="P15" s="4"/>
    </row>
    <row r="16" spans="1:16" x14ac:dyDescent="0.25">
      <c r="A16" s="15"/>
      <c r="B16" s="11"/>
      <c r="C16" s="11"/>
      <c r="D16" s="11"/>
      <c r="E16" s="3"/>
      <c r="F16" s="11"/>
      <c r="G16" s="3"/>
      <c r="H16" s="10"/>
      <c r="I16" s="4"/>
      <c r="J16" s="4"/>
      <c r="K16" s="4"/>
      <c r="L16" s="4"/>
      <c r="M16" s="5"/>
      <c r="N16" s="4"/>
      <c r="O16" s="4"/>
      <c r="P16" s="4"/>
    </row>
    <row r="17" spans="1:16" ht="15.75" x14ac:dyDescent="0.25">
      <c r="A17" s="15"/>
      <c r="B17" s="12" t="s">
        <v>63</v>
      </c>
      <c r="C17" s="12"/>
      <c r="D17" s="12"/>
      <c r="E17" s="12"/>
      <c r="F17" s="12"/>
      <c r="G17" s="12"/>
      <c r="H17" s="5"/>
      <c r="I17" s="4"/>
      <c r="J17" s="4"/>
      <c r="K17" s="4"/>
      <c r="L17" s="4"/>
      <c r="M17" s="5"/>
      <c r="N17" s="4"/>
      <c r="O17" s="4"/>
      <c r="P17" s="4"/>
    </row>
    <row r="18" spans="1:16" x14ac:dyDescent="0.25">
      <c r="A18" s="15"/>
      <c r="B18" s="8" t="s">
        <v>17</v>
      </c>
      <c r="C18" s="8"/>
      <c r="D18" s="8"/>
      <c r="E18" s="8" t="str">
        <f>VLOOKUP($B$1,Tab!$A$2:$AD$3,18,FALSE)</f>
        <v>P</v>
      </c>
      <c r="F18" s="9"/>
      <c r="G18" s="3"/>
      <c r="H18" s="7"/>
      <c r="I18" s="4"/>
      <c r="J18" s="4"/>
      <c r="K18" s="4"/>
      <c r="L18" s="4"/>
      <c r="M18" s="7"/>
      <c r="N18" s="4"/>
      <c r="O18" s="4"/>
      <c r="P18" s="4"/>
    </row>
    <row r="19" spans="1:16" x14ac:dyDescent="0.25">
      <c r="A19" s="15"/>
      <c r="B19" s="8" t="s">
        <v>18</v>
      </c>
      <c r="C19" s="8"/>
      <c r="D19" s="8"/>
      <c r="E19" s="8" t="str">
        <f>VLOOKUP($B$1,Tab!$A$2:$AD$3,19,FALSE)</f>
        <v>Q</v>
      </c>
      <c r="F19" s="9"/>
      <c r="G19" s="3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15"/>
      <c r="B20" s="8" t="s">
        <v>19</v>
      </c>
      <c r="C20" s="8"/>
      <c r="D20" s="8"/>
      <c r="E20" s="8" t="str">
        <f>VLOOKUP($B$1,Tab!$A$2:$AD$3,20,FALSE)</f>
        <v>R</v>
      </c>
      <c r="F20" s="9"/>
      <c r="G20" s="3"/>
      <c r="H20" s="5"/>
      <c r="I20" s="4" t="s">
        <v>64</v>
      </c>
      <c r="J20" s="4"/>
      <c r="K20" s="4"/>
      <c r="L20" s="4"/>
      <c r="M20" s="4"/>
      <c r="N20" s="4"/>
      <c r="O20" s="13"/>
      <c r="P20" s="4" t="s">
        <v>65</v>
      </c>
    </row>
    <row r="21" spans="1:16" x14ac:dyDescent="0.25">
      <c r="A21" s="15"/>
      <c r="B21" s="11"/>
      <c r="C21" s="11"/>
      <c r="D21" s="11"/>
      <c r="E21" s="3"/>
      <c r="F21" s="11"/>
      <c r="G21" s="3"/>
      <c r="H21" s="5"/>
      <c r="I21" s="4"/>
      <c r="J21" s="4"/>
      <c r="K21" s="4"/>
      <c r="L21" s="4"/>
      <c r="M21" s="4"/>
      <c r="N21" s="4"/>
      <c r="O21" s="13"/>
      <c r="P21" s="4"/>
    </row>
    <row r="22" spans="1:16" ht="15.75" x14ac:dyDescent="0.25">
      <c r="A22" s="15"/>
      <c r="B22" s="12" t="s">
        <v>66</v>
      </c>
      <c r="C22" s="12"/>
      <c r="D22" s="12"/>
      <c r="E22" s="12"/>
      <c r="F22" s="12"/>
      <c r="G22" s="12"/>
      <c r="H22" s="5"/>
      <c r="I22" s="4"/>
      <c r="J22" s="4"/>
      <c r="K22" s="4"/>
      <c r="L22" s="4"/>
      <c r="M22" s="4"/>
      <c r="N22" s="4"/>
      <c r="O22" s="13"/>
      <c r="P22" s="4"/>
    </row>
    <row r="23" spans="1:16" x14ac:dyDescent="0.25">
      <c r="A23" s="15"/>
      <c r="B23" s="8" t="s">
        <v>20</v>
      </c>
      <c r="C23" s="8"/>
      <c r="D23" s="8"/>
      <c r="E23" s="8" t="str">
        <f>VLOOKUP($B$1,Tab!$A$2:$AD$3,21,FALSE)</f>
        <v>S</v>
      </c>
      <c r="F23" s="9"/>
      <c r="G23" s="3"/>
      <c r="H23" s="7"/>
      <c r="I23" s="4"/>
      <c r="J23" s="4"/>
      <c r="K23" s="4"/>
      <c r="L23" s="4"/>
      <c r="M23" s="4"/>
      <c r="N23" s="4"/>
      <c r="O23" s="13"/>
      <c r="P23" s="4"/>
    </row>
    <row r="24" spans="1:16" x14ac:dyDescent="0.25">
      <c r="A24" s="15"/>
      <c r="B24" s="8" t="s">
        <v>21</v>
      </c>
      <c r="C24" s="8"/>
      <c r="D24" s="8"/>
      <c r="E24" s="8" t="str">
        <f>VLOOKUP($B$1,Tab!$A$2:$AD$3,22,FALSE)</f>
        <v>T</v>
      </c>
      <c r="F24" s="9"/>
      <c r="G24" s="3"/>
      <c r="H24" s="5"/>
      <c r="I24" s="4"/>
      <c r="J24" s="4"/>
      <c r="K24" s="4"/>
      <c r="L24" s="4"/>
      <c r="M24" s="4"/>
      <c r="N24" s="4"/>
      <c r="O24" s="13"/>
      <c r="P24" s="4"/>
    </row>
    <row r="25" spans="1:16" x14ac:dyDescent="0.25">
      <c r="A25" s="15"/>
      <c r="B25" s="8" t="s">
        <v>22</v>
      </c>
      <c r="C25" s="8"/>
      <c r="D25" s="8"/>
      <c r="E25" s="8" t="str">
        <f>VLOOKUP($B$1,Tab!$A$2:$AD$3,23,FALSE)</f>
        <v>U</v>
      </c>
      <c r="F25" s="9"/>
      <c r="G25" s="3"/>
      <c r="H25" s="5"/>
      <c r="I25" s="4"/>
      <c r="J25" s="4"/>
      <c r="K25" s="4"/>
      <c r="L25" s="4"/>
      <c r="M25" s="4"/>
      <c r="N25" s="4"/>
      <c r="O25" s="13"/>
      <c r="P25" s="4"/>
    </row>
    <row r="26" spans="1:16" x14ac:dyDescent="0.25">
      <c r="A26" s="15"/>
      <c r="B26" s="5"/>
      <c r="C26" s="5"/>
      <c r="D26" s="5"/>
      <c r="E26" s="10"/>
      <c r="F26" s="5"/>
      <c r="G26" s="10"/>
      <c r="H26" s="5"/>
      <c r="I26" s="4"/>
      <c r="J26" s="4"/>
      <c r="K26" s="4"/>
      <c r="L26" s="4"/>
      <c r="M26" s="4"/>
      <c r="N26" s="4"/>
      <c r="O26" s="13"/>
      <c r="P26" s="4"/>
    </row>
    <row r="27" spans="1:16" ht="15.75" x14ac:dyDescent="0.25">
      <c r="A27" s="15"/>
      <c r="B27" s="12" t="s">
        <v>67</v>
      </c>
      <c r="C27" s="12"/>
      <c r="D27" s="12"/>
      <c r="E27" s="12"/>
      <c r="F27" s="12"/>
      <c r="G27" s="12"/>
      <c r="H27" s="5"/>
      <c r="I27" s="4"/>
      <c r="J27" s="4"/>
      <c r="K27" s="4"/>
      <c r="L27" s="4"/>
      <c r="M27" s="4"/>
      <c r="N27" s="4"/>
      <c r="O27" s="13"/>
      <c r="P27" s="4"/>
    </row>
    <row r="28" spans="1:16" x14ac:dyDescent="0.25">
      <c r="A28" s="15"/>
      <c r="B28" s="14" t="s">
        <v>23</v>
      </c>
      <c r="C28" s="14"/>
      <c r="D28" s="14"/>
      <c r="E28" s="14"/>
      <c r="F28" s="14"/>
      <c r="G28" s="14"/>
      <c r="H28" s="7"/>
      <c r="I28" s="4"/>
      <c r="J28" s="4"/>
      <c r="K28" s="4"/>
      <c r="L28" s="4"/>
      <c r="M28" s="4"/>
      <c r="N28" s="4"/>
      <c r="O28" s="13"/>
      <c r="P28" s="4"/>
    </row>
    <row r="29" spans="1:16" x14ac:dyDescent="0.25">
      <c r="A29" s="15"/>
      <c r="B29" s="8" t="str">
        <f>VLOOKUP($B$1,Tab!$A$2:$AD$3,24,FALSE)</f>
        <v>V</v>
      </c>
      <c r="C29" s="8"/>
      <c r="D29" s="8"/>
      <c r="E29" s="8"/>
      <c r="F29" s="8"/>
      <c r="G29" s="8"/>
      <c r="H29" s="5"/>
      <c r="I29" s="4"/>
      <c r="J29" s="4"/>
      <c r="K29" s="4"/>
      <c r="L29" s="4"/>
      <c r="M29" s="4"/>
      <c r="N29" s="4"/>
      <c r="O29" s="13"/>
      <c r="P29" s="4"/>
    </row>
    <row r="30" spans="1:16" x14ac:dyDescent="0.25">
      <c r="A30" s="15"/>
      <c r="B30" s="8"/>
      <c r="C30" s="8"/>
      <c r="D30" s="8"/>
      <c r="E30" s="8"/>
      <c r="F30" s="8"/>
      <c r="G30" s="8"/>
      <c r="H30" s="5"/>
      <c r="I30" s="4"/>
      <c r="J30" s="4"/>
      <c r="K30" s="4"/>
      <c r="L30" s="4"/>
      <c r="M30" s="4"/>
      <c r="N30" s="4"/>
      <c r="O30" s="13"/>
      <c r="P30" s="4"/>
    </row>
    <row r="31" spans="1:16" x14ac:dyDescent="0.25">
      <c r="A31" s="15"/>
      <c r="B31" s="14" t="s">
        <v>24</v>
      </c>
      <c r="C31" s="14"/>
      <c r="D31" s="14"/>
      <c r="E31" s="14"/>
      <c r="F31" s="14"/>
      <c r="G31" s="14"/>
      <c r="H31" s="5"/>
      <c r="I31" s="4"/>
      <c r="J31" s="4"/>
      <c r="K31" s="4"/>
      <c r="L31" s="4"/>
      <c r="M31" s="4"/>
      <c r="N31" s="4"/>
      <c r="O31" s="13"/>
      <c r="P31" s="4"/>
    </row>
    <row r="32" spans="1:16" x14ac:dyDescent="0.25">
      <c r="A32" s="15"/>
      <c r="B32" s="8" t="str">
        <f>VLOOKUP($B$1,Tab!$A$2:$AD$3,25,FALSE)</f>
        <v>W</v>
      </c>
      <c r="C32" s="8"/>
      <c r="D32" s="8"/>
      <c r="E32" s="8"/>
      <c r="F32" s="8"/>
      <c r="G32" s="8"/>
      <c r="H32" s="5"/>
      <c r="I32" s="4"/>
      <c r="J32" s="4"/>
      <c r="K32" s="4"/>
      <c r="L32" s="4"/>
      <c r="M32" s="4"/>
      <c r="N32" s="4"/>
      <c r="O32" s="13"/>
      <c r="P32" s="4"/>
    </row>
    <row r="33" spans="1:16" x14ac:dyDescent="0.25">
      <c r="A33" s="15"/>
      <c r="B33" s="8"/>
      <c r="C33" s="8"/>
      <c r="D33" s="8"/>
      <c r="E33" s="8"/>
      <c r="F33" s="8"/>
      <c r="G33" s="8"/>
      <c r="H33" s="5"/>
      <c r="I33" s="4"/>
      <c r="J33" s="4"/>
      <c r="K33" s="4"/>
      <c r="L33" s="4"/>
      <c r="M33" s="4"/>
      <c r="N33" s="4"/>
      <c r="O33" s="5"/>
      <c r="P33" s="4"/>
    </row>
    <row r="34" spans="1:16" x14ac:dyDescent="0.25">
      <c r="A34" s="15"/>
      <c r="B34" s="14" t="s">
        <v>25</v>
      </c>
      <c r="C34" s="14"/>
      <c r="D34" s="14"/>
      <c r="E34" s="14"/>
      <c r="F34" s="14"/>
      <c r="G34" s="14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15"/>
      <c r="B35" s="8" t="str">
        <f>VLOOKUP($B$1,Tab!$A$2:$AD$3,26,FALSE)</f>
        <v>X</v>
      </c>
      <c r="C35" s="8"/>
      <c r="D35" s="8"/>
      <c r="E35" s="8"/>
      <c r="F35" s="8"/>
      <c r="G35" s="8"/>
      <c r="H35" s="5"/>
      <c r="I35" s="4"/>
      <c r="J35" s="4"/>
      <c r="K35" s="4"/>
      <c r="L35" s="4"/>
      <c r="M35" s="4"/>
      <c r="N35" s="4"/>
      <c r="O35" s="5"/>
      <c r="P35" s="4" t="s">
        <v>68</v>
      </c>
    </row>
    <row r="36" spans="1:16" x14ac:dyDescent="0.25">
      <c r="A36" s="15"/>
      <c r="B36" s="8"/>
      <c r="C36" s="8"/>
      <c r="D36" s="8"/>
      <c r="E36" s="8"/>
      <c r="F36" s="8"/>
      <c r="G36" s="8"/>
      <c r="H36" s="5"/>
      <c r="I36" s="4"/>
      <c r="J36" s="4"/>
      <c r="K36" s="4"/>
      <c r="L36" s="4"/>
      <c r="M36" s="4"/>
      <c r="N36" s="4"/>
      <c r="O36" s="5"/>
      <c r="P36" s="4"/>
    </row>
    <row r="37" spans="1:16" x14ac:dyDescent="0.25">
      <c r="A37" s="15"/>
      <c r="B37" s="14" t="s">
        <v>26</v>
      </c>
      <c r="C37" s="14"/>
      <c r="D37" s="14"/>
      <c r="E37" s="14"/>
      <c r="F37" s="14"/>
      <c r="G37" s="14"/>
      <c r="H37" s="5"/>
      <c r="I37" s="4"/>
      <c r="J37" s="4"/>
      <c r="K37" s="4"/>
      <c r="L37" s="4"/>
      <c r="M37" s="4"/>
      <c r="N37" s="4"/>
      <c r="O37" s="5"/>
      <c r="P37" s="4"/>
    </row>
    <row r="38" spans="1:16" x14ac:dyDescent="0.25">
      <c r="A38" s="15"/>
      <c r="B38" s="8" t="str">
        <f>VLOOKUP($B$1,Tab!$A$2:$AD$3,27,FALSE)</f>
        <v>Y</v>
      </c>
      <c r="C38" s="8"/>
      <c r="D38" s="8"/>
      <c r="E38" s="8"/>
      <c r="F38" s="8"/>
      <c r="G38" s="8"/>
      <c r="H38" s="5"/>
      <c r="I38" s="4"/>
      <c r="J38" s="4"/>
      <c r="K38" s="4"/>
      <c r="L38" s="4"/>
      <c r="M38" s="4"/>
      <c r="N38" s="4"/>
      <c r="O38" s="5"/>
      <c r="P38" s="4"/>
    </row>
    <row r="39" spans="1:16" x14ac:dyDescent="0.25">
      <c r="A39" s="15"/>
      <c r="B39" s="8"/>
      <c r="C39" s="8"/>
      <c r="D39" s="8"/>
      <c r="E39" s="8"/>
      <c r="F39" s="8"/>
      <c r="G39" s="8"/>
      <c r="H39" s="5"/>
      <c r="I39" s="4"/>
      <c r="J39" s="4"/>
      <c r="K39" s="4"/>
      <c r="L39" s="4"/>
      <c r="M39" s="4"/>
      <c r="N39" s="4"/>
      <c r="O39" s="5"/>
      <c r="P39" s="4"/>
    </row>
    <row r="40" spans="1:16" x14ac:dyDescent="0.25">
      <c r="A40" s="15"/>
      <c r="B40" s="14" t="s">
        <v>27</v>
      </c>
      <c r="C40" s="14"/>
      <c r="D40" s="14"/>
      <c r="E40" s="14"/>
      <c r="F40" s="14"/>
      <c r="G40" s="14"/>
      <c r="H40" s="5"/>
      <c r="I40" s="4"/>
      <c r="J40" s="4"/>
      <c r="K40" s="4"/>
      <c r="L40" s="4"/>
      <c r="M40" s="4"/>
      <c r="N40" s="4"/>
      <c r="O40" s="5"/>
      <c r="P40" s="4"/>
    </row>
    <row r="41" spans="1:16" x14ac:dyDescent="0.25">
      <c r="A41" s="15"/>
      <c r="B41" s="8" t="str">
        <f>VLOOKUP($B$1,Tab!$A$2:$AD$3,28,FALSE)</f>
        <v>Z</v>
      </c>
      <c r="C41" s="8"/>
      <c r="D41" s="8"/>
      <c r="E41" s="8"/>
      <c r="F41" s="8"/>
      <c r="G41" s="8"/>
      <c r="H41" s="5"/>
      <c r="I41" s="4"/>
      <c r="J41" s="4"/>
      <c r="K41" s="4"/>
      <c r="L41" s="4"/>
      <c r="M41" s="4"/>
      <c r="N41" s="4"/>
      <c r="O41" s="5"/>
      <c r="P41" s="4"/>
    </row>
    <row r="42" spans="1:16" x14ac:dyDescent="0.25">
      <c r="A42" s="15"/>
      <c r="B42" s="8"/>
      <c r="C42" s="8"/>
      <c r="D42" s="8"/>
      <c r="E42" s="8"/>
      <c r="F42" s="8"/>
      <c r="G42" s="8"/>
      <c r="H42" s="5"/>
      <c r="I42" s="4"/>
      <c r="J42" s="4"/>
      <c r="K42" s="4"/>
      <c r="L42" s="4"/>
      <c r="M42" s="4"/>
      <c r="N42" s="4"/>
      <c r="O42" s="5"/>
      <c r="P42" s="4"/>
    </row>
    <row r="43" spans="1:16" x14ac:dyDescent="0.25">
      <c r="A43" s="15"/>
      <c r="B43" s="14" t="s">
        <v>28</v>
      </c>
      <c r="C43" s="14"/>
      <c r="D43" s="14"/>
      <c r="E43" s="14"/>
      <c r="F43" s="14"/>
      <c r="G43" s="14"/>
      <c r="H43" s="5"/>
      <c r="I43" s="4"/>
      <c r="J43" s="4"/>
      <c r="K43" s="4"/>
      <c r="L43" s="4"/>
      <c r="M43" s="4"/>
      <c r="N43" s="4"/>
      <c r="O43" s="5"/>
      <c r="P43" s="4"/>
    </row>
    <row r="44" spans="1:16" x14ac:dyDescent="0.25">
      <c r="A44" s="15"/>
      <c r="B44" s="8" t="str">
        <f>VLOOKUP($B$1,Tab!$A$2:$AD$3,29,FALSE)</f>
        <v>AA</v>
      </c>
      <c r="C44" s="8"/>
      <c r="D44" s="8"/>
      <c r="E44" s="8"/>
      <c r="F44" s="8"/>
      <c r="G44" s="8"/>
      <c r="H44" s="5"/>
      <c r="I44" s="4"/>
      <c r="J44" s="4"/>
      <c r="K44" s="4"/>
      <c r="L44" s="4"/>
      <c r="M44" s="4"/>
      <c r="N44" s="4"/>
      <c r="O44" s="5"/>
      <c r="P44" s="4"/>
    </row>
  </sheetData>
  <printOptions horizontalCentered="1" verticalCentered="1"/>
  <pageMargins left="0.23622047244094491" right="0.23622047244094491" top="0.19685039370078741" bottom="0.19685039370078741" header="0" footer="0"/>
  <pageSetup paperSize="8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2062" r:id="rId4" name="ComboBox1">
          <controlPr defaultSize="0" autoLine="0" linkedCell="B1" listFillRange="Srce" r:id="rId5">
            <anchor moveWithCells="1">
              <from>
                <xdr:col>2</xdr:col>
                <xdr:colOff>19050</xdr:colOff>
                <xdr:row>0</xdr:row>
                <xdr:rowOff>0</xdr:rowOff>
              </from>
              <to>
                <xdr:col>7</xdr:col>
                <xdr:colOff>19050</xdr:colOff>
                <xdr:row>1</xdr:row>
                <xdr:rowOff>0</xdr:rowOff>
              </to>
            </anchor>
          </controlPr>
        </control>
      </mc:Choice>
      <mc:Fallback>
        <control shapeId="2062" r:id="rId4" name="ComboBox1"/>
      </mc:Fallback>
    </mc:AlternateContent>
    <mc:AlternateContent xmlns:mc="http://schemas.openxmlformats.org/markup-compatibility/2006">
      <mc:Choice Requires="x14">
        <control shapeId="2061" r:id="rId6" name="Image6">
          <controlPr defaultSize="0" autoLine="0" autoPict="0" r:id="rId7">
            <anchor moveWithCells="1">
              <from>
                <xdr:col>14</xdr:col>
                <xdr:colOff>19050</xdr:colOff>
                <xdr:row>34</xdr:row>
                <xdr:rowOff>114300</xdr:rowOff>
              </from>
              <to>
                <xdr:col>19</xdr:col>
                <xdr:colOff>600075</xdr:colOff>
                <xdr:row>51</xdr:row>
                <xdr:rowOff>47625</xdr:rowOff>
              </to>
            </anchor>
          </controlPr>
        </control>
      </mc:Choice>
      <mc:Fallback>
        <control shapeId="2061" r:id="rId6" name="Image6"/>
      </mc:Fallback>
    </mc:AlternateContent>
    <mc:AlternateContent xmlns:mc="http://schemas.openxmlformats.org/markup-compatibility/2006">
      <mc:Choice Requires="x14">
        <control shapeId="2060" r:id="rId8" name="Image5">
          <controlPr defaultSize="0" autoLine="0" autoPict="0" r:id="rId7">
            <anchor moveWithCells="1">
              <from>
                <xdr:col>8</xdr:col>
                <xdr:colOff>19050</xdr:colOff>
                <xdr:row>34</xdr:row>
                <xdr:rowOff>114300</xdr:rowOff>
              </from>
              <to>
                <xdr:col>13</xdr:col>
                <xdr:colOff>600075</xdr:colOff>
                <xdr:row>51</xdr:row>
                <xdr:rowOff>47625</xdr:rowOff>
              </to>
            </anchor>
          </controlPr>
        </control>
      </mc:Choice>
      <mc:Fallback>
        <control shapeId="2060" r:id="rId8" name="Image5"/>
      </mc:Fallback>
    </mc:AlternateContent>
    <mc:AlternateContent xmlns:mc="http://schemas.openxmlformats.org/markup-compatibility/2006">
      <mc:Choice Requires="x14">
        <control shapeId="2059" r:id="rId9" name="Image4">
          <controlPr defaultSize="0" autoLine="0" autoPict="0" r:id="rId7">
            <anchor moveWithCells="1">
              <from>
                <xdr:col>14</xdr:col>
                <xdr:colOff>19050</xdr:colOff>
                <xdr:row>17</xdr:row>
                <xdr:rowOff>19050</xdr:rowOff>
              </from>
              <to>
                <xdr:col>19</xdr:col>
                <xdr:colOff>600075</xdr:colOff>
                <xdr:row>33</xdr:row>
                <xdr:rowOff>142875</xdr:rowOff>
              </to>
            </anchor>
          </controlPr>
        </control>
      </mc:Choice>
      <mc:Fallback>
        <control shapeId="2059" r:id="rId9" name="Image4"/>
      </mc:Fallback>
    </mc:AlternateContent>
    <mc:AlternateContent xmlns:mc="http://schemas.openxmlformats.org/markup-compatibility/2006">
      <mc:Choice Requires="x14">
        <control shapeId="2058" r:id="rId10" name="Image3">
          <controlPr defaultSize="0" autoLine="0" autoPict="0" r:id="rId7">
            <anchor moveWithCells="1">
              <from>
                <xdr:col>8</xdr:col>
                <xdr:colOff>19050</xdr:colOff>
                <xdr:row>17</xdr:row>
                <xdr:rowOff>19050</xdr:rowOff>
              </from>
              <to>
                <xdr:col>13</xdr:col>
                <xdr:colOff>600075</xdr:colOff>
                <xdr:row>33</xdr:row>
                <xdr:rowOff>142875</xdr:rowOff>
              </to>
            </anchor>
          </controlPr>
        </control>
      </mc:Choice>
      <mc:Fallback>
        <control shapeId="2058" r:id="rId10" name="Image3"/>
      </mc:Fallback>
    </mc:AlternateContent>
    <mc:AlternateContent xmlns:mc="http://schemas.openxmlformats.org/markup-compatibility/2006">
      <mc:Choice Requires="x14">
        <control shapeId="2057" r:id="rId11" name="Image2">
          <controlPr defaultSize="0" autoLine="0" autoPict="0" r:id="rId7">
            <anchor moveWithCells="1">
              <from>
                <xdr:col>14</xdr:col>
                <xdr:colOff>19050</xdr:colOff>
                <xdr:row>0</xdr:row>
                <xdr:rowOff>0</xdr:rowOff>
              </from>
              <to>
                <xdr:col>19</xdr:col>
                <xdr:colOff>600075</xdr:colOff>
                <xdr:row>16</xdr:row>
                <xdr:rowOff>38100</xdr:rowOff>
              </to>
            </anchor>
          </controlPr>
        </control>
      </mc:Choice>
      <mc:Fallback>
        <control shapeId="2057" r:id="rId11" name="Image2"/>
      </mc:Fallback>
    </mc:AlternateContent>
    <mc:AlternateContent xmlns:mc="http://schemas.openxmlformats.org/markup-compatibility/2006">
      <mc:Choice Requires="x14">
        <control shapeId="2056" r:id="rId12" name="Image1">
          <controlPr defaultSize="0" autoLine="0" autoPict="0" r:id="rId7">
            <anchor moveWithCells="1">
              <from>
                <xdr:col>8</xdr:col>
                <xdr:colOff>19050</xdr:colOff>
                <xdr:row>0</xdr:row>
                <xdr:rowOff>0</xdr:rowOff>
              </from>
              <to>
                <xdr:col>13</xdr:col>
                <xdr:colOff>600075</xdr:colOff>
                <xdr:row>16</xdr:row>
                <xdr:rowOff>38100</xdr:rowOff>
              </to>
            </anchor>
          </controlPr>
        </control>
      </mc:Choice>
      <mc:Fallback>
        <control shapeId="2056" r:id="rId12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Fiche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cp:lastPrinted>2017-03-25T07:11:30Z</cp:lastPrinted>
  <dcterms:created xsi:type="dcterms:W3CDTF">2017-03-23T18:12:04Z</dcterms:created>
  <dcterms:modified xsi:type="dcterms:W3CDTF">2017-03-25T07:17:43Z</dcterms:modified>
</cp:coreProperties>
</file>