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625" yWindow="1770" windowWidth="19425" windowHeight="9825"/>
  </bookViews>
  <sheets>
    <sheet name="TABLEAU" sheetId="1" r:id="rId1"/>
    <sheet name="Récap" sheetId="3" r:id="rId2"/>
    <sheet name="Impression" sheetId="4" r:id="rId3"/>
    <sheet name="Commande" sheetId="6" r:id="rId4"/>
    <sheet name="Tailles" sheetId="7" r:id="rId5"/>
  </sheets>
  <definedNames>
    <definedName name="_xlnm._FilterDatabase" localSheetId="3" hidden="1">Commande!$A$5:$G$19</definedName>
    <definedName name="_xlnm._FilterDatabase" localSheetId="0" hidden="1">TABLEAU!$I$9:$J$28</definedName>
    <definedName name="_xlnm.Print_Titles" localSheetId="0">TABLEAU!$A:$B,TABLEAU!$7:$9</definedName>
    <definedName name="N_P">TABLEAU!$A$10</definedName>
    <definedName name="Réf_Prod">OFFSET(Commande!$A$5,,,COUNTA(Commande!$A:$A)-2)</definedName>
    <definedName name="Tableau1">TABLEAU!$A$10:$AU$28</definedName>
    <definedName name="Taille">OFFSET(Tailles!$A$2,,,COUNTA(Tailles!$A:$A)-1)</definedName>
    <definedName name="_xlnm.Print_Area" localSheetId="3">Commande!$A$1:$D$19</definedName>
    <definedName name="_xlnm.Print_Area" localSheetId="0">TABLEAU!$A$1:$AU$30</definedName>
  </definedNames>
  <calcPr calcId="145621"/>
</workbook>
</file>

<file path=xl/calcChain.xml><?xml version="1.0" encoding="utf-8"?>
<calcChain xmlns="http://schemas.openxmlformats.org/spreadsheetml/2006/main">
  <c r="B35" i="3" l="1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A31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A29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7" i="3"/>
  <c r="A27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A25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A23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A21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A19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A17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A15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A13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A11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A9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A7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  <c r="A5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A3" i="3"/>
  <c r="T11" i="3" l="1"/>
  <c r="V11" i="3" s="1"/>
  <c r="T13" i="3"/>
  <c r="V13" i="3" s="1"/>
  <c r="T15" i="3"/>
  <c r="V15" i="3" s="1"/>
  <c r="T19" i="3"/>
  <c r="V19" i="3" s="1"/>
  <c r="T23" i="3"/>
  <c r="V23" i="3" s="1"/>
  <c r="T25" i="3"/>
  <c r="V25" i="3" s="1"/>
  <c r="T31" i="3"/>
  <c r="V31" i="3" s="1"/>
  <c r="T5" i="3"/>
  <c r="V5" i="3" s="1"/>
  <c r="T27" i="3"/>
  <c r="V27" i="3" s="1"/>
  <c r="T21" i="3"/>
  <c r="V21" i="3" s="1"/>
  <c r="T29" i="3"/>
  <c r="V29" i="3" s="1"/>
  <c r="T7" i="3"/>
  <c r="V7" i="3" s="1"/>
  <c r="T9" i="3"/>
  <c r="V9" i="3" s="1"/>
  <c r="T17" i="3"/>
  <c r="V17" i="3" s="1"/>
  <c r="T3" i="3"/>
  <c r="V3" i="3" s="1"/>
  <c r="V35" i="3" l="1"/>
  <c r="T35" i="3"/>
  <c r="D5" i="6" l="1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C19" i="6" l="1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A1" i="6" l="1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C3" i="6" l="1"/>
  <c r="V29" i="1"/>
  <c r="AT29" i="1" l="1"/>
  <c r="AQ29" i="1"/>
  <c r="AN29" i="1"/>
  <c r="AK29" i="1"/>
  <c r="AH29" i="1"/>
  <c r="AE29" i="1"/>
  <c r="AB29" i="1"/>
  <c r="Y29" i="1"/>
  <c r="S29" i="1"/>
  <c r="P29" i="1"/>
  <c r="M29" i="1"/>
  <c r="J29" i="1"/>
  <c r="G29" i="1"/>
  <c r="D29" i="1"/>
  <c r="D30" i="1" l="1"/>
</calcChain>
</file>

<file path=xl/sharedStrings.xml><?xml version="1.0" encoding="utf-8"?>
<sst xmlns="http://schemas.openxmlformats.org/spreadsheetml/2006/main" count="230" uniqueCount="44">
  <si>
    <t>S</t>
  </si>
  <si>
    <t>XL</t>
  </si>
  <si>
    <t>L</t>
  </si>
  <si>
    <t>Tailles</t>
  </si>
  <si>
    <t>XS</t>
  </si>
  <si>
    <t>M</t>
  </si>
  <si>
    <t>NOM - Prénom</t>
  </si>
  <si>
    <t>Taille</t>
  </si>
  <si>
    <t>Qté</t>
  </si>
  <si>
    <t>REF PRODUIT</t>
  </si>
  <si>
    <t>CODE CLIENT</t>
  </si>
  <si>
    <t>REF COMMANDE</t>
  </si>
  <si>
    <t>X</t>
  </si>
  <si>
    <t>4XL</t>
  </si>
  <si>
    <t>5XL</t>
  </si>
  <si>
    <t>MISE EN SACHET</t>
  </si>
  <si>
    <t>ESSAI66</t>
  </si>
  <si>
    <t>ESSAI67</t>
  </si>
  <si>
    <t>ESSAI68</t>
  </si>
  <si>
    <t>ESSAI69</t>
  </si>
  <si>
    <t>ESSAI70</t>
  </si>
  <si>
    <t>ESSAI71</t>
  </si>
  <si>
    <t>ESSAI72</t>
  </si>
  <si>
    <t>obs</t>
  </si>
  <si>
    <t>NOM CLIENT</t>
  </si>
  <si>
    <t>6XL</t>
  </si>
  <si>
    <t>TOTAL</t>
  </si>
  <si>
    <t>PU HT</t>
  </si>
  <si>
    <t>TOTAL PUHT</t>
  </si>
  <si>
    <t>XXL</t>
  </si>
  <si>
    <t>XXXL</t>
  </si>
  <si>
    <r>
      <t xml:space="preserve">Service             </t>
    </r>
    <r>
      <rPr>
        <b/>
        <sz val="10"/>
        <rFont val="Calibri"/>
        <family val="2"/>
        <scheme val="minor"/>
      </rPr>
      <t>(2EME LIGNE ETIQUETTE)</t>
    </r>
  </si>
  <si>
    <t>SERVICE</t>
  </si>
  <si>
    <t>39-41</t>
  </si>
  <si>
    <t>Produits</t>
  </si>
  <si>
    <t>XXXXXXX</t>
  </si>
  <si>
    <t>42-44</t>
  </si>
  <si>
    <t>45-47</t>
  </si>
  <si>
    <t>T. UNIQUE</t>
  </si>
  <si>
    <t>NOM et Prénom</t>
  </si>
  <si>
    <t>Total articles</t>
  </si>
  <si>
    <t>-</t>
  </si>
  <si>
    <t>REF DIVALTO+COULEUR</t>
  </si>
  <si>
    <t>NOM + grille 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</si>
</sst>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23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5"/>
      <name val="Calibri"/>
      <family val="2"/>
    </font>
    <font>
      <sz val="14"/>
      <color rgb="FF000000"/>
      <name val="Arial"/>
      <family val="2"/>
    </font>
    <font>
      <u/>
      <sz val="7"/>
      <color theme="10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u/>
      <sz val="14"/>
      <color theme="10"/>
      <name val="Arial"/>
      <family val="2"/>
    </font>
    <font>
      <sz val="14"/>
      <name val="Arial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 applyFont="1" applyAlignment="1"/>
    <xf numFmtId="0" fontId="4" fillId="4" borderId="1" xfId="0" applyFont="1" applyFill="1" applyBorder="1" applyAlignment="1">
      <alignment wrapText="1"/>
    </xf>
    <xf numFmtId="0" fontId="0" fillId="4" borderId="1" xfId="0" applyFont="1" applyFill="1" applyBorder="1" applyAlignment="1"/>
    <xf numFmtId="0" fontId="0" fillId="0" borderId="1" xfId="0" applyFont="1" applyBorder="1" applyAlignment="1"/>
    <xf numFmtId="0" fontId="5" fillId="7" borderId="1" xfId="0" applyFont="1" applyFill="1" applyBorder="1" applyAlignment="1">
      <alignment horizontal="left" vertical="center" wrapText="1"/>
    </xf>
    <xf numFmtId="0" fontId="7" fillId="7" borderId="3" xfId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/>
    </xf>
    <xf numFmtId="0" fontId="9" fillId="4" borderId="1" xfId="0" applyNumberFormat="1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0" fillId="6" borderId="1" xfId="0" applyFont="1" applyFill="1" applyBorder="1" applyAlignment="1"/>
    <xf numFmtId="0" fontId="0" fillId="9" borderId="1" xfId="0" applyFont="1" applyFill="1" applyBorder="1" applyAlignment="1"/>
    <xf numFmtId="0" fontId="8" fillId="6" borderId="1" xfId="0" applyFont="1" applyFill="1" applyBorder="1" applyAlignment="1"/>
    <xf numFmtId="0" fontId="10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0" xfId="6" applyFont="1" applyAlignment="1" applyProtection="1">
      <alignment horizontal="center"/>
    </xf>
    <xf numFmtId="0" fontId="10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/>
    </xf>
    <xf numFmtId="0" fontId="17" fillId="2" borderId="1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/>
    <xf numFmtId="0" fontId="18" fillId="3" borderId="1" xfId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4" fillId="7" borderId="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9" xfId="0" applyFont="1" applyBorder="1" applyAlignment="1"/>
    <xf numFmtId="0" fontId="0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0" xfId="0" applyAlignment="1"/>
    <xf numFmtId="0" fontId="6" fillId="6" borderId="15" xfId="0" applyFont="1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13" xfId="0" applyFont="1" applyBorder="1" applyAlignment="1"/>
    <xf numFmtId="0" fontId="21" fillId="6" borderId="16" xfId="0" applyFont="1" applyFill="1" applyBorder="1" applyAlignment="1">
      <alignment horizontal="center"/>
    </xf>
    <xf numFmtId="0" fontId="21" fillId="6" borderId="17" xfId="0" applyFont="1" applyFill="1" applyBorder="1" applyAlignment="1">
      <alignment horizontal="center"/>
    </xf>
    <xf numFmtId="0" fontId="21" fillId="6" borderId="18" xfId="0" applyFont="1" applyFill="1" applyBorder="1" applyAlignment="1">
      <alignment horizontal="center" vertical="center"/>
    </xf>
    <xf numFmtId="0" fontId="21" fillId="6" borderId="19" xfId="0" applyFont="1" applyFill="1" applyBorder="1" applyAlignment="1">
      <alignment horizontal="center" vertical="center"/>
    </xf>
    <xf numFmtId="0" fontId="21" fillId="6" borderId="20" xfId="0" applyFont="1" applyFill="1" applyBorder="1" applyAlignment="1">
      <alignment horizontal="center"/>
    </xf>
    <xf numFmtId="0" fontId="22" fillId="7" borderId="11" xfId="0" applyFont="1" applyFill="1" applyBorder="1" applyAlignment="1">
      <alignment shrinkToFit="1"/>
    </xf>
    <xf numFmtId="0" fontId="14" fillId="10" borderId="8" xfId="0" applyFont="1" applyFill="1" applyBorder="1" applyAlignment="1" applyProtection="1">
      <alignment shrinkToFit="1"/>
      <protection locked="0"/>
    </xf>
    <xf numFmtId="0" fontId="21" fillId="11" borderId="12" xfId="0" applyFont="1" applyFill="1" applyBorder="1" applyAlignment="1">
      <alignment horizontal="center" vertical="center" shrinkToFit="1"/>
    </xf>
    <xf numFmtId="0" fontId="21" fillId="11" borderId="13" xfId="0" applyFont="1" applyFill="1" applyBorder="1" applyAlignment="1">
      <alignment horizontal="center" vertical="center" shrinkToFit="1"/>
    </xf>
    <xf numFmtId="0" fontId="21" fillId="11" borderId="7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left" vertical="top" wrapText="1"/>
    </xf>
    <xf numFmtId="0" fontId="2" fillId="0" borderId="0" xfId="0" applyFont="1" applyFill="1" applyAlignment="1"/>
    <xf numFmtId="0" fontId="0" fillId="0" borderId="0" xfId="0" applyFont="1" applyFill="1" applyAlignment="1"/>
    <xf numFmtId="0" fontId="3" fillId="6" borderId="1" xfId="0" applyFont="1" applyFill="1" applyBorder="1" applyAlignment="1">
      <alignment horizontal="center"/>
    </xf>
    <xf numFmtId="0" fontId="19" fillId="2" borderId="3" xfId="1" applyFont="1" applyFill="1" applyBorder="1" applyAlignment="1">
      <alignment horizontal="center" vertical="center" wrapText="1"/>
    </xf>
    <xf numFmtId="0" fontId="19" fillId="2" borderId="5" xfId="1" applyFont="1" applyFill="1" applyBorder="1" applyAlignment="1">
      <alignment horizontal="center" vertical="center" wrapText="1"/>
    </xf>
    <xf numFmtId="0" fontId="19" fillId="2" borderId="2" xfId="1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shrinkToFit="1"/>
    </xf>
    <xf numFmtId="0" fontId="22" fillId="7" borderId="5" xfId="0" applyFont="1" applyFill="1" applyBorder="1" applyAlignment="1">
      <alignment horizontal="center" vertical="center" shrinkToFit="1"/>
    </xf>
    <xf numFmtId="0" fontId="22" fillId="7" borderId="2" xfId="0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</cellXfs>
  <cellStyles count="7">
    <cellStyle name="Lien hypertexte" xfId="6" builtinId="8"/>
    <cellStyle name="Milliers 2" xfId="2"/>
    <cellStyle name="Monétaire 2" xfId="3"/>
    <cellStyle name="Normal" xfId="0" builtinId="0"/>
    <cellStyle name="Normal 2" xfId="1"/>
    <cellStyle name="Normal 3" xfId="4"/>
    <cellStyle name="Normal 4" xfId="5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568325</xdr:colOff>
      <xdr:row>0</xdr:row>
      <xdr:rowOff>76200</xdr:rowOff>
    </xdr:from>
    <xdr:ext cx="1527176" cy="1009650"/>
    <xdr:sp macro="[0]!Controle" textlink="">
      <xdr:nvSpPr>
        <xdr:cNvPr id="2" name="Flèche droite 1"/>
        <xdr:cNvSpPr/>
      </xdr:nvSpPr>
      <xdr:spPr>
        <a:xfrm>
          <a:off x="3416300" y="76200"/>
          <a:ext cx="1527176" cy="1009650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wrap="square" rtlCol="0" anchor="ctr">
          <a:noAutofit/>
        </a:bodyPr>
        <a:lstStyle/>
        <a:p>
          <a:pPr algn="ctr"/>
          <a:r>
            <a:rPr lang="fr-FR" sz="1600"/>
            <a:t>IMPRESSION ETIQUETTES</a:t>
          </a:r>
        </a:p>
      </xdr:txBody>
    </xdr:sp>
    <xdr:clientData/>
  </xdr:oneCellAnchor>
  <xdr:twoCellAnchor>
    <xdr:from>
      <xdr:col>4</xdr:col>
      <xdr:colOff>285750</xdr:colOff>
      <xdr:row>0</xdr:row>
      <xdr:rowOff>92075</xdr:rowOff>
    </xdr:from>
    <xdr:to>
      <xdr:col>5</xdr:col>
      <xdr:colOff>1327150</xdr:colOff>
      <xdr:row>3</xdr:row>
      <xdr:rowOff>244475</xdr:rowOff>
    </xdr:to>
    <xdr:sp macro="[0]!Controle_bis" textlink="">
      <xdr:nvSpPr>
        <xdr:cNvPr id="4" name="Flèche droite 3"/>
        <xdr:cNvSpPr/>
      </xdr:nvSpPr>
      <xdr:spPr>
        <a:xfrm>
          <a:off x="5095875" y="92075"/>
          <a:ext cx="1422400" cy="1047750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IMPRESSION</a:t>
          </a:r>
        </a:p>
        <a:p>
          <a:pPr algn="ctr"/>
          <a:r>
            <a:rPr lang="fr-FR" sz="1100"/>
            <a:t>COMMANDES</a:t>
          </a:r>
        </a:p>
      </xdr:txBody>
    </xdr:sp>
    <xdr:clientData/>
  </xdr:twoCellAnchor>
  <xdr:twoCellAnchor editAs="oneCell">
    <xdr:from>
      <xdr:col>6</xdr:col>
      <xdr:colOff>263525</xdr:colOff>
      <xdr:row>1</xdr:row>
      <xdr:rowOff>3174</xdr:rowOff>
    </xdr:from>
    <xdr:to>
      <xdr:col>8</xdr:col>
      <xdr:colOff>174625</xdr:colOff>
      <xdr:row>5</xdr:row>
      <xdr:rowOff>13493</xdr:rowOff>
    </xdr:to>
    <xdr:pic macro="[0]!supp_colonnes">
      <xdr:nvPicPr>
        <xdr:cNvPr id="5" name="Image 4" descr="poubell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26250" y="203199"/>
          <a:ext cx="825500" cy="1229519"/>
        </a:xfrm>
        <a:prstGeom prst="rect">
          <a:avLst/>
        </a:prstGeom>
      </xdr:spPr>
    </xdr:pic>
    <xdr:clientData/>
  </xdr:twoCellAnchor>
  <xdr:twoCellAnchor>
    <xdr:from>
      <xdr:col>1</xdr:col>
      <xdr:colOff>104774</xdr:colOff>
      <xdr:row>2</xdr:row>
      <xdr:rowOff>53975</xdr:rowOff>
    </xdr:from>
    <xdr:to>
      <xdr:col>2</xdr:col>
      <xdr:colOff>66674</xdr:colOff>
      <xdr:row>5</xdr:row>
      <xdr:rowOff>161925</xdr:rowOff>
    </xdr:to>
    <xdr:sp macro="[0]!sauve" textlink="">
      <xdr:nvSpPr>
        <xdr:cNvPr id="7" name="Organigramme : Disque magnétique 6"/>
        <xdr:cNvSpPr/>
      </xdr:nvSpPr>
      <xdr:spPr>
        <a:xfrm>
          <a:off x="1628774" y="749300"/>
          <a:ext cx="1285875" cy="831850"/>
        </a:xfrm>
        <a:prstGeom prst="flowChartMagneticDisk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et</a:t>
          </a:r>
        </a:p>
        <a:p>
          <a:pPr algn="ctr"/>
          <a:r>
            <a:rPr lang="fr-FR" sz="1100"/>
            <a:t>FERMETURE</a:t>
          </a:r>
        </a:p>
      </xdr:txBody>
    </xdr:sp>
    <xdr:clientData/>
  </xdr:twoCellAnchor>
  <xdr:twoCellAnchor>
    <xdr:from>
      <xdr:col>2</xdr:col>
      <xdr:colOff>476250</xdr:colOff>
      <xdr:row>3</xdr:row>
      <xdr:rowOff>314326</xdr:rowOff>
    </xdr:from>
    <xdr:to>
      <xdr:col>5</xdr:col>
      <xdr:colOff>114300</xdr:colOff>
      <xdr:row>5</xdr:row>
      <xdr:rowOff>152401</xdr:rowOff>
    </xdr:to>
    <xdr:sp macro="[0]!Init_ListeNoms" textlink="">
      <xdr:nvSpPr>
        <xdr:cNvPr id="8" name="Rectangle à coins arrondis 7"/>
        <xdr:cNvSpPr/>
      </xdr:nvSpPr>
      <xdr:spPr>
        <a:xfrm>
          <a:off x="3324225" y="1209676"/>
          <a:ext cx="19812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MISE A JOUR DES NOMS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365125</xdr:colOff>
      <xdr:row>5</xdr:row>
      <xdr:rowOff>60325</xdr:rowOff>
    </xdr:from>
    <xdr:to>
      <xdr:col>7</xdr:col>
      <xdr:colOff>670433</xdr:colOff>
      <xdr:row>8</xdr:row>
      <xdr:rowOff>68707</xdr:rowOff>
    </xdr:to>
    <xdr:sp macro="[0]!Va_Tableau" textlink="">
      <xdr:nvSpPr>
        <xdr:cNvPr id="2" name="Flèche gauche 1"/>
        <xdr:cNvSpPr/>
      </xdr:nvSpPr>
      <xdr:spPr>
        <a:xfrm>
          <a:off x="8223250" y="1041400"/>
          <a:ext cx="1829308" cy="465582"/>
        </a:xfrm>
        <a:prstGeom prst="lef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feuille</a:t>
          </a:r>
          <a:r>
            <a:rPr lang="fr-FR" sz="1100" baseline="0"/>
            <a:t> TABLEAU</a:t>
          </a:r>
          <a:endParaRPr lang="fr-FR" sz="1100"/>
        </a:p>
      </xdr:txBody>
    </xdr:sp>
    <xdr:clientData/>
  </xdr:twoCellAnchor>
  <xdr:twoCellAnchor>
    <xdr:from>
      <xdr:col>5</xdr:col>
      <xdr:colOff>422275</xdr:colOff>
      <xdr:row>9</xdr:row>
      <xdr:rowOff>120650</xdr:rowOff>
    </xdr:from>
    <xdr:to>
      <xdr:col>7</xdr:col>
      <xdr:colOff>752475</xdr:colOff>
      <xdr:row>12</xdr:row>
      <xdr:rowOff>34925</xdr:rowOff>
    </xdr:to>
    <xdr:sp macro="" textlink="">
      <xdr:nvSpPr>
        <xdr:cNvPr id="3" name="ZoneTexte 2"/>
        <xdr:cNvSpPr txBox="1"/>
      </xdr:nvSpPr>
      <xdr:spPr>
        <a:xfrm>
          <a:off x="8280400" y="1701800"/>
          <a:ext cx="1854200" cy="3714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Cette feuille est protégée</a:t>
          </a:r>
          <a:r>
            <a:rPr lang="fr-FR" sz="1100" baseline="0"/>
            <a:t> sans mot de passe.</a:t>
          </a:r>
          <a:endParaRPr lang="fr-FR" sz="1100"/>
        </a:p>
      </xdr:txBody>
    </xdr:sp>
    <xdr:clientData/>
  </xdr:twoCellAnchor>
  <xdr:twoCellAnchor>
    <xdr:from>
      <xdr:col>5</xdr:col>
      <xdr:colOff>352425</xdr:colOff>
      <xdr:row>2</xdr:row>
      <xdr:rowOff>76200</xdr:rowOff>
    </xdr:from>
    <xdr:to>
      <xdr:col>7</xdr:col>
      <xdr:colOff>682625</xdr:colOff>
      <xdr:row>4</xdr:row>
      <xdr:rowOff>38100</xdr:rowOff>
    </xdr:to>
    <xdr:sp macro="" textlink="">
      <xdr:nvSpPr>
        <xdr:cNvPr id="4" name="ZoneTexte 3"/>
        <xdr:cNvSpPr txBox="1"/>
      </xdr:nvSpPr>
      <xdr:spPr>
        <a:xfrm>
          <a:off x="8210550" y="485775"/>
          <a:ext cx="1854200" cy="3714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&lt;----La cellule C2 est une liste déroulante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18"/>
  <sheetViews>
    <sheetView tabSelected="1" zoomScaleNormal="100" zoomScaleSheetLayoutView="5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10" sqref="A10"/>
    </sheetView>
  </sheetViews>
  <sheetFormatPr baseColWidth="10" defaultColWidth="14.42578125" defaultRowHeight="15.75" customHeight="1" x14ac:dyDescent="0.25"/>
  <cols>
    <col min="1" max="1" width="22.85546875" style="23" customWidth="1"/>
    <col min="2" max="2" width="19.85546875" style="23" customWidth="1"/>
    <col min="3" max="3" width="23.7109375" style="23" customWidth="1"/>
    <col min="4" max="5" width="5.7109375" style="23" customWidth="1"/>
    <col min="6" max="6" width="20.5703125" style="23" customWidth="1"/>
    <col min="7" max="7" width="5.7109375" style="23" customWidth="1"/>
    <col min="8" max="8" width="8" style="23" customWidth="1"/>
    <col min="9" max="9" width="18.140625" style="23" customWidth="1"/>
    <col min="10" max="10" width="8" style="23" customWidth="1"/>
    <col min="11" max="11" width="7.7109375" style="23" customWidth="1"/>
    <col min="12" max="12" width="20.85546875" style="23" customWidth="1"/>
    <col min="13" max="14" width="5.7109375" style="23" customWidth="1"/>
    <col min="15" max="15" width="22" style="23" customWidth="1"/>
    <col min="16" max="17" width="5.7109375" style="23" customWidth="1"/>
    <col min="18" max="18" width="20" style="23" customWidth="1"/>
    <col min="19" max="20" width="5.7109375" style="23" customWidth="1"/>
    <col min="21" max="21" width="19.140625" style="23" customWidth="1"/>
    <col min="22" max="23" width="5.7109375" style="23" customWidth="1"/>
    <col min="24" max="24" width="17" style="23" customWidth="1"/>
    <col min="25" max="26" width="5.7109375" style="23" customWidth="1"/>
    <col min="27" max="27" width="15.28515625" style="23" customWidth="1"/>
    <col min="28" max="29" width="5.7109375" style="23" customWidth="1"/>
    <col min="30" max="30" width="14.42578125" style="23"/>
    <col min="31" max="32" width="5.7109375" style="23" customWidth="1"/>
    <col min="33" max="33" width="15.140625" style="23" customWidth="1"/>
    <col min="34" max="35" width="5.7109375" style="23" customWidth="1"/>
    <col min="36" max="36" width="14.42578125" style="23"/>
    <col min="37" max="38" width="5.7109375" style="23" customWidth="1"/>
    <col min="39" max="39" width="18.28515625" style="23" customWidth="1"/>
    <col min="40" max="41" width="5.7109375" style="23" customWidth="1"/>
    <col min="42" max="42" width="14.42578125" style="23"/>
    <col min="43" max="44" width="5.7109375" style="23" customWidth="1"/>
    <col min="45" max="45" width="14.42578125" style="23"/>
    <col min="46" max="47" width="5.7109375" style="23" customWidth="1"/>
    <col min="48" max="16384" width="14.42578125" style="23"/>
  </cols>
  <sheetData>
    <row r="1" spans="1:47" ht="15.75" customHeight="1" x14ac:dyDescent="0.25">
      <c r="A1" s="21" t="s">
        <v>10</v>
      </c>
      <c r="B1" s="21" t="s">
        <v>24</v>
      </c>
      <c r="C1" s="16"/>
      <c r="D1" s="22"/>
      <c r="E1" s="22"/>
      <c r="R1" s="24"/>
      <c r="U1" s="25"/>
      <c r="V1" s="26"/>
      <c r="W1" s="26"/>
      <c r="X1" s="25"/>
    </row>
    <row r="2" spans="1:47" ht="39" customHeight="1" x14ac:dyDescent="0.25">
      <c r="A2" s="27"/>
      <c r="B2" s="27" t="s">
        <v>35</v>
      </c>
      <c r="C2" s="43"/>
      <c r="D2" s="22"/>
      <c r="E2" s="22"/>
      <c r="U2" s="25"/>
      <c r="V2" s="25"/>
      <c r="W2" s="25"/>
      <c r="X2" s="25"/>
    </row>
    <row r="3" spans="1:47" ht="15.75" customHeight="1" x14ac:dyDescent="0.25">
      <c r="A3" s="21" t="s">
        <v>11</v>
      </c>
      <c r="B3" s="22"/>
      <c r="C3" s="43"/>
      <c r="D3" s="22"/>
      <c r="E3" s="22"/>
    </row>
    <row r="4" spans="1:47" ht="25.5" customHeight="1" x14ac:dyDescent="0.25">
      <c r="A4" s="28"/>
      <c r="B4" s="22"/>
      <c r="C4" s="22"/>
      <c r="D4" s="22"/>
      <c r="E4" s="22"/>
    </row>
    <row r="5" spans="1:47" ht="15.75" customHeight="1" x14ac:dyDescent="0.25">
      <c r="A5" s="22"/>
      <c r="B5" s="22"/>
      <c r="C5" s="22"/>
      <c r="D5" s="22"/>
      <c r="E5" s="22"/>
    </row>
    <row r="6" spans="1:47" ht="15.75" customHeight="1" x14ac:dyDescent="0.25">
      <c r="A6" s="22"/>
      <c r="B6" s="22"/>
      <c r="C6" s="22"/>
      <c r="D6" s="22"/>
      <c r="E6" s="22"/>
    </row>
    <row r="7" spans="1:47" s="26" customFormat="1" ht="36" customHeight="1" x14ac:dyDescent="0.25">
      <c r="A7" s="29"/>
      <c r="B7" s="42" t="s">
        <v>9</v>
      </c>
      <c r="C7" s="78" t="s">
        <v>42</v>
      </c>
      <c r="D7" s="79"/>
      <c r="E7" s="80"/>
      <c r="F7" s="78" t="s">
        <v>42</v>
      </c>
      <c r="G7" s="79"/>
      <c r="H7" s="80"/>
      <c r="I7" s="78" t="s">
        <v>42</v>
      </c>
      <c r="J7" s="79"/>
      <c r="K7" s="80"/>
      <c r="L7" s="78" t="s">
        <v>42</v>
      </c>
      <c r="M7" s="79"/>
      <c r="N7" s="80"/>
      <c r="O7" s="78" t="s">
        <v>42</v>
      </c>
      <c r="P7" s="79"/>
      <c r="Q7" s="80"/>
      <c r="R7" s="78" t="s">
        <v>42</v>
      </c>
      <c r="S7" s="79"/>
      <c r="T7" s="80"/>
      <c r="U7" s="78" t="s">
        <v>42</v>
      </c>
      <c r="V7" s="79"/>
      <c r="W7" s="80"/>
      <c r="X7" s="78" t="s">
        <v>42</v>
      </c>
      <c r="Y7" s="79"/>
      <c r="Z7" s="80"/>
      <c r="AA7" s="78" t="s">
        <v>42</v>
      </c>
      <c r="AB7" s="79"/>
      <c r="AC7" s="80"/>
      <c r="AD7" s="78" t="s">
        <v>42</v>
      </c>
      <c r="AE7" s="79"/>
      <c r="AF7" s="80"/>
      <c r="AG7" s="78" t="s">
        <v>42</v>
      </c>
      <c r="AH7" s="79"/>
      <c r="AI7" s="80"/>
      <c r="AJ7" s="78" t="s">
        <v>42</v>
      </c>
      <c r="AK7" s="79"/>
      <c r="AL7" s="80"/>
      <c r="AM7" s="78" t="s">
        <v>42</v>
      </c>
      <c r="AN7" s="79"/>
      <c r="AO7" s="80"/>
      <c r="AP7" s="78" t="s">
        <v>42</v>
      </c>
      <c r="AQ7" s="79"/>
      <c r="AR7" s="80"/>
      <c r="AS7" s="78" t="s">
        <v>42</v>
      </c>
      <c r="AT7" s="79"/>
      <c r="AU7" s="80"/>
    </row>
    <row r="8" spans="1:47" ht="46.5" customHeight="1" x14ac:dyDescent="0.25">
      <c r="A8" s="30" t="s">
        <v>6</v>
      </c>
      <c r="B8" s="31" t="s">
        <v>31</v>
      </c>
      <c r="C8" s="75" t="s">
        <v>43</v>
      </c>
      <c r="D8" s="76"/>
      <c r="E8" s="77"/>
      <c r="F8" s="75" t="s">
        <v>43</v>
      </c>
      <c r="G8" s="76"/>
      <c r="H8" s="77"/>
      <c r="I8" s="75" t="s">
        <v>43</v>
      </c>
      <c r="J8" s="76"/>
      <c r="K8" s="77"/>
      <c r="L8" s="75" t="s">
        <v>43</v>
      </c>
      <c r="M8" s="76"/>
      <c r="N8" s="77"/>
      <c r="O8" s="75" t="s">
        <v>43</v>
      </c>
      <c r="P8" s="76"/>
      <c r="Q8" s="77"/>
      <c r="R8" s="75" t="s">
        <v>43</v>
      </c>
      <c r="S8" s="76"/>
      <c r="T8" s="77"/>
      <c r="U8" s="75" t="s">
        <v>43</v>
      </c>
      <c r="V8" s="76"/>
      <c r="W8" s="77"/>
      <c r="X8" s="75" t="s">
        <v>43</v>
      </c>
      <c r="Y8" s="76"/>
      <c r="Z8" s="77"/>
      <c r="AA8" s="75" t="s">
        <v>43</v>
      </c>
      <c r="AB8" s="76"/>
      <c r="AC8" s="77"/>
      <c r="AD8" s="75" t="s">
        <v>43</v>
      </c>
      <c r="AE8" s="76"/>
      <c r="AF8" s="77"/>
      <c r="AG8" s="75" t="s">
        <v>43</v>
      </c>
      <c r="AH8" s="76"/>
      <c r="AI8" s="77"/>
      <c r="AJ8" s="75" t="s">
        <v>43</v>
      </c>
      <c r="AK8" s="76"/>
      <c r="AL8" s="77"/>
      <c r="AM8" s="75" t="s">
        <v>43</v>
      </c>
      <c r="AN8" s="76"/>
      <c r="AO8" s="77"/>
      <c r="AP8" s="75" t="s">
        <v>43</v>
      </c>
      <c r="AQ8" s="76"/>
      <c r="AR8" s="77"/>
      <c r="AS8" s="75" t="s">
        <v>43</v>
      </c>
      <c r="AT8" s="76"/>
      <c r="AU8" s="77"/>
    </row>
    <row r="9" spans="1:47" ht="15.75" customHeight="1" x14ac:dyDescent="0.25">
      <c r="A9" s="32"/>
      <c r="B9" s="32"/>
      <c r="C9" s="33" t="s">
        <v>7</v>
      </c>
      <c r="D9" s="33" t="s">
        <v>8</v>
      </c>
      <c r="E9" s="33" t="s">
        <v>23</v>
      </c>
      <c r="F9" s="33" t="s">
        <v>7</v>
      </c>
      <c r="G9" s="33" t="s">
        <v>8</v>
      </c>
      <c r="H9" s="33" t="s">
        <v>23</v>
      </c>
      <c r="I9" s="33" t="s">
        <v>7</v>
      </c>
      <c r="J9" s="33" t="s">
        <v>8</v>
      </c>
      <c r="K9" s="33" t="s">
        <v>23</v>
      </c>
      <c r="L9" s="33" t="s">
        <v>7</v>
      </c>
      <c r="M9" s="33" t="s">
        <v>8</v>
      </c>
      <c r="N9" s="33" t="s">
        <v>23</v>
      </c>
      <c r="O9" s="33" t="s">
        <v>7</v>
      </c>
      <c r="P9" s="33" t="s">
        <v>8</v>
      </c>
      <c r="Q9" s="33" t="s">
        <v>23</v>
      </c>
      <c r="R9" s="33" t="s">
        <v>7</v>
      </c>
      <c r="S9" s="33" t="s">
        <v>8</v>
      </c>
      <c r="T9" s="33" t="s">
        <v>23</v>
      </c>
      <c r="U9" s="33" t="s">
        <v>7</v>
      </c>
      <c r="V9" s="33" t="s">
        <v>8</v>
      </c>
      <c r="W9" s="33" t="s">
        <v>23</v>
      </c>
      <c r="X9" s="33" t="s">
        <v>7</v>
      </c>
      <c r="Y9" s="33" t="s">
        <v>8</v>
      </c>
      <c r="Z9" s="33" t="s">
        <v>23</v>
      </c>
      <c r="AA9" s="33" t="s">
        <v>7</v>
      </c>
      <c r="AB9" s="33" t="s">
        <v>8</v>
      </c>
      <c r="AC9" s="33" t="s">
        <v>23</v>
      </c>
      <c r="AD9" s="33" t="s">
        <v>7</v>
      </c>
      <c r="AE9" s="33" t="s">
        <v>8</v>
      </c>
      <c r="AF9" s="33" t="s">
        <v>23</v>
      </c>
      <c r="AG9" s="33" t="s">
        <v>7</v>
      </c>
      <c r="AH9" s="33" t="s">
        <v>8</v>
      </c>
      <c r="AI9" s="33" t="s">
        <v>23</v>
      </c>
      <c r="AJ9" s="33" t="s">
        <v>7</v>
      </c>
      <c r="AK9" s="33" t="s">
        <v>8</v>
      </c>
      <c r="AL9" s="33" t="s">
        <v>23</v>
      </c>
      <c r="AM9" s="33" t="s">
        <v>7</v>
      </c>
      <c r="AN9" s="33" t="s">
        <v>8</v>
      </c>
      <c r="AO9" s="33" t="s">
        <v>23</v>
      </c>
      <c r="AP9" s="33" t="s">
        <v>7</v>
      </c>
      <c r="AQ9" s="33" t="s">
        <v>8</v>
      </c>
      <c r="AR9" s="33" t="s">
        <v>23</v>
      </c>
      <c r="AS9" s="33" t="s">
        <v>7</v>
      </c>
      <c r="AT9" s="33" t="s">
        <v>8</v>
      </c>
      <c r="AU9" s="33" t="s">
        <v>23</v>
      </c>
    </row>
    <row r="10" spans="1:47" ht="15.95" customHeight="1" x14ac:dyDescent="0.25">
      <c r="A10" s="34">
        <v>1</v>
      </c>
      <c r="B10" s="35"/>
      <c r="C10" s="38"/>
      <c r="D10" s="36"/>
      <c r="E10" s="37"/>
      <c r="F10" s="34"/>
      <c r="G10" s="36"/>
      <c r="H10" s="37"/>
      <c r="I10" s="34"/>
      <c r="J10" s="36"/>
      <c r="K10" s="37"/>
      <c r="L10" s="34"/>
      <c r="M10" s="36"/>
      <c r="N10" s="37"/>
      <c r="O10" s="34"/>
      <c r="P10" s="36"/>
      <c r="Q10" s="37"/>
      <c r="R10" s="34"/>
      <c r="S10" s="36"/>
      <c r="T10" s="37"/>
      <c r="U10" s="34"/>
      <c r="V10" s="36"/>
      <c r="W10" s="37"/>
      <c r="X10" s="34"/>
      <c r="Y10" s="36"/>
      <c r="Z10" s="37"/>
      <c r="AA10" s="34"/>
      <c r="AB10" s="36"/>
      <c r="AC10" s="37"/>
      <c r="AD10" s="34"/>
      <c r="AE10" s="36"/>
      <c r="AF10" s="37"/>
      <c r="AG10" s="34"/>
      <c r="AH10" s="36"/>
      <c r="AI10" s="37"/>
      <c r="AJ10" s="34"/>
      <c r="AK10" s="36"/>
      <c r="AL10" s="37"/>
      <c r="AM10" s="34"/>
      <c r="AN10" s="36"/>
      <c r="AO10" s="37"/>
      <c r="AP10" s="34"/>
      <c r="AQ10" s="36"/>
      <c r="AR10" s="37"/>
      <c r="AS10" s="34"/>
      <c r="AT10" s="36"/>
      <c r="AU10" s="37"/>
    </row>
    <row r="11" spans="1:47" ht="15.95" customHeight="1" x14ac:dyDescent="0.25">
      <c r="A11" s="34"/>
      <c r="B11" s="35"/>
      <c r="C11" s="38"/>
      <c r="D11" s="36"/>
      <c r="E11" s="37"/>
      <c r="F11" s="34"/>
      <c r="G11" s="36"/>
      <c r="H11" s="37"/>
      <c r="I11" s="34"/>
      <c r="J11" s="36"/>
      <c r="K11" s="37"/>
      <c r="L11" s="34"/>
      <c r="M11" s="36"/>
      <c r="N11" s="37"/>
      <c r="O11" s="34"/>
      <c r="P11" s="36"/>
      <c r="Q11" s="37"/>
      <c r="R11" s="34"/>
      <c r="S11" s="36"/>
      <c r="T11" s="37"/>
      <c r="U11" s="34"/>
      <c r="V11" s="36"/>
      <c r="W11" s="37"/>
      <c r="X11" s="34"/>
      <c r="Y11" s="36"/>
      <c r="Z11" s="37"/>
      <c r="AA11" s="34"/>
      <c r="AB11" s="36"/>
      <c r="AC11" s="37"/>
      <c r="AD11" s="34"/>
      <c r="AE11" s="36"/>
      <c r="AF11" s="37"/>
      <c r="AG11" s="34"/>
      <c r="AH11" s="36"/>
      <c r="AI11" s="37"/>
      <c r="AJ11" s="34"/>
      <c r="AK11" s="36"/>
      <c r="AL11" s="37"/>
      <c r="AM11" s="34"/>
      <c r="AN11" s="36"/>
      <c r="AO11" s="37"/>
      <c r="AP11" s="34"/>
      <c r="AQ11" s="36"/>
      <c r="AR11" s="37"/>
      <c r="AS11" s="34"/>
      <c r="AT11" s="36"/>
      <c r="AU11" s="37"/>
    </row>
    <row r="12" spans="1:47" ht="15.95" customHeight="1" x14ac:dyDescent="0.25">
      <c r="A12" s="34"/>
      <c r="B12" s="35"/>
      <c r="C12" s="38"/>
      <c r="D12" s="36"/>
      <c r="E12" s="37"/>
      <c r="F12" s="34"/>
      <c r="G12" s="36"/>
      <c r="H12" s="37"/>
      <c r="I12" s="34"/>
      <c r="J12" s="36"/>
      <c r="K12" s="37"/>
      <c r="L12" s="34"/>
      <c r="M12" s="36"/>
      <c r="N12" s="37"/>
      <c r="O12" s="34"/>
      <c r="P12" s="36"/>
      <c r="Q12" s="37"/>
      <c r="R12" s="34"/>
      <c r="S12" s="36"/>
      <c r="T12" s="37"/>
      <c r="U12" s="34"/>
      <c r="V12" s="36"/>
      <c r="W12" s="37"/>
      <c r="X12" s="34"/>
      <c r="Y12" s="36"/>
      <c r="Z12" s="37"/>
      <c r="AA12" s="34"/>
      <c r="AB12" s="36"/>
      <c r="AC12" s="37"/>
      <c r="AD12" s="34"/>
      <c r="AE12" s="36"/>
      <c r="AF12" s="37"/>
      <c r="AG12" s="34"/>
      <c r="AH12" s="36"/>
      <c r="AI12" s="37"/>
      <c r="AJ12" s="34"/>
      <c r="AK12" s="36"/>
      <c r="AL12" s="37"/>
      <c r="AM12" s="34"/>
      <c r="AN12" s="36"/>
      <c r="AO12" s="37"/>
      <c r="AP12" s="34"/>
      <c r="AQ12" s="36"/>
      <c r="AR12" s="37"/>
      <c r="AS12" s="34"/>
      <c r="AT12" s="36"/>
      <c r="AU12" s="37"/>
    </row>
    <row r="13" spans="1:47" ht="15.95" customHeight="1" x14ac:dyDescent="0.25">
      <c r="A13" s="34"/>
      <c r="B13" s="35"/>
      <c r="C13" s="38"/>
      <c r="D13" s="36"/>
      <c r="E13" s="37"/>
      <c r="F13" s="34"/>
      <c r="G13" s="36"/>
      <c r="H13" s="37"/>
      <c r="I13" s="34"/>
      <c r="J13" s="36"/>
      <c r="K13" s="37"/>
      <c r="L13" s="34"/>
      <c r="M13" s="36"/>
      <c r="N13" s="37"/>
      <c r="O13" s="34"/>
      <c r="P13" s="36"/>
      <c r="Q13" s="37"/>
      <c r="R13" s="34"/>
      <c r="S13" s="36"/>
      <c r="T13" s="37"/>
      <c r="U13" s="34"/>
      <c r="V13" s="36"/>
      <c r="W13" s="37"/>
      <c r="X13" s="34"/>
      <c r="Y13" s="36"/>
      <c r="Z13" s="37"/>
      <c r="AA13" s="34"/>
      <c r="AB13" s="36"/>
      <c r="AC13" s="37"/>
      <c r="AD13" s="34"/>
      <c r="AE13" s="36"/>
      <c r="AF13" s="37"/>
      <c r="AG13" s="34"/>
      <c r="AH13" s="36"/>
      <c r="AI13" s="37"/>
      <c r="AJ13" s="34"/>
      <c r="AK13" s="36"/>
      <c r="AL13" s="37"/>
      <c r="AM13" s="34"/>
      <c r="AN13" s="36"/>
      <c r="AO13" s="37"/>
      <c r="AP13" s="34"/>
      <c r="AQ13" s="36"/>
      <c r="AR13" s="37"/>
      <c r="AS13" s="34"/>
      <c r="AT13" s="36"/>
      <c r="AU13" s="37"/>
    </row>
    <row r="14" spans="1:47" ht="15.95" customHeight="1" x14ac:dyDescent="0.25">
      <c r="A14" s="34"/>
      <c r="B14" s="35"/>
      <c r="C14" s="38"/>
      <c r="D14" s="36"/>
      <c r="E14" s="37"/>
      <c r="F14" s="34"/>
      <c r="G14" s="36"/>
      <c r="H14" s="37"/>
      <c r="I14" s="34"/>
      <c r="J14" s="36"/>
      <c r="K14" s="37"/>
      <c r="L14" s="34"/>
      <c r="M14" s="36"/>
      <c r="N14" s="37"/>
      <c r="O14" s="34"/>
      <c r="P14" s="36"/>
      <c r="Q14" s="37"/>
      <c r="R14" s="34"/>
      <c r="S14" s="36"/>
      <c r="T14" s="37"/>
      <c r="U14" s="34"/>
      <c r="V14" s="36"/>
      <c r="W14" s="37"/>
      <c r="X14" s="34"/>
      <c r="Y14" s="36"/>
      <c r="Z14" s="37"/>
      <c r="AA14" s="34"/>
      <c r="AB14" s="36"/>
      <c r="AC14" s="37"/>
      <c r="AD14" s="34"/>
      <c r="AE14" s="36"/>
      <c r="AF14" s="37"/>
      <c r="AG14" s="34"/>
      <c r="AH14" s="36"/>
      <c r="AI14" s="37"/>
      <c r="AJ14" s="34"/>
      <c r="AK14" s="36"/>
      <c r="AL14" s="37"/>
      <c r="AM14" s="34"/>
      <c r="AN14" s="36"/>
      <c r="AO14" s="37"/>
      <c r="AP14" s="34"/>
      <c r="AQ14" s="36"/>
      <c r="AR14" s="37"/>
      <c r="AS14" s="34"/>
      <c r="AT14" s="36"/>
      <c r="AU14" s="37"/>
    </row>
    <row r="15" spans="1:47" ht="15.95" customHeight="1" x14ac:dyDescent="0.25">
      <c r="A15" s="34"/>
      <c r="B15" s="35"/>
      <c r="C15" s="38"/>
      <c r="D15" s="36"/>
      <c r="E15" s="37"/>
      <c r="F15" s="34"/>
      <c r="G15" s="36"/>
      <c r="H15" s="37"/>
      <c r="I15" s="34"/>
      <c r="J15" s="36"/>
      <c r="K15" s="37"/>
      <c r="L15" s="34"/>
      <c r="M15" s="36"/>
      <c r="N15" s="37"/>
      <c r="O15" s="34"/>
      <c r="P15" s="36"/>
      <c r="Q15" s="37"/>
      <c r="R15" s="34"/>
      <c r="S15" s="36"/>
      <c r="T15" s="37"/>
      <c r="U15" s="34"/>
      <c r="V15" s="36"/>
      <c r="W15" s="37"/>
      <c r="X15" s="34"/>
      <c r="Y15" s="36"/>
      <c r="Z15" s="37"/>
      <c r="AA15" s="34"/>
      <c r="AB15" s="36"/>
      <c r="AC15" s="37"/>
      <c r="AD15" s="34"/>
      <c r="AE15" s="36"/>
      <c r="AF15" s="37"/>
      <c r="AG15" s="34"/>
      <c r="AH15" s="36"/>
      <c r="AI15" s="37"/>
      <c r="AJ15" s="34"/>
      <c r="AK15" s="36"/>
      <c r="AL15" s="37"/>
      <c r="AM15" s="34"/>
      <c r="AN15" s="36"/>
      <c r="AO15" s="37"/>
      <c r="AP15" s="34"/>
      <c r="AQ15" s="36"/>
      <c r="AR15" s="37"/>
      <c r="AS15" s="34"/>
      <c r="AT15" s="36"/>
      <c r="AU15" s="37"/>
    </row>
    <row r="16" spans="1:47" ht="15.95" customHeight="1" x14ac:dyDescent="0.25">
      <c r="A16" s="34"/>
      <c r="B16" s="35"/>
      <c r="C16" s="38"/>
      <c r="D16" s="36"/>
      <c r="E16" s="37"/>
      <c r="F16" s="34"/>
      <c r="G16" s="36"/>
      <c r="H16" s="37"/>
      <c r="I16" s="34"/>
      <c r="J16" s="36"/>
      <c r="K16" s="37"/>
      <c r="L16" s="34"/>
      <c r="M16" s="36"/>
      <c r="N16" s="37"/>
      <c r="O16" s="34"/>
      <c r="P16" s="36"/>
      <c r="Q16" s="37"/>
      <c r="R16" s="34"/>
      <c r="S16" s="36"/>
      <c r="T16" s="37"/>
      <c r="U16" s="34"/>
      <c r="V16" s="36"/>
      <c r="W16" s="37"/>
      <c r="X16" s="34"/>
      <c r="Y16" s="36"/>
      <c r="Z16" s="37"/>
      <c r="AA16" s="34"/>
      <c r="AB16" s="36"/>
      <c r="AC16" s="37"/>
      <c r="AD16" s="34"/>
      <c r="AE16" s="36"/>
      <c r="AF16" s="37"/>
      <c r="AG16" s="34"/>
      <c r="AH16" s="36"/>
      <c r="AI16" s="37"/>
      <c r="AJ16" s="34"/>
      <c r="AK16" s="36"/>
      <c r="AL16" s="37"/>
      <c r="AM16" s="34"/>
      <c r="AN16" s="36"/>
      <c r="AO16" s="37"/>
      <c r="AP16" s="34"/>
      <c r="AQ16" s="36"/>
      <c r="AR16" s="37"/>
      <c r="AS16" s="34"/>
      <c r="AT16" s="36"/>
      <c r="AU16" s="37"/>
    </row>
    <row r="17" spans="1:47" ht="15.95" customHeight="1" x14ac:dyDescent="0.25">
      <c r="A17" s="34"/>
      <c r="B17" s="35"/>
      <c r="C17" s="38"/>
      <c r="D17" s="36"/>
      <c r="E17" s="37"/>
      <c r="F17" s="34"/>
      <c r="G17" s="36"/>
      <c r="H17" s="37"/>
      <c r="I17" s="34"/>
      <c r="J17" s="36"/>
      <c r="K17" s="37"/>
      <c r="L17" s="34"/>
      <c r="M17" s="36"/>
      <c r="N17" s="37"/>
      <c r="O17" s="34"/>
      <c r="P17" s="36"/>
      <c r="Q17" s="37"/>
      <c r="R17" s="34"/>
      <c r="S17" s="36"/>
      <c r="T17" s="37"/>
      <c r="U17" s="34"/>
      <c r="V17" s="36"/>
      <c r="W17" s="37"/>
      <c r="X17" s="34"/>
      <c r="Y17" s="36"/>
      <c r="Z17" s="37"/>
      <c r="AA17" s="34"/>
      <c r="AB17" s="36"/>
      <c r="AC17" s="37"/>
      <c r="AD17" s="34"/>
      <c r="AE17" s="36"/>
      <c r="AF17" s="37"/>
      <c r="AG17" s="34"/>
      <c r="AH17" s="36"/>
      <c r="AI17" s="37"/>
      <c r="AJ17" s="34"/>
      <c r="AK17" s="36"/>
      <c r="AL17" s="37"/>
      <c r="AM17" s="34"/>
      <c r="AN17" s="36"/>
      <c r="AO17" s="37"/>
      <c r="AP17" s="34"/>
      <c r="AQ17" s="36"/>
      <c r="AR17" s="37"/>
      <c r="AS17" s="34"/>
      <c r="AT17" s="36"/>
      <c r="AU17" s="37"/>
    </row>
    <row r="18" spans="1:47" ht="15.95" customHeight="1" x14ac:dyDescent="0.25">
      <c r="A18" s="34"/>
      <c r="B18" s="35"/>
      <c r="C18" s="38"/>
      <c r="D18" s="36"/>
      <c r="E18" s="37"/>
      <c r="F18" s="34"/>
      <c r="G18" s="36"/>
      <c r="H18" s="37"/>
      <c r="I18" s="34"/>
      <c r="J18" s="36"/>
      <c r="K18" s="37"/>
      <c r="L18" s="34"/>
      <c r="M18" s="36"/>
      <c r="N18" s="37"/>
      <c r="O18" s="34"/>
      <c r="P18" s="36"/>
      <c r="Q18" s="37"/>
      <c r="R18" s="34"/>
      <c r="S18" s="36"/>
      <c r="T18" s="37"/>
      <c r="U18" s="34"/>
      <c r="V18" s="36"/>
      <c r="W18" s="37"/>
      <c r="X18" s="34"/>
      <c r="Y18" s="36"/>
      <c r="Z18" s="37"/>
      <c r="AA18" s="34"/>
      <c r="AB18" s="36"/>
      <c r="AC18" s="37"/>
      <c r="AD18" s="34"/>
      <c r="AE18" s="36"/>
      <c r="AF18" s="37"/>
      <c r="AG18" s="34"/>
      <c r="AH18" s="36"/>
      <c r="AI18" s="37"/>
      <c r="AJ18" s="34"/>
      <c r="AK18" s="36"/>
      <c r="AL18" s="37"/>
      <c r="AM18" s="34"/>
      <c r="AN18" s="36"/>
      <c r="AO18" s="37"/>
      <c r="AP18" s="34"/>
      <c r="AQ18" s="36"/>
      <c r="AR18" s="37"/>
      <c r="AS18" s="34"/>
      <c r="AT18" s="36"/>
      <c r="AU18" s="37"/>
    </row>
    <row r="19" spans="1:47" ht="15.95" customHeight="1" x14ac:dyDescent="0.25">
      <c r="A19" s="34"/>
      <c r="B19" s="35"/>
      <c r="C19" s="38"/>
      <c r="D19" s="36"/>
      <c r="E19" s="37"/>
      <c r="F19" s="34"/>
      <c r="G19" s="36"/>
      <c r="H19" s="37"/>
      <c r="I19" s="34"/>
      <c r="J19" s="36"/>
      <c r="K19" s="37"/>
      <c r="L19" s="34"/>
      <c r="M19" s="36"/>
      <c r="N19" s="37"/>
      <c r="O19" s="34"/>
      <c r="P19" s="36"/>
      <c r="Q19" s="37"/>
      <c r="R19" s="34"/>
      <c r="S19" s="36"/>
      <c r="T19" s="37"/>
      <c r="U19" s="34"/>
      <c r="V19" s="36"/>
      <c r="W19" s="37"/>
      <c r="X19" s="34"/>
      <c r="Y19" s="36"/>
      <c r="Z19" s="37"/>
      <c r="AA19" s="34"/>
      <c r="AB19" s="36"/>
      <c r="AC19" s="37"/>
      <c r="AD19" s="34"/>
      <c r="AE19" s="36"/>
      <c r="AF19" s="37"/>
      <c r="AG19" s="34"/>
      <c r="AH19" s="36"/>
      <c r="AI19" s="37"/>
      <c r="AJ19" s="34"/>
      <c r="AK19" s="36"/>
      <c r="AL19" s="37"/>
      <c r="AM19" s="34"/>
      <c r="AN19" s="36"/>
      <c r="AO19" s="37"/>
      <c r="AP19" s="34"/>
      <c r="AQ19" s="36"/>
      <c r="AR19" s="37"/>
      <c r="AS19" s="34"/>
      <c r="AT19" s="36"/>
      <c r="AU19" s="37"/>
    </row>
    <row r="20" spans="1:47" ht="15.95" customHeight="1" x14ac:dyDescent="0.25">
      <c r="A20" s="34"/>
      <c r="B20" s="35"/>
      <c r="C20" s="38"/>
      <c r="D20" s="36"/>
      <c r="E20" s="37"/>
      <c r="F20" s="34"/>
      <c r="G20" s="36"/>
      <c r="H20" s="37"/>
      <c r="I20" s="34"/>
      <c r="J20" s="36"/>
      <c r="K20" s="37"/>
      <c r="L20" s="34"/>
      <c r="M20" s="36"/>
      <c r="N20" s="37"/>
      <c r="O20" s="34"/>
      <c r="P20" s="36"/>
      <c r="Q20" s="37"/>
      <c r="R20" s="34"/>
      <c r="S20" s="36"/>
      <c r="T20" s="37"/>
      <c r="U20" s="34"/>
      <c r="V20" s="36"/>
      <c r="W20" s="37"/>
      <c r="X20" s="34"/>
      <c r="Y20" s="36"/>
      <c r="Z20" s="37"/>
      <c r="AA20" s="34"/>
      <c r="AB20" s="36"/>
      <c r="AC20" s="37"/>
      <c r="AD20" s="34"/>
      <c r="AE20" s="36"/>
      <c r="AF20" s="37"/>
      <c r="AG20" s="34"/>
      <c r="AH20" s="36"/>
      <c r="AI20" s="37"/>
      <c r="AJ20" s="34"/>
      <c r="AK20" s="36"/>
      <c r="AL20" s="37"/>
      <c r="AM20" s="34"/>
      <c r="AN20" s="36"/>
      <c r="AO20" s="37"/>
      <c r="AP20" s="34"/>
      <c r="AQ20" s="36"/>
      <c r="AR20" s="37"/>
      <c r="AS20" s="34"/>
      <c r="AT20" s="36"/>
      <c r="AU20" s="37"/>
    </row>
    <row r="21" spans="1:47" ht="15.95" customHeight="1" x14ac:dyDescent="0.25">
      <c r="A21" s="34"/>
      <c r="B21" s="35"/>
      <c r="C21" s="38"/>
      <c r="D21" s="36"/>
      <c r="E21" s="37"/>
      <c r="F21" s="34"/>
      <c r="G21" s="36"/>
      <c r="H21" s="37"/>
      <c r="I21" s="34"/>
      <c r="J21" s="36"/>
      <c r="K21" s="37"/>
      <c r="L21" s="34"/>
      <c r="M21" s="36"/>
      <c r="N21" s="37"/>
      <c r="O21" s="34"/>
      <c r="P21" s="36"/>
      <c r="Q21" s="37"/>
      <c r="R21" s="34"/>
      <c r="S21" s="36"/>
      <c r="T21" s="37"/>
      <c r="U21" s="34"/>
      <c r="V21" s="36"/>
      <c r="W21" s="37"/>
      <c r="X21" s="34"/>
      <c r="Y21" s="36"/>
      <c r="Z21" s="37"/>
      <c r="AA21" s="34"/>
      <c r="AB21" s="36"/>
      <c r="AC21" s="37"/>
      <c r="AD21" s="34"/>
      <c r="AE21" s="36"/>
      <c r="AF21" s="37"/>
      <c r="AG21" s="34"/>
      <c r="AH21" s="36"/>
      <c r="AI21" s="37"/>
      <c r="AJ21" s="34"/>
      <c r="AK21" s="36"/>
      <c r="AL21" s="37"/>
      <c r="AM21" s="34"/>
      <c r="AN21" s="36"/>
      <c r="AO21" s="37"/>
      <c r="AP21" s="34"/>
      <c r="AQ21" s="36"/>
      <c r="AR21" s="37"/>
      <c r="AS21" s="34"/>
      <c r="AT21" s="36"/>
      <c r="AU21" s="37"/>
    </row>
    <row r="22" spans="1:47" ht="15.95" customHeight="1" x14ac:dyDescent="0.25">
      <c r="A22" s="34"/>
      <c r="B22" s="35"/>
      <c r="C22" s="38"/>
      <c r="D22" s="36"/>
      <c r="E22" s="37"/>
      <c r="F22" s="34"/>
      <c r="G22" s="36"/>
      <c r="H22" s="37"/>
      <c r="I22" s="34"/>
      <c r="J22" s="36"/>
      <c r="K22" s="37"/>
      <c r="L22" s="34"/>
      <c r="M22" s="36"/>
      <c r="N22" s="37"/>
      <c r="O22" s="34"/>
      <c r="P22" s="36"/>
      <c r="Q22" s="37"/>
      <c r="R22" s="34"/>
      <c r="S22" s="36"/>
      <c r="T22" s="37"/>
      <c r="U22" s="34"/>
      <c r="V22" s="36"/>
      <c r="W22" s="37"/>
      <c r="X22" s="34"/>
      <c r="Y22" s="36"/>
      <c r="Z22" s="37"/>
      <c r="AA22" s="34"/>
      <c r="AB22" s="36"/>
      <c r="AC22" s="37"/>
      <c r="AD22" s="34"/>
      <c r="AE22" s="36"/>
      <c r="AF22" s="37"/>
      <c r="AG22" s="34"/>
      <c r="AH22" s="36"/>
      <c r="AI22" s="37"/>
      <c r="AJ22" s="34"/>
      <c r="AK22" s="36"/>
      <c r="AL22" s="37"/>
      <c r="AM22" s="34"/>
      <c r="AN22" s="36"/>
      <c r="AO22" s="37"/>
      <c r="AP22" s="34"/>
      <c r="AQ22" s="36"/>
      <c r="AR22" s="37"/>
      <c r="AS22" s="34"/>
      <c r="AT22" s="36"/>
      <c r="AU22" s="37"/>
    </row>
    <row r="23" spans="1:47" ht="15.95" customHeight="1" x14ac:dyDescent="0.25">
      <c r="A23" s="34"/>
      <c r="B23" s="35"/>
      <c r="C23" s="38"/>
      <c r="D23" s="36"/>
      <c r="E23" s="37"/>
      <c r="F23" s="34"/>
      <c r="G23" s="36"/>
      <c r="H23" s="37"/>
      <c r="I23" s="34"/>
      <c r="J23" s="36"/>
      <c r="K23" s="37"/>
      <c r="L23" s="34"/>
      <c r="M23" s="36"/>
      <c r="N23" s="37"/>
      <c r="O23" s="34"/>
      <c r="P23" s="36"/>
      <c r="Q23" s="37"/>
      <c r="R23" s="34"/>
      <c r="S23" s="36"/>
      <c r="T23" s="37"/>
      <c r="U23" s="34"/>
      <c r="V23" s="36"/>
      <c r="W23" s="37"/>
      <c r="X23" s="34"/>
      <c r="Y23" s="36"/>
      <c r="Z23" s="37"/>
      <c r="AA23" s="34"/>
      <c r="AB23" s="36"/>
      <c r="AC23" s="37"/>
      <c r="AD23" s="34"/>
      <c r="AE23" s="36"/>
      <c r="AF23" s="37"/>
      <c r="AG23" s="34"/>
      <c r="AH23" s="36"/>
      <c r="AI23" s="37"/>
      <c r="AJ23" s="34"/>
      <c r="AK23" s="36"/>
      <c r="AL23" s="37"/>
      <c r="AM23" s="34"/>
      <c r="AN23" s="36"/>
      <c r="AO23" s="37"/>
      <c r="AP23" s="34"/>
      <c r="AQ23" s="36"/>
      <c r="AR23" s="37"/>
      <c r="AS23" s="34"/>
      <c r="AT23" s="36"/>
      <c r="AU23" s="37"/>
    </row>
    <row r="24" spans="1:47" ht="15.95" customHeight="1" x14ac:dyDescent="0.25">
      <c r="A24" s="34"/>
      <c r="B24" s="35"/>
      <c r="C24" s="38"/>
      <c r="D24" s="36"/>
      <c r="E24" s="37"/>
      <c r="F24" s="34"/>
      <c r="G24" s="36"/>
      <c r="H24" s="37"/>
      <c r="I24" s="34"/>
      <c r="J24" s="36"/>
      <c r="K24" s="37"/>
      <c r="L24" s="34"/>
      <c r="M24" s="36"/>
      <c r="N24" s="37"/>
      <c r="O24" s="34"/>
      <c r="P24" s="36"/>
      <c r="Q24" s="37"/>
      <c r="R24" s="34"/>
      <c r="S24" s="36"/>
      <c r="T24" s="37"/>
      <c r="U24" s="34"/>
      <c r="V24" s="36"/>
      <c r="W24" s="37"/>
      <c r="X24" s="34"/>
      <c r="Y24" s="36"/>
      <c r="Z24" s="37"/>
      <c r="AA24" s="34"/>
      <c r="AB24" s="36"/>
      <c r="AC24" s="37"/>
      <c r="AD24" s="34"/>
      <c r="AE24" s="36"/>
      <c r="AF24" s="37"/>
      <c r="AG24" s="34"/>
      <c r="AH24" s="36"/>
      <c r="AI24" s="37"/>
      <c r="AJ24" s="34"/>
      <c r="AK24" s="36"/>
      <c r="AL24" s="37"/>
      <c r="AM24" s="34"/>
      <c r="AN24" s="36"/>
      <c r="AO24" s="37"/>
      <c r="AP24" s="34"/>
      <c r="AQ24" s="36"/>
      <c r="AR24" s="37"/>
      <c r="AS24" s="34"/>
      <c r="AT24" s="36"/>
      <c r="AU24" s="37"/>
    </row>
    <row r="25" spans="1:47" ht="15.95" customHeight="1" x14ac:dyDescent="0.25">
      <c r="A25" s="34"/>
      <c r="B25" s="35"/>
      <c r="C25" s="38"/>
      <c r="D25" s="36"/>
      <c r="E25" s="37"/>
      <c r="F25" s="34"/>
      <c r="G25" s="36"/>
      <c r="H25" s="37"/>
      <c r="I25" s="34"/>
      <c r="J25" s="36"/>
      <c r="K25" s="37"/>
      <c r="L25" s="34"/>
      <c r="M25" s="36"/>
      <c r="N25" s="37"/>
      <c r="O25" s="34"/>
      <c r="P25" s="36"/>
      <c r="Q25" s="37"/>
      <c r="R25" s="34"/>
      <c r="S25" s="36"/>
      <c r="T25" s="37"/>
      <c r="U25" s="34"/>
      <c r="V25" s="36"/>
      <c r="W25" s="37"/>
      <c r="X25" s="34"/>
      <c r="Y25" s="36"/>
      <c r="Z25" s="37"/>
      <c r="AA25" s="34"/>
      <c r="AB25" s="36"/>
      <c r="AC25" s="37"/>
      <c r="AD25" s="34"/>
      <c r="AE25" s="36"/>
      <c r="AF25" s="37"/>
      <c r="AG25" s="34"/>
      <c r="AH25" s="36"/>
      <c r="AI25" s="37"/>
      <c r="AJ25" s="34"/>
      <c r="AK25" s="36"/>
      <c r="AL25" s="37"/>
      <c r="AM25" s="34"/>
      <c r="AN25" s="36"/>
      <c r="AO25" s="37"/>
      <c r="AP25" s="34"/>
      <c r="AQ25" s="36"/>
      <c r="AR25" s="37"/>
      <c r="AS25" s="34"/>
      <c r="AT25" s="36"/>
      <c r="AU25" s="37"/>
    </row>
    <row r="26" spans="1:47" ht="15.95" customHeight="1" x14ac:dyDescent="0.25">
      <c r="A26" s="34"/>
      <c r="B26" s="35"/>
      <c r="C26" s="38"/>
      <c r="D26" s="36"/>
      <c r="E26" s="37"/>
      <c r="F26" s="34"/>
      <c r="G26" s="36"/>
      <c r="H26" s="37"/>
      <c r="I26" s="34"/>
      <c r="J26" s="36"/>
      <c r="K26" s="37"/>
      <c r="L26" s="34"/>
      <c r="M26" s="36"/>
      <c r="N26" s="37"/>
      <c r="O26" s="34"/>
      <c r="P26" s="36"/>
      <c r="Q26" s="37"/>
      <c r="R26" s="34"/>
      <c r="S26" s="36"/>
      <c r="T26" s="37"/>
      <c r="U26" s="34"/>
      <c r="V26" s="36"/>
      <c r="W26" s="37"/>
      <c r="X26" s="34"/>
      <c r="Y26" s="36"/>
      <c r="Z26" s="37"/>
      <c r="AA26" s="34"/>
      <c r="AB26" s="36"/>
      <c r="AC26" s="37"/>
      <c r="AD26" s="34"/>
      <c r="AE26" s="36"/>
      <c r="AF26" s="37"/>
      <c r="AG26" s="34"/>
      <c r="AH26" s="36"/>
      <c r="AI26" s="37"/>
      <c r="AJ26" s="34"/>
      <c r="AK26" s="36"/>
      <c r="AL26" s="37"/>
      <c r="AM26" s="34"/>
      <c r="AN26" s="36"/>
      <c r="AO26" s="37"/>
      <c r="AP26" s="34"/>
      <c r="AQ26" s="36"/>
      <c r="AR26" s="37"/>
      <c r="AS26" s="34"/>
      <c r="AT26" s="36"/>
      <c r="AU26" s="37"/>
    </row>
    <row r="27" spans="1:47" ht="15.95" customHeight="1" x14ac:dyDescent="0.25">
      <c r="A27" s="34"/>
      <c r="B27" s="35"/>
      <c r="C27" s="38"/>
      <c r="D27" s="36"/>
      <c r="E27" s="37"/>
      <c r="F27" s="34"/>
      <c r="G27" s="36"/>
      <c r="H27" s="37"/>
      <c r="I27" s="34"/>
      <c r="J27" s="36"/>
      <c r="K27" s="37"/>
      <c r="L27" s="34"/>
      <c r="M27" s="36"/>
      <c r="N27" s="37"/>
      <c r="O27" s="34"/>
      <c r="P27" s="36"/>
      <c r="Q27" s="37"/>
      <c r="R27" s="34"/>
      <c r="S27" s="36"/>
      <c r="T27" s="37"/>
      <c r="U27" s="34"/>
      <c r="V27" s="36"/>
      <c r="W27" s="37"/>
      <c r="X27" s="34"/>
      <c r="Y27" s="36"/>
      <c r="Z27" s="37"/>
      <c r="AA27" s="34"/>
      <c r="AB27" s="36"/>
      <c r="AC27" s="37"/>
      <c r="AD27" s="34"/>
      <c r="AE27" s="36"/>
      <c r="AF27" s="37"/>
      <c r="AG27" s="34"/>
      <c r="AH27" s="36"/>
      <c r="AI27" s="37"/>
      <c r="AJ27" s="34"/>
      <c r="AK27" s="36"/>
      <c r="AL27" s="37"/>
      <c r="AM27" s="34"/>
      <c r="AN27" s="36"/>
      <c r="AO27" s="37"/>
      <c r="AP27" s="34"/>
      <c r="AQ27" s="36"/>
      <c r="AR27" s="37"/>
      <c r="AS27" s="34"/>
      <c r="AT27" s="36"/>
      <c r="AU27" s="37"/>
    </row>
    <row r="28" spans="1:47" ht="15.95" customHeight="1" x14ac:dyDescent="0.25">
      <c r="A28" s="34"/>
      <c r="B28" s="35"/>
      <c r="C28" s="38"/>
      <c r="D28" s="36"/>
      <c r="E28" s="37"/>
      <c r="F28" s="34"/>
      <c r="G28" s="36"/>
      <c r="H28" s="37"/>
      <c r="I28" s="34"/>
      <c r="J28" s="36"/>
      <c r="K28" s="37"/>
      <c r="L28" s="34"/>
      <c r="M28" s="36"/>
      <c r="N28" s="37"/>
      <c r="O28" s="34"/>
      <c r="P28" s="36"/>
      <c r="Q28" s="37"/>
      <c r="R28" s="34"/>
      <c r="S28" s="36"/>
      <c r="T28" s="37"/>
      <c r="U28" s="34"/>
      <c r="V28" s="36"/>
      <c r="W28" s="37"/>
      <c r="X28" s="34"/>
      <c r="Y28" s="36"/>
      <c r="Z28" s="37"/>
      <c r="AA28" s="34"/>
      <c r="AB28" s="36"/>
      <c r="AC28" s="37"/>
      <c r="AD28" s="34"/>
      <c r="AE28" s="36"/>
      <c r="AF28" s="37"/>
      <c r="AG28" s="34"/>
      <c r="AH28" s="36"/>
      <c r="AI28" s="37"/>
      <c r="AJ28" s="34"/>
      <c r="AK28" s="36"/>
      <c r="AL28" s="37"/>
      <c r="AM28" s="34"/>
      <c r="AN28" s="36"/>
      <c r="AO28" s="37"/>
      <c r="AP28" s="34"/>
      <c r="AQ28" s="36"/>
      <c r="AR28" s="37"/>
      <c r="AS28" s="34"/>
      <c r="AT28" s="36"/>
      <c r="AU28" s="37"/>
    </row>
    <row r="29" spans="1:47" ht="18" x14ac:dyDescent="0.25">
      <c r="A29" s="74"/>
      <c r="B29" s="36"/>
      <c r="C29" s="39"/>
      <c r="D29" s="39">
        <f>SUM(D10:D28)</f>
        <v>0</v>
      </c>
      <c r="E29" s="39"/>
      <c r="F29" s="39"/>
      <c r="G29" s="39">
        <f>SUM(G10:G28)</f>
        <v>0</v>
      </c>
      <c r="H29" s="39"/>
      <c r="I29" s="39"/>
      <c r="J29" s="39">
        <f>SUM(J10:J28)</f>
        <v>0</v>
      </c>
      <c r="K29" s="39"/>
      <c r="L29" s="39"/>
      <c r="M29" s="39">
        <f>SUM(M10:M28)</f>
        <v>0</v>
      </c>
      <c r="N29" s="39"/>
      <c r="O29" s="39"/>
      <c r="P29" s="39">
        <f>SUM(P10:P28)</f>
        <v>0</v>
      </c>
      <c r="Q29" s="39"/>
      <c r="R29" s="39"/>
      <c r="S29" s="39">
        <f>SUM(S10:S28)</f>
        <v>0</v>
      </c>
      <c r="T29" s="39"/>
      <c r="U29" s="39"/>
      <c r="V29" s="39">
        <f>SUM(V10:V28)</f>
        <v>0</v>
      </c>
      <c r="W29" s="39"/>
      <c r="X29" s="39"/>
      <c r="Y29" s="39">
        <f>SUM(Y10:Y28)</f>
        <v>0</v>
      </c>
      <c r="Z29" s="39"/>
      <c r="AA29" s="39"/>
      <c r="AB29" s="39">
        <f>SUM(AB10:AB28)</f>
        <v>0</v>
      </c>
      <c r="AC29" s="39"/>
      <c r="AD29" s="39"/>
      <c r="AE29" s="39">
        <f>SUM(AE10:AE28)</f>
        <v>0</v>
      </c>
      <c r="AF29" s="39"/>
      <c r="AG29" s="39"/>
      <c r="AH29" s="39">
        <f>SUM(AH10:AH28)</f>
        <v>0</v>
      </c>
      <c r="AI29" s="39"/>
      <c r="AJ29" s="39"/>
      <c r="AK29" s="39">
        <f>SUM(AK10:AK28)</f>
        <v>0</v>
      </c>
      <c r="AL29" s="39"/>
      <c r="AM29" s="39"/>
      <c r="AN29" s="39">
        <f>SUM(AN10:AN28)</f>
        <v>0</v>
      </c>
      <c r="AO29" s="39"/>
      <c r="AP29" s="39"/>
      <c r="AQ29" s="39">
        <f>SUM(AQ10:AQ28)</f>
        <v>0</v>
      </c>
      <c r="AR29" s="39"/>
      <c r="AS29" s="39"/>
      <c r="AT29" s="39">
        <f>SUM(AT10:AT28)</f>
        <v>0</v>
      </c>
      <c r="AU29" s="39"/>
    </row>
    <row r="30" spans="1:47" ht="18" x14ac:dyDescent="0.25">
      <c r="A30" s="40"/>
      <c r="B30" s="40"/>
      <c r="C30" s="70" t="s">
        <v>40</v>
      </c>
      <c r="D30" s="70">
        <f>SUM(D29:AU29)</f>
        <v>0</v>
      </c>
      <c r="H30" s="25"/>
      <c r="AL30" s="25"/>
    </row>
    <row r="31" spans="1:47" ht="18" x14ac:dyDescent="0.25">
      <c r="A31" s="40"/>
      <c r="B31" s="40"/>
    </row>
    <row r="32" spans="1:47" ht="18" x14ac:dyDescent="0.25">
      <c r="A32" s="40"/>
      <c r="B32" s="40"/>
    </row>
    <row r="33" spans="1:2" ht="18" x14ac:dyDescent="0.25">
      <c r="A33" s="40"/>
      <c r="B33" s="40"/>
    </row>
    <row r="34" spans="1:2" ht="15.75" customHeight="1" x14ac:dyDescent="0.25">
      <c r="A34" s="40"/>
      <c r="B34" s="40"/>
    </row>
    <row r="35" spans="1:2" ht="15.75" customHeight="1" x14ac:dyDescent="0.25">
      <c r="A35" s="40"/>
      <c r="B35" s="40"/>
    </row>
    <row r="36" spans="1:2" ht="15.75" customHeight="1" x14ac:dyDescent="0.25">
      <c r="A36" s="40"/>
      <c r="B36" s="40"/>
    </row>
    <row r="37" spans="1:2" ht="15.75" customHeight="1" x14ac:dyDescent="0.25">
      <c r="A37" s="40"/>
      <c r="B37" s="40"/>
    </row>
    <row r="38" spans="1:2" ht="15.75" customHeight="1" x14ac:dyDescent="0.25">
      <c r="A38" s="40"/>
      <c r="B38" s="40"/>
    </row>
    <row r="39" spans="1:2" ht="15.75" customHeight="1" x14ac:dyDescent="0.25">
      <c r="A39" s="40"/>
      <c r="B39" s="40"/>
    </row>
    <row r="40" spans="1:2" ht="15.75" customHeight="1" x14ac:dyDescent="0.25">
      <c r="A40" s="40"/>
      <c r="B40" s="40"/>
    </row>
    <row r="41" spans="1:2" ht="15.75" customHeight="1" x14ac:dyDescent="0.25">
      <c r="A41" s="40"/>
      <c r="B41" s="40"/>
    </row>
    <row r="42" spans="1:2" ht="15.75" customHeight="1" x14ac:dyDescent="0.25">
      <c r="A42" s="40"/>
      <c r="B42" s="40"/>
    </row>
    <row r="43" spans="1:2" ht="15.75" customHeight="1" x14ac:dyDescent="0.25">
      <c r="A43" s="40"/>
      <c r="B43" s="40"/>
    </row>
    <row r="44" spans="1:2" ht="15.75" customHeight="1" x14ac:dyDescent="0.25">
      <c r="A44" s="40"/>
      <c r="B44" s="40"/>
    </row>
    <row r="45" spans="1:2" ht="15.75" customHeight="1" x14ac:dyDescent="0.25">
      <c r="A45" s="40"/>
      <c r="B45" s="40"/>
    </row>
    <row r="46" spans="1:2" ht="15.75" customHeight="1" x14ac:dyDescent="0.25">
      <c r="A46" s="40"/>
      <c r="B46" s="40"/>
    </row>
    <row r="47" spans="1:2" ht="15.75" customHeight="1" x14ac:dyDescent="0.25">
      <c r="A47" s="40"/>
      <c r="B47" s="40"/>
    </row>
    <row r="48" spans="1:2" ht="15.75" customHeight="1" x14ac:dyDescent="0.25">
      <c r="A48" s="40"/>
      <c r="B48" s="40"/>
    </row>
    <row r="49" spans="1:2" ht="15.75" customHeight="1" x14ac:dyDescent="0.25">
      <c r="A49" s="40"/>
      <c r="B49" s="40"/>
    </row>
    <row r="50" spans="1:2" ht="15.75" customHeight="1" x14ac:dyDescent="0.25">
      <c r="A50" s="40"/>
      <c r="B50" s="40"/>
    </row>
    <row r="51" spans="1:2" ht="15.75" customHeight="1" x14ac:dyDescent="0.25">
      <c r="A51" s="40"/>
      <c r="B51" s="40"/>
    </row>
    <row r="52" spans="1:2" ht="15.75" customHeight="1" x14ac:dyDescent="0.25">
      <c r="A52" s="40"/>
      <c r="B52" s="40"/>
    </row>
    <row r="53" spans="1:2" ht="15.75" customHeight="1" x14ac:dyDescent="0.25">
      <c r="A53" s="40"/>
      <c r="B53" s="40"/>
    </row>
    <row r="54" spans="1:2" ht="15.75" customHeight="1" x14ac:dyDescent="0.25">
      <c r="A54" s="40"/>
      <c r="B54" s="40"/>
    </row>
    <row r="55" spans="1:2" ht="15.75" customHeight="1" x14ac:dyDescent="0.25">
      <c r="A55" s="40"/>
      <c r="B55" s="40"/>
    </row>
    <row r="56" spans="1:2" ht="15.75" customHeight="1" x14ac:dyDescent="0.25">
      <c r="A56" s="40"/>
      <c r="B56" s="40"/>
    </row>
    <row r="57" spans="1:2" ht="15.75" customHeight="1" x14ac:dyDescent="0.25">
      <c r="A57" s="40"/>
      <c r="B57" s="40"/>
    </row>
    <row r="58" spans="1:2" ht="15.75" customHeight="1" x14ac:dyDescent="0.25">
      <c r="A58" s="40"/>
      <c r="B58" s="40"/>
    </row>
    <row r="59" spans="1:2" ht="15.75" customHeight="1" x14ac:dyDescent="0.25">
      <c r="A59" s="40"/>
      <c r="B59" s="40"/>
    </row>
    <row r="60" spans="1:2" ht="15.75" customHeight="1" x14ac:dyDescent="0.25">
      <c r="A60" s="40"/>
      <c r="B60" s="40"/>
    </row>
    <row r="61" spans="1:2" ht="15.75" customHeight="1" x14ac:dyDescent="0.25">
      <c r="A61" s="40"/>
      <c r="B61" s="40"/>
    </row>
    <row r="62" spans="1:2" ht="15.75" customHeight="1" x14ac:dyDescent="0.25">
      <c r="A62" s="40"/>
      <c r="B62" s="40"/>
    </row>
    <row r="63" spans="1:2" ht="15.75" customHeight="1" x14ac:dyDescent="0.25">
      <c r="A63" s="40"/>
      <c r="B63" s="40"/>
    </row>
    <row r="64" spans="1:2" ht="15.75" customHeight="1" x14ac:dyDescent="0.25">
      <c r="A64" s="40"/>
      <c r="B64" s="40"/>
    </row>
    <row r="65" spans="1:2" ht="15.75" customHeight="1" x14ac:dyDescent="0.25">
      <c r="A65" s="40"/>
      <c r="B65" s="40"/>
    </row>
    <row r="66" spans="1:2" ht="15.75" customHeight="1" x14ac:dyDescent="0.25">
      <c r="A66" s="40"/>
      <c r="B66" s="40"/>
    </row>
    <row r="67" spans="1:2" ht="15.75" customHeight="1" x14ac:dyDescent="0.25">
      <c r="A67" s="40"/>
      <c r="B67" s="40"/>
    </row>
    <row r="68" spans="1:2" ht="15.75" customHeight="1" x14ac:dyDescent="0.25">
      <c r="A68" s="40"/>
      <c r="B68" s="40"/>
    </row>
    <row r="69" spans="1:2" ht="15.75" customHeight="1" x14ac:dyDescent="0.25">
      <c r="A69" s="40"/>
      <c r="B69" s="40"/>
    </row>
    <row r="70" spans="1:2" ht="15.75" customHeight="1" x14ac:dyDescent="0.25">
      <c r="A70" s="40"/>
      <c r="B70" s="40"/>
    </row>
    <row r="71" spans="1:2" ht="15.75" customHeight="1" x14ac:dyDescent="0.25">
      <c r="A71" s="40"/>
      <c r="B71" s="40"/>
    </row>
    <row r="72" spans="1:2" ht="15.75" customHeight="1" x14ac:dyDescent="0.25">
      <c r="A72" s="40"/>
      <c r="B72" s="40"/>
    </row>
    <row r="73" spans="1:2" ht="15.75" customHeight="1" x14ac:dyDescent="0.25">
      <c r="A73" s="40"/>
      <c r="B73" s="40"/>
    </row>
    <row r="74" spans="1:2" ht="15.75" customHeight="1" x14ac:dyDescent="0.25">
      <c r="A74" s="40"/>
      <c r="B74" s="40"/>
    </row>
    <row r="75" spans="1:2" ht="15.75" customHeight="1" x14ac:dyDescent="0.25">
      <c r="A75" s="40"/>
      <c r="B75" s="40"/>
    </row>
    <row r="76" spans="1:2" ht="15.75" customHeight="1" x14ac:dyDescent="0.25">
      <c r="A76" s="40"/>
      <c r="B76" s="40"/>
    </row>
    <row r="77" spans="1:2" ht="15.75" customHeight="1" x14ac:dyDescent="0.25">
      <c r="A77" s="40"/>
      <c r="B77" s="40"/>
    </row>
    <row r="78" spans="1:2" ht="15.75" customHeight="1" x14ac:dyDescent="0.25">
      <c r="A78" s="40"/>
      <c r="B78" s="40"/>
    </row>
    <row r="79" spans="1:2" ht="15.75" customHeight="1" x14ac:dyDescent="0.25">
      <c r="A79" s="40"/>
      <c r="B79" s="40"/>
    </row>
    <row r="80" spans="1:2" ht="15.75" customHeight="1" x14ac:dyDescent="0.25">
      <c r="A80" s="40"/>
      <c r="B80" s="40"/>
    </row>
    <row r="81" spans="1:2" ht="15.75" customHeight="1" x14ac:dyDescent="0.25">
      <c r="A81" s="40"/>
      <c r="B81" s="40"/>
    </row>
    <row r="82" spans="1:2" ht="15.75" customHeight="1" x14ac:dyDescent="0.25">
      <c r="A82" s="40"/>
      <c r="B82" s="40"/>
    </row>
    <row r="83" spans="1:2" ht="15.75" customHeight="1" x14ac:dyDescent="0.25">
      <c r="A83" s="40"/>
      <c r="B83" s="40"/>
    </row>
    <row r="84" spans="1:2" ht="15.75" customHeight="1" x14ac:dyDescent="0.25">
      <c r="A84" s="40"/>
      <c r="B84" s="40"/>
    </row>
    <row r="85" spans="1:2" ht="15.75" customHeight="1" x14ac:dyDescent="0.25">
      <c r="A85" s="40"/>
      <c r="B85" s="40"/>
    </row>
    <row r="86" spans="1:2" ht="15.75" customHeight="1" x14ac:dyDescent="0.25">
      <c r="A86" s="40"/>
      <c r="B86" s="40"/>
    </row>
    <row r="87" spans="1:2" ht="15.75" customHeight="1" x14ac:dyDescent="0.25">
      <c r="A87" s="40"/>
      <c r="B87" s="40"/>
    </row>
    <row r="88" spans="1:2" ht="15.75" customHeight="1" x14ac:dyDescent="0.25">
      <c r="A88" s="40"/>
      <c r="B88" s="40"/>
    </row>
    <row r="89" spans="1:2" ht="15.75" customHeight="1" x14ac:dyDescent="0.25">
      <c r="A89" s="40"/>
      <c r="B89" s="40"/>
    </row>
    <row r="90" spans="1:2" ht="15.75" customHeight="1" x14ac:dyDescent="0.25">
      <c r="A90" s="40"/>
      <c r="B90" s="40"/>
    </row>
    <row r="91" spans="1:2" ht="15.75" customHeight="1" x14ac:dyDescent="0.25">
      <c r="A91" s="40"/>
      <c r="B91" s="40"/>
    </row>
    <row r="92" spans="1:2" ht="15.75" customHeight="1" x14ac:dyDescent="0.25">
      <c r="A92" s="40"/>
      <c r="B92" s="40"/>
    </row>
    <row r="93" spans="1:2" ht="15.75" customHeight="1" x14ac:dyDescent="0.25">
      <c r="A93" s="40"/>
      <c r="B93" s="40"/>
    </row>
    <row r="94" spans="1:2" ht="15.75" customHeight="1" x14ac:dyDescent="0.25">
      <c r="A94" s="40"/>
      <c r="B94" s="40"/>
    </row>
    <row r="95" spans="1:2" ht="15.75" customHeight="1" x14ac:dyDescent="0.25">
      <c r="A95" s="40"/>
      <c r="B95" s="40"/>
    </row>
    <row r="96" spans="1:2" ht="15.75" customHeight="1" x14ac:dyDescent="0.25">
      <c r="A96" s="40"/>
      <c r="B96" s="40"/>
    </row>
    <row r="97" spans="1:2" ht="15.75" customHeight="1" x14ac:dyDescent="0.25">
      <c r="A97" s="40"/>
      <c r="B97" s="40"/>
    </row>
    <row r="98" spans="1:2" ht="15.75" customHeight="1" x14ac:dyDescent="0.25">
      <c r="A98" s="40"/>
      <c r="B98" s="40"/>
    </row>
    <row r="99" spans="1:2" ht="15.75" customHeight="1" x14ac:dyDescent="0.25">
      <c r="A99" s="40"/>
      <c r="B99" s="40"/>
    </row>
    <row r="100" spans="1:2" ht="15.75" customHeight="1" x14ac:dyDescent="0.25">
      <c r="A100" s="40"/>
      <c r="B100" s="40"/>
    </row>
    <row r="101" spans="1:2" ht="15.75" customHeight="1" x14ac:dyDescent="0.25">
      <c r="A101" s="40"/>
      <c r="B101" s="40"/>
    </row>
    <row r="102" spans="1:2" ht="15.75" customHeight="1" x14ac:dyDescent="0.25">
      <c r="A102" s="40"/>
      <c r="B102" s="40"/>
    </row>
    <row r="103" spans="1:2" ht="15.75" customHeight="1" x14ac:dyDescent="0.25">
      <c r="A103" s="40"/>
      <c r="B103" s="40"/>
    </row>
    <row r="104" spans="1:2" ht="15.75" customHeight="1" x14ac:dyDescent="0.25">
      <c r="A104" s="40"/>
      <c r="B104" s="40"/>
    </row>
    <row r="105" spans="1:2" ht="15.75" customHeight="1" x14ac:dyDescent="0.25">
      <c r="A105" s="40"/>
      <c r="B105" s="40"/>
    </row>
    <row r="106" spans="1:2" ht="15.75" customHeight="1" x14ac:dyDescent="0.25">
      <c r="A106" s="40"/>
      <c r="B106" s="40"/>
    </row>
    <row r="107" spans="1:2" ht="15.75" customHeight="1" x14ac:dyDescent="0.25">
      <c r="A107" s="40"/>
      <c r="B107" s="40"/>
    </row>
    <row r="108" spans="1:2" ht="15.75" customHeight="1" x14ac:dyDescent="0.25">
      <c r="A108" s="40"/>
      <c r="B108" s="40"/>
    </row>
    <row r="109" spans="1:2" ht="15.75" customHeight="1" x14ac:dyDescent="0.25">
      <c r="A109" s="40"/>
      <c r="B109" s="40"/>
    </row>
    <row r="110" spans="1:2" ht="15.75" customHeight="1" x14ac:dyDescent="0.25">
      <c r="A110" s="40"/>
      <c r="B110" s="40"/>
    </row>
    <row r="111" spans="1:2" ht="15.75" customHeight="1" x14ac:dyDescent="0.25">
      <c r="A111" s="40"/>
      <c r="B111" s="40"/>
    </row>
    <row r="112" spans="1:2" ht="15.75" customHeight="1" x14ac:dyDescent="0.25">
      <c r="A112" s="40"/>
      <c r="B112" s="40"/>
    </row>
    <row r="113" spans="1:2" ht="15.75" customHeight="1" x14ac:dyDescent="0.25">
      <c r="A113" s="40"/>
      <c r="B113" s="40"/>
    </row>
    <row r="114" spans="1:2" ht="15.75" customHeight="1" x14ac:dyDescent="0.25">
      <c r="A114" s="40"/>
      <c r="B114" s="40"/>
    </row>
    <row r="115" spans="1:2" ht="15.75" customHeight="1" x14ac:dyDescent="0.25">
      <c r="A115" s="40"/>
      <c r="B115" s="40"/>
    </row>
    <row r="116" spans="1:2" ht="15.75" customHeight="1" x14ac:dyDescent="0.25">
      <c r="A116" s="40"/>
      <c r="B116" s="40"/>
    </row>
    <row r="117" spans="1:2" ht="15.75" customHeight="1" x14ac:dyDescent="0.25">
      <c r="A117" s="40"/>
      <c r="B117" s="40"/>
    </row>
    <row r="118" spans="1:2" ht="15.75" customHeight="1" x14ac:dyDescent="0.25">
      <c r="A118" s="40"/>
      <c r="B118" s="40"/>
    </row>
    <row r="119" spans="1:2" ht="15.75" customHeight="1" x14ac:dyDescent="0.25">
      <c r="A119" s="40"/>
      <c r="B119" s="40"/>
    </row>
    <row r="120" spans="1:2" ht="15.75" customHeight="1" x14ac:dyDescent="0.25">
      <c r="A120" s="40"/>
      <c r="B120" s="40"/>
    </row>
    <row r="121" spans="1:2" ht="15.75" customHeight="1" x14ac:dyDescent="0.25">
      <c r="A121" s="40"/>
      <c r="B121" s="40"/>
    </row>
    <row r="122" spans="1:2" ht="15.75" customHeight="1" x14ac:dyDescent="0.25">
      <c r="A122" s="40"/>
      <c r="B122" s="40"/>
    </row>
    <row r="123" spans="1:2" ht="15.75" customHeight="1" x14ac:dyDescent="0.25">
      <c r="A123" s="40"/>
      <c r="B123" s="40"/>
    </row>
    <row r="124" spans="1:2" ht="15.75" customHeight="1" x14ac:dyDescent="0.25">
      <c r="A124" s="40"/>
      <c r="B124" s="40"/>
    </row>
    <row r="125" spans="1:2" ht="15.75" customHeight="1" x14ac:dyDescent="0.25">
      <c r="A125" s="40"/>
      <c r="B125" s="40"/>
    </row>
    <row r="126" spans="1:2" ht="15.75" customHeight="1" x14ac:dyDescent="0.25">
      <c r="A126" s="40"/>
      <c r="B126" s="40"/>
    </row>
    <row r="127" spans="1:2" ht="15.75" customHeight="1" x14ac:dyDescent="0.25">
      <c r="A127" s="40"/>
      <c r="B127" s="40"/>
    </row>
    <row r="128" spans="1:2" ht="15.75" customHeight="1" x14ac:dyDescent="0.25">
      <c r="A128" s="40"/>
      <c r="B128" s="40"/>
    </row>
    <row r="129" spans="1:2" ht="15.75" customHeight="1" x14ac:dyDescent="0.25">
      <c r="A129" s="40"/>
      <c r="B129" s="40"/>
    </row>
    <row r="130" spans="1:2" ht="15.75" customHeight="1" x14ac:dyDescent="0.25">
      <c r="A130" s="40"/>
      <c r="B130" s="40"/>
    </row>
    <row r="131" spans="1:2" ht="15.75" customHeight="1" x14ac:dyDescent="0.25">
      <c r="A131" s="40"/>
      <c r="B131" s="40"/>
    </row>
    <row r="132" spans="1:2" ht="15.75" customHeight="1" x14ac:dyDescent="0.25">
      <c r="A132" s="40"/>
      <c r="B132" s="40"/>
    </row>
    <row r="133" spans="1:2" ht="15.75" customHeight="1" x14ac:dyDescent="0.25">
      <c r="A133" s="40"/>
      <c r="B133" s="40"/>
    </row>
    <row r="134" spans="1:2" ht="15.75" customHeight="1" x14ac:dyDescent="0.25">
      <c r="A134" s="40"/>
      <c r="B134" s="40"/>
    </row>
    <row r="135" spans="1:2" ht="15.75" customHeight="1" x14ac:dyDescent="0.25">
      <c r="A135" s="40"/>
      <c r="B135" s="40"/>
    </row>
    <row r="136" spans="1:2" ht="15.75" customHeight="1" x14ac:dyDescent="0.25">
      <c r="A136" s="40"/>
      <c r="B136" s="40"/>
    </row>
    <row r="137" spans="1:2" ht="15.75" customHeight="1" x14ac:dyDescent="0.25">
      <c r="A137" s="40"/>
      <c r="B137" s="40"/>
    </row>
    <row r="138" spans="1:2" ht="15.75" customHeight="1" x14ac:dyDescent="0.25">
      <c r="A138" s="40"/>
      <c r="B138" s="40"/>
    </row>
    <row r="139" spans="1:2" ht="15.75" customHeight="1" x14ac:dyDescent="0.25">
      <c r="A139" s="40"/>
      <c r="B139" s="40"/>
    </row>
    <row r="140" spans="1:2" ht="15.75" customHeight="1" x14ac:dyDescent="0.25">
      <c r="A140" s="40"/>
      <c r="B140" s="40"/>
    </row>
    <row r="141" spans="1:2" ht="15.75" customHeight="1" x14ac:dyDescent="0.25">
      <c r="A141" s="40"/>
      <c r="B141" s="40"/>
    </row>
    <row r="142" spans="1:2" ht="15.75" customHeight="1" x14ac:dyDescent="0.25">
      <c r="A142" s="40"/>
      <c r="B142" s="40"/>
    </row>
    <row r="143" spans="1:2" ht="15.75" customHeight="1" x14ac:dyDescent="0.25">
      <c r="A143" s="40"/>
      <c r="B143" s="40"/>
    </row>
    <row r="144" spans="1:2" ht="15.75" customHeight="1" x14ac:dyDescent="0.25">
      <c r="A144" s="40"/>
      <c r="B144" s="40"/>
    </row>
    <row r="145" spans="1:2" ht="15.75" customHeight="1" x14ac:dyDescent="0.25">
      <c r="A145" s="40"/>
      <c r="B145" s="40"/>
    </row>
    <row r="146" spans="1:2" ht="15.75" customHeight="1" x14ac:dyDescent="0.25">
      <c r="A146" s="40"/>
      <c r="B146" s="40"/>
    </row>
    <row r="147" spans="1:2" ht="15.75" customHeight="1" x14ac:dyDescent="0.25">
      <c r="A147" s="40"/>
      <c r="B147" s="40"/>
    </row>
    <row r="148" spans="1:2" ht="15.75" customHeight="1" x14ac:dyDescent="0.25">
      <c r="A148" s="40"/>
      <c r="B148" s="40"/>
    </row>
    <row r="149" spans="1:2" ht="15.75" customHeight="1" x14ac:dyDescent="0.25">
      <c r="A149" s="40"/>
      <c r="B149" s="40"/>
    </row>
    <row r="150" spans="1:2" ht="15.75" customHeight="1" x14ac:dyDescent="0.25">
      <c r="A150" s="40"/>
      <c r="B150" s="40"/>
    </row>
    <row r="151" spans="1:2" ht="15.75" customHeight="1" x14ac:dyDescent="0.25">
      <c r="A151" s="40"/>
      <c r="B151" s="40"/>
    </row>
    <row r="152" spans="1:2" ht="15.75" customHeight="1" x14ac:dyDescent="0.25">
      <c r="A152" s="40"/>
      <c r="B152" s="40"/>
    </row>
    <row r="153" spans="1:2" ht="15.75" customHeight="1" x14ac:dyDescent="0.25">
      <c r="A153" s="40"/>
      <c r="B153" s="40"/>
    </row>
    <row r="154" spans="1:2" ht="15.75" customHeight="1" x14ac:dyDescent="0.25">
      <c r="A154" s="40"/>
      <c r="B154" s="40"/>
    </row>
    <row r="155" spans="1:2" ht="15.75" customHeight="1" x14ac:dyDescent="0.25">
      <c r="A155" s="40"/>
      <c r="B155" s="40"/>
    </row>
    <row r="156" spans="1:2" ht="15.75" customHeight="1" x14ac:dyDescent="0.25">
      <c r="A156" s="40"/>
      <c r="B156" s="40"/>
    </row>
    <row r="157" spans="1:2" ht="15.75" customHeight="1" x14ac:dyDescent="0.25">
      <c r="A157" s="40"/>
      <c r="B157" s="40"/>
    </row>
    <row r="158" spans="1:2" ht="15.75" customHeight="1" x14ac:dyDescent="0.25">
      <c r="A158" s="40"/>
      <c r="B158" s="40"/>
    </row>
    <row r="159" spans="1:2" ht="15.75" customHeight="1" x14ac:dyDescent="0.25">
      <c r="A159" s="40"/>
      <c r="B159" s="40"/>
    </row>
    <row r="160" spans="1:2" ht="15.75" customHeight="1" x14ac:dyDescent="0.25">
      <c r="A160" s="40"/>
      <c r="B160" s="40"/>
    </row>
    <row r="161" spans="1:2" ht="15.75" customHeight="1" x14ac:dyDescent="0.25">
      <c r="A161" s="40"/>
      <c r="B161" s="40"/>
    </row>
    <row r="162" spans="1:2" ht="15.75" customHeight="1" x14ac:dyDescent="0.25">
      <c r="A162" s="40"/>
      <c r="B162" s="40"/>
    </row>
    <row r="163" spans="1:2" ht="15.75" customHeight="1" x14ac:dyDescent="0.25">
      <c r="A163" s="40"/>
      <c r="B163" s="40"/>
    </row>
    <row r="164" spans="1:2" ht="15.75" customHeight="1" x14ac:dyDescent="0.25">
      <c r="A164" s="40"/>
      <c r="B164" s="40"/>
    </row>
    <row r="165" spans="1:2" ht="15.75" customHeight="1" x14ac:dyDescent="0.25">
      <c r="A165" s="40"/>
      <c r="B165" s="40"/>
    </row>
    <row r="166" spans="1:2" ht="15.75" customHeight="1" x14ac:dyDescent="0.25">
      <c r="A166" s="40"/>
      <c r="B166" s="40"/>
    </row>
    <row r="167" spans="1:2" ht="15.75" customHeight="1" x14ac:dyDescent="0.25">
      <c r="A167" s="40"/>
      <c r="B167" s="40"/>
    </row>
    <row r="168" spans="1:2" ht="15.75" customHeight="1" x14ac:dyDescent="0.25">
      <c r="A168" s="40"/>
      <c r="B168" s="40"/>
    </row>
    <row r="169" spans="1:2" ht="15.75" customHeight="1" x14ac:dyDescent="0.25">
      <c r="A169" s="40"/>
      <c r="B169" s="40"/>
    </row>
    <row r="170" spans="1:2" ht="15.75" customHeight="1" x14ac:dyDescent="0.25">
      <c r="A170" s="40"/>
      <c r="B170" s="40"/>
    </row>
    <row r="171" spans="1:2" ht="15.75" customHeight="1" x14ac:dyDescent="0.25">
      <c r="A171" s="40"/>
      <c r="B171" s="40"/>
    </row>
    <row r="172" spans="1:2" ht="15.75" customHeight="1" x14ac:dyDescent="0.25">
      <c r="A172" s="40"/>
      <c r="B172" s="40"/>
    </row>
    <row r="173" spans="1:2" ht="15.75" customHeight="1" x14ac:dyDescent="0.25">
      <c r="A173" s="40"/>
      <c r="B173" s="40"/>
    </row>
    <row r="174" spans="1:2" ht="15.75" customHeight="1" x14ac:dyDescent="0.25">
      <c r="A174" s="40"/>
      <c r="B174" s="40"/>
    </row>
    <row r="175" spans="1:2" ht="15.75" customHeight="1" x14ac:dyDescent="0.25">
      <c r="A175" s="40"/>
      <c r="B175" s="40"/>
    </row>
    <row r="176" spans="1:2" ht="15.75" customHeight="1" x14ac:dyDescent="0.25">
      <c r="A176" s="40"/>
      <c r="B176" s="40"/>
    </row>
    <row r="177" spans="1:2" ht="15.75" customHeight="1" x14ac:dyDescent="0.25">
      <c r="A177" s="40"/>
      <c r="B177" s="40"/>
    </row>
    <row r="178" spans="1:2" ht="15.75" customHeight="1" x14ac:dyDescent="0.25">
      <c r="A178" s="40"/>
      <c r="B178" s="40"/>
    </row>
    <row r="179" spans="1:2" ht="15.75" customHeight="1" x14ac:dyDescent="0.25">
      <c r="A179" s="40"/>
      <c r="B179" s="40"/>
    </row>
    <row r="180" spans="1:2" ht="15.75" customHeight="1" x14ac:dyDescent="0.25">
      <c r="A180" s="40"/>
      <c r="B180" s="40"/>
    </row>
    <row r="181" spans="1:2" ht="15.75" customHeight="1" x14ac:dyDescent="0.25">
      <c r="A181" s="40"/>
      <c r="B181" s="40"/>
    </row>
    <row r="182" spans="1:2" ht="15.75" customHeight="1" x14ac:dyDescent="0.25">
      <c r="A182" s="40"/>
      <c r="B182" s="40"/>
    </row>
    <row r="183" spans="1:2" ht="15.75" customHeight="1" x14ac:dyDescent="0.25">
      <c r="A183" s="40"/>
      <c r="B183" s="40"/>
    </row>
    <row r="184" spans="1:2" ht="15.75" customHeight="1" x14ac:dyDescent="0.25">
      <c r="A184" s="40"/>
      <c r="B184" s="40"/>
    </row>
    <row r="185" spans="1:2" ht="15.75" customHeight="1" x14ac:dyDescent="0.25">
      <c r="A185" s="40"/>
      <c r="B185" s="40"/>
    </row>
    <row r="186" spans="1:2" ht="15.75" customHeight="1" x14ac:dyDescent="0.25">
      <c r="A186" s="40"/>
      <c r="B186" s="40"/>
    </row>
    <row r="187" spans="1:2" ht="15.75" customHeight="1" x14ac:dyDescent="0.25">
      <c r="A187" s="40"/>
      <c r="B187" s="40"/>
    </row>
    <row r="188" spans="1:2" ht="15.75" customHeight="1" x14ac:dyDescent="0.25">
      <c r="A188" s="40"/>
      <c r="B188" s="40"/>
    </row>
    <row r="189" spans="1:2" ht="15.75" customHeight="1" x14ac:dyDescent="0.25">
      <c r="A189" s="40"/>
      <c r="B189" s="40"/>
    </row>
    <row r="190" spans="1:2" ht="15.75" customHeight="1" x14ac:dyDescent="0.25">
      <c r="A190" s="40"/>
      <c r="B190" s="40"/>
    </row>
    <row r="191" spans="1:2" ht="15.75" customHeight="1" x14ac:dyDescent="0.25">
      <c r="A191" s="40"/>
      <c r="B191" s="40"/>
    </row>
    <row r="192" spans="1:2" ht="15.75" customHeight="1" x14ac:dyDescent="0.25">
      <c r="A192" s="40"/>
      <c r="B192" s="40"/>
    </row>
    <row r="193" spans="1:2" ht="15.75" customHeight="1" x14ac:dyDescent="0.25">
      <c r="A193" s="40"/>
      <c r="B193" s="40"/>
    </row>
    <row r="194" spans="1:2" ht="15.75" customHeight="1" x14ac:dyDescent="0.25">
      <c r="A194" s="40"/>
      <c r="B194" s="40"/>
    </row>
    <row r="195" spans="1:2" ht="15.75" customHeight="1" x14ac:dyDescent="0.25">
      <c r="A195" s="40"/>
      <c r="B195" s="40"/>
    </row>
    <row r="196" spans="1:2" ht="15.75" customHeight="1" x14ac:dyDescent="0.25">
      <c r="A196" s="40"/>
      <c r="B196" s="40"/>
    </row>
    <row r="197" spans="1:2" ht="15.75" customHeight="1" x14ac:dyDescent="0.25">
      <c r="A197" s="40"/>
      <c r="B197" s="40"/>
    </row>
    <row r="198" spans="1:2" ht="15.75" customHeight="1" x14ac:dyDescent="0.25">
      <c r="A198" s="40"/>
      <c r="B198" s="40"/>
    </row>
    <row r="199" spans="1:2" ht="15.75" customHeight="1" x14ac:dyDescent="0.25">
      <c r="A199" s="40"/>
      <c r="B199" s="40"/>
    </row>
    <row r="200" spans="1:2" ht="15.75" customHeight="1" x14ac:dyDescent="0.25">
      <c r="A200" s="40"/>
      <c r="B200" s="40"/>
    </row>
    <row r="201" spans="1:2" ht="15.75" customHeight="1" x14ac:dyDescent="0.25">
      <c r="A201" s="40"/>
      <c r="B201" s="40"/>
    </row>
    <row r="202" spans="1:2" ht="15.75" customHeight="1" x14ac:dyDescent="0.25">
      <c r="A202" s="40"/>
      <c r="B202" s="40"/>
    </row>
    <row r="203" spans="1:2" ht="15.75" customHeight="1" x14ac:dyDescent="0.25">
      <c r="A203" s="40"/>
      <c r="B203" s="40"/>
    </row>
    <row r="204" spans="1:2" ht="15.75" customHeight="1" x14ac:dyDescent="0.25">
      <c r="A204" s="40"/>
      <c r="B204" s="40"/>
    </row>
    <row r="205" spans="1:2" ht="15.75" customHeight="1" x14ac:dyDescent="0.25">
      <c r="A205" s="40"/>
      <c r="B205" s="40"/>
    </row>
    <row r="206" spans="1:2" ht="15.75" customHeight="1" x14ac:dyDescent="0.25">
      <c r="A206" s="40"/>
      <c r="B206" s="40"/>
    </row>
    <row r="207" spans="1:2" ht="15.75" customHeight="1" x14ac:dyDescent="0.25">
      <c r="A207" s="40"/>
      <c r="B207" s="40"/>
    </row>
    <row r="208" spans="1:2" ht="15.75" customHeight="1" x14ac:dyDescent="0.25">
      <c r="A208" s="40"/>
      <c r="B208" s="40"/>
    </row>
    <row r="209" spans="1:2" ht="15.75" customHeight="1" x14ac:dyDescent="0.25">
      <c r="A209" s="40"/>
      <c r="B209" s="40"/>
    </row>
    <row r="210" spans="1:2" ht="15.75" customHeight="1" x14ac:dyDescent="0.25">
      <c r="A210" s="40"/>
      <c r="B210" s="40"/>
    </row>
    <row r="211" spans="1:2" ht="15.75" customHeight="1" x14ac:dyDescent="0.25">
      <c r="A211" s="40"/>
      <c r="B211" s="40"/>
    </row>
    <row r="212" spans="1:2" ht="15.75" customHeight="1" x14ac:dyDescent="0.25">
      <c r="A212" s="40"/>
      <c r="B212" s="40"/>
    </row>
    <row r="213" spans="1:2" ht="15.75" customHeight="1" x14ac:dyDescent="0.25">
      <c r="A213" s="40"/>
      <c r="B213" s="40"/>
    </row>
    <row r="214" spans="1:2" ht="15.75" customHeight="1" x14ac:dyDescent="0.25">
      <c r="A214" s="40"/>
      <c r="B214" s="40"/>
    </row>
    <row r="215" spans="1:2" ht="15.75" customHeight="1" x14ac:dyDescent="0.25">
      <c r="A215" s="40"/>
      <c r="B215" s="40"/>
    </row>
    <row r="216" spans="1:2" ht="15.75" customHeight="1" x14ac:dyDescent="0.25">
      <c r="A216" s="40"/>
      <c r="B216" s="40"/>
    </row>
    <row r="217" spans="1:2" ht="15.75" customHeight="1" x14ac:dyDescent="0.25">
      <c r="A217" s="40"/>
      <c r="B217" s="40"/>
    </row>
    <row r="218" spans="1:2" ht="15.75" customHeight="1" x14ac:dyDescent="0.25">
      <c r="A218" s="40"/>
      <c r="B218" s="40"/>
    </row>
    <row r="219" spans="1:2" ht="15.75" customHeight="1" x14ac:dyDescent="0.25">
      <c r="A219" s="40"/>
      <c r="B219" s="40"/>
    </row>
    <row r="220" spans="1:2" ht="15.75" customHeight="1" x14ac:dyDescent="0.25">
      <c r="A220" s="40"/>
      <c r="B220" s="40"/>
    </row>
    <row r="221" spans="1:2" ht="15.75" customHeight="1" x14ac:dyDescent="0.25">
      <c r="A221" s="40"/>
      <c r="B221" s="40"/>
    </row>
    <row r="222" spans="1:2" ht="15.75" customHeight="1" x14ac:dyDescent="0.25">
      <c r="A222" s="40"/>
      <c r="B222" s="40"/>
    </row>
    <row r="223" spans="1:2" ht="15.75" customHeight="1" x14ac:dyDescent="0.25">
      <c r="A223" s="40"/>
      <c r="B223" s="40"/>
    </row>
    <row r="224" spans="1:2" ht="15.75" customHeight="1" x14ac:dyDescent="0.25">
      <c r="A224" s="40"/>
      <c r="B224" s="40"/>
    </row>
    <row r="225" spans="1:2" ht="15.75" customHeight="1" x14ac:dyDescent="0.25">
      <c r="A225" s="40"/>
      <c r="B225" s="40"/>
    </row>
    <row r="226" spans="1:2" ht="15.75" customHeight="1" x14ac:dyDescent="0.25">
      <c r="A226" s="40"/>
      <c r="B226" s="40"/>
    </row>
    <row r="227" spans="1:2" ht="15.75" customHeight="1" x14ac:dyDescent="0.25">
      <c r="A227" s="40"/>
      <c r="B227" s="40"/>
    </row>
    <row r="228" spans="1:2" ht="15.75" customHeight="1" x14ac:dyDescent="0.25">
      <c r="A228" s="40"/>
      <c r="B228" s="40"/>
    </row>
    <row r="229" spans="1:2" ht="15.75" customHeight="1" x14ac:dyDescent="0.25">
      <c r="A229" s="40"/>
      <c r="B229" s="40"/>
    </row>
    <row r="230" spans="1:2" ht="15.75" customHeight="1" x14ac:dyDescent="0.25">
      <c r="A230" s="40"/>
      <c r="B230" s="40"/>
    </row>
    <row r="231" spans="1:2" ht="15.75" customHeight="1" x14ac:dyDescent="0.25">
      <c r="A231" s="40"/>
      <c r="B231" s="40"/>
    </row>
    <row r="232" spans="1:2" ht="15.75" customHeight="1" x14ac:dyDescent="0.25">
      <c r="A232" s="40"/>
      <c r="B232" s="40"/>
    </row>
    <row r="233" spans="1:2" ht="15.75" customHeight="1" x14ac:dyDescent="0.25">
      <c r="A233" s="40"/>
      <c r="B233" s="40"/>
    </row>
    <row r="234" spans="1:2" ht="15.75" customHeight="1" x14ac:dyDescent="0.25">
      <c r="A234" s="40"/>
      <c r="B234" s="40"/>
    </row>
    <row r="235" spans="1:2" ht="15.75" customHeight="1" x14ac:dyDescent="0.25">
      <c r="A235" s="40"/>
      <c r="B235" s="40"/>
    </row>
    <row r="236" spans="1:2" ht="15.75" customHeight="1" x14ac:dyDescent="0.25">
      <c r="A236" s="40"/>
      <c r="B236" s="40"/>
    </row>
    <row r="237" spans="1:2" ht="15.75" customHeight="1" x14ac:dyDescent="0.25">
      <c r="A237" s="40"/>
      <c r="B237" s="40"/>
    </row>
    <row r="238" spans="1:2" ht="15.75" customHeight="1" x14ac:dyDescent="0.25">
      <c r="A238" s="40"/>
      <c r="B238" s="40"/>
    </row>
    <row r="239" spans="1:2" ht="15.75" customHeight="1" x14ac:dyDescent="0.25">
      <c r="A239" s="40"/>
      <c r="B239" s="40"/>
    </row>
    <row r="240" spans="1:2" ht="15.75" customHeight="1" x14ac:dyDescent="0.25">
      <c r="A240" s="40"/>
      <c r="B240" s="40"/>
    </row>
    <row r="241" spans="1:2" ht="15.75" customHeight="1" x14ac:dyDescent="0.25">
      <c r="A241" s="40"/>
      <c r="B241" s="40"/>
    </row>
    <row r="242" spans="1:2" ht="15.75" customHeight="1" x14ac:dyDescent="0.25">
      <c r="A242" s="40"/>
      <c r="B242" s="40"/>
    </row>
    <row r="243" spans="1:2" ht="15.75" customHeight="1" x14ac:dyDescent="0.25">
      <c r="A243" s="40"/>
      <c r="B243" s="40"/>
    </row>
    <row r="244" spans="1:2" ht="15.75" customHeight="1" x14ac:dyDescent="0.25">
      <c r="A244" s="40"/>
      <c r="B244" s="40"/>
    </row>
    <row r="245" spans="1:2" ht="15.75" customHeight="1" x14ac:dyDescent="0.25">
      <c r="A245" s="40"/>
      <c r="B245" s="40"/>
    </row>
    <row r="246" spans="1:2" ht="15.75" customHeight="1" x14ac:dyDescent="0.25">
      <c r="A246" s="40"/>
      <c r="B246" s="40"/>
    </row>
    <row r="247" spans="1:2" ht="15.75" customHeight="1" x14ac:dyDescent="0.25">
      <c r="A247" s="40"/>
      <c r="B247" s="40"/>
    </row>
    <row r="248" spans="1:2" ht="15.75" customHeight="1" x14ac:dyDescent="0.25">
      <c r="A248" s="40"/>
      <c r="B248" s="40"/>
    </row>
    <row r="249" spans="1:2" ht="15.75" customHeight="1" x14ac:dyDescent="0.25">
      <c r="A249" s="40"/>
      <c r="B249" s="40"/>
    </row>
    <row r="250" spans="1:2" ht="15.75" customHeight="1" x14ac:dyDescent="0.25">
      <c r="A250" s="40"/>
      <c r="B250" s="40"/>
    </row>
    <row r="251" spans="1:2" ht="15.75" customHeight="1" x14ac:dyDescent="0.25">
      <c r="A251" s="40"/>
      <c r="B251" s="40"/>
    </row>
    <row r="252" spans="1:2" ht="15.75" customHeight="1" x14ac:dyDescent="0.25">
      <c r="A252" s="40"/>
      <c r="B252" s="40"/>
    </row>
    <row r="253" spans="1:2" ht="15.75" customHeight="1" x14ac:dyDescent="0.25">
      <c r="A253" s="40"/>
      <c r="B253" s="40"/>
    </row>
    <row r="254" spans="1:2" ht="15.75" customHeight="1" x14ac:dyDescent="0.25">
      <c r="A254" s="40"/>
      <c r="B254" s="40"/>
    </row>
    <row r="255" spans="1:2" ht="15.75" customHeight="1" x14ac:dyDescent="0.25">
      <c r="A255" s="40"/>
      <c r="B255" s="40"/>
    </row>
    <row r="256" spans="1:2" ht="15.75" customHeight="1" x14ac:dyDescent="0.25">
      <c r="A256" s="40"/>
      <c r="B256" s="40"/>
    </row>
    <row r="257" spans="1:2" ht="15.75" customHeight="1" x14ac:dyDescent="0.25">
      <c r="A257" s="40"/>
      <c r="B257" s="40"/>
    </row>
    <row r="258" spans="1:2" ht="15.75" customHeight="1" x14ac:dyDescent="0.25">
      <c r="A258" s="40"/>
      <c r="B258" s="40"/>
    </row>
    <row r="259" spans="1:2" ht="15.75" customHeight="1" x14ac:dyDescent="0.25">
      <c r="A259" s="40"/>
      <c r="B259" s="40"/>
    </row>
    <row r="260" spans="1:2" ht="15.75" customHeight="1" x14ac:dyDescent="0.25">
      <c r="A260" s="40"/>
      <c r="B260" s="40"/>
    </row>
    <row r="261" spans="1:2" ht="15.75" customHeight="1" x14ac:dyDescent="0.25">
      <c r="A261" s="40"/>
      <c r="B261" s="40"/>
    </row>
    <row r="262" spans="1:2" ht="15.75" customHeight="1" x14ac:dyDescent="0.25">
      <c r="A262" s="40"/>
      <c r="B262" s="40"/>
    </row>
    <row r="263" spans="1:2" ht="15.75" customHeight="1" x14ac:dyDescent="0.25">
      <c r="A263" s="40"/>
      <c r="B263" s="40"/>
    </row>
    <row r="264" spans="1:2" ht="15.75" customHeight="1" x14ac:dyDescent="0.25">
      <c r="A264" s="40"/>
      <c r="B264" s="40"/>
    </row>
    <row r="265" spans="1:2" ht="15.75" customHeight="1" x14ac:dyDescent="0.25">
      <c r="A265" s="40"/>
      <c r="B265" s="40"/>
    </row>
    <row r="266" spans="1:2" ht="15.75" customHeight="1" x14ac:dyDescent="0.25">
      <c r="A266" s="40"/>
      <c r="B266" s="40"/>
    </row>
    <row r="267" spans="1:2" ht="15.75" customHeight="1" x14ac:dyDescent="0.25">
      <c r="A267" s="40"/>
      <c r="B267" s="40"/>
    </row>
    <row r="268" spans="1:2" ht="15.75" customHeight="1" x14ac:dyDescent="0.25">
      <c r="A268" s="40"/>
      <c r="B268" s="40"/>
    </row>
    <row r="269" spans="1:2" ht="15.75" customHeight="1" x14ac:dyDescent="0.25">
      <c r="A269" s="40"/>
      <c r="B269" s="40"/>
    </row>
    <row r="270" spans="1:2" ht="15.75" customHeight="1" x14ac:dyDescent="0.25">
      <c r="A270" s="40"/>
      <c r="B270" s="40"/>
    </row>
    <row r="271" spans="1:2" ht="15.75" customHeight="1" x14ac:dyDescent="0.25">
      <c r="A271" s="40"/>
      <c r="B271" s="40"/>
    </row>
    <row r="272" spans="1:2" ht="15.75" customHeight="1" x14ac:dyDescent="0.25">
      <c r="A272" s="40"/>
      <c r="B272" s="40"/>
    </row>
    <row r="273" spans="1:2" ht="15.75" customHeight="1" x14ac:dyDescent="0.25">
      <c r="A273" s="40"/>
      <c r="B273" s="40"/>
    </row>
    <row r="274" spans="1:2" ht="15.75" customHeight="1" x14ac:dyDescent="0.25">
      <c r="A274" s="40"/>
      <c r="B274" s="40"/>
    </row>
    <row r="275" spans="1:2" ht="15.75" customHeight="1" x14ac:dyDescent="0.25">
      <c r="A275" s="40"/>
      <c r="B275" s="40"/>
    </row>
    <row r="276" spans="1:2" ht="15.75" customHeight="1" x14ac:dyDescent="0.25">
      <c r="A276" s="40"/>
      <c r="B276" s="40"/>
    </row>
    <row r="277" spans="1:2" ht="15.75" customHeight="1" x14ac:dyDescent="0.25">
      <c r="A277" s="40"/>
      <c r="B277" s="40"/>
    </row>
    <row r="278" spans="1:2" ht="15.75" customHeight="1" x14ac:dyDescent="0.25">
      <c r="A278" s="40"/>
      <c r="B278" s="40"/>
    </row>
    <row r="279" spans="1:2" ht="15.75" customHeight="1" x14ac:dyDescent="0.25">
      <c r="A279" s="40"/>
      <c r="B279" s="40"/>
    </row>
    <row r="280" spans="1:2" ht="15.75" customHeight="1" x14ac:dyDescent="0.25">
      <c r="A280" s="40"/>
      <c r="B280" s="40"/>
    </row>
    <row r="281" spans="1:2" ht="15.75" customHeight="1" x14ac:dyDescent="0.25">
      <c r="A281" s="40"/>
      <c r="B281" s="40"/>
    </row>
    <row r="282" spans="1:2" ht="15.75" customHeight="1" x14ac:dyDescent="0.25">
      <c r="A282" s="40"/>
      <c r="B282" s="40"/>
    </row>
    <row r="283" spans="1:2" ht="15.75" customHeight="1" x14ac:dyDescent="0.25">
      <c r="A283" s="40"/>
      <c r="B283" s="40"/>
    </row>
    <row r="284" spans="1:2" ht="15.75" customHeight="1" x14ac:dyDescent="0.25">
      <c r="A284" s="40"/>
      <c r="B284" s="40"/>
    </row>
    <row r="285" spans="1:2" ht="15.75" customHeight="1" x14ac:dyDescent="0.25">
      <c r="A285" s="40"/>
      <c r="B285" s="40"/>
    </row>
    <row r="286" spans="1:2" ht="15.75" customHeight="1" x14ac:dyDescent="0.25">
      <c r="A286" s="40"/>
      <c r="B286" s="40"/>
    </row>
    <row r="287" spans="1:2" ht="15.75" customHeight="1" x14ac:dyDescent="0.25">
      <c r="A287" s="40"/>
      <c r="B287" s="40"/>
    </row>
    <row r="288" spans="1:2" ht="15.75" customHeight="1" x14ac:dyDescent="0.25">
      <c r="A288" s="40"/>
      <c r="B288" s="40"/>
    </row>
    <row r="289" spans="1:2" ht="15.75" customHeight="1" x14ac:dyDescent="0.25">
      <c r="A289" s="40"/>
      <c r="B289" s="40"/>
    </row>
    <row r="290" spans="1:2" ht="15.75" customHeight="1" x14ac:dyDescent="0.25">
      <c r="A290" s="40"/>
      <c r="B290" s="40"/>
    </row>
    <row r="291" spans="1:2" ht="15.75" customHeight="1" x14ac:dyDescent="0.25">
      <c r="A291" s="40"/>
      <c r="B291" s="40"/>
    </row>
    <row r="292" spans="1:2" ht="15.75" customHeight="1" x14ac:dyDescent="0.25">
      <c r="A292" s="40"/>
      <c r="B292" s="40"/>
    </row>
    <row r="293" spans="1:2" ht="15.75" customHeight="1" x14ac:dyDescent="0.25">
      <c r="A293" s="40"/>
      <c r="B293" s="40"/>
    </row>
    <row r="294" spans="1:2" ht="15.75" customHeight="1" x14ac:dyDescent="0.25">
      <c r="A294" s="40"/>
      <c r="B294" s="40"/>
    </row>
    <row r="295" spans="1:2" ht="15.75" customHeight="1" x14ac:dyDescent="0.25">
      <c r="A295" s="40"/>
      <c r="B295" s="40"/>
    </row>
    <row r="296" spans="1:2" ht="15.75" customHeight="1" x14ac:dyDescent="0.25">
      <c r="A296" s="40"/>
      <c r="B296" s="40"/>
    </row>
    <row r="297" spans="1:2" ht="15.75" customHeight="1" x14ac:dyDescent="0.25">
      <c r="A297" s="40"/>
      <c r="B297" s="40"/>
    </row>
    <row r="298" spans="1:2" ht="15.75" customHeight="1" x14ac:dyDescent="0.25">
      <c r="A298" s="40"/>
      <c r="B298" s="40"/>
    </row>
    <row r="299" spans="1:2" ht="15.75" customHeight="1" x14ac:dyDescent="0.25">
      <c r="A299" s="40"/>
      <c r="B299" s="40"/>
    </row>
    <row r="300" spans="1:2" ht="15.75" customHeight="1" x14ac:dyDescent="0.25">
      <c r="A300" s="40"/>
      <c r="B300" s="40"/>
    </row>
    <row r="301" spans="1:2" ht="15.75" customHeight="1" x14ac:dyDescent="0.25">
      <c r="A301" s="40"/>
      <c r="B301" s="40"/>
    </row>
    <row r="302" spans="1:2" ht="15.75" customHeight="1" x14ac:dyDescent="0.25">
      <c r="A302" s="40"/>
      <c r="B302" s="40"/>
    </row>
    <row r="303" spans="1:2" ht="15.75" customHeight="1" x14ac:dyDescent="0.25">
      <c r="A303" s="40"/>
      <c r="B303" s="40"/>
    </row>
    <row r="304" spans="1:2" ht="15.75" customHeight="1" x14ac:dyDescent="0.25">
      <c r="A304" s="40"/>
      <c r="B304" s="40"/>
    </row>
    <row r="305" spans="1:2" ht="15.75" customHeight="1" x14ac:dyDescent="0.25">
      <c r="A305" s="40"/>
      <c r="B305" s="40"/>
    </row>
    <row r="306" spans="1:2" ht="15.75" customHeight="1" x14ac:dyDescent="0.25">
      <c r="A306" s="40"/>
      <c r="B306" s="40"/>
    </row>
    <row r="307" spans="1:2" ht="15.75" customHeight="1" x14ac:dyDescent="0.25">
      <c r="A307" s="40"/>
      <c r="B307" s="40"/>
    </row>
    <row r="308" spans="1:2" ht="15.75" customHeight="1" x14ac:dyDescent="0.25">
      <c r="A308" s="40"/>
      <c r="B308" s="40"/>
    </row>
    <row r="309" spans="1:2" ht="15.75" customHeight="1" x14ac:dyDescent="0.25">
      <c r="A309" s="40"/>
      <c r="B309" s="40"/>
    </row>
    <row r="310" spans="1:2" ht="15.75" customHeight="1" x14ac:dyDescent="0.25">
      <c r="A310" s="40"/>
      <c r="B310" s="40"/>
    </row>
    <row r="311" spans="1:2" ht="15.75" customHeight="1" x14ac:dyDescent="0.25">
      <c r="A311" s="40"/>
      <c r="B311" s="40"/>
    </row>
    <row r="312" spans="1:2" ht="15.75" customHeight="1" x14ac:dyDescent="0.25">
      <c r="A312" s="40"/>
      <c r="B312" s="40"/>
    </row>
    <row r="313" spans="1:2" ht="15.75" customHeight="1" x14ac:dyDescent="0.25">
      <c r="A313" s="40"/>
      <c r="B313" s="40"/>
    </row>
    <row r="314" spans="1:2" ht="15.75" customHeight="1" x14ac:dyDescent="0.25">
      <c r="A314" s="40"/>
      <c r="B314" s="40"/>
    </row>
    <row r="315" spans="1:2" ht="15.75" customHeight="1" x14ac:dyDescent="0.25">
      <c r="A315" s="40"/>
      <c r="B315" s="40"/>
    </row>
    <row r="316" spans="1:2" ht="15.75" customHeight="1" x14ac:dyDescent="0.25">
      <c r="A316" s="40"/>
      <c r="B316" s="40"/>
    </row>
    <row r="317" spans="1:2" ht="15.75" customHeight="1" x14ac:dyDescent="0.25">
      <c r="A317" s="40"/>
      <c r="B317" s="40"/>
    </row>
    <row r="318" spans="1:2" ht="15.75" customHeight="1" x14ac:dyDescent="0.25">
      <c r="A318" s="41"/>
      <c r="B318" s="41"/>
    </row>
  </sheetData>
  <mergeCells count="30">
    <mergeCell ref="C7:E7"/>
    <mergeCell ref="AD7:AF7"/>
    <mergeCell ref="AA7:AC7"/>
    <mergeCell ref="X7:Z7"/>
    <mergeCell ref="U7:W7"/>
    <mergeCell ref="R7:T7"/>
    <mergeCell ref="O7:Q7"/>
    <mergeCell ref="L7:N7"/>
    <mergeCell ref="I7:K7"/>
    <mergeCell ref="F7:H7"/>
    <mergeCell ref="C8:E8"/>
    <mergeCell ref="AD8:AF8"/>
    <mergeCell ref="AA8:AC8"/>
    <mergeCell ref="X8:Z8"/>
    <mergeCell ref="U8:W8"/>
    <mergeCell ref="R8:T8"/>
    <mergeCell ref="O8:Q8"/>
    <mergeCell ref="I8:K8"/>
    <mergeCell ref="F8:H8"/>
    <mergeCell ref="L8:N8"/>
    <mergeCell ref="AS7:AU7"/>
    <mergeCell ref="AP7:AR7"/>
    <mergeCell ref="AM7:AO7"/>
    <mergeCell ref="AJ7:AL7"/>
    <mergeCell ref="AG7:AI7"/>
    <mergeCell ref="AS8:AU8"/>
    <mergeCell ref="AP8:AR8"/>
    <mergeCell ref="AM8:AO8"/>
    <mergeCell ref="AJ8:AL8"/>
    <mergeCell ref="AG8:AI8"/>
  </mergeCells>
  <conditionalFormatting sqref="AT29 AQ29 AN29 AK29 AH29 AE29 AB29 Y29 V29 S29 P29 M29 J29 G29 D29">
    <cfRule type="cellIs" dxfId="2" priority="35" operator="greaterThan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8" scale="61" orientation="landscape" r:id="rId1"/>
  <colBreaks count="2" manualBreakCount="2">
    <brk id="17" max="1048575" man="1"/>
    <brk id="35" max="2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35"/>
  <sheetViews>
    <sheetView workbookViewId="0">
      <selection activeCell="A42" sqref="A42"/>
    </sheetView>
  </sheetViews>
  <sheetFormatPr baseColWidth="10" defaultColWidth="11.42578125" defaultRowHeight="12.75" x14ac:dyDescent="0.2"/>
  <cols>
    <col min="1" max="1" width="41.7109375" style="3" customWidth="1"/>
    <col min="2" max="12" width="11.42578125" style="3"/>
    <col min="13" max="18" width="11.42578125" style="3" customWidth="1"/>
    <col min="19" max="21" width="11.42578125" style="3"/>
    <col min="22" max="22" width="13.7109375" style="3" customWidth="1"/>
    <col min="23" max="16384" width="11.42578125" style="3"/>
  </cols>
  <sheetData>
    <row r="1" spans="1:22" x14ac:dyDescent="0.2">
      <c r="S1" s="2"/>
      <c r="T1" s="17" t="s">
        <v>26</v>
      </c>
      <c r="U1" s="17" t="s">
        <v>27</v>
      </c>
      <c r="V1" s="17" t="s">
        <v>28</v>
      </c>
    </row>
    <row r="2" spans="1:22" ht="15" x14ac:dyDescent="0.2">
      <c r="A2" s="10" t="s">
        <v>3</v>
      </c>
      <c r="B2" s="11">
        <v>0</v>
      </c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2" t="s">
        <v>41</v>
      </c>
      <c r="J2" s="12" t="s">
        <v>41</v>
      </c>
      <c r="K2" s="12" t="s">
        <v>41</v>
      </c>
      <c r="L2" s="12" t="s">
        <v>41</v>
      </c>
      <c r="M2" s="12" t="s">
        <v>41</v>
      </c>
      <c r="N2" s="12" t="s">
        <v>41</v>
      </c>
      <c r="O2" s="12" t="s">
        <v>41</v>
      </c>
      <c r="P2" s="12" t="s">
        <v>41</v>
      </c>
      <c r="Q2" s="12" t="s">
        <v>41</v>
      </c>
      <c r="R2" s="12" t="s">
        <v>41</v>
      </c>
      <c r="S2" s="12" t="s">
        <v>41</v>
      </c>
      <c r="T2" s="19"/>
      <c r="U2" s="19"/>
      <c r="V2" s="19"/>
    </row>
    <row r="3" spans="1:22" ht="18" customHeight="1" x14ac:dyDescent="0.2">
      <c r="A3" s="5" t="str">
        <f>TABLEAU!C7</f>
        <v>REF DIVALTO+COULEUR</v>
      </c>
      <c r="B3" s="7">
        <f>SUMIF(TABLEAU!$C$10:$C$515,Récap!B$2,TABLEAU!$D$10:$D$515)</f>
        <v>0</v>
      </c>
      <c r="C3" s="7">
        <f>SUMIF(TABLEAU!$C$10:$C$515,Récap!C$2,TABLEAU!$D$10:$D$515)</f>
        <v>0</v>
      </c>
      <c r="D3" s="7">
        <f>SUMIF(TABLEAU!$C$10:$C$515,Récap!D$2,TABLEAU!$D$10:$D$515)</f>
        <v>0</v>
      </c>
      <c r="E3" s="7">
        <f>SUMIF(TABLEAU!$C$10:$C$515,Récap!E$2,TABLEAU!$D$10:$D$515)</f>
        <v>0</v>
      </c>
      <c r="F3" s="7">
        <f>SUMIF(TABLEAU!$C$10:$C$515,Récap!F$2,TABLEAU!$D$10:$D$515)</f>
        <v>0</v>
      </c>
      <c r="G3" s="7">
        <f>SUMIF(TABLEAU!$C$10:$C$515,Récap!G$2,TABLEAU!$D$10:$D$515)</f>
        <v>0</v>
      </c>
      <c r="H3" s="7">
        <f>SUMIF(TABLEAU!$C$10:$C$515,Récap!H$2,TABLEAU!$D$10:$D$515)</f>
        <v>0</v>
      </c>
      <c r="I3" s="7">
        <f>SUMIF(TABLEAU!$C$10:$C$515,Récap!I$2,TABLEAU!$D$10:$D$515)</f>
        <v>0</v>
      </c>
      <c r="J3" s="7">
        <f>SUMIF(TABLEAU!$C$10:$C$515,Récap!J$2,TABLEAU!$D$10:$D$515)</f>
        <v>0</v>
      </c>
      <c r="K3" s="7">
        <f>SUMIF(TABLEAU!$C$10:$C$515,Récap!K$2,TABLEAU!$D$10:$D$515)</f>
        <v>0</v>
      </c>
      <c r="L3" s="7">
        <f>SUMIF(TABLEAU!$C$10:$C$515,Récap!L$2,TABLEAU!$D$10:$D$515)</f>
        <v>0</v>
      </c>
      <c r="M3" s="7">
        <f>SUMIF(TABLEAU!$C$10:$C$515,Récap!M$2,TABLEAU!$D$10:$D$515)</f>
        <v>0</v>
      </c>
      <c r="N3" s="7">
        <f>SUMIF(TABLEAU!$C$10:$C$515,Récap!N$2,TABLEAU!$D$10:$D$515)</f>
        <v>0</v>
      </c>
      <c r="O3" s="7">
        <f>SUMIF(TABLEAU!$C$10:$C$515,Récap!O$2,TABLEAU!$D$10:$D$515)</f>
        <v>0</v>
      </c>
      <c r="P3" s="7">
        <f>SUMIF(TABLEAU!$C$10:$C$515,Récap!P$2,TABLEAU!$D$10:$D$515)</f>
        <v>0</v>
      </c>
      <c r="Q3" s="7">
        <f>SUMIF(TABLEAU!$C$10:$C$515,Récap!Q$2,TABLEAU!$D$10:$D$515)</f>
        <v>0</v>
      </c>
      <c r="R3" s="7">
        <f>SUMIF(TABLEAU!$C$10:$C$515,Récap!R$2,TABLEAU!$D$10:$D$515)</f>
        <v>0</v>
      </c>
      <c r="S3" s="7">
        <f>SUMIF(TABLEAU!$C$10:$C$515,Récap!S$2,TABLEAU!$D$10:$D$515)</f>
        <v>0</v>
      </c>
      <c r="T3" s="19">
        <f>SUM(B3:R3)</f>
        <v>0</v>
      </c>
      <c r="U3" s="19"/>
      <c r="V3" s="19">
        <f>T3*U3</f>
        <v>0</v>
      </c>
    </row>
    <row r="4" spans="1:22" ht="15" x14ac:dyDescent="0.2">
      <c r="A4" s="10" t="s">
        <v>3</v>
      </c>
      <c r="B4" s="11">
        <v>0</v>
      </c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2" t="s">
        <v>41</v>
      </c>
      <c r="J4" s="12" t="s">
        <v>41</v>
      </c>
      <c r="K4" s="12" t="s">
        <v>41</v>
      </c>
      <c r="L4" s="12" t="s">
        <v>41</v>
      </c>
      <c r="M4" s="12" t="s">
        <v>41</v>
      </c>
      <c r="N4" s="12" t="s">
        <v>41</v>
      </c>
      <c r="O4" s="12" t="s">
        <v>41</v>
      </c>
      <c r="P4" s="12" t="s">
        <v>41</v>
      </c>
      <c r="Q4" s="12" t="s">
        <v>41</v>
      </c>
      <c r="R4" s="12" t="s">
        <v>41</v>
      </c>
      <c r="S4" s="12" t="s">
        <v>41</v>
      </c>
      <c r="T4" s="19"/>
      <c r="U4" s="19"/>
      <c r="V4" s="19"/>
    </row>
    <row r="5" spans="1:22" ht="15" x14ac:dyDescent="0.2">
      <c r="A5" s="5" t="str">
        <f>TABLEAU!F7</f>
        <v>REF DIVALTO+COULEUR</v>
      </c>
      <c r="B5" s="8">
        <f>SUMIF(TABLEAU!$F$10:$F$515,Récap!B$4,TABLEAU!$G$10:$G$515)</f>
        <v>0</v>
      </c>
      <c r="C5" s="8">
        <f>SUMIF(TABLEAU!$F$10:$F$515,Récap!C$4,TABLEAU!$G$10:$G$515)</f>
        <v>0</v>
      </c>
      <c r="D5" s="8">
        <f>SUMIF(TABLEAU!$F$10:$F$515,Récap!D$4,TABLEAU!$G$10:$G$515)</f>
        <v>0</v>
      </c>
      <c r="E5" s="8">
        <f>SUMIF(TABLEAU!$F$10:$F$515,Récap!E$4,TABLEAU!$G$10:$G$515)</f>
        <v>0</v>
      </c>
      <c r="F5" s="8">
        <f>SUMIF(TABLEAU!$F$10:$F$515,Récap!F$4,TABLEAU!$G$10:$G$515)</f>
        <v>0</v>
      </c>
      <c r="G5" s="8">
        <f>SUMIF(TABLEAU!$F$10:$F$515,Récap!G$4,TABLEAU!$G$10:$G$515)</f>
        <v>0</v>
      </c>
      <c r="H5" s="8">
        <f>SUMIF(TABLEAU!$F$10:$F$515,Récap!H$4,TABLEAU!$G$10:$G$515)</f>
        <v>0</v>
      </c>
      <c r="I5" s="8">
        <f>SUMIF(TABLEAU!$F$10:$F$515,Récap!I$4,TABLEAU!$G$10:$G$515)</f>
        <v>0</v>
      </c>
      <c r="J5" s="8">
        <f>SUMIF(TABLEAU!$F$10:$F$515,Récap!J$4,TABLEAU!$G$10:$G$515)</f>
        <v>0</v>
      </c>
      <c r="K5" s="8">
        <f>SUMIF(TABLEAU!$F$10:$F$515,Récap!K$4,TABLEAU!$G$10:$G$515)</f>
        <v>0</v>
      </c>
      <c r="L5" s="8">
        <f>SUMIF(TABLEAU!$F$10:$F$515,Récap!L$4,TABLEAU!$G$10:$G$515)</f>
        <v>0</v>
      </c>
      <c r="M5" s="8">
        <f>SUMIF(TABLEAU!$F$10:$F$515,Récap!M$4,TABLEAU!$G$10:$G$515)</f>
        <v>0</v>
      </c>
      <c r="N5" s="8">
        <f>SUMIF(TABLEAU!$F$10:$F$515,Récap!N$4,TABLEAU!$G$10:$G$515)</f>
        <v>0</v>
      </c>
      <c r="O5" s="8">
        <f>SUMIF(TABLEAU!$F$10:$F$515,Récap!O$4,TABLEAU!$G$10:$G$515)</f>
        <v>0</v>
      </c>
      <c r="P5" s="8">
        <f>SUMIF(TABLEAU!$F$10:$F$515,Récap!P$4,TABLEAU!$G$10:$G$515)</f>
        <v>0</v>
      </c>
      <c r="Q5" s="8">
        <f>SUMIF(TABLEAU!$F$10:$F$515,Récap!Q$4,TABLEAU!$G$10:$G$515)</f>
        <v>0</v>
      </c>
      <c r="R5" s="8">
        <f>SUMIF(TABLEAU!$F$10:$F$515,Récap!R$4,TABLEAU!$G$10:$G$515)</f>
        <v>0</v>
      </c>
      <c r="S5" s="8">
        <f>SUMIF(TABLEAU!$F$10:$F$515,Récap!S$4,TABLEAU!$G$10:$G$515)</f>
        <v>0</v>
      </c>
      <c r="T5" s="19">
        <f>SUM(B5:R5)</f>
        <v>0</v>
      </c>
      <c r="U5" s="19"/>
      <c r="V5" s="19">
        <f t="shared" ref="V5:V31" si="0">T5*U5</f>
        <v>0</v>
      </c>
    </row>
    <row r="6" spans="1:22" ht="15" x14ac:dyDescent="0.2">
      <c r="A6" s="10" t="s">
        <v>3</v>
      </c>
      <c r="B6" s="11">
        <v>34</v>
      </c>
      <c r="C6" s="11">
        <v>35</v>
      </c>
      <c r="D6" s="11">
        <v>36</v>
      </c>
      <c r="E6" s="11">
        <v>37</v>
      </c>
      <c r="F6" s="11">
        <v>38</v>
      </c>
      <c r="G6" s="11">
        <v>39</v>
      </c>
      <c r="H6" s="11">
        <v>40</v>
      </c>
      <c r="I6" s="11">
        <v>41</v>
      </c>
      <c r="J6" s="11">
        <v>42</v>
      </c>
      <c r="K6" s="11">
        <v>43</v>
      </c>
      <c r="L6" s="11">
        <v>44</v>
      </c>
      <c r="M6" s="11">
        <v>45</v>
      </c>
      <c r="N6" s="11">
        <v>46</v>
      </c>
      <c r="O6" s="11">
        <v>47</v>
      </c>
      <c r="P6" s="11">
        <v>48</v>
      </c>
      <c r="Q6" s="11"/>
      <c r="R6" s="11"/>
      <c r="S6" s="12"/>
      <c r="T6" s="19"/>
      <c r="U6" s="19"/>
      <c r="V6" s="19"/>
    </row>
    <row r="7" spans="1:22" ht="15" x14ac:dyDescent="0.2">
      <c r="A7" s="4" t="str">
        <f>TABLEAU!I7</f>
        <v>REF DIVALTO+COULEUR</v>
      </c>
      <c r="B7" s="8">
        <f>SUMIF(TABLEAU!$I$10:$I$515,Récap!B$6,TABLEAU!$J$10:$J$515)</f>
        <v>0</v>
      </c>
      <c r="C7" s="8">
        <f>SUMIF(TABLEAU!$I$10:$I$515,Récap!C$6,TABLEAU!$J$10:$J$515)</f>
        <v>0</v>
      </c>
      <c r="D7" s="8">
        <f>SUMIF(TABLEAU!$I$10:$I$515,Récap!D$6,TABLEAU!$J$10:$J$515)</f>
        <v>0</v>
      </c>
      <c r="E7" s="8">
        <f>SUMIF(TABLEAU!$I$10:$I$515,Récap!E$6,TABLEAU!$J$10:$J$515)</f>
        <v>0</v>
      </c>
      <c r="F7" s="8">
        <f>SUMIF(TABLEAU!$I$10:$I$515,Récap!F$6,TABLEAU!$J$10:$J$515)</f>
        <v>0</v>
      </c>
      <c r="G7" s="8">
        <f>SUMIF(TABLEAU!$I$10:$I$515,Récap!G$6,TABLEAU!$J$10:$J$515)</f>
        <v>0</v>
      </c>
      <c r="H7" s="8">
        <f>SUMIF(TABLEAU!$I$10:$I$515,Récap!H$6,TABLEAU!$J$10:$J$515)</f>
        <v>0</v>
      </c>
      <c r="I7" s="8">
        <f>SUMIF(TABLEAU!$I$10:$I$515,Récap!I$6,TABLEAU!$J$10:$J$515)</f>
        <v>0</v>
      </c>
      <c r="J7" s="8">
        <f>SUMIF(TABLEAU!$I$10:$I$515,Récap!J$6,TABLEAU!$J$10:$J$515)</f>
        <v>0</v>
      </c>
      <c r="K7" s="8">
        <f>SUMIF(TABLEAU!$I$10:$I$515,Récap!K$6,TABLEAU!$J$10:$J$515)</f>
        <v>0</v>
      </c>
      <c r="L7" s="8">
        <f>SUMIF(TABLEAU!$I$10:$I$515,Récap!L$6,TABLEAU!$J$10:$J$515)</f>
        <v>0</v>
      </c>
      <c r="M7" s="8">
        <f>SUMIF(TABLEAU!$I$10:$I$515,Récap!M$6,TABLEAU!$J$10:$J$515)</f>
        <v>0</v>
      </c>
      <c r="N7" s="8">
        <f>SUMIF(TABLEAU!$I$10:$I$515,Récap!N$6,TABLEAU!$J$10:$J$515)</f>
        <v>0</v>
      </c>
      <c r="O7" s="8">
        <f>SUMIF(TABLEAU!$I$10:$I$515,Récap!O$6,TABLEAU!$J$10:$J$515)</f>
        <v>0</v>
      </c>
      <c r="P7" s="8">
        <f>SUMIF(TABLEAU!$I$10:$I$515,Récap!P$6,TABLEAU!$J$10:$J$515)</f>
        <v>0</v>
      </c>
      <c r="Q7" s="8">
        <f>SUMIF(TABLEAU!$I$10:$I$515,Récap!Q$6,TABLEAU!$J$10:$J$515)</f>
        <v>0</v>
      </c>
      <c r="R7" s="8">
        <f>SUMIF(TABLEAU!$I$10:$I$515,Récap!R$6,TABLEAU!$J$10:$J$515)</f>
        <v>0</v>
      </c>
      <c r="S7" s="8">
        <f>SUMIF(TABLEAU!$I$10:$I$515,Récap!S$6,TABLEAU!$J$10:$J$515)</f>
        <v>0</v>
      </c>
      <c r="T7" s="19">
        <f>SUM(B7:R7)</f>
        <v>0</v>
      </c>
      <c r="U7" s="19"/>
      <c r="V7" s="19">
        <f t="shared" si="0"/>
        <v>0</v>
      </c>
    </row>
    <row r="8" spans="1:22" ht="15" x14ac:dyDescent="0.2">
      <c r="A8" s="10" t="s">
        <v>3</v>
      </c>
      <c r="B8" s="11" t="s">
        <v>4</v>
      </c>
      <c r="C8" s="11" t="s">
        <v>0</v>
      </c>
      <c r="D8" s="11" t="s">
        <v>5</v>
      </c>
      <c r="E8" s="11" t="s">
        <v>2</v>
      </c>
      <c r="F8" s="12" t="s">
        <v>1</v>
      </c>
      <c r="G8" s="12" t="s">
        <v>29</v>
      </c>
      <c r="H8" s="12" t="s">
        <v>30</v>
      </c>
      <c r="I8" s="12" t="s">
        <v>13</v>
      </c>
      <c r="J8" s="12" t="s">
        <v>14</v>
      </c>
      <c r="K8" s="12" t="s">
        <v>25</v>
      </c>
      <c r="L8" s="20"/>
      <c r="M8" s="20"/>
      <c r="N8" s="20"/>
      <c r="O8" s="20"/>
      <c r="P8" s="20"/>
      <c r="Q8" s="20"/>
      <c r="R8" s="18"/>
      <c r="S8" s="18"/>
      <c r="T8" s="19"/>
      <c r="U8" s="19"/>
      <c r="V8" s="19"/>
    </row>
    <row r="9" spans="1:22" ht="20.25" customHeight="1" x14ac:dyDescent="0.2">
      <c r="A9" s="5" t="str">
        <f>TABLEAU!L7</f>
        <v>REF DIVALTO+COULEUR</v>
      </c>
      <c r="B9" s="8">
        <f>SUMIF(TABLEAU!$L$10:$L$515,Récap!B$8,TABLEAU!$M$10:$M$515)</f>
        <v>0</v>
      </c>
      <c r="C9" s="8">
        <f>SUMIF(TABLEAU!$L$10:$L$515,Récap!C$8,TABLEAU!$M$10:$M$515)</f>
        <v>0</v>
      </c>
      <c r="D9" s="8">
        <f>SUMIF(TABLEAU!$L$10:$L$515,Récap!D$8,TABLEAU!$M$10:$M$515)</f>
        <v>0</v>
      </c>
      <c r="E9" s="8">
        <f>SUMIF(TABLEAU!$L$10:$L$515,Récap!E$8,TABLEAU!$M$10:$M$515)</f>
        <v>0</v>
      </c>
      <c r="F9" s="8">
        <f>SUMIF(TABLEAU!$L$10:$L$515,Récap!F$8,TABLEAU!$M$10:$M$515)</f>
        <v>0</v>
      </c>
      <c r="G9" s="8">
        <f>SUMIF(TABLEAU!$L$10:$L$515,Récap!G$8,TABLEAU!$M$10:$M$515)</f>
        <v>0</v>
      </c>
      <c r="H9" s="8">
        <f>SUMIF(TABLEAU!$L$10:$L$515,Récap!H$8,TABLEAU!$M$10:$M$515)</f>
        <v>0</v>
      </c>
      <c r="I9" s="8">
        <f>SUMIF(TABLEAU!$L$10:$L$515,Récap!I$8,TABLEAU!$M$10:$M$515)</f>
        <v>0</v>
      </c>
      <c r="J9" s="8">
        <f>SUMIF(TABLEAU!$L$10:$L$515,Récap!J$8,TABLEAU!$M$10:$M$515)</f>
        <v>0</v>
      </c>
      <c r="K9" s="8">
        <f>SUMIF(TABLEAU!$L$10:$L$515,Récap!K$8,TABLEAU!$M$10:$M$515)</f>
        <v>0</v>
      </c>
      <c r="L9" s="8">
        <f>SUMIF(TABLEAU!$L$10:$L$515,Récap!L$8,TABLEAU!$M$10:$M$515)</f>
        <v>0</v>
      </c>
      <c r="M9" s="8">
        <f>SUMIF(TABLEAU!$L$10:$L$515,Récap!M$8,TABLEAU!$M$10:$M$515)</f>
        <v>0</v>
      </c>
      <c r="N9" s="8">
        <f>SUMIF(TABLEAU!$L$10:$L$515,Récap!N$8,TABLEAU!$M$10:$M$515)</f>
        <v>0</v>
      </c>
      <c r="O9" s="8">
        <f>SUMIF(TABLEAU!$L$10:$L$515,Récap!O$8,TABLEAU!$M$10:$M$515)</f>
        <v>0</v>
      </c>
      <c r="P9" s="8">
        <f>SUMIF(TABLEAU!$L$10:$L$515,Récap!P$8,TABLEAU!$M$10:$M$515)</f>
        <v>0</v>
      </c>
      <c r="Q9" s="8">
        <f>SUMIF(TABLEAU!$L$10:$L$515,Récap!Q$8,TABLEAU!$M$10:$M$515)</f>
        <v>0</v>
      </c>
      <c r="R9" s="8">
        <f>SUMIF(TABLEAU!$L$10:$L$515,Récap!R$8,TABLEAU!$M$10:$M$515)</f>
        <v>0</v>
      </c>
      <c r="S9" s="8">
        <f>SUMIF(TABLEAU!$L$10:$L$515,Récap!S$8,TABLEAU!$M$10:$M$515)</f>
        <v>0</v>
      </c>
      <c r="T9" s="19">
        <f>SUM(B9:R9)</f>
        <v>0</v>
      </c>
      <c r="U9" s="19"/>
      <c r="V9" s="19">
        <f t="shared" si="0"/>
        <v>0</v>
      </c>
    </row>
    <row r="10" spans="1:22" ht="15" x14ac:dyDescent="0.2">
      <c r="A10" s="10" t="s">
        <v>3</v>
      </c>
      <c r="B10" s="11" t="s">
        <v>4</v>
      </c>
      <c r="C10" s="11" t="s">
        <v>0</v>
      </c>
      <c r="D10" s="11" t="s">
        <v>5</v>
      </c>
      <c r="E10" s="11" t="s">
        <v>2</v>
      </c>
      <c r="F10" s="12" t="s">
        <v>1</v>
      </c>
      <c r="G10" s="12" t="s">
        <v>29</v>
      </c>
      <c r="H10" s="12" t="s">
        <v>30</v>
      </c>
      <c r="I10" s="12" t="s">
        <v>13</v>
      </c>
      <c r="J10" s="12" t="s">
        <v>14</v>
      </c>
      <c r="K10" s="12" t="s">
        <v>25</v>
      </c>
      <c r="L10" s="20"/>
      <c r="M10" s="20"/>
      <c r="N10" s="20"/>
      <c r="O10" s="20"/>
      <c r="P10" s="20"/>
      <c r="Q10" s="20"/>
      <c r="R10" s="18"/>
      <c r="S10" s="18"/>
      <c r="T10" s="19"/>
      <c r="U10" s="19"/>
      <c r="V10" s="19"/>
    </row>
    <row r="11" spans="1:22" ht="15" x14ac:dyDescent="0.2">
      <c r="A11" s="4" t="str">
        <f>TABLEAU!O7</f>
        <v>REF DIVALTO+COULEUR</v>
      </c>
      <c r="B11" s="8">
        <f>SUMIF(TABLEAU!$O$10:$O$515,Récap!B$10,TABLEAU!$P$10:$P$515)</f>
        <v>0</v>
      </c>
      <c r="C11" s="8">
        <f>SUMIF(TABLEAU!$O$10:$O$515,Récap!C$10,TABLEAU!$P$10:$P$515)</f>
        <v>0</v>
      </c>
      <c r="D11" s="8">
        <f>SUMIF(TABLEAU!$O$10:$O$515,Récap!D$10,TABLEAU!$P$10:$P$515)</f>
        <v>0</v>
      </c>
      <c r="E11" s="8">
        <f>SUMIF(TABLEAU!$O$10:$O$515,Récap!E$10,TABLEAU!$P$10:$P$515)</f>
        <v>0</v>
      </c>
      <c r="F11" s="8">
        <f>SUMIF(TABLEAU!$O$10:$O$515,Récap!F$10,TABLEAU!$P$10:$P$515)</f>
        <v>0</v>
      </c>
      <c r="G11" s="8">
        <f>SUMIF(TABLEAU!$O$10:$O$515,Récap!G$10,TABLEAU!$P$10:$P$515)</f>
        <v>0</v>
      </c>
      <c r="H11" s="8">
        <f>SUMIF(TABLEAU!$O$10:$O$515,Récap!H$10,TABLEAU!$P$10:$P$515)</f>
        <v>0</v>
      </c>
      <c r="I11" s="8">
        <f>SUMIF(TABLEAU!$O$10:$O$515,Récap!I$10,TABLEAU!$P$10:$P$515)</f>
        <v>0</v>
      </c>
      <c r="J11" s="8">
        <f>SUMIF(TABLEAU!$O$10:$O$515,Récap!J$10,TABLEAU!$P$10:$P$515)</f>
        <v>0</v>
      </c>
      <c r="K11" s="8">
        <f>SUMIF(TABLEAU!$O$10:$O$515,Récap!K$10,TABLEAU!$P$10:$P$515)</f>
        <v>0</v>
      </c>
      <c r="L11" s="8">
        <f>SUMIF(TABLEAU!$O$10:$O$515,Récap!L$10,TABLEAU!$P$10:$P$515)</f>
        <v>0</v>
      </c>
      <c r="M11" s="8">
        <f>SUMIF(TABLEAU!$O$10:$O$515,Récap!M$10,TABLEAU!$P$10:$P$515)</f>
        <v>0</v>
      </c>
      <c r="N11" s="8">
        <f>SUMIF(TABLEAU!$O$10:$O$515,Récap!N$10,TABLEAU!$P$10:$P$515)</f>
        <v>0</v>
      </c>
      <c r="O11" s="8">
        <f>SUMIF(TABLEAU!$O$10:$O$515,Récap!O$10,TABLEAU!$P$10:$P$515)</f>
        <v>0</v>
      </c>
      <c r="P11" s="8">
        <f>SUMIF(TABLEAU!$O$10:$O$515,Récap!P$10,TABLEAU!$P$10:$P$515)</f>
        <v>0</v>
      </c>
      <c r="Q11" s="8">
        <f>SUMIF(TABLEAU!$O$10:$O$515,Récap!Q$10,TABLEAU!$P$10:$P$515)</f>
        <v>0</v>
      </c>
      <c r="R11" s="8">
        <f>SUMIF(TABLEAU!$O$10:$O$515,Récap!R$10,TABLEAU!$P$10:$P$515)</f>
        <v>0</v>
      </c>
      <c r="S11" s="8">
        <f>SUMIF(TABLEAU!$O$10:$O$515,Récap!S$10,TABLEAU!$P$10:$P$515)</f>
        <v>0</v>
      </c>
      <c r="T11" s="19">
        <f>SUM(B11:R11)</f>
        <v>0</v>
      </c>
      <c r="U11" s="19"/>
      <c r="V11" s="19">
        <f t="shared" si="0"/>
        <v>0</v>
      </c>
    </row>
    <row r="12" spans="1:22" ht="15" x14ac:dyDescent="0.2">
      <c r="A12" s="10" t="s">
        <v>3</v>
      </c>
      <c r="B12" s="11" t="s">
        <v>4</v>
      </c>
      <c r="C12" s="11" t="s">
        <v>0</v>
      </c>
      <c r="D12" s="11" t="s">
        <v>5</v>
      </c>
      <c r="E12" s="11" t="s">
        <v>2</v>
      </c>
      <c r="F12" s="12" t="s">
        <v>1</v>
      </c>
      <c r="G12" s="12" t="s">
        <v>29</v>
      </c>
      <c r="H12" s="12" t="s">
        <v>30</v>
      </c>
      <c r="I12" s="12" t="s">
        <v>13</v>
      </c>
      <c r="J12" s="12" t="s">
        <v>14</v>
      </c>
      <c r="K12" s="12" t="s">
        <v>25</v>
      </c>
      <c r="L12" s="20"/>
      <c r="M12" s="20"/>
      <c r="N12" s="20"/>
      <c r="O12" s="20"/>
      <c r="P12" s="20"/>
      <c r="Q12" s="20"/>
      <c r="R12" s="18"/>
      <c r="S12" s="18"/>
      <c r="T12" s="19"/>
      <c r="U12" s="19"/>
      <c r="V12" s="19"/>
    </row>
    <row r="13" spans="1:22" ht="17.25" customHeight="1" x14ac:dyDescent="0.2">
      <c r="A13" s="5" t="str">
        <f>TABLEAU!R7</f>
        <v>REF DIVALTO+COULEUR</v>
      </c>
      <c r="B13" s="8">
        <f>SUMIF(TABLEAU!$R$10:$R$515,Récap!B$12,TABLEAU!$S$10:$S$515)</f>
        <v>0</v>
      </c>
      <c r="C13" s="8">
        <f>SUMIF(TABLEAU!$R$10:$R$515,Récap!C$12,TABLEAU!$S$10:$S$515)</f>
        <v>0</v>
      </c>
      <c r="D13" s="8">
        <f>SUMIF(TABLEAU!$R$10:$R$515,Récap!D$12,TABLEAU!$S$10:$S$515)</f>
        <v>0</v>
      </c>
      <c r="E13" s="8">
        <f>SUMIF(TABLEAU!$R$10:$R$515,Récap!E$12,TABLEAU!$S$10:$S$515)</f>
        <v>0</v>
      </c>
      <c r="F13" s="8">
        <f>SUMIF(TABLEAU!$R$10:$R$515,Récap!F$12,TABLEAU!$S$10:$S$515)</f>
        <v>0</v>
      </c>
      <c r="G13" s="8">
        <f>SUMIF(TABLEAU!$R$10:$R$515,Récap!G$12,TABLEAU!$S$10:$S$515)</f>
        <v>0</v>
      </c>
      <c r="H13" s="8">
        <f>SUMIF(TABLEAU!$R$10:$R$515,Récap!H$12,TABLEAU!$S$10:$S$515)</f>
        <v>0</v>
      </c>
      <c r="I13" s="8">
        <f>SUMIF(TABLEAU!$R$10:$R$515,Récap!I$12,TABLEAU!$S$10:$S$515)</f>
        <v>0</v>
      </c>
      <c r="J13" s="8">
        <f>SUMIF(TABLEAU!$R$10:$R$515,Récap!J$12,TABLEAU!$S$10:$S$515)</f>
        <v>0</v>
      </c>
      <c r="K13" s="8">
        <f>SUMIF(TABLEAU!$R$10:$R$515,Récap!K$12,TABLEAU!$S$10:$S$515)</f>
        <v>0</v>
      </c>
      <c r="L13" s="8">
        <f>SUMIF(TABLEAU!$R$10:$R$515,Récap!L$12,TABLEAU!$S$10:$S$515)</f>
        <v>0</v>
      </c>
      <c r="M13" s="8">
        <f>SUMIF(TABLEAU!$R$10:$R$515,Récap!M$12,TABLEAU!$S$10:$S$515)</f>
        <v>0</v>
      </c>
      <c r="N13" s="8">
        <f>SUMIF(TABLEAU!$R$10:$R$515,Récap!N$12,TABLEAU!$S$10:$S$515)</f>
        <v>0</v>
      </c>
      <c r="O13" s="8">
        <f>SUMIF(TABLEAU!$R$10:$R$515,Récap!O$12,TABLEAU!$S$10:$S$515)</f>
        <v>0</v>
      </c>
      <c r="P13" s="8">
        <f>SUMIF(TABLEAU!$R$10:$R$515,Récap!P$12,TABLEAU!$S$10:$S$515)</f>
        <v>0</v>
      </c>
      <c r="Q13" s="8">
        <f>SUMIF(TABLEAU!$R$10:$R$515,Récap!Q$12,TABLEAU!$S$10:$S$515)</f>
        <v>0</v>
      </c>
      <c r="R13" s="8">
        <f>SUMIF(TABLEAU!$R$10:$R$515,Récap!R$12,TABLEAU!$S$10:$S$515)</f>
        <v>0</v>
      </c>
      <c r="S13" s="8">
        <f>SUMIF(TABLEAU!$R$10:$R$515,Récap!S$12,TABLEAU!$S$10:$S$515)</f>
        <v>0</v>
      </c>
      <c r="T13" s="19">
        <f>SUM(B13:R13)</f>
        <v>0</v>
      </c>
      <c r="U13" s="19"/>
      <c r="V13" s="19">
        <f t="shared" si="0"/>
        <v>0</v>
      </c>
    </row>
    <row r="14" spans="1:22" ht="15" x14ac:dyDescent="0.2">
      <c r="A14" s="10" t="s">
        <v>3</v>
      </c>
      <c r="B14" s="11" t="s">
        <v>4</v>
      </c>
      <c r="C14" s="11" t="s">
        <v>0</v>
      </c>
      <c r="D14" s="11" t="s">
        <v>5</v>
      </c>
      <c r="E14" s="11" t="s">
        <v>2</v>
      </c>
      <c r="F14" s="12" t="s">
        <v>1</v>
      </c>
      <c r="G14" s="12" t="s">
        <v>29</v>
      </c>
      <c r="H14" s="12" t="s">
        <v>30</v>
      </c>
      <c r="I14" s="12" t="s">
        <v>13</v>
      </c>
      <c r="J14" s="12" t="s">
        <v>14</v>
      </c>
      <c r="K14" s="12" t="s">
        <v>25</v>
      </c>
      <c r="L14" s="20"/>
      <c r="M14" s="20"/>
      <c r="N14" s="20"/>
      <c r="O14" s="20"/>
      <c r="P14" s="20"/>
      <c r="Q14" s="20"/>
      <c r="R14" s="18"/>
      <c r="S14" s="18"/>
      <c r="T14" s="19"/>
      <c r="U14" s="19"/>
      <c r="V14" s="19"/>
    </row>
    <row r="15" spans="1:22" ht="15" x14ac:dyDescent="0.2">
      <c r="A15" s="4" t="str">
        <f>TABLEAU!U7</f>
        <v>REF DIVALTO+COULEUR</v>
      </c>
      <c r="B15" s="8">
        <f>SUMIF(TABLEAU!$U$10:$U$515,Récap!B$14,TABLEAU!$V$10:$V$515)</f>
        <v>0</v>
      </c>
      <c r="C15" s="8">
        <f>SUMIF(TABLEAU!$U$10:$U$515,Récap!C$14,TABLEAU!$V$10:$V$515)</f>
        <v>0</v>
      </c>
      <c r="D15" s="8">
        <f>SUMIF(TABLEAU!$U$10:$U$515,Récap!D$14,TABLEAU!$V$10:$V$515)</f>
        <v>0</v>
      </c>
      <c r="E15" s="8">
        <f>SUMIF(TABLEAU!$U$10:$U$515,Récap!E$14,TABLEAU!$V$10:$V$515)</f>
        <v>0</v>
      </c>
      <c r="F15" s="8">
        <f>SUMIF(TABLEAU!$U$10:$U$515,Récap!F$14,TABLEAU!$V$10:$V$515)</f>
        <v>0</v>
      </c>
      <c r="G15" s="8">
        <f>SUMIF(TABLEAU!$U$10:$U$515,Récap!G$14,TABLEAU!$V$10:$V$515)</f>
        <v>0</v>
      </c>
      <c r="H15" s="8">
        <f>SUMIF(TABLEAU!$U$10:$U$515,Récap!H$14,TABLEAU!$V$10:$V$515)</f>
        <v>0</v>
      </c>
      <c r="I15" s="8">
        <f>SUMIF(TABLEAU!$U$10:$U$515,Récap!I$14,TABLEAU!$V$10:$V$515)</f>
        <v>0</v>
      </c>
      <c r="J15" s="8">
        <f>SUMIF(TABLEAU!$U$10:$U$515,Récap!J$14,TABLEAU!$V$10:$V$515)</f>
        <v>0</v>
      </c>
      <c r="K15" s="8">
        <f>SUMIF(TABLEAU!$U$10:$U$515,Récap!K$14,TABLEAU!$V$10:$V$515)</f>
        <v>0</v>
      </c>
      <c r="L15" s="8">
        <f>SUMIF(TABLEAU!$U$10:$U$515,Récap!L$14,TABLEAU!$V$10:$V$515)</f>
        <v>0</v>
      </c>
      <c r="M15" s="8">
        <f>SUMIF(TABLEAU!$U$10:$U$515,Récap!M$14,TABLEAU!$V$10:$V$515)</f>
        <v>0</v>
      </c>
      <c r="N15" s="8">
        <f>SUMIF(TABLEAU!$U$10:$U$515,Récap!N$14,TABLEAU!$V$10:$V$515)</f>
        <v>0</v>
      </c>
      <c r="O15" s="8">
        <f>SUMIF(TABLEAU!$U$10:$U$515,Récap!O$14,TABLEAU!$V$10:$V$515)</f>
        <v>0</v>
      </c>
      <c r="P15" s="8">
        <f>SUMIF(TABLEAU!$U$10:$U$515,Récap!P$14,TABLEAU!$V$10:$V$515)</f>
        <v>0</v>
      </c>
      <c r="Q15" s="8">
        <f>SUMIF(TABLEAU!$U$10:$U$515,Récap!Q$14,TABLEAU!$V$10:$V$515)</f>
        <v>0</v>
      </c>
      <c r="R15" s="8">
        <f>SUMIF(TABLEAU!$U$10:$U$515,Récap!R$14,TABLEAU!$V$10:$V$515)</f>
        <v>0</v>
      </c>
      <c r="S15" s="8">
        <f>SUMIF(TABLEAU!$U$10:$U$515,Récap!S$14,TABLEAU!$V$10:$V$515)</f>
        <v>0</v>
      </c>
      <c r="T15" s="19">
        <f>SUM(B15:R15)</f>
        <v>0</v>
      </c>
      <c r="U15" s="19"/>
      <c r="V15" s="19">
        <f t="shared" si="0"/>
        <v>0</v>
      </c>
    </row>
    <row r="16" spans="1:22" ht="15" x14ac:dyDescent="0.2">
      <c r="A16" s="10" t="s">
        <v>3</v>
      </c>
      <c r="B16" s="11" t="s">
        <v>33</v>
      </c>
      <c r="C16" s="11" t="s">
        <v>36</v>
      </c>
      <c r="D16" s="11" t="s">
        <v>37</v>
      </c>
      <c r="E16" s="11"/>
      <c r="F16" s="12"/>
      <c r="G16" s="12"/>
      <c r="H16" s="12"/>
      <c r="I16" s="12"/>
      <c r="J16" s="12"/>
      <c r="K16" s="12"/>
      <c r="L16" s="20"/>
      <c r="M16" s="20"/>
      <c r="N16" s="20"/>
      <c r="O16" s="20"/>
      <c r="P16" s="20"/>
      <c r="Q16" s="20"/>
      <c r="R16" s="18"/>
      <c r="S16" s="18"/>
      <c r="T16" s="19"/>
      <c r="U16" s="19"/>
      <c r="V16" s="19"/>
    </row>
    <row r="17" spans="1:22" ht="15" x14ac:dyDescent="0.2">
      <c r="A17" s="5" t="str">
        <f>TABLEAU!X7</f>
        <v>REF DIVALTO+COULEUR</v>
      </c>
      <c r="B17" s="8">
        <f>SUMIF(TABLEAU!$X$10:$X$515,Récap!B$16,TABLEAU!$Y$10:$Y$515)</f>
        <v>0</v>
      </c>
      <c r="C17" s="8">
        <f>SUMIF(TABLEAU!$X$10:$X$515,Récap!C$16,TABLEAU!$Y$10:$Y$515)</f>
        <v>0</v>
      </c>
      <c r="D17" s="8">
        <f>SUMIF(TABLEAU!$X$10:$X$515,Récap!D$16,TABLEAU!$Y$10:$Y$515)</f>
        <v>0</v>
      </c>
      <c r="E17" s="8">
        <f>SUMIF(TABLEAU!$X$10:$X$515,Récap!E$16,TABLEAU!$Y$10:$Y$515)</f>
        <v>0</v>
      </c>
      <c r="F17" s="8">
        <f>SUMIF(TABLEAU!$X$10:$X$515,Récap!F$16,TABLEAU!$Y$10:$Y$515)</f>
        <v>0</v>
      </c>
      <c r="G17" s="8">
        <f>SUMIF(TABLEAU!$X$10:$X$515,Récap!G$16,TABLEAU!$Y$10:$Y$515)</f>
        <v>0</v>
      </c>
      <c r="H17" s="8">
        <f>SUMIF(TABLEAU!$X$10:$X$515,Récap!H$16,TABLEAU!$Y$10:$Y$515)</f>
        <v>0</v>
      </c>
      <c r="I17" s="8">
        <f>SUMIF(TABLEAU!$X$10:$X$515,Récap!I$16,TABLEAU!$Y$10:$Y$515)</f>
        <v>0</v>
      </c>
      <c r="J17" s="8">
        <f>SUMIF(TABLEAU!$X$10:$X$515,Récap!J$16,TABLEAU!$Y$10:$Y$515)</f>
        <v>0</v>
      </c>
      <c r="K17" s="8">
        <f>SUMIF(TABLEAU!$X$10:$X$515,Récap!K$16,TABLEAU!$Y$10:$Y$515)</f>
        <v>0</v>
      </c>
      <c r="L17" s="8">
        <f>SUMIF(TABLEAU!$X$10:$X$515,Récap!L$16,TABLEAU!$Y$10:$Y$515)</f>
        <v>0</v>
      </c>
      <c r="M17" s="8">
        <f>SUMIF(TABLEAU!$X$10:$X$515,Récap!M$16,TABLEAU!$Y$10:$Y$515)</f>
        <v>0</v>
      </c>
      <c r="N17" s="8">
        <f>SUMIF(TABLEAU!$X$10:$X$515,Récap!N$16,TABLEAU!$Y$10:$Y$515)</f>
        <v>0</v>
      </c>
      <c r="O17" s="8">
        <f>SUMIF(TABLEAU!$X$10:$X$515,Récap!O$16,TABLEAU!$Y$10:$Y$515)</f>
        <v>0</v>
      </c>
      <c r="P17" s="8">
        <f>SUMIF(TABLEAU!$X$10:$X$515,Récap!P$16,TABLEAU!$Y$10:$Y$515)</f>
        <v>0</v>
      </c>
      <c r="Q17" s="8">
        <f>SUMIF(TABLEAU!$X$10:$X$515,Récap!Q$16,TABLEAU!$Y$10:$Y$515)</f>
        <v>0</v>
      </c>
      <c r="R17" s="8">
        <f>SUMIF(TABLEAU!$X$10:$X$515,Récap!R$16,TABLEAU!$Y$10:$Y$515)</f>
        <v>0</v>
      </c>
      <c r="S17" s="8">
        <f>SUMIF(TABLEAU!$X$10:$X$515,Récap!S$16,TABLEAU!$Y$10:$Y$515)</f>
        <v>0</v>
      </c>
      <c r="T17" s="19">
        <f>SUM(B17:R17)</f>
        <v>0</v>
      </c>
      <c r="U17" s="19"/>
      <c r="V17" s="19">
        <f t="shared" si="0"/>
        <v>0</v>
      </c>
    </row>
    <row r="18" spans="1:22" ht="15" x14ac:dyDescent="0.2">
      <c r="A18" s="10" t="s">
        <v>3</v>
      </c>
      <c r="B18" s="11" t="s">
        <v>4</v>
      </c>
      <c r="C18" s="11" t="s">
        <v>0</v>
      </c>
      <c r="D18" s="11" t="s">
        <v>5</v>
      </c>
      <c r="E18" s="11" t="s">
        <v>2</v>
      </c>
      <c r="F18" s="12" t="s">
        <v>1</v>
      </c>
      <c r="G18" s="12" t="s">
        <v>29</v>
      </c>
      <c r="H18" s="12" t="s">
        <v>30</v>
      </c>
      <c r="I18" s="12" t="s">
        <v>13</v>
      </c>
      <c r="J18" s="12" t="s">
        <v>14</v>
      </c>
      <c r="K18" s="12" t="s">
        <v>25</v>
      </c>
      <c r="L18" s="20"/>
      <c r="M18" s="20"/>
      <c r="N18" s="20"/>
      <c r="O18" s="20"/>
      <c r="P18" s="20"/>
      <c r="Q18" s="20"/>
      <c r="R18" s="18"/>
      <c r="S18" s="18"/>
      <c r="T18" s="19"/>
      <c r="U18" s="19"/>
      <c r="V18" s="19"/>
    </row>
    <row r="19" spans="1:22" ht="15" x14ac:dyDescent="0.2">
      <c r="A19" s="4" t="str">
        <f>TABLEAU!AA7</f>
        <v>REF DIVALTO+COULEUR</v>
      </c>
      <c r="B19" s="8">
        <f>SUMIF(TABLEAU!$AA$10:$AA$515,Récap!B$18,TABLEAU!$AB$10:$AB$515)</f>
        <v>0</v>
      </c>
      <c r="C19" s="8">
        <f>SUMIF(TABLEAU!$AA$10:$AA$515,Récap!C$18,TABLEAU!$AB$10:$AB$515)</f>
        <v>0</v>
      </c>
      <c r="D19" s="8">
        <f>SUMIF(TABLEAU!$AA$10:$AA$515,Récap!D$18,TABLEAU!$AB$10:$AB$515)</f>
        <v>0</v>
      </c>
      <c r="E19" s="8">
        <f>SUMIF(TABLEAU!$AA$10:$AA$515,Récap!E$18,TABLEAU!$AB$10:$AB$515)</f>
        <v>0</v>
      </c>
      <c r="F19" s="8">
        <f>SUMIF(TABLEAU!$AA$10:$AA$515,Récap!F$18,TABLEAU!$AB$10:$AB$515)</f>
        <v>0</v>
      </c>
      <c r="G19" s="8">
        <f>SUMIF(TABLEAU!$AA$10:$AA$515,Récap!G$18,TABLEAU!$AB$10:$AB$515)</f>
        <v>0</v>
      </c>
      <c r="H19" s="8">
        <f>SUMIF(TABLEAU!$AA$10:$AA$515,Récap!H$18,TABLEAU!$AB$10:$AB$515)</f>
        <v>0</v>
      </c>
      <c r="I19" s="8">
        <f>SUMIF(TABLEAU!$AA$10:$AA$515,Récap!I$18,TABLEAU!$AB$10:$AB$515)</f>
        <v>0</v>
      </c>
      <c r="J19" s="8">
        <f>SUMIF(TABLEAU!$AA$10:$AA$515,Récap!J$18,TABLEAU!$AB$10:$AB$515)</f>
        <v>0</v>
      </c>
      <c r="K19" s="8">
        <f>SUMIF(TABLEAU!$AA$10:$AA$515,Récap!K$18,TABLEAU!$AB$10:$AB$515)</f>
        <v>0</v>
      </c>
      <c r="L19" s="8">
        <f>SUMIF(TABLEAU!$AA$10:$AA$515,Récap!L$18,TABLEAU!$AB$10:$AB$515)</f>
        <v>0</v>
      </c>
      <c r="M19" s="8">
        <f>SUMIF(TABLEAU!$AA$10:$AA$515,Récap!M$18,TABLEAU!$AB$10:$AB$515)</f>
        <v>0</v>
      </c>
      <c r="N19" s="8">
        <f>SUMIF(TABLEAU!$AA$10:$AA$515,Récap!N$18,TABLEAU!$AB$10:$AB$515)</f>
        <v>0</v>
      </c>
      <c r="O19" s="8">
        <f>SUMIF(TABLEAU!$AA$10:$AA$515,Récap!O$18,TABLEAU!$AB$10:$AB$515)</f>
        <v>0</v>
      </c>
      <c r="P19" s="8">
        <f>SUMIF(TABLEAU!$AA$10:$AA$515,Récap!P$18,TABLEAU!$AB$10:$AB$515)</f>
        <v>0</v>
      </c>
      <c r="Q19" s="8">
        <f>SUMIF(TABLEAU!$AA$10:$AA$515,Récap!Q$18,TABLEAU!$AB$10:$AB$515)</f>
        <v>0</v>
      </c>
      <c r="R19" s="8">
        <f>SUMIF(TABLEAU!$AA$10:$AA$515,Récap!R$18,TABLEAU!$AB$10:$AB$515)</f>
        <v>0</v>
      </c>
      <c r="S19" s="8">
        <f>SUMIF(TABLEAU!$AA$10:$AA$515,Récap!S$18,TABLEAU!$AB$10:$AB$515)</f>
        <v>0</v>
      </c>
      <c r="T19" s="19">
        <f>SUM(B19:R19)</f>
        <v>0</v>
      </c>
      <c r="U19" s="19"/>
      <c r="V19" s="19">
        <f t="shared" si="0"/>
        <v>0</v>
      </c>
    </row>
    <row r="20" spans="1:22" ht="15" x14ac:dyDescent="0.2">
      <c r="A20" s="10" t="s">
        <v>3</v>
      </c>
      <c r="B20" s="11">
        <v>38</v>
      </c>
      <c r="C20" s="11">
        <v>39</v>
      </c>
      <c r="D20" s="11">
        <v>40</v>
      </c>
      <c r="E20" s="11">
        <v>41</v>
      </c>
      <c r="F20" s="12">
        <v>42</v>
      </c>
      <c r="G20" s="12">
        <v>43</v>
      </c>
      <c r="H20" s="12">
        <v>44</v>
      </c>
      <c r="I20" s="12">
        <v>45</v>
      </c>
      <c r="J20" s="12">
        <v>46</v>
      </c>
      <c r="K20" s="12">
        <v>47</v>
      </c>
      <c r="L20" s="11">
        <v>48</v>
      </c>
      <c r="M20" s="11"/>
      <c r="N20" s="11"/>
      <c r="O20" s="11"/>
      <c r="P20" s="20"/>
      <c r="Q20" s="20"/>
      <c r="R20" s="18"/>
      <c r="S20" s="18"/>
      <c r="T20" s="19"/>
      <c r="U20" s="19"/>
      <c r="V20" s="19"/>
    </row>
    <row r="21" spans="1:22" ht="15" x14ac:dyDescent="0.2">
      <c r="A21" s="5" t="str">
        <f>TABLEAU!AD7</f>
        <v>REF DIVALTO+COULEUR</v>
      </c>
      <c r="B21" s="8">
        <f>SUMIF(TABLEAU!$AD$10:$AD$515,Récap!B$20,TABLEAU!$AE$10:$AE$515)</f>
        <v>0</v>
      </c>
      <c r="C21" s="8">
        <f>SUMIF(TABLEAU!$AD$10:$AD$515,Récap!C$20,TABLEAU!$AE$10:$AE$515)</f>
        <v>0</v>
      </c>
      <c r="D21" s="8">
        <f>SUMIF(TABLEAU!$AD$10:$AD$515,Récap!D$20,TABLEAU!$AE$10:$AE$515)</f>
        <v>0</v>
      </c>
      <c r="E21" s="8">
        <f>SUMIF(TABLEAU!$AD$10:$AD$515,Récap!E$20,TABLEAU!$AE$10:$AE$515)</f>
        <v>0</v>
      </c>
      <c r="F21" s="8">
        <f>SUMIF(TABLEAU!$AD$10:$AD$515,Récap!F$20,TABLEAU!$AE$10:$AE$515)</f>
        <v>0</v>
      </c>
      <c r="G21" s="8">
        <f>SUMIF(TABLEAU!$AD$10:$AD$515,Récap!G$20,TABLEAU!$AE$10:$AE$515)</f>
        <v>0</v>
      </c>
      <c r="H21" s="8">
        <f>SUMIF(TABLEAU!$AD$10:$AD$515,Récap!H$20,TABLEAU!$AE$10:$AE$515)</f>
        <v>0</v>
      </c>
      <c r="I21" s="8">
        <f>SUMIF(TABLEAU!$AD$10:$AD$515,Récap!I$20,TABLEAU!$AE$10:$AE$515)</f>
        <v>0</v>
      </c>
      <c r="J21" s="8">
        <f>SUMIF(TABLEAU!$AD$10:$AD$515,Récap!J$20,TABLEAU!$AE$10:$AE$515)</f>
        <v>0</v>
      </c>
      <c r="K21" s="8">
        <f>SUMIF(TABLEAU!$AD$10:$AD$515,Récap!K$20,TABLEAU!$AE$10:$AE$515)</f>
        <v>0</v>
      </c>
      <c r="L21" s="8">
        <f>SUMIF(TABLEAU!$AD$10:$AD$515,Récap!L$20,TABLEAU!$AE$10:$AE$515)</f>
        <v>0</v>
      </c>
      <c r="M21" s="8">
        <f>SUMIF(TABLEAU!$AD$10:$AD$515,Récap!M$20,TABLEAU!$AE$10:$AE$515)</f>
        <v>0</v>
      </c>
      <c r="N21" s="8">
        <f>SUMIF(TABLEAU!$AD$10:$AD$515,Récap!N$20,TABLEAU!$AE$10:$AE$515)</f>
        <v>0</v>
      </c>
      <c r="O21" s="8">
        <f>SUMIF(TABLEAU!$AD$10:$AD$515,Récap!O$20,TABLEAU!$AE$10:$AE$515)</f>
        <v>0</v>
      </c>
      <c r="P21" s="8">
        <f>SUMIF(TABLEAU!$AD$10:$AD$515,Récap!P$20,TABLEAU!$AE$10:$AE$515)</f>
        <v>0</v>
      </c>
      <c r="Q21" s="8">
        <f>SUMIF(TABLEAU!$AD$10:$AD$515,Récap!Q$20,TABLEAU!$AE$10:$AE$515)</f>
        <v>0</v>
      </c>
      <c r="R21" s="8">
        <f>SUMIF(TABLEAU!$AD$10:$AD$515,Récap!R$20,TABLEAU!$AE$10:$AE$515)</f>
        <v>0</v>
      </c>
      <c r="S21" s="8">
        <f>SUMIF(TABLEAU!$AD$10:$AD$515,Récap!S$20,TABLEAU!$AE$10:$AE$515)</f>
        <v>0</v>
      </c>
      <c r="T21" s="19">
        <f>SUM(B21:R21)</f>
        <v>0</v>
      </c>
      <c r="U21" s="19"/>
      <c r="V21" s="19">
        <f t="shared" si="0"/>
        <v>0</v>
      </c>
    </row>
    <row r="22" spans="1:22" ht="15" x14ac:dyDescent="0.2">
      <c r="A22" s="10" t="s">
        <v>3</v>
      </c>
      <c r="B22" s="11" t="s">
        <v>12</v>
      </c>
      <c r="C22" s="11"/>
      <c r="D22" s="11"/>
      <c r="E22" s="11"/>
      <c r="F22" s="12"/>
      <c r="G22" s="12"/>
      <c r="H22" s="12"/>
      <c r="I22" s="12"/>
      <c r="J22" s="12"/>
      <c r="K22" s="12"/>
      <c r="L22" s="11"/>
      <c r="M22" s="11"/>
      <c r="N22" s="11"/>
      <c r="O22" s="11"/>
      <c r="P22" s="20"/>
      <c r="Q22" s="20"/>
      <c r="R22" s="18"/>
      <c r="S22" s="18"/>
      <c r="T22" s="19"/>
      <c r="U22" s="19"/>
      <c r="V22" s="19"/>
    </row>
    <row r="23" spans="1:22" ht="15" x14ac:dyDescent="0.2">
      <c r="A23" s="4" t="str">
        <f>TABLEAU!AG7</f>
        <v>REF DIVALTO+COULEUR</v>
      </c>
      <c r="B23" s="8">
        <f>SUMIF(TABLEAU!$AG$10:$AG$515,Récap!B$22,TABLEAU!$AH$10:$AH$515)</f>
        <v>0</v>
      </c>
      <c r="C23" s="8">
        <f>SUMIF(TABLEAU!$AG$10:$AG$515,Récap!C$22,TABLEAU!$AH$10:$AH$515)</f>
        <v>0</v>
      </c>
      <c r="D23" s="8">
        <f>SUMIF(TABLEAU!$AG$10:$AG$515,Récap!D$22,TABLEAU!$AH$10:$AH$515)</f>
        <v>0</v>
      </c>
      <c r="E23" s="8">
        <f>SUMIF(TABLEAU!$AG$10:$AG$515,Récap!E$22,TABLEAU!$AH$10:$AH$515)</f>
        <v>0</v>
      </c>
      <c r="F23" s="8">
        <f>SUMIF(TABLEAU!$AG$10:$AG$515,Récap!F$22,TABLEAU!$AH$10:$AH$515)</f>
        <v>0</v>
      </c>
      <c r="G23" s="8">
        <f>SUMIF(TABLEAU!$AG$10:$AG$515,Récap!G$22,TABLEAU!$AH$10:$AH$515)</f>
        <v>0</v>
      </c>
      <c r="H23" s="8">
        <f>SUMIF(TABLEAU!$AG$10:$AG$515,Récap!H$22,TABLEAU!$AH$10:$AH$515)</f>
        <v>0</v>
      </c>
      <c r="I23" s="8">
        <f>SUMIF(TABLEAU!$AG$10:$AG$515,Récap!I$22,TABLEAU!$AH$10:$AH$515)</f>
        <v>0</v>
      </c>
      <c r="J23" s="8">
        <f>SUMIF(TABLEAU!$AG$10:$AG$515,Récap!J$22,TABLEAU!$AH$10:$AH$515)</f>
        <v>0</v>
      </c>
      <c r="K23" s="8">
        <f>SUMIF(TABLEAU!$AG$10:$AG$515,Récap!K$22,TABLEAU!$AH$10:$AH$515)</f>
        <v>0</v>
      </c>
      <c r="L23" s="8">
        <f>SUMIF(TABLEAU!$AG$10:$AG$515,Récap!L$22,TABLEAU!$AH$10:$AH$515)</f>
        <v>0</v>
      </c>
      <c r="M23" s="8">
        <f>SUMIF(TABLEAU!$AG$10:$AG$515,Récap!M$22,TABLEAU!$AH$10:$AH$515)</f>
        <v>0</v>
      </c>
      <c r="N23" s="8">
        <f>SUMIF(TABLEAU!$AG$10:$AG$515,Récap!N$22,TABLEAU!$AH$10:$AH$515)</f>
        <v>0</v>
      </c>
      <c r="O23" s="8">
        <f>SUMIF(TABLEAU!$AG$10:$AG$515,Récap!O$22,TABLEAU!$AH$10:$AH$515)</f>
        <v>0</v>
      </c>
      <c r="P23" s="8">
        <f>SUMIF(TABLEAU!$AG$10:$AG$515,Récap!P$22,TABLEAU!$AH$10:$AH$515)</f>
        <v>0</v>
      </c>
      <c r="Q23" s="8">
        <f>SUMIF(TABLEAU!$AG$10:$AG$515,Récap!Q$22,TABLEAU!$AH$10:$AH$515)</f>
        <v>0</v>
      </c>
      <c r="R23" s="8">
        <f>SUMIF(TABLEAU!$AG$10:$AG$515,Récap!R$22,TABLEAU!$AH$10:$AH$515)</f>
        <v>0</v>
      </c>
      <c r="S23" s="8">
        <f>SUMIF(TABLEAU!$AG$10:$AG$515,Récap!S$22,TABLEAU!$AH$10:$AH$515)</f>
        <v>0</v>
      </c>
      <c r="T23" s="19">
        <f>SUM(B23:R23)</f>
        <v>0</v>
      </c>
      <c r="U23" s="19"/>
      <c r="V23" s="19">
        <f t="shared" si="0"/>
        <v>0</v>
      </c>
    </row>
    <row r="24" spans="1:22" ht="15" x14ac:dyDescent="0.2">
      <c r="A24" s="10" t="s">
        <v>3</v>
      </c>
      <c r="B24" s="11" t="s">
        <v>4</v>
      </c>
      <c r="C24" s="11" t="s">
        <v>0</v>
      </c>
      <c r="D24" s="11" t="s">
        <v>5</v>
      </c>
      <c r="E24" s="11" t="s">
        <v>2</v>
      </c>
      <c r="F24" s="12" t="s">
        <v>1</v>
      </c>
      <c r="G24" s="12" t="s">
        <v>29</v>
      </c>
      <c r="H24" s="12" t="s">
        <v>30</v>
      </c>
      <c r="I24" s="12" t="s">
        <v>13</v>
      </c>
      <c r="J24" s="12" t="s">
        <v>14</v>
      </c>
      <c r="K24" s="12" t="s">
        <v>25</v>
      </c>
      <c r="L24" s="11"/>
      <c r="M24" s="11"/>
      <c r="N24" s="11"/>
      <c r="O24" s="11"/>
      <c r="P24" s="20"/>
      <c r="Q24" s="20"/>
      <c r="R24" s="18"/>
      <c r="S24" s="18"/>
      <c r="T24" s="19"/>
      <c r="U24" s="19"/>
      <c r="V24" s="19"/>
    </row>
    <row r="25" spans="1:22" ht="15" x14ac:dyDescent="0.2">
      <c r="A25" s="6" t="str">
        <f>TABLEAU!AJ7</f>
        <v>REF DIVALTO+COULEUR</v>
      </c>
      <c r="B25" s="8">
        <f>SUMIF(TABLEAU!$AJ$10:$AJ$515,Récap!B$24,TABLEAU!$AK$10:$AK$515)</f>
        <v>0</v>
      </c>
      <c r="C25" s="8">
        <f>SUMIF(TABLEAU!$AJ$10:$AJ$515,Récap!C$24,TABLEAU!$AK$10:$AK$515)</f>
        <v>0</v>
      </c>
      <c r="D25" s="8">
        <f>SUMIF(TABLEAU!$AJ$10:$AJ$515,Récap!D$24,TABLEAU!$AK$10:$AK$515)</f>
        <v>0</v>
      </c>
      <c r="E25" s="8">
        <f>SUMIF(TABLEAU!$AJ$10:$AJ$515,Récap!E$24,TABLEAU!$AK$10:$AK$515)</f>
        <v>0</v>
      </c>
      <c r="F25" s="8">
        <f>SUMIF(TABLEAU!$AJ$10:$AJ$515,Récap!F$24,TABLEAU!$AK$10:$AK$515)</f>
        <v>0</v>
      </c>
      <c r="G25" s="8">
        <f>SUMIF(TABLEAU!$AJ$10:$AJ$515,Récap!G$24,TABLEAU!$AK$10:$AK$515)</f>
        <v>0</v>
      </c>
      <c r="H25" s="8">
        <f>SUMIF(TABLEAU!$AJ$10:$AJ$515,Récap!H$24,TABLEAU!$AK$10:$AK$515)</f>
        <v>0</v>
      </c>
      <c r="I25" s="8">
        <f>SUMIF(TABLEAU!$AJ$10:$AJ$515,Récap!I$24,TABLEAU!$AK$10:$AK$515)</f>
        <v>0</v>
      </c>
      <c r="J25" s="8">
        <f>SUMIF(TABLEAU!$AJ$10:$AJ$515,Récap!J$24,TABLEAU!$AK$10:$AK$515)</f>
        <v>0</v>
      </c>
      <c r="K25" s="8">
        <f>SUMIF(TABLEAU!$AJ$10:$AJ$515,Récap!K$24,TABLEAU!$AK$10:$AK$515)</f>
        <v>0</v>
      </c>
      <c r="L25" s="8">
        <f>SUMIF(TABLEAU!$AJ$10:$AJ$515,Récap!L$24,TABLEAU!$AK$10:$AK$515)</f>
        <v>0</v>
      </c>
      <c r="M25" s="8">
        <f>SUMIF(TABLEAU!$AJ$10:$AJ$515,Récap!M$24,TABLEAU!$AK$10:$AK$515)</f>
        <v>0</v>
      </c>
      <c r="N25" s="8">
        <f>SUMIF(TABLEAU!$AJ$10:$AJ$515,Récap!N$24,TABLEAU!$AK$10:$AK$515)</f>
        <v>0</v>
      </c>
      <c r="O25" s="8">
        <f>SUMIF(TABLEAU!$AJ$10:$AJ$515,Récap!O$24,TABLEAU!$AK$10:$AK$515)</f>
        <v>0</v>
      </c>
      <c r="P25" s="8">
        <f>SUMIF(TABLEAU!$AJ$10:$AJ$515,Récap!P$24,TABLEAU!$AK$10:$AK$515)</f>
        <v>0</v>
      </c>
      <c r="Q25" s="8">
        <f>SUMIF(TABLEAU!$AJ$10:$AJ$515,Récap!Q$24,TABLEAU!$AK$10:$AK$515)</f>
        <v>0</v>
      </c>
      <c r="R25" s="8">
        <f>SUMIF(TABLEAU!$AJ$10:$AJ$515,Récap!R$24,TABLEAU!$AK$10:$AK$515)</f>
        <v>0</v>
      </c>
      <c r="S25" s="8">
        <f>SUMIF(TABLEAU!$AJ$10:$AJ$515,Récap!S$24,TABLEAU!$AK$10:$AK$515)</f>
        <v>0</v>
      </c>
      <c r="T25" s="19">
        <f>SUM(B25:R25)</f>
        <v>0</v>
      </c>
      <c r="U25" s="19"/>
      <c r="V25" s="19">
        <f t="shared" si="0"/>
        <v>0</v>
      </c>
    </row>
    <row r="26" spans="1:22" ht="15" x14ac:dyDescent="0.2">
      <c r="A26" s="10" t="s">
        <v>3</v>
      </c>
      <c r="B26" s="11">
        <v>7</v>
      </c>
      <c r="C26" s="11">
        <v>8</v>
      </c>
      <c r="D26" s="11">
        <v>9</v>
      </c>
      <c r="E26" s="11">
        <v>10</v>
      </c>
      <c r="F26" s="12">
        <v>11</v>
      </c>
      <c r="G26" s="12" t="s">
        <v>41</v>
      </c>
      <c r="H26" s="12" t="s">
        <v>41</v>
      </c>
      <c r="I26" s="12" t="s">
        <v>41</v>
      </c>
      <c r="J26" s="12" t="s">
        <v>41</v>
      </c>
      <c r="K26" s="12" t="s">
        <v>41</v>
      </c>
      <c r="L26" s="12" t="s">
        <v>41</v>
      </c>
      <c r="M26" s="12" t="s">
        <v>41</v>
      </c>
      <c r="N26" s="12" t="s">
        <v>41</v>
      </c>
      <c r="O26" s="12" t="s">
        <v>41</v>
      </c>
      <c r="P26" s="12" t="s">
        <v>41</v>
      </c>
      <c r="Q26" s="12" t="s">
        <v>41</v>
      </c>
      <c r="R26" s="12" t="s">
        <v>41</v>
      </c>
      <c r="S26" s="12" t="s">
        <v>41</v>
      </c>
      <c r="T26" s="19"/>
      <c r="U26" s="19"/>
      <c r="V26" s="19"/>
    </row>
    <row r="27" spans="1:22" ht="15" x14ac:dyDescent="0.2">
      <c r="A27" s="4" t="str">
        <f>TABLEAU!AM7</f>
        <v>REF DIVALTO+COULEUR</v>
      </c>
      <c r="B27" s="13">
        <f>SUMIF(TABLEAU!$AM$10:$AM$515,Récap!B$26,TABLEAU!$AN$10:$AN$515)</f>
        <v>0</v>
      </c>
      <c r="C27" s="13">
        <f>SUMIF(TABLEAU!$AM$10:$AM$515,Récap!C$26,TABLEAU!$AN$10:$AN$515)</f>
        <v>0</v>
      </c>
      <c r="D27" s="13">
        <f>SUMIF(TABLEAU!$AM$10:$AM$515,Récap!D$26,TABLEAU!$AN$10:$AN$515)</f>
        <v>0</v>
      </c>
      <c r="E27" s="13">
        <f>SUMIF(TABLEAU!$AM$10:$AM$515,Récap!E$26,TABLEAU!$AN$10:$AN$515)</f>
        <v>0</v>
      </c>
      <c r="F27" s="13">
        <f>SUMIF(TABLEAU!$AM$10:$AM$515,Récap!F$26,TABLEAU!$AN$10:$AN$515)</f>
        <v>0</v>
      </c>
      <c r="G27" s="13">
        <f>SUMIF(TABLEAU!$AM$10:$AM$515,Récap!G$26,TABLEAU!$AN$10:$AN$515)</f>
        <v>0</v>
      </c>
      <c r="H27" s="13">
        <f>SUMIF(TABLEAU!$AM$10:$AM$515,Récap!H$26,TABLEAU!$AN$10:$AN$515)</f>
        <v>0</v>
      </c>
      <c r="I27" s="13">
        <f>SUMIF(TABLEAU!$AM$10:$AM$515,Récap!I$26,TABLEAU!$AN$10:$AN$515)</f>
        <v>0</v>
      </c>
      <c r="J27" s="13">
        <f>SUMIF(TABLEAU!$AM$10:$AM$515,Récap!J$26,TABLEAU!$AN$10:$AN$515)</f>
        <v>0</v>
      </c>
      <c r="K27" s="13">
        <f>SUMIF(TABLEAU!$AM$10:$AM$515,Récap!K$26,TABLEAU!$AN$10:$AN$515)</f>
        <v>0</v>
      </c>
      <c r="L27" s="13">
        <f>SUMIF(TABLEAU!$AM$10:$AM$515,Récap!L$26,TABLEAU!$AN$10:$AN$515)</f>
        <v>0</v>
      </c>
      <c r="M27" s="13">
        <f>SUMIF(TABLEAU!$AM$10:$AM$515,Récap!M$26,TABLEAU!$AN$10:$AN$515)</f>
        <v>0</v>
      </c>
      <c r="N27" s="13">
        <f>SUMIF(TABLEAU!$AM$10:$AM$515,Récap!N$26,TABLEAU!$AN$10:$AN$515)</f>
        <v>0</v>
      </c>
      <c r="O27" s="13">
        <f>SUMIF(TABLEAU!$AM$10:$AM$515,Récap!O$26,TABLEAU!$AN$10:$AN$515)</f>
        <v>0</v>
      </c>
      <c r="P27" s="13">
        <f>SUMIF(TABLEAU!$AM$10:$AM$515,Récap!P$26,TABLEAU!$AN$10:$AN$515)</f>
        <v>0</v>
      </c>
      <c r="Q27" s="13">
        <f>SUMIF(TABLEAU!$AM$10:$AM$515,Récap!Q$26,TABLEAU!$AN$10:$AN$515)</f>
        <v>0</v>
      </c>
      <c r="R27" s="13">
        <f>SUMIF(TABLEAU!$AM$10:$AM$515,Récap!R$26,TABLEAU!$AN$10:$AN$515)</f>
        <v>0</v>
      </c>
      <c r="S27" s="13">
        <f>SUMIF(TABLEAU!$AM$10:$AM$515,Récap!S$26,TABLEAU!$AN$10:$AN$515)</f>
        <v>0</v>
      </c>
      <c r="T27" s="19">
        <f>SUM(B27:R27)</f>
        <v>0</v>
      </c>
      <c r="U27" s="19"/>
      <c r="V27" s="19">
        <f t="shared" si="0"/>
        <v>0</v>
      </c>
    </row>
    <row r="28" spans="1:22" ht="15" x14ac:dyDescent="0.2">
      <c r="A28" s="10" t="s">
        <v>3</v>
      </c>
      <c r="B28" s="11">
        <v>39</v>
      </c>
      <c r="C28" s="11">
        <v>40</v>
      </c>
      <c r="D28" s="11">
        <v>41</v>
      </c>
      <c r="E28" s="11">
        <v>42</v>
      </c>
      <c r="F28" s="12">
        <v>43</v>
      </c>
      <c r="G28" s="12">
        <v>44</v>
      </c>
      <c r="H28" s="12">
        <v>45</v>
      </c>
      <c r="I28" s="12">
        <v>46</v>
      </c>
      <c r="J28" s="12">
        <v>47</v>
      </c>
      <c r="K28" s="12">
        <v>48</v>
      </c>
      <c r="L28" s="20"/>
      <c r="M28" s="20"/>
      <c r="N28" s="20"/>
      <c r="O28" s="20"/>
      <c r="P28" s="20"/>
      <c r="Q28" s="20"/>
      <c r="R28" s="18"/>
      <c r="S28" s="18"/>
      <c r="T28" s="19"/>
      <c r="U28" s="19"/>
      <c r="V28" s="19"/>
    </row>
    <row r="29" spans="1:22" ht="15" x14ac:dyDescent="0.25">
      <c r="A29" s="4" t="str">
        <f>TABLEAU!AP7</f>
        <v>REF DIVALTO+COULEUR</v>
      </c>
      <c r="B29" s="9">
        <f>SUMIF(TABLEAU!$AP$10:$AP$515,Récap!B$28,TABLEAU!$AQ$10:$AQ$515)</f>
        <v>0</v>
      </c>
      <c r="C29" s="9">
        <f>SUMIF(TABLEAU!$AP$10:$AP$515,Récap!C$28,TABLEAU!$AQ$10:$AQ$515)</f>
        <v>0</v>
      </c>
      <c r="D29" s="9">
        <f>SUMIF(TABLEAU!$AP$10:$AP$515,Récap!D$28,TABLEAU!$AQ$10:$AQ$515)</f>
        <v>0</v>
      </c>
      <c r="E29" s="9">
        <f>SUMIF(TABLEAU!$AP$10:$AP$515,Récap!E$28,TABLEAU!$AQ$10:$AQ$515)</f>
        <v>0</v>
      </c>
      <c r="F29" s="9">
        <f>SUMIF(TABLEAU!$AP$10:$AP$515,Récap!F$28,TABLEAU!$AQ$10:$AQ$515)</f>
        <v>0</v>
      </c>
      <c r="G29" s="9">
        <f>SUMIF(TABLEAU!$AP$10:$AP$515,Récap!G$28,TABLEAU!$AQ$10:$AQ$515)</f>
        <v>0</v>
      </c>
      <c r="H29" s="9">
        <f>SUMIF(TABLEAU!$AP$10:$AP$515,Récap!H$28,TABLEAU!$AQ$10:$AQ$515)</f>
        <v>0</v>
      </c>
      <c r="I29" s="9">
        <f>SUMIF(TABLEAU!$AP$10:$AP$515,Récap!I$28,TABLEAU!$AQ$10:$AQ$515)</f>
        <v>0</v>
      </c>
      <c r="J29" s="9">
        <f>SUMIF(TABLEAU!$AP$10:$AP$515,Récap!J$28,TABLEAU!$AQ$10:$AQ$515)</f>
        <v>0</v>
      </c>
      <c r="K29" s="9">
        <f>SUMIF(TABLEAU!$AP$10:$AP$515,Récap!K$28,TABLEAU!$AQ$10:$AQ$515)</f>
        <v>0</v>
      </c>
      <c r="L29" s="9">
        <f>SUMIF(TABLEAU!$AP$10:$AP$515,Récap!L$28,TABLEAU!$AQ$10:$AQ$515)</f>
        <v>0</v>
      </c>
      <c r="M29" s="9">
        <f>SUMIF(TABLEAU!$AP$10:$AP$515,Récap!M$28,TABLEAU!$AQ$10:$AQ$515)</f>
        <v>0</v>
      </c>
      <c r="N29" s="9">
        <f>SUMIF(TABLEAU!$AP$10:$AP$515,Récap!N$28,TABLEAU!$AQ$10:$AQ$515)</f>
        <v>0</v>
      </c>
      <c r="O29" s="9">
        <f>SUMIF(TABLEAU!$AP$10:$AP$515,Récap!O$28,TABLEAU!$AQ$10:$AQ$515)</f>
        <v>0</v>
      </c>
      <c r="P29" s="9">
        <f>SUMIF(TABLEAU!$AP$10:$AP$515,Récap!P$28,TABLEAU!$AQ$10:$AQ$515)</f>
        <v>0</v>
      </c>
      <c r="Q29" s="9">
        <f>SUMIF(TABLEAU!$AP$10:$AP$515,Récap!Q$28,TABLEAU!$AQ$10:$AQ$515)</f>
        <v>0</v>
      </c>
      <c r="R29" s="9">
        <f>SUMIF(TABLEAU!$AP$10:$AP$515,Récap!R$28,TABLEAU!$AQ$10:$AQ$515)</f>
        <v>0</v>
      </c>
      <c r="S29" s="9">
        <f>SUMIF(TABLEAU!$AP$10:$AP$515,Récap!S$28,TABLEAU!$AQ$10:$AQ$515)</f>
        <v>0</v>
      </c>
      <c r="T29" s="19">
        <f>SUM(B29:R29)</f>
        <v>0</v>
      </c>
      <c r="U29" s="19"/>
      <c r="V29" s="19">
        <f t="shared" si="0"/>
        <v>0</v>
      </c>
    </row>
    <row r="30" spans="1:22" ht="15" x14ac:dyDescent="0.2">
      <c r="A30" s="10" t="s">
        <v>3</v>
      </c>
      <c r="B30" s="11">
        <v>36</v>
      </c>
      <c r="C30" s="11">
        <v>37</v>
      </c>
      <c r="D30" s="11">
        <v>38</v>
      </c>
      <c r="E30" s="11">
        <v>39</v>
      </c>
      <c r="F30" s="12">
        <v>40</v>
      </c>
      <c r="G30" s="12">
        <v>41</v>
      </c>
      <c r="H30" s="12">
        <v>42</v>
      </c>
      <c r="I30" s="12">
        <v>43</v>
      </c>
      <c r="J30" s="12">
        <v>44</v>
      </c>
      <c r="K30" s="12">
        <v>45</v>
      </c>
      <c r="L30" s="11">
        <v>46</v>
      </c>
      <c r="M30" s="11">
        <v>47</v>
      </c>
      <c r="N30" s="11">
        <v>48</v>
      </c>
      <c r="O30" s="11"/>
      <c r="P30" s="20"/>
      <c r="Q30" s="20"/>
      <c r="R30" s="18"/>
      <c r="S30" s="18"/>
      <c r="T30" s="19"/>
      <c r="U30" s="19"/>
      <c r="V30" s="19"/>
    </row>
    <row r="31" spans="1:22" ht="15" x14ac:dyDescent="0.2">
      <c r="A31" s="4" t="str">
        <f>TABLEAU!AS7</f>
        <v>REF DIVALTO+COULEUR</v>
      </c>
      <c r="B31" s="13">
        <f>SUMIF(TABLEAU!$AS$10:$AS$515,Récap!B$30,TABLEAU!$AT$10:$AT$515)</f>
        <v>0</v>
      </c>
      <c r="C31" s="13">
        <f>SUMIF(TABLEAU!$AS$10:$AS$515,Récap!C$30,TABLEAU!$AT$10:$AT$515)</f>
        <v>0</v>
      </c>
      <c r="D31" s="13">
        <f>SUMIF(TABLEAU!$AS$10:$AS$515,Récap!D$30,TABLEAU!$AT$10:$AT$515)</f>
        <v>0</v>
      </c>
      <c r="E31" s="13">
        <f>SUMIF(TABLEAU!$AS$10:$AS$515,Récap!E$30,TABLEAU!$AT$10:$AT$515)</f>
        <v>0</v>
      </c>
      <c r="F31" s="13">
        <f>SUMIF(TABLEAU!$AS$10:$AS$515,Récap!F$30,TABLEAU!$AT$10:$AT$515)</f>
        <v>0</v>
      </c>
      <c r="G31" s="13">
        <f>SUMIF(TABLEAU!$AS$10:$AS$515,Récap!G$30,TABLEAU!$AT$10:$AT$515)</f>
        <v>0</v>
      </c>
      <c r="H31" s="13">
        <f>SUMIF(TABLEAU!$AS$10:$AS$515,Récap!H$30,TABLEAU!$AT$10:$AT$515)</f>
        <v>0</v>
      </c>
      <c r="I31" s="13">
        <f>SUMIF(TABLEAU!$AS$10:$AS$515,Récap!I$30,TABLEAU!$AT$10:$AT$515)</f>
        <v>0</v>
      </c>
      <c r="J31" s="13">
        <f>SUMIF(TABLEAU!$AS$10:$AS$515,Récap!J$30,TABLEAU!$AT$10:$AT$515)</f>
        <v>0</v>
      </c>
      <c r="K31" s="13">
        <f>SUMIF(TABLEAU!$AS$10:$AS$515,Récap!K$30,TABLEAU!$AT$10:$AT$515)</f>
        <v>0</v>
      </c>
      <c r="L31" s="13">
        <f>SUMIF(TABLEAU!$AS$10:$AS$515,Récap!L$30,TABLEAU!$AT$10:$AT$515)</f>
        <v>0</v>
      </c>
      <c r="M31" s="13">
        <f>SUMIF(TABLEAU!$AS$10:$AS$515,Récap!M$30,TABLEAU!$AT$10:$AT$515)</f>
        <v>0</v>
      </c>
      <c r="N31" s="13">
        <f>SUMIF(TABLEAU!$AS$10:$AS$515,Récap!N$30,TABLEAU!$AT$10:$AT$515)</f>
        <v>0</v>
      </c>
      <c r="O31" s="13">
        <f>SUMIF(TABLEAU!$AS$10:$AS$515,Récap!O$30,TABLEAU!$AT$10:$AT$515)</f>
        <v>0</v>
      </c>
      <c r="P31" s="13">
        <f>SUMIF(TABLEAU!$AS$10:$AS$515,Récap!P$30,TABLEAU!$AT$10:$AT$515)</f>
        <v>0</v>
      </c>
      <c r="Q31" s="13">
        <f>SUMIF(TABLEAU!$AS$10:$AS$515,Récap!Q$30,TABLEAU!$AT$10:$AT$515)</f>
        <v>0</v>
      </c>
      <c r="R31" s="13">
        <f>SUMIF(TABLEAU!$AS$10:$AS$515,Récap!R$30,TABLEAU!$AT$10:$AT$515)</f>
        <v>0</v>
      </c>
      <c r="S31" s="13">
        <f>SUMIF(TABLEAU!$AS$10:$AS$515,Récap!S$30,TABLEAU!$AT$10:$AT$515)</f>
        <v>0</v>
      </c>
      <c r="T31" s="19">
        <f>SUM(B31:R31)</f>
        <v>0</v>
      </c>
      <c r="U31" s="19"/>
      <c r="V31" s="19">
        <f t="shared" si="0"/>
        <v>0</v>
      </c>
    </row>
    <row r="32" spans="1:22" ht="15" x14ac:dyDescent="0.2">
      <c r="A32" s="71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2"/>
      <c r="T32" s="19"/>
      <c r="U32" s="19"/>
      <c r="V32" s="19"/>
    </row>
    <row r="33" spans="1:22" ht="15" x14ac:dyDescent="0.2">
      <c r="A33" s="71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2"/>
      <c r="T33" s="19"/>
      <c r="U33" s="19"/>
      <c r="V33" s="19"/>
    </row>
    <row r="34" spans="1:22" ht="15" x14ac:dyDescent="0.25">
      <c r="A34" s="14" t="s">
        <v>15</v>
      </c>
      <c r="B34" s="15" t="s">
        <v>12</v>
      </c>
      <c r="C34" s="1"/>
      <c r="D34" s="1"/>
      <c r="E34" s="1"/>
      <c r="F34" s="1"/>
      <c r="G34" s="1"/>
      <c r="H34" s="1"/>
      <c r="T34" s="19"/>
      <c r="U34" s="19"/>
      <c r="V34" s="19"/>
    </row>
    <row r="35" spans="1:22" ht="15" x14ac:dyDescent="0.25">
      <c r="A35" s="4"/>
      <c r="B35" s="13">
        <f>SUMPRODUCT((ISTEXT(TABLEAU!A10:A530))*1)</f>
        <v>0</v>
      </c>
      <c r="C35" s="1"/>
      <c r="D35" s="1"/>
      <c r="E35" s="1"/>
      <c r="F35" s="1"/>
      <c r="G35" s="1"/>
      <c r="H35" s="1"/>
      <c r="T35" s="19">
        <f>SUM(T2:T34)</f>
        <v>0</v>
      </c>
      <c r="V35" s="19">
        <f>SUM(V2:V34)</f>
        <v>0</v>
      </c>
    </row>
  </sheetData>
  <conditionalFormatting sqref="V3 V5 V7 V9 V11 V13 V15 V17 V19 V21 V23 V25 V27 V29 B7:T7 B3:T3 B5:T5 B9:T9 B11:T11 B13:T13 B15:T15 B17:T17 B19:T19 B21:T21 B23:T23 B25:T25 B27:T27 B29:T29 B31:S31 T31:T35 V31:V35">
    <cfRule type="cellIs" dxfId="1" priority="2" operator="greaterThan">
      <formula>0</formula>
    </cfRule>
  </conditionalFormatting>
  <conditionalFormatting sqref="B3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77"/>
  <sheetViews>
    <sheetView zoomScale="55" zoomScaleNormal="55" workbookViewId="0">
      <selection sqref="A1:B7"/>
    </sheetView>
  </sheetViews>
  <sheetFormatPr baseColWidth="10" defaultColWidth="50.7109375" defaultRowHeight="114.95" customHeight="1" x14ac:dyDescent="0.2"/>
  <cols>
    <col min="1" max="1" width="50.7109375" style="47" customWidth="1"/>
    <col min="2" max="16384" width="50.7109375" style="47"/>
  </cols>
  <sheetData>
    <row r="1" spans="1:10" ht="114.95" customHeight="1" x14ac:dyDescent="0.2">
      <c r="A1" s="44"/>
      <c r="B1" s="44"/>
      <c r="C1" s="45"/>
      <c r="D1" s="45"/>
      <c r="E1" s="46"/>
      <c r="F1" s="46"/>
      <c r="G1" s="46"/>
      <c r="H1" s="46"/>
      <c r="I1" s="46"/>
      <c r="J1" s="46"/>
    </row>
    <row r="2" spans="1:10" ht="114.95" customHeight="1" x14ac:dyDescent="0.2">
      <c r="A2" s="44"/>
      <c r="B2" s="44"/>
      <c r="C2" s="45"/>
      <c r="D2" s="45"/>
      <c r="E2" s="46"/>
      <c r="F2" s="46"/>
      <c r="G2" s="46"/>
      <c r="H2" s="46"/>
      <c r="I2" s="46"/>
      <c r="J2" s="46"/>
    </row>
    <row r="3" spans="1:10" ht="114.95" customHeight="1" x14ac:dyDescent="0.2">
      <c r="A3" s="44"/>
      <c r="B3" s="44"/>
      <c r="C3" s="45"/>
      <c r="D3" s="45"/>
      <c r="E3" s="46"/>
      <c r="F3" s="46"/>
      <c r="G3" s="46"/>
      <c r="H3" s="46"/>
      <c r="I3" s="46"/>
      <c r="J3" s="46"/>
    </row>
    <row r="4" spans="1:10" ht="114.95" customHeight="1" x14ac:dyDescent="0.2">
      <c r="A4" s="44"/>
      <c r="B4" s="44"/>
      <c r="C4" s="45"/>
      <c r="D4" s="45"/>
      <c r="E4" s="46"/>
      <c r="F4" s="46"/>
      <c r="G4" s="46"/>
      <c r="H4" s="46"/>
      <c r="I4" s="46"/>
      <c r="J4" s="46"/>
    </row>
    <row r="5" spans="1:10" ht="114.95" customHeight="1" x14ac:dyDescent="0.2">
      <c r="A5" s="44"/>
      <c r="B5" s="44"/>
      <c r="C5" s="45"/>
      <c r="D5" s="45"/>
      <c r="E5" s="46"/>
      <c r="F5" s="46"/>
      <c r="G5" s="46"/>
      <c r="H5" s="46"/>
      <c r="I5" s="46"/>
      <c r="J5" s="46"/>
    </row>
    <row r="6" spans="1:10" ht="114.95" customHeight="1" x14ac:dyDescent="0.2">
      <c r="A6" s="44"/>
      <c r="B6" s="44"/>
      <c r="C6" s="45"/>
      <c r="D6" s="45"/>
      <c r="E6" s="46"/>
      <c r="F6" s="46"/>
      <c r="G6" s="46"/>
      <c r="H6" s="46"/>
      <c r="I6" s="46"/>
      <c r="J6" s="46"/>
    </row>
    <row r="7" spans="1:10" ht="114.95" customHeight="1" x14ac:dyDescent="0.2">
      <c r="A7" s="44"/>
      <c r="B7" s="44"/>
      <c r="C7" s="45"/>
      <c r="D7" s="45"/>
      <c r="E7" s="46"/>
      <c r="F7" s="46"/>
      <c r="G7" s="46"/>
      <c r="H7" s="46"/>
      <c r="I7" s="46"/>
      <c r="J7" s="46"/>
    </row>
    <row r="8" spans="1:10" ht="114.95" customHeight="1" x14ac:dyDescent="0.2">
      <c r="A8" s="48"/>
      <c r="B8" s="48"/>
      <c r="C8" s="46"/>
      <c r="D8" s="46"/>
      <c r="E8" s="46"/>
      <c r="F8" s="46"/>
      <c r="G8" s="46"/>
      <c r="H8" s="46"/>
      <c r="I8" s="46"/>
      <c r="J8" s="46"/>
    </row>
    <row r="9" spans="1:10" ht="114.95" customHeight="1" x14ac:dyDescent="0.2">
      <c r="A9" s="48"/>
      <c r="B9" s="48"/>
      <c r="C9" s="46"/>
      <c r="D9" s="46"/>
      <c r="E9" s="46"/>
      <c r="F9" s="46"/>
      <c r="G9" s="46"/>
      <c r="H9" s="46"/>
      <c r="I9" s="46"/>
      <c r="J9" s="46"/>
    </row>
    <row r="10" spans="1:10" ht="114.95" customHeight="1" x14ac:dyDescent="0.2">
      <c r="A10" s="48"/>
      <c r="B10" s="48"/>
      <c r="C10" s="46"/>
      <c r="D10" s="46"/>
      <c r="E10" s="46"/>
      <c r="F10" s="46"/>
      <c r="G10" s="46"/>
      <c r="H10" s="46"/>
      <c r="I10" s="46"/>
      <c r="J10" s="46"/>
    </row>
    <row r="11" spans="1:10" ht="114.95" customHeight="1" x14ac:dyDescent="0.2">
      <c r="A11" s="48"/>
      <c r="B11" s="48"/>
      <c r="C11" s="46"/>
      <c r="D11" s="46"/>
      <c r="E11" s="46"/>
      <c r="F11" s="46"/>
      <c r="G11" s="46"/>
      <c r="H11" s="46"/>
      <c r="I11" s="46"/>
      <c r="J11" s="46"/>
    </row>
    <row r="12" spans="1:10" ht="114.95" customHeight="1" x14ac:dyDescent="0.2">
      <c r="A12" s="48"/>
      <c r="B12" s="48"/>
      <c r="C12" s="46"/>
      <c r="D12" s="46"/>
      <c r="E12" s="46"/>
      <c r="F12" s="46"/>
      <c r="G12" s="46"/>
      <c r="H12" s="46"/>
      <c r="I12" s="46"/>
      <c r="J12" s="46"/>
    </row>
    <row r="13" spans="1:10" ht="114.95" customHeight="1" x14ac:dyDescent="0.2">
      <c r="A13" s="48"/>
      <c r="B13" s="48"/>
      <c r="C13" s="46"/>
      <c r="D13" s="46"/>
      <c r="E13" s="46"/>
      <c r="F13" s="46"/>
      <c r="G13" s="46"/>
      <c r="H13" s="46"/>
      <c r="I13" s="46"/>
      <c r="J13" s="46"/>
    </row>
    <row r="14" spans="1:10" ht="114.95" customHeight="1" x14ac:dyDescent="0.2">
      <c r="A14" s="48"/>
      <c r="B14" s="48"/>
      <c r="C14" s="46"/>
      <c r="D14" s="46"/>
      <c r="E14" s="46"/>
      <c r="F14" s="46"/>
      <c r="G14" s="46"/>
      <c r="H14" s="46"/>
      <c r="I14" s="46"/>
      <c r="J14" s="46"/>
    </row>
    <row r="15" spans="1:10" ht="114.95" customHeight="1" x14ac:dyDescent="0.2">
      <c r="D15" s="16"/>
    </row>
    <row r="16" spans="1:10" ht="114.95" customHeight="1" x14ac:dyDescent="0.2">
      <c r="D16" s="16"/>
    </row>
    <row r="17" spans="4:4" ht="114.95" customHeight="1" x14ac:dyDescent="0.2">
      <c r="D17" s="16"/>
    </row>
    <row r="18" spans="4:4" ht="114.95" customHeight="1" x14ac:dyDescent="0.2">
      <c r="D18" s="16"/>
    </row>
    <row r="19" spans="4:4" ht="114.95" customHeight="1" x14ac:dyDescent="0.2">
      <c r="D19" s="16"/>
    </row>
    <row r="20" spans="4:4" ht="114.95" customHeight="1" x14ac:dyDescent="0.2">
      <c r="D20" s="16"/>
    </row>
    <row r="21" spans="4:4" ht="114.95" customHeight="1" x14ac:dyDescent="0.2">
      <c r="D21" s="16"/>
    </row>
    <row r="22" spans="4:4" ht="114.95" customHeight="1" x14ac:dyDescent="0.2">
      <c r="D22" s="16"/>
    </row>
    <row r="23" spans="4:4" ht="114.95" customHeight="1" x14ac:dyDescent="0.2">
      <c r="D23" s="16"/>
    </row>
    <row r="71" spans="1:1" ht="114.95" customHeight="1" x14ac:dyDescent="0.2">
      <c r="A71" s="47" t="s">
        <v>16</v>
      </c>
    </row>
    <row r="72" spans="1:1" ht="114.95" customHeight="1" x14ac:dyDescent="0.2">
      <c r="A72" s="47" t="s">
        <v>17</v>
      </c>
    </row>
    <row r="73" spans="1:1" ht="114.95" customHeight="1" x14ac:dyDescent="0.2">
      <c r="A73" s="47" t="s">
        <v>18</v>
      </c>
    </row>
    <row r="74" spans="1:1" ht="114.95" customHeight="1" x14ac:dyDescent="0.2">
      <c r="A74" s="47" t="s">
        <v>19</v>
      </c>
    </row>
    <row r="75" spans="1:1" ht="114.95" customHeight="1" x14ac:dyDescent="0.2">
      <c r="A75" s="47" t="s">
        <v>20</v>
      </c>
    </row>
    <row r="76" spans="1:1" ht="114.95" customHeight="1" x14ac:dyDescent="0.2">
      <c r="A76" s="47" t="s">
        <v>21</v>
      </c>
    </row>
    <row r="77" spans="1:1" ht="114.95" customHeight="1" x14ac:dyDescent="0.2">
      <c r="A77" s="47" t="s">
        <v>22</v>
      </c>
    </row>
  </sheetData>
  <pageMargins left="0" right="0" top="0.55118110236220474" bottom="0" header="0.51181102362204722" footer="0"/>
  <pageSetup paperSize="9" scale="1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G19"/>
  <sheetViews>
    <sheetView workbookViewId="0">
      <pane ySplit="4" topLeftCell="A5" activePane="bottomLeft" state="frozen"/>
      <selection pane="bottomLeft" activeCell="C2" sqref="C2"/>
    </sheetView>
  </sheetViews>
  <sheetFormatPr baseColWidth="10" defaultRowHeight="12.75" x14ac:dyDescent="0.2"/>
  <cols>
    <col min="1" max="2" width="36.42578125" customWidth="1"/>
    <col min="3" max="3" width="22.140625" customWidth="1"/>
  </cols>
  <sheetData>
    <row r="1" spans="1:7" ht="13.5" thickBot="1" x14ac:dyDescent="0.25">
      <c r="A1" s="81" t="str">
        <f>"BON DE COMMANDE : " &amp;TABLEAU!B2</f>
        <v>BON DE COMMANDE : XXXXXXX</v>
      </c>
      <c r="B1" s="81"/>
      <c r="C1" s="81"/>
      <c r="D1" s="81"/>
    </row>
    <row r="2" spans="1:7" ht="18.75" thickTop="1" x14ac:dyDescent="0.25">
      <c r="A2" s="54"/>
      <c r="B2" s="52" t="s">
        <v>39</v>
      </c>
      <c r="C2" s="66">
        <v>1</v>
      </c>
      <c r="D2" s="50"/>
      <c r="E2" s="72"/>
      <c r="F2" s="73"/>
      <c r="G2" s="73"/>
    </row>
    <row r="3" spans="1:7" ht="16.5" thickBot="1" x14ac:dyDescent="0.3">
      <c r="A3" s="55"/>
      <c r="B3" s="53" t="s">
        <v>32</v>
      </c>
      <c r="C3" s="65">
        <f>VLOOKUP($C$2,TABLEAU!$A$10:$AU$28,2,FALSE)</f>
        <v>0</v>
      </c>
      <c r="D3" s="50"/>
    </row>
    <row r="4" spans="1:7" ht="15.75" thickBot="1" x14ac:dyDescent="0.25">
      <c r="A4" s="62" t="str">
        <f>TABLEAU!B7</f>
        <v>REF PRODUIT</v>
      </c>
      <c r="B4" s="63" t="s">
        <v>34</v>
      </c>
      <c r="C4" s="64" t="s">
        <v>7</v>
      </c>
      <c r="D4" s="60" t="s">
        <v>8</v>
      </c>
      <c r="E4" s="61" t="s">
        <v>23</v>
      </c>
    </row>
    <row r="5" spans="1:7" ht="12.6" customHeight="1" x14ac:dyDescent="0.2">
      <c r="A5" s="67" t="str">
        <f>TABLEAU!C7</f>
        <v>REF DIVALTO+COULEUR</v>
      </c>
      <c r="B5" s="68" t="str">
        <f>TABLEAU!C8</f>
        <v>NOM + grille taille</v>
      </c>
      <c r="C5" s="51">
        <f>VLOOKUP($C$2,TABLEAU!$A$10:$AV$28,3,FALSE)</f>
        <v>0</v>
      </c>
      <c r="D5" s="51">
        <f>VLOOKUP($C$2,TABLEAU!$A$10:$AV$28,4,FALSE)</f>
        <v>0</v>
      </c>
      <c r="E5" s="59"/>
    </row>
    <row r="6" spans="1:7" ht="12.6" customHeight="1" x14ac:dyDescent="0.2">
      <c r="A6" s="69" t="str">
        <f>TABLEAU!F7</f>
        <v>REF DIVALTO+COULEUR</v>
      </c>
      <c r="B6" s="68" t="str">
        <f>TABLEAU!F8</f>
        <v>NOM + grille taille</v>
      </c>
      <c r="C6" s="49">
        <f>VLOOKUP($C$2,TABLEAU!$A$10:$AV$28,6,FALSE)</f>
        <v>0</v>
      </c>
      <c r="D6" s="49">
        <f>VLOOKUP($C$2,TABLEAU!$A$10:$AV$28,7,FALSE)</f>
        <v>0</v>
      </c>
      <c r="E6" s="3"/>
    </row>
    <row r="7" spans="1:7" ht="12.6" customHeight="1" x14ac:dyDescent="0.2">
      <c r="A7" s="69" t="str">
        <f>TABLEAU!I7</f>
        <v>REF DIVALTO+COULEUR</v>
      </c>
      <c r="B7" s="68" t="str">
        <f>TABLEAU!I8</f>
        <v>NOM + grille taille</v>
      </c>
      <c r="C7" s="49">
        <f>VLOOKUP($C$2,TABLEAU!$A$10:$AV$28,9,FALSE)</f>
        <v>0</v>
      </c>
      <c r="D7" s="49">
        <f>VLOOKUP($C$2,TABLEAU!$A$10:$AV$28,10,FALSE)</f>
        <v>0</v>
      </c>
      <c r="E7" s="3"/>
    </row>
    <row r="8" spans="1:7" ht="12.6" customHeight="1" x14ac:dyDescent="0.2">
      <c r="A8" s="69" t="str">
        <f>TABLEAU!L7</f>
        <v>REF DIVALTO+COULEUR</v>
      </c>
      <c r="B8" s="68" t="str">
        <f>TABLEAU!L$8</f>
        <v>NOM + grille taille</v>
      </c>
      <c r="C8" s="49">
        <f>VLOOKUP($C$2,TABLEAU!$A$10:$AV$28,12,FALSE)</f>
        <v>0</v>
      </c>
      <c r="D8" s="49">
        <f>VLOOKUP($C$2,TABLEAU!$A$10:$AV$28,13,FALSE)</f>
        <v>0</v>
      </c>
      <c r="E8" s="3"/>
    </row>
    <row r="9" spans="1:7" ht="12.6" customHeight="1" x14ac:dyDescent="0.2">
      <c r="A9" s="69" t="str">
        <f>TABLEAU!O7</f>
        <v>REF DIVALTO+COULEUR</v>
      </c>
      <c r="B9" s="68" t="str">
        <f>TABLEAU!O$8</f>
        <v>NOM + grille taille</v>
      </c>
      <c r="C9" s="49">
        <f>VLOOKUP($C$2,TABLEAU!$A$10:$AV$28,15,FALSE)</f>
        <v>0</v>
      </c>
      <c r="D9" s="49">
        <f>VLOOKUP($C$2,TABLEAU!$A$10:$AV$28,16,FALSE)</f>
        <v>0</v>
      </c>
      <c r="E9" s="3"/>
    </row>
    <row r="10" spans="1:7" ht="12.6" customHeight="1" x14ac:dyDescent="0.2">
      <c r="A10" s="69" t="str">
        <f>TABLEAU!R7</f>
        <v>REF DIVALTO+COULEUR</v>
      </c>
      <c r="B10" s="68" t="str">
        <f>TABLEAU!R$8</f>
        <v>NOM + grille taille</v>
      </c>
      <c r="C10" s="49">
        <f>VLOOKUP($C$2,TABLEAU!$A$10:$AV$28,18,FALSE)</f>
        <v>0</v>
      </c>
      <c r="D10" s="49">
        <f>VLOOKUP($C$2,TABLEAU!$A$10:$AV$28,19,FALSE)</f>
        <v>0</v>
      </c>
      <c r="E10" s="3"/>
    </row>
    <row r="11" spans="1:7" ht="12.6" customHeight="1" x14ac:dyDescent="0.2">
      <c r="A11" s="69" t="str">
        <f>TABLEAU!U7</f>
        <v>REF DIVALTO+COULEUR</v>
      </c>
      <c r="B11" s="68" t="str">
        <f>TABLEAU!U$8</f>
        <v>NOM + grille taille</v>
      </c>
      <c r="C11" s="49">
        <f>VLOOKUP($C$2,TABLEAU!$A$10:$AV$28,21,FALSE)</f>
        <v>0</v>
      </c>
      <c r="D11" s="49">
        <f>VLOOKUP($C$2,TABLEAU!$A$10:$AV$28,22,FALSE)</f>
        <v>0</v>
      </c>
      <c r="E11" s="3"/>
    </row>
    <row r="12" spans="1:7" ht="12.6" customHeight="1" x14ac:dyDescent="0.2">
      <c r="A12" s="69" t="str">
        <f>TABLEAU!X7</f>
        <v>REF DIVALTO+COULEUR</v>
      </c>
      <c r="B12" s="68" t="str">
        <f>TABLEAU!X$8</f>
        <v>NOM + grille taille</v>
      </c>
      <c r="C12" s="49">
        <f>VLOOKUP($C$2,TABLEAU!$A$10:$AV$28,24,FALSE)</f>
        <v>0</v>
      </c>
      <c r="D12" s="49">
        <f>VLOOKUP($C$2,TABLEAU!$A$10:$AV$28,25,FALSE)</f>
        <v>0</v>
      </c>
      <c r="E12" s="3"/>
    </row>
    <row r="13" spans="1:7" ht="12.6" customHeight="1" x14ac:dyDescent="0.2">
      <c r="A13" s="69" t="str">
        <f>TABLEAU!AA$7</f>
        <v>REF DIVALTO+COULEUR</v>
      </c>
      <c r="B13" s="68" t="str">
        <f>TABLEAU!AA$8</f>
        <v>NOM + grille taille</v>
      </c>
      <c r="C13" s="49">
        <f>VLOOKUP($C$2,TABLEAU!$A$10:$AV$28,27,FALSE)</f>
        <v>0</v>
      </c>
      <c r="D13" s="49">
        <f>VLOOKUP($C$2,TABLEAU!$A$10:$AV$28,28,FALSE)</f>
        <v>0</v>
      </c>
      <c r="E13" s="3"/>
    </row>
    <row r="14" spans="1:7" ht="12.6" customHeight="1" x14ac:dyDescent="0.2">
      <c r="A14" s="69" t="str">
        <f>TABLEAU!AD$7</f>
        <v>REF DIVALTO+COULEUR</v>
      </c>
      <c r="B14" s="68" t="str">
        <f>TABLEAU!AD$8</f>
        <v>NOM + grille taille</v>
      </c>
      <c r="C14" s="49">
        <f>VLOOKUP($C$2,TABLEAU!$A$10:$AV$28,30,FALSE)</f>
        <v>0</v>
      </c>
      <c r="D14" s="49">
        <f>VLOOKUP($C$2,TABLEAU!$A$10:$AV$28,31,FALSE)</f>
        <v>0</v>
      </c>
      <c r="E14" s="3"/>
    </row>
    <row r="15" spans="1:7" ht="12.6" customHeight="1" x14ac:dyDescent="0.2">
      <c r="A15" s="69" t="str">
        <f>TABLEAU!AG$7</f>
        <v>REF DIVALTO+COULEUR</v>
      </c>
      <c r="B15" s="68" t="str">
        <f>TABLEAU!AG$8</f>
        <v>NOM + grille taille</v>
      </c>
      <c r="C15" s="49">
        <f>VLOOKUP($C$2,TABLEAU!$A$10:$AV$28,33,FALSE)</f>
        <v>0</v>
      </c>
      <c r="D15" s="58">
        <f>VLOOKUP($C$2,TABLEAU!$A$10:$AV$28,34,FALSE)</f>
        <v>0</v>
      </c>
      <c r="E15" s="3"/>
    </row>
    <row r="16" spans="1:7" ht="12.6" customHeight="1" x14ac:dyDescent="0.2">
      <c r="A16" s="69" t="str">
        <f>TABLEAU!AJ$7</f>
        <v>REF DIVALTO+COULEUR</v>
      </c>
      <c r="B16" s="68" t="str">
        <f>TABLEAU!AJ$8</f>
        <v>NOM + grille taille</v>
      </c>
      <c r="C16" s="49">
        <f>VLOOKUP($C$2,TABLEAU!$A$10:$AV$28,36,FALSE)</f>
        <v>0</v>
      </c>
      <c r="D16" s="58">
        <f>VLOOKUP($C$2,TABLEAU!$A$10:$AV$28,37,FALSE)</f>
        <v>0</v>
      </c>
      <c r="E16" s="3"/>
    </row>
    <row r="17" spans="1:5" ht="12.6" customHeight="1" x14ac:dyDescent="0.2">
      <c r="A17" s="69" t="str">
        <f>TABLEAU!AM$7</f>
        <v>REF DIVALTO+COULEUR</v>
      </c>
      <c r="B17" s="68" t="str">
        <f>TABLEAU!AM$8</f>
        <v>NOM + grille taille</v>
      </c>
      <c r="C17" s="49">
        <f>VLOOKUP($C$2,TABLEAU!$A$10:$AV$28,39,FALSE)</f>
        <v>0</v>
      </c>
      <c r="D17" s="58">
        <f>VLOOKUP($C$2,TABLEAU!$A$10:$AV$28,40,FALSE)</f>
        <v>0</v>
      </c>
      <c r="E17" s="3"/>
    </row>
    <row r="18" spans="1:5" ht="12.6" customHeight="1" x14ac:dyDescent="0.2">
      <c r="A18" s="69" t="str">
        <f>TABLEAU!AP$7</f>
        <v>REF DIVALTO+COULEUR</v>
      </c>
      <c r="B18" s="68" t="str">
        <f>TABLEAU!AP$8</f>
        <v>NOM + grille taille</v>
      </c>
      <c r="C18" s="49">
        <f>VLOOKUP($C$2,TABLEAU!$A$10:$AV$28,42,FALSE)</f>
        <v>0</v>
      </c>
      <c r="D18" s="58">
        <f>VLOOKUP($C$2,TABLEAU!$A$10:$AV$28,43,FALSE)</f>
        <v>0</v>
      </c>
      <c r="E18" s="3"/>
    </row>
    <row r="19" spans="1:5" ht="12.6" customHeight="1" x14ac:dyDescent="0.2">
      <c r="A19" s="69" t="str">
        <f>TABLEAU!AS$7</f>
        <v>REF DIVALTO+COULEUR</v>
      </c>
      <c r="B19" s="68" t="str">
        <f>TABLEAU!AS$8</f>
        <v>NOM + grille taille</v>
      </c>
      <c r="C19" s="49">
        <f>VLOOKUP($C$2,TABLEAU!$A$10:$AV$28,45,FALSE)</f>
        <v>0</v>
      </c>
      <c r="D19" s="58">
        <f>VLOOKUP($C$2,TABLEAU!$A$10:$AV$28,46,FALSE)</f>
        <v>0</v>
      </c>
      <c r="E19" s="3"/>
    </row>
  </sheetData>
  <mergeCells count="1">
    <mergeCell ref="A1:D1"/>
  </mergeCells>
  <dataValidations count="1">
    <dataValidation type="list" allowBlank="1" showInputMessage="1" showErrorMessage="1" sqref="C2">
      <formula1>N_P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portrait" errors="blank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42"/>
  <sheetViews>
    <sheetView topLeftCell="A16" workbookViewId="0">
      <selection activeCell="A42" sqref="A42"/>
    </sheetView>
  </sheetViews>
  <sheetFormatPr baseColWidth="10" defaultRowHeight="12.75" x14ac:dyDescent="0.2"/>
  <sheetData>
    <row r="1" spans="1:1" x14ac:dyDescent="0.2">
      <c r="A1" s="56" t="s">
        <v>3</v>
      </c>
    </row>
    <row r="2" spans="1:1" ht="15" x14ac:dyDescent="0.2">
      <c r="A2" s="11">
        <v>0</v>
      </c>
    </row>
    <row r="3" spans="1:1" ht="15" x14ac:dyDescent="0.2">
      <c r="A3" s="11">
        <v>1</v>
      </c>
    </row>
    <row r="4" spans="1:1" ht="15" x14ac:dyDescent="0.2">
      <c r="A4" s="11">
        <v>2</v>
      </c>
    </row>
    <row r="5" spans="1:1" ht="15" x14ac:dyDescent="0.2">
      <c r="A5" s="11">
        <v>3</v>
      </c>
    </row>
    <row r="6" spans="1:1" ht="15" x14ac:dyDescent="0.2">
      <c r="A6" s="11">
        <v>4</v>
      </c>
    </row>
    <row r="7" spans="1:1" ht="15" x14ac:dyDescent="0.2">
      <c r="A7" s="11">
        <v>5</v>
      </c>
    </row>
    <row r="8" spans="1:1" ht="15" x14ac:dyDescent="0.2">
      <c r="A8" s="11">
        <v>6</v>
      </c>
    </row>
    <row r="9" spans="1:1" ht="15" x14ac:dyDescent="0.2">
      <c r="A9" s="11">
        <v>7</v>
      </c>
    </row>
    <row r="10" spans="1:1" ht="15" x14ac:dyDescent="0.2">
      <c r="A10" s="11">
        <v>8</v>
      </c>
    </row>
    <row r="11" spans="1:1" ht="15" x14ac:dyDescent="0.2">
      <c r="A11" s="11">
        <v>9</v>
      </c>
    </row>
    <row r="12" spans="1:1" ht="15" x14ac:dyDescent="0.2">
      <c r="A12" s="11">
        <v>10</v>
      </c>
    </row>
    <row r="13" spans="1:1" ht="15" x14ac:dyDescent="0.2">
      <c r="A13" s="11">
        <v>11</v>
      </c>
    </row>
    <row r="14" spans="1:1" ht="15" x14ac:dyDescent="0.2">
      <c r="A14" s="11">
        <v>34</v>
      </c>
    </row>
    <row r="15" spans="1:1" ht="15" x14ac:dyDescent="0.2">
      <c r="A15" s="11">
        <v>35</v>
      </c>
    </row>
    <row r="16" spans="1:1" ht="15" x14ac:dyDescent="0.2">
      <c r="A16" s="11">
        <v>36</v>
      </c>
    </row>
    <row r="17" spans="1:2" ht="15" x14ac:dyDescent="0.2">
      <c r="A17" s="11">
        <v>37</v>
      </c>
    </row>
    <row r="18" spans="1:2" ht="15" x14ac:dyDescent="0.2">
      <c r="A18" s="11">
        <v>38</v>
      </c>
    </row>
    <row r="19" spans="1:2" ht="15" x14ac:dyDescent="0.2">
      <c r="A19" s="11">
        <v>39</v>
      </c>
    </row>
    <row r="20" spans="1:2" ht="15" x14ac:dyDescent="0.2">
      <c r="A20" s="11">
        <v>40</v>
      </c>
    </row>
    <row r="21" spans="1:2" ht="15" x14ac:dyDescent="0.2">
      <c r="A21" s="11">
        <v>41</v>
      </c>
    </row>
    <row r="22" spans="1:2" ht="15" x14ac:dyDescent="0.2">
      <c r="A22" s="11">
        <v>42</v>
      </c>
    </row>
    <row r="23" spans="1:2" ht="15" x14ac:dyDescent="0.2">
      <c r="A23" s="11">
        <v>43</v>
      </c>
    </row>
    <row r="24" spans="1:2" ht="15" x14ac:dyDescent="0.2">
      <c r="A24" s="11">
        <v>44</v>
      </c>
    </row>
    <row r="25" spans="1:2" ht="15" x14ac:dyDescent="0.2">
      <c r="A25" s="11">
        <v>45</v>
      </c>
    </row>
    <row r="26" spans="1:2" ht="15" x14ac:dyDescent="0.2">
      <c r="A26" s="11">
        <v>46</v>
      </c>
    </row>
    <row r="27" spans="1:2" ht="15" x14ac:dyDescent="0.2">
      <c r="A27" s="12">
        <v>47</v>
      </c>
      <c r="B27" s="56"/>
    </row>
    <row r="28" spans="1:2" ht="15" x14ac:dyDescent="0.2">
      <c r="A28" s="12">
        <v>48</v>
      </c>
    </row>
    <row r="29" spans="1:2" ht="15" x14ac:dyDescent="0.2">
      <c r="A29" s="12" t="s">
        <v>33</v>
      </c>
    </row>
    <row r="30" spans="1:2" ht="15" x14ac:dyDescent="0.2">
      <c r="A30" s="12" t="s">
        <v>36</v>
      </c>
    </row>
    <row r="31" spans="1:2" ht="15" x14ac:dyDescent="0.2">
      <c r="A31" s="12" t="s">
        <v>37</v>
      </c>
    </row>
    <row r="32" spans="1:2" ht="15" x14ac:dyDescent="0.2">
      <c r="A32" s="57" t="s">
        <v>4</v>
      </c>
    </row>
    <row r="33" spans="1:1" ht="15" x14ac:dyDescent="0.2">
      <c r="A33" s="57" t="s">
        <v>0</v>
      </c>
    </row>
    <row r="34" spans="1:1" ht="15" x14ac:dyDescent="0.2">
      <c r="A34" s="57" t="s">
        <v>5</v>
      </c>
    </row>
    <row r="35" spans="1:1" ht="15" x14ac:dyDescent="0.2">
      <c r="A35" s="57" t="s">
        <v>2</v>
      </c>
    </row>
    <row r="36" spans="1:1" ht="15" x14ac:dyDescent="0.2">
      <c r="A36" s="57" t="s">
        <v>1</v>
      </c>
    </row>
    <row r="37" spans="1:1" ht="15" x14ac:dyDescent="0.2">
      <c r="A37" s="57" t="s">
        <v>29</v>
      </c>
    </row>
    <row r="38" spans="1:1" ht="15" x14ac:dyDescent="0.2">
      <c r="A38" s="57" t="s">
        <v>30</v>
      </c>
    </row>
    <row r="39" spans="1:1" ht="15" x14ac:dyDescent="0.2">
      <c r="A39" s="57" t="s">
        <v>13</v>
      </c>
    </row>
    <row r="40" spans="1:1" ht="15" x14ac:dyDescent="0.2">
      <c r="A40" s="57" t="s">
        <v>14</v>
      </c>
    </row>
    <row r="41" spans="1:1" ht="15" x14ac:dyDescent="0.2">
      <c r="A41" s="57" t="s">
        <v>25</v>
      </c>
    </row>
    <row r="42" spans="1:1" ht="15" x14ac:dyDescent="0.2">
      <c r="A42" s="5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TABLEAU</vt:lpstr>
      <vt:lpstr>Récap</vt:lpstr>
      <vt:lpstr>Impression</vt:lpstr>
      <vt:lpstr>Commande</vt:lpstr>
      <vt:lpstr>Tailles</vt:lpstr>
      <vt:lpstr>TABLEAU!Impression_des_titres</vt:lpstr>
      <vt:lpstr>N_P</vt:lpstr>
      <vt:lpstr>Tableau1</vt:lpstr>
      <vt:lpstr>Commande!Zone_d_impression</vt:lpstr>
      <vt:lpstr>TABLEAU!Zone_d_impression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Internet</cp:lastModifiedBy>
  <cp:lastPrinted>2018-07-11T15:08:19Z</cp:lastPrinted>
  <dcterms:created xsi:type="dcterms:W3CDTF">2018-01-18T17:10:21Z</dcterms:created>
  <dcterms:modified xsi:type="dcterms:W3CDTF">2018-07-24T13:15:36Z</dcterms:modified>
</cp:coreProperties>
</file>