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13_ncr:1_{0E60AAAB-E747-414E-8C2E-2C054CB96747}" xr6:coauthVersionLast="45" xr6:coauthVersionMax="45" xr10:uidLastSave="{00000000-0000-0000-0000-000000000000}"/>
  <bookViews>
    <workbookView xWindow="-38520" yWindow="-1500" windowWidth="38640" windowHeight="21240" xr2:uid="{D150B39A-CF45-4249-9AE5-5A814AE285D3}"/>
  </bookViews>
  <sheets>
    <sheet name="Feuil1" sheetId="1" r:id="rId1"/>
  </sheets>
  <externalReferences>
    <externalReference r:id="rId2"/>
  </externalReferences>
  <definedNames>
    <definedName name="CALENDAIRE">[1]Paramètres!$AY$5:$AY$380</definedName>
    <definedName name="FERIEN">[1]Paramètres!$C$42:$C$54</definedName>
    <definedName name="OUVRABLE">[1]Paramètres!$BA$5:$BA$317</definedName>
    <definedName name="OUVRE">[1]Paramètres!$AZ$5:$AZ$264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7" i="1" l="1"/>
  <c r="N37" i="1"/>
  <c r="P37" i="1"/>
  <c r="R37" i="1"/>
  <c r="T37" i="1"/>
  <c r="V37" i="1"/>
  <c r="X37" i="1"/>
  <c r="Z37" i="1"/>
  <c r="AB37" i="1"/>
  <c r="AD37" i="1"/>
  <c r="AF37" i="1"/>
  <c r="AH37" i="1"/>
  <c r="AJ37" i="1"/>
  <c r="AL37" i="1"/>
  <c r="AN37" i="1"/>
  <c r="AP37" i="1"/>
  <c r="AR37" i="1"/>
  <c r="AT37" i="1"/>
  <c r="AV37" i="1"/>
  <c r="AX37" i="1"/>
  <c r="AZ37" i="1"/>
  <c r="BB37" i="1"/>
  <c r="BD37" i="1"/>
  <c r="BF37" i="1"/>
  <c r="BH37" i="1"/>
  <c r="BJ37" i="1"/>
  <c r="BL37" i="1"/>
  <c r="BN37" i="1"/>
  <c r="BP37" i="1"/>
  <c r="BR37" i="1"/>
  <c r="BT37" i="1"/>
  <c r="BV37" i="1"/>
  <c r="BX37" i="1"/>
  <c r="BZ37" i="1"/>
  <c r="CB37" i="1"/>
  <c r="CD37" i="1"/>
  <c r="CF37" i="1"/>
  <c r="CH37" i="1"/>
  <c r="CJ37" i="1"/>
  <c r="CL37" i="1"/>
  <c r="CN37" i="1"/>
  <c r="J37" i="1"/>
  <c r="Q28" i="1"/>
  <c r="Y28" i="1"/>
  <c r="AG28" i="1"/>
  <c r="AO28" i="1"/>
  <c r="AW28" i="1"/>
  <c r="BE28" i="1"/>
  <c r="BM28" i="1"/>
  <c r="BU28" i="1"/>
  <c r="CC28" i="1"/>
  <c r="CK28" i="1"/>
  <c r="L27" i="1"/>
  <c r="L28" i="1" s="1"/>
  <c r="M27" i="1"/>
  <c r="M28" i="1" s="1"/>
  <c r="N27" i="1"/>
  <c r="N28" i="1" s="1"/>
  <c r="O27" i="1"/>
  <c r="N29" i="1" s="1"/>
  <c r="N30" i="1" s="1"/>
  <c r="P27" i="1"/>
  <c r="P28" i="1" s="1"/>
  <c r="Q27" i="1"/>
  <c r="R27" i="1"/>
  <c r="R28" i="1" s="1"/>
  <c r="S27" i="1"/>
  <c r="R29" i="1" s="1"/>
  <c r="R30" i="1" s="1"/>
  <c r="T27" i="1"/>
  <c r="T28" i="1" s="1"/>
  <c r="U27" i="1"/>
  <c r="U28" i="1" s="1"/>
  <c r="V27" i="1"/>
  <c r="V28" i="1" s="1"/>
  <c r="W27" i="1"/>
  <c r="W28" i="1" s="1"/>
  <c r="X27" i="1"/>
  <c r="X28" i="1" s="1"/>
  <c r="Y27" i="1"/>
  <c r="Z27" i="1"/>
  <c r="Z28" i="1" s="1"/>
  <c r="AA27" i="1"/>
  <c r="AA28" i="1" s="1"/>
  <c r="AB27" i="1"/>
  <c r="AB28" i="1" s="1"/>
  <c r="AC27" i="1"/>
  <c r="AC28" i="1" s="1"/>
  <c r="AD27" i="1"/>
  <c r="AD28" i="1" s="1"/>
  <c r="AE27" i="1"/>
  <c r="AD29" i="1" s="1"/>
  <c r="AD30" i="1" s="1"/>
  <c r="AF27" i="1"/>
  <c r="AF28" i="1" s="1"/>
  <c r="AG27" i="1"/>
  <c r="AH27" i="1"/>
  <c r="AH28" i="1" s="1"/>
  <c r="AI27" i="1"/>
  <c r="AH29" i="1" s="1"/>
  <c r="AH30" i="1" s="1"/>
  <c r="AJ27" i="1"/>
  <c r="AJ28" i="1" s="1"/>
  <c r="AK27" i="1"/>
  <c r="AJ29" i="1" s="1"/>
  <c r="AJ30" i="1" s="1"/>
  <c r="AL27" i="1"/>
  <c r="AL28" i="1" s="1"/>
  <c r="AM27" i="1"/>
  <c r="AM28" i="1" s="1"/>
  <c r="AN27" i="1"/>
  <c r="AN28" i="1" s="1"/>
  <c r="AO27" i="1"/>
  <c r="AP27" i="1"/>
  <c r="AP28" i="1" s="1"/>
  <c r="AQ27" i="1"/>
  <c r="AQ28" i="1" s="1"/>
  <c r="AR27" i="1"/>
  <c r="AR28" i="1" s="1"/>
  <c r="AS27" i="1"/>
  <c r="AR29" i="1" s="1"/>
  <c r="AR30" i="1" s="1"/>
  <c r="AT27" i="1"/>
  <c r="AT28" i="1" s="1"/>
  <c r="AU27" i="1"/>
  <c r="AU28" i="1" s="1"/>
  <c r="AV27" i="1"/>
  <c r="AV28" i="1" s="1"/>
  <c r="AW27" i="1"/>
  <c r="AX27" i="1"/>
  <c r="AX28" i="1" s="1"/>
  <c r="AY27" i="1"/>
  <c r="AX29" i="1" s="1"/>
  <c r="AX30" i="1" s="1"/>
  <c r="AZ27" i="1"/>
  <c r="AZ28" i="1" s="1"/>
  <c r="BA27" i="1"/>
  <c r="BA28" i="1" s="1"/>
  <c r="BB27" i="1"/>
  <c r="BB28" i="1" s="1"/>
  <c r="BC27" i="1"/>
  <c r="BC28" i="1" s="1"/>
  <c r="BD27" i="1"/>
  <c r="BD28" i="1" s="1"/>
  <c r="BE27" i="1"/>
  <c r="BF27" i="1"/>
  <c r="BF28" i="1" s="1"/>
  <c r="BG27" i="1"/>
  <c r="BG28" i="1" s="1"/>
  <c r="BH27" i="1"/>
  <c r="BH28" i="1" s="1"/>
  <c r="BI27" i="1"/>
  <c r="BI28" i="1" s="1"/>
  <c r="BJ27" i="1"/>
  <c r="BJ28" i="1" s="1"/>
  <c r="BK27" i="1"/>
  <c r="BK28" i="1" s="1"/>
  <c r="BL27" i="1"/>
  <c r="BL28" i="1" s="1"/>
  <c r="BM27" i="1"/>
  <c r="BN27" i="1"/>
  <c r="BN28" i="1" s="1"/>
  <c r="BO27" i="1"/>
  <c r="BO28" i="1" s="1"/>
  <c r="BP27" i="1"/>
  <c r="BP28" i="1" s="1"/>
  <c r="BQ27" i="1"/>
  <c r="BQ28" i="1" s="1"/>
  <c r="BR27" i="1"/>
  <c r="BR28" i="1" s="1"/>
  <c r="BS27" i="1"/>
  <c r="BS28" i="1" s="1"/>
  <c r="BT27" i="1"/>
  <c r="BT28" i="1" s="1"/>
  <c r="BU27" i="1"/>
  <c r="BV27" i="1"/>
  <c r="BV28" i="1" s="1"/>
  <c r="BW27" i="1"/>
  <c r="BW28" i="1" s="1"/>
  <c r="BX27" i="1"/>
  <c r="BX28" i="1" s="1"/>
  <c r="BY27" i="1"/>
  <c r="BY28" i="1" s="1"/>
  <c r="BZ27" i="1"/>
  <c r="BZ28" i="1" s="1"/>
  <c r="CA27" i="1"/>
  <c r="BZ29" i="1" s="1"/>
  <c r="BZ30" i="1" s="1"/>
  <c r="CB27" i="1"/>
  <c r="CB28" i="1" s="1"/>
  <c r="CC27" i="1"/>
  <c r="CD27" i="1"/>
  <c r="CD28" i="1" s="1"/>
  <c r="CE27" i="1"/>
  <c r="CE28" i="1" s="1"/>
  <c r="CF27" i="1"/>
  <c r="CF28" i="1" s="1"/>
  <c r="CG27" i="1"/>
  <c r="CG28" i="1" s="1"/>
  <c r="CH27" i="1"/>
  <c r="CH28" i="1" s="1"/>
  <c r="CI27" i="1"/>
  <c r="CI28" i="1" s="1"/>
  <c r="CJ27" i="1"/>
  <c r="CJ28" i="1" s="1"/>
  <c r="CK27" i="1"/>
  <c r="CL27" i="1"/>
  <c r="CL28" i="1" s="1"/>
  <c r="CM27" i="1"/>
  <c r="CM28" i="1" s="1"/>
  <c r="CN27" i="1"/>
  <c r="CN28" i="1" s="1"/>
  <c r="CO27" i="1"/>
  <c r="CN29" i="1" s="1"/>
  <c r="CN30" i="1" s="1"/>
  <c r="AV29" i="1"/>
  <c r="AV30" i="1" s="1"/>
  <c r="CB29" i="1"/>
  <c r="CB30" i="1" s="1"/>
  <c r="K27" i="1"/>
  <c r="K28" i="1" s="1"/>
  <c r="J27" i="1"/>
  <c r="J28" i="1" s="1"/>
  <c r="AZ29" i="1"/>
  <c r="AZ30" i="1" s="1"/>
  <c r="T29" i="1"/>
  <c r="T30" i="1" s="1"/>
  <c r="BL29" i="1"/>
  <c r="BL30" i="1" s="1"/>
  <c r="AT29" i="1"/>
  <c r="AT30" i="1" s="1"/>
  <c r="AB29" i="1"/>
  <c r="AB30" i="1" s="1"/>
  <c r="P29" i="1"/>
  <c r="P30" i="1" s="1"/>
  <c r="CI23" i="1"/>
  <c r="CB23" i="1"/>
  <c r="BU23" i="1"/>
  <c r="BN23" i="1"/>
  <c r="BG23" i="1"/>
  <c r="AZ23" i="1"/>
  <c r="AS23" i="1"/>
  <c r="AL23" i="1"/>
  <c r="AE23" i="1"/>
  <c r="X23" i="1"/>
  <c r="Q23" i="1"/>
  <c r="J23" i="1"/>
  <c r="J34" i="1"/>
  <c r="L34" i="1"/>
  <c r="N34" i="1"/>
  <c r="P34" i="1"/>
  <c r="R34" i="1"/>
  <c r="T34" i="1"/>
  <c r="V34" i="1"/>
  <c r="X34" i="1"/>
  <c r="Z34" i="1"/>
  <c r="AB34" i="1"/>
  <c r="AD34" i="1"/>
  <c r="AF34" i="1"/>
  <c r="AH34" i="1"/>
  <c r="AJ34" i="1"/>
  <c r="AL34" i="1"/>
  <c r="AN34" i="1"/>
  <c r="AP34" i="1"/>
  <c r="AR34" i="1"/>
  <c r="AT34" i="1"/>
  <c r="AV34" i="1"/>
  <c r="AX34" i="1"/>
  <c r="AZ34" i="1"/>
  <c r="BB34" i="1"/>
  <c r="BD34" i="1"/>
  <c r="BF34" i="1"/>
  <c r="BH34" i="1"/>
  <c r="BJ34" i="1"/>
  <c r="BL34" i="1"/>
  <c r="BN34" i="1"/>
  <c r="BP34" i="1"/>
  <c r="BR34" i="1"/>
  <c r="BT34" i="1"/>
  <c r="BV34" i="1"/>
  <c r="BX34" i="1"/>
  <c r="BZ34" i="1"/>
  <c r="CB34" i="1"/>
  <c r="CD34" i="1"/>
  <c r="CF34" i="1"/>
  <c r="CH34" i="1"/>
  <c r="CJ34" i="1"/>
  <c r="CL34" i="1"/>
  <c r="CN34" i="1"/>
  <c r="L36" i="1"/>
  <c r="N36" i="1"/>
  <c r="P36" i="1"/>
  <c r="R36" i="1"/>
  <c r="T36" i="1"/>
  <c r="V36" i="1"/>
  <c r="X36" i="1"/>
  <c r="Z36" i="1"/>
  <c r="AB36" i="1"/>
  <c r="AD36" i="1"/>
  <c r="AF36" i="1"/>
  <c r="AH36" i="1"/>
  <c r="AJ36" i="1"/>
  <c r="AL36" i="1"/>
  <c r="AN36" i="1"/>
  <c r="AP36" i="1"/>
  <c r="AR36" i="1"/>
  <c r="AT36" i="1"/>
  <c r="AV36" i="1"/>
  <c r="AX36" i="1"/>
  <c r="AZ36" i="1"/>
  <c r="BB36" i="1"/>
  <c r="BD36" i="1"/>
  <c r="BF36" i="1"/>
  <c r="BH36" i="1"/>
  <c r="BJ36" i="1"/>
  <c r="BL36" i="1"/>
  <c r="BN36" i="1"/>
  <c r="BP36" i="1"/>
  <c r="BR36" i="1"/>
  <c r="BT36" i="1"/>
  <c r="BV36" i="1"/>
  <c r="BX36" i="1"/>
  <c r="BZ36" i="1"/>
  <c r="CB36" i="1"/>
  <c r="CD36" i="1"/>
  <c r="CF36" i="1"/>
  <c r="CH36" i="1"/>
  <c r="CJ36" i="1"/>
  <c r="CL36" i="1"/>
  <c r="CN36" i="1"/>
  <c r="J36" i="1"/>
  <c r="BH29" i="1" l="1"/>
  <c r="BH30" i="1" s="1"/>
  <c r="BP29" i="1"/>
  <c r="BP30" i="1" s="1"/>
  <c r="CF29" i="1"/>
  <c r="CF30" i="1" s="1"/>
  <c r="CA28" i="1"/>
  <c r="AE28" i="1"/>
  <c r="BJ29" i="1"/>
  <c r="BJ30" i="1" s="1"/>
  <c r="O28" i="1"/>
  <c r="L29" i="1"/>
  <c r="L30" i="1" s="1"/>
  <c r="BX29" i="1"/>
  <c r="BX30" i="1" s="1"/>
  <c r="CO28" i="1"/>
  <c r="AS28" i="1"/>
  <c r="AK28" i="1"/>
  <c r="AY28" i="1"/>
  <c r="AI28" i="1"/>
  <c r="S28" i="1"/>
  <c r="CD29" i="1"/>
  <c r="CD30" i="1" s="1"/>
  <c r="BN29" i="1"/>
  <c r="BN30" i="1" s="1"/>
  <c r="AF29" i="1"/>
  <c r="AF30" i="1" s="1"/>
  <c r="V29" i="1"/>
  <c r="V30" i="1" s="1"/>
  <c r="AL29" i="1"/>
  <c r="AL30" i="1" s="1"/>
  <c r="BB29" i="1"/>
  <c r="BB30" i="1" s="1"/>
  <c r="BR29" i="1"/>
  <c r="BR30" i="1" s="1"/>
  <c r="CH29" i="1"/>
  <c r="CH30" i="1" s="1"/>
  <c r="X29" i="1"/>
  <c r="X30" i="1" s="1"/>
  <c r="AN29" i="1"/>
  <c r="AN30" i="1" s="1"/>
  <c r="BD29" i="1"/>
  <c r="BD30" i="1" s="1"/>
  <c r="BT29" i="1"/>
  <c r="BT30" i="1" s="1"/>
  <c r="CJ29" i="1"/>
  <c r="CJ30" i="1" s="1"/>
  <c r="J29" i="1"/>
  <c r="J30" i="1" s="1"/>
  <c r="Z29" i="1"/>
  <c r="Z30" i="1" s="1"/>
  <c r="AP29" i="1"/>
  <c r="AP30" i="1" s="1"/>
  <c r="BF29" i="1"/>
  <c r="BF30" i="1" s="1"/>
  <c r="BV29" i="1"/>
  <c r="BV30" i="1" s="1"/>
  <c r="CL29" i="1"/>
  <c r="CL30" i="1" s="1"/>
  <c r="T38" i="1" l="1"/>
  <c r="T39" i="1" s="1"/>
  <c r="V38" i="1"/>
  <c r="V39" i="1" s="1"/>
  <c r="AH38" i="1"/>
  <c r="AH39" i="1" s="1"/>
  <c r="AJ38" i="1"/>
  <c r="AJ39" i="1" s="1"/>
  <c r="AV38" i="1"/>
  <c r="AV39" i="1" s="1"/>
  <c r="AX38" i="1"/>
  <c r="AX39" i="1" s="1"/>
  <c r="BJ38" i="1"/>
  <c r="BJ39" i="1" s="1"/>
  <c r="BL38" i="1"/>
  <c r="BL39" i="1" s="1"/>
  <c r="BV38" i="1"/>
  <c r="BV39" i="1" s="1"/>
  <c r="BX38" i="1"/>
  <c r="BX39" i="1" s="1"/>
  <c r="BZ38" i="1"/>
  <c r="BZ39" i="1" s="1"/>
  <c r="CB38" i="1"/>
  <c r="CB39" i="1" s="1"/>
  <c r="CD38" i="1"/>
  <c r="CD39" i="1" s="1"/>
  <c r="CF38" i="1"/>
  <c r="CF39" i="1" s="1"/>
  <c r="CH38" i="1"/>
  <c r="CH39" i="1" s="1"/>
  <c r="CJ38" i="1"/>
  <c r="CJ39" i="1" s="1"/>
  <c r="CL38" i="1"/>
  <c r="CL39" i="1" s="1"/>
  <c r="CN38" i="1"/>
  <c r="CN39" i="1" s="1"/>
  <c r="CB14" i="1"/>
  <c r="CB31" i="1" s="1"/>
  <c r="BN14" i="1"/>
  <c r="BN31" i="1" s="1"/>
  <c r="AZ14" i="1"/>
  <c r="AZ31" i="1" s="1"/>
  <c r="AL14" i="1"/>
  <c r="AL31" i="1" s="1"/>
  <c r="X14" i="1"/>
  <c r="X31" i="1" s="1"/>
  <c r="J14" i="1"/>
  <c r="J31" i="1" s="1"/>
  <c r="CB40" i="1"/>
  <c r="CB41" i="1" s="1"/>
  <c r="CH35" i="1"/>
  <c r="CF35" i="1"/>
  <c r="BR35" i="1"/>
  <c r="BP35" i="1"/>
  <c r="BB35" i="1"/>
  <c r="AZ35" i="1"/>
  <c r="AL35" i="1"/>
  <c r="AJ35" i="1"/>
  <c r="V35" i="1"/>
  <c r="T35" i="1"/>
  <c r="CN35" i="1"/>
  <c r="CL35" i="1"/>
  <c r="CJ35" i="1"/>
  <c r="CD35" i="1"/>
  <c r="CB35" i="1"/>
  <c r="BZ35" i="1"/>
  <c r="BX35" i="1"/>
  <c r="BV35" i="1"/>
  <c r="BT35" i="1"/>
  <c r="BN35" i="1"/>
  <c r="BL35" i="1"/>
  <c r="BJ35" i="1"/>
  <c r="BH35" i="1"/>
  <c r="BF35" i="1"/>
  <c r="BD35" i="1"/>
  <c r="AX35" i="1"/>
  <c r="AV35" i="1"/>
  <c r="AT35" i="1"/>
  <c r="AR35" i="1"/>
  <c r="AP35" i="1"/>
  <c r="AN35" i="1"/>
  <c r="AH35" i="1"/>
  <c r="AF35" i="1"/>
  <c r="AD35" i="1"/>
  <c r="AB35" i="1"/>
  <c r="Z35" i="1"/>
  <c r="X35" i="1"/>
  <c r="R35" i="1"/>
  <c r="P35" i="1"/>
  <c r="N35" i="1"/>
  <c r="L35" i="1"/>
  <c r="J35" i="1"/>
  <c r="CR14" i="1" l="1"/>
  <c r="L16" i="1" s="1"/>
  <c r="BN40" i="1"/>
  <c r="BN41" i="1" s="1"/>
  <c r="T16" i="1" l="1"/>
  <c r="N16" i="1"/>
  <c r="CY16" i="1"/>
  <c r="CY15" i="1"/>
  <c r="J18" i="1"/>
  <c r="J25" i="1" s="1"/>
  <c r="Z16" i="1"/>
  <c r="Q14" i="1"/>
  <c r="Q31" i="1" s="1"/>
  <c r="AH16" i="1" l="1"/>
  <c r="AB16" i="1"/>
  <c r="CY20" i="1"/>
  <c r="CY19" i="1"/>
  <c r="AE14" i="1"/>
  <c r="AE31" i="1" s="1"/>
  <c r="AN16" i="1"/>
  <c r="J17" i="1"/>
  <c r="J24" i="1" s="1"/>
  <c r="L18" i="1"/>
  <c r="L25" i="1" s="1"/>
  <c r="K18" i="1"/>
  <c r="J19" i="1"/>
  <c r="J26" i="1" s="1"/>
  <c r="K25" i="1" l="1"/>
  <c r="AP16" i="1"/>
  <c r="AV16" i="1"/>
  <c r="K19" i="1"/>
  <c r="K26" i="1" s="1"/>
  <c r="K17" i="1"/>
  <c r="K24" i="1" s="1"/>
  <c r="BB16" i="1"/>
  <c r="AS14" i="1"/>
  <c r="AS31" i="1" s="1"/>
  <c r="M18" i="1"/>
  <c r="M25" i="1" s="1"/>
  <c r="N18" i="1"/>
  <c r="N25" i="1" s="1"/>
  <c r="L19" i="1"/>
  <c r="L26" i="1" s="1"/>
  <c r="L17" i="1"/>
  <c r="L24" i="1" s="1"/>
  <c r="BD16" i="1" l="1"/>
  <c r="BJ16" i="1"/>
  <c r="N19" i="1"/>
  <c r="N26" i="1" s="1"/>
  <c r="O18" i="1"/>
  <c r="O25" i="1" s="1"/>
  <c r="N17" i="1"/>
  <c r="N24" i="1" s="1"/>
  <c r="P18" i="1"/>
  <c r="P25" i="1" s="1"/>
  <c r="M19" i="1"/>
  <c r="M26" i="1" s="1"/>
  <c r="M17" i="1"/>
  <c r="M24" i="1" s="1"/>
  <c r="BP16" i="1"/>
  <c r="BG14" i="1"/>
  <c r="BG31" i="1" s="1"/>
  <c r="BX16" i="1" l="1"/>
  <c r="BR16" i="1"/>
  <c r="BU14" i="1"/>
  <c r="BU31" i="1" s="1"/>
  <c r="CD16" i="1"/>
  <c r="P17" i="1"/>
  <c r="P24" i="1" s="1"/>
  <c r="R18" i="1"/>
  <c r="R25" i="1" s="1"/>
  <c r="Q18" i="1"/>
  <c r="Q25" i="1" s="1"/>
  <c r="P19" i="1"/>
  <c r="P26" i="1" s="1"/>
  <c r="O17" i="1"/>
  <c r="O24" i="1" s="1"/>
  <c r="O19" i="1"/>
  <c r="O26" i="1" s="1"/>
  <c r="CL16" i="1" l="1"/>
  <c r="CF16" i="1"/>
  <c r="R17" i="1"/>
  <c r="R24" i="1" s="1"/>
  <c r="T18" i="1"/>
  <c r="T25" i="1" s="1"/>
  <c r="S18" i="1"/>
  <c r="S25" i="1" s="1"/>
  <c r="R19" i="1"/>
  <c r="R26" i="1" s="1"/>
  <c r="CI14" i="1"/>
  <c r="CI31" i="1" s="1"/>
  <c r="Q17" i="1"/>
  <c r="Q24" i="1" s="1"/>
  <c r="Q19" i="1"/>
  <c r="Q26" i="1" s="1"/>
  <c r="S19" i="1" l="1"/>
  <c r="S26" i="1" s="1"/>
  <c r="S17" i="1"/>
  <c r="S24" i="1" s="1"/>
  <c r="U18" i="1"/>
  <c r="U25" i="1" s="1"/>
  <c r="T17" i="1"/>
  <c r="T24" i="1" s="1"/>
  <c r="T19" i="1"/>
  <c r="T26" i="1" s="1"/>
  <c r="V18" i="1"/>
  <c r="V25" i="1" s="1"/>
  <c r="V19" i="1" l="1"/>
  <c r="V26" i="1" s="1"/>
  <c r="V17" i="1"/>
  <c r="V24" i="1" s="1"/>
  <c r="X18" i="1"/>
  <c r="X25" i="1" s="1"/>
  <c r="W18" i="1"/>
  <c r="W25" i="1" s="1"/>
  <c r="U19" i="1"/>
  <c r="U26" i="1" s="1"/>
  <c r="U17" i="1"/>
  <c r="U24" i="1" s="1"/>
  <c r="W17" i="1" l="1"/>
  <c r="W24" i="1" s="1"/>
  <c r="W19" i="1"/>
  <c r="W26" i="1" s="1"/>
  <c r="J15" i="1"/>
  <c r="X19" i="1"/>
  <c r="X26" i="1" s="1"/>
  <c r="Z18" i="1"/>
  <c r="Z25" i="1" s="1"/>
  <c r="X17" i="1"/>
  <c r="X24" i="1" s="1"/>
  <c r="Y18" i="1"/>
  <c r="Y25" i="1" s="1"/>
  <c r="Z17" i="1" l="1"/>
  <c r="Z24" i="1" s="1"/>
  <c r="AB18" i="1"/>
  <c r="AB25" i="1" s="1"/>
  <c r="AA18" i="1"/>
  <c r="AA25" i="1" s="1"/>
  <c r="Z19" i="1"/>
  <c r="Z26" i="1" s="1"/>
  <c r="Y17" i="1"/>
  <c r="Y24" i="1" s="1"/>
  <c r="Y19" i="1"/>
  <c r="Y26" i="1" s="1"/>
  <c r="AA17" i="1" l="1"/>
  <c r="AA24" i="1" s="1"/>
  <c r="AA19" i="1"/>
  <c r="AA26" i="1" s="1"/>
  <c r="AC18" i="1"/>
  <c r="AC25" i="1" s="1"/>
  <c r="AD18" i="1"/>
  <c r="AD25" i="1" s="1"/>
  <c r="AB19" i="1"/>
  <c r="AB26" i="1" s="1"/>
  <c r="AB17" i="1"/>
  <c r="AB24" i="1" s="1"/>
  <c r="AD19" i="1" l="1"/>
  <c r="AD26" i="1" s="1"/>
  <c r="AD17" i="1"/>
  <c r="AD24" i="1" s="1"/>
  <c r="AE18" i="1"/>
  <c r="AE25" i="1" s="1"/>
  <c r="AF18" i="1"/>
  <c r="AF25" i="1" s="1"/>
  <c r="AC19" i="1"/>
  <c r="AC26" i="1" s="1"/>
  <c r="AC17" i="1"/>
  <c r="AC24" i="1" s="1"/>
  <c r="AH18" i="1" l="1"/>
  <c r="AH25" i="1" s="1"/>
  <c r="AF17" i="1"/>
  <c r="AF24" i="1" s="1"/>
  <c r="AG18" i="1"/>
  <c r="AG25" i="1" s="1"/>
  <c r="AF19" i="1"/>
  <c r="AF26" i="1" s="1"/>
  <c r="AE19" i="1"/>
  <c r="AE26" i="1" s="1"/>
  <c r="AE17" i="1"/>
  <c r="AE24" i="1" s="1"/>
  <c r="AG17" i="1" l="1"/>
  <c r="AG24" i="1" s="1"/>
  <c r="AG19" i="1"/>
  <c r="AG26" i="1" s="1"/>
  <c r="AH17" i="1"/>
  <c r="AH24" i="1" s="1"/>
  <c r="AJ18" i="1"/>
  <c r="AJ25" i="1" s="1"/>
  <c r="AI18" i="1"/>
  <c r="AI25" i="1" s="1"/>
  <c r="AH19" i="1"/>
  <c r="AH26" i="1" s="1"/>
  <c r="AI19" i="1" l="1"/>
  <c r="AI26" i="1" s="1"/>
  <c r="AI17" i="1"/>
  <c r="AI24" i="1" s="1"/>
  <c r="AK18" i="1"/>
  <c r="AK25" i="1" s="1"/>
  <c r="AJ17" i="1"/>
  <c r="AJ24" i="1" s="1"/>
  <c r="AJ19" i="1"/>
  <c r="AJ26" i="1" s="1"/>
  <c r="AL18" i="1"/>
  <c r="AL25" i="1" s="1"/>
  <c r="AL19" i="1" l="1"/>
  <c r="AL26" i="1" s="1"/>
  <c r="AM18" i="1"/>
  <c r="AM25" i="1" s="1"/>
  <c r="AL17" i="1"/>
  <c r="AL24" i="1" s="1"/>
  <c r="AN18" i="1"/>
  <c r="AN25" i="1" s="1"/>
  <c r="AK19" i="1"/>
  <c r="AK26" i="1" s="1"/>
  <c r="AK17" i="1"/>
  <c r="AK24" i="1" s="1"/>
  <c r="X15" i="1"/>
  <c r="AN19" i="1" l="1"/>
  <c r="AN26" i="1" s="1"/>
  <c r="AN17" i="1"/>
  <c r="AN24" i="1" s="1"/>
  <c r="AP18" i="1"/>
  <c r="AP25" i="1" s="1"/>
  <c r="AM17" i="1"/>
  <c r="AM24" i="1" s="1"/>
  <c r="AO18" i="1"/>
  <c r="AO25" i="1" s="1"/>
  <c r="AM19" i="1"/>
  <c r="AM26" i="1" s="1"/>
  <c r="AP17" i="1" l="1"/>
  <c r="AP24" i="1" s="1"/>
  <c r="AR18" i="1"/>
  <c r="AR25" i="1" s="1"/>
  <c r="AP19" i="1"/>
  <c r="AP26" i="1" s="1"/>
  <c r="AO17" i="1"/>
  <c r="AO24" i="1" s="1"/>
  <c r="AQ18" i="1"/>
  <c r="AQ25" i="1" s="1"/>
  <c r="AO19" i="1"/>
  <c r="AO26" i="1" s="1"/>
  <c r="AS18" i="1" l="1"/>
  <c r="AS25" i="1" s="1"/>
  <c r="AQ19" i="1"/>
  <c r="AQ26" i="1" s="1"/>
  <c r="AQ17" i="1"/>
  <c r="AQ24" i="1" s="1"/>
  <c r="AR17" i="1"/>
  <c r="AR24" i="1" s="1"/>
  <c r="AR19" i="1"/>
  <c r="AR26" i="1" s="1"/>
  <c r="AT18" i="1"/>
  <c r="AT25" i="1" s="1"/>
  <c r="AT19" i="1" l="1"/>
  <c r="AT26" i="1" s="1"/>
  <c r="AT17" i="1"/>
  <c r="AT24" i="1" s="1"/>
  <c r="AV18" i="1"/>
  <c r="AV25" i="1" s="1"/>
  <c r="AS19" i="1"/>
  <c r="AS26" i="1" s="1"/>
  <c r="AU18" i="1"/>
  <c r="AU25" i="1" s="1"/>
  <c r="AS17" i="1"/>
  <c r="AS24" i="1" s="1"/>
  <c r="AX18" i="1" l="1"/>
  <c r="AX25" i="1" s="1"/>
  <c r="AV17" i="1"/>
  <c r="AV24" i="1" s="1"/>
  <c r="AV19" i="1"/>
  <c r="AV26" i="1" s="1"/>
  <c r="AU17" i="1"/>
  <c r="AU24" i="1" s="1"/>
  <c r="AU19" i="1"/>
  <c r="AU26" i="1" s="1"/>
  <c r="AW18" i="1"/>
  <c r="AW25" i="1" s="1"/>
  <c r="AW17" i="1" l="1"/>
  <c r="AW24" i="1" s="1"/>
  <c r="AY18" i="1"/>
  <c r="AY25" i="1" s="1"/>
  <c r="AW19" i="1"/>
  <c r="AW26" i="1" s="1"/>
  <c r="AX17" i="1"/>
  <c r="AX24" i="1" s="1"/>
  <c r="AZ18" i="1"/>
  <c r="AZ25" i="1" s="1"/>
  <c r="AX19" i="1"/>
  <c r="AX26" i="1" s="1"/>
  <c r="BB18" i="1" l="1"/>
  <c r="BB25" i="1" s="1"/>
  <c r="AZ19" i="1"/>
  <c r="AZ26" i="1" s="1"/>
  <c r="AZ17" i="1"/>
  <c r="AZ24" i="1" s="1"/>
  <c r="BA18" i="1"/>
  <c r="BA25" i="1" s="1"/>
  <c r="AY17" i="1"/>
  <c r="AY24" i="1" s="1"/>
  <c r="AY19" i="1"/>
  <c r="AY26" i="1" s="1"/>
  <c r="AL15" i="1"/>
  <c r="BA19" i="1" l="1"/>
  <c r="BA26" i="1" s="1"/>
  <c r="BA17" i="1"/>
  <c r="BA24" i="1" s="1"/>
  <c r="BC18" i="1"/>
  <c r="BC25" i="1" s="1"/>
  <c r="BB19" i="1"/>
  <c r="BB26" i="1" s="1"/>
  <c r="BB17" i="1"/>
  <c r="BB24" i="1" s="1"/>
  <c r="BD18" i="1"/>
  <c r="BD25" i="1" s="1"/>
  <c r="BC17" i="1" l="1"/>
  <c r="BC24" i="1" s="1"/>
  <c r="BE18" i="1"/>
  <c r="BE25" i="1" s="1"/>
  <c r="BC19" i="1"/>
  <c r="BC26" i="1" s="1"/>
  <c r="BD19" i="1"/>
  <c r="BD26" i="1" s="1"/>
  <c r="BD17" i="1"/>
  <c r="BD24" i="1" s="1"/>
  <c r="BF18" i="1"/>
  <c r="BF25" i="1" s="1"/>
  <c r="BF17" i="1" l="1"/>
  <c r="BF24" i="1" s="1"/>
  <c r="BH18" i="1"/>
  <c r="BH25" i="1" s="1"/>
  <c r="BF19" i="1"/>
  <c r="BF26" i="1" s="1"/>
  <c r="BE17" i="1"/>
  <c r="BE24" i="1" s="1"/>
  <c r="BG18" i="1"/>
  <c r="BG25" i="1" s="1"/>
  <c r="BE19" i="1"/>
  <c r="BE26" i="1" s="1"/>
  <c r="BI18" i="1" l="1"/>
  <c r="BI25" i="1" s="1"/>
  <c r="BG19" i="1"/>
  <c r="BG26" i="1" s="1"/>
  <c r="BG17" i="1"/>
  <c r="BG24" i="1" s="1"/>
  <c r="BH19" i="1"/>
  <c r="BH26" i="1" s="1"/>
  <c r="BH17" i="1"/>
  <c r="BH24" i="1" s="1"/>
  <c r="BJ18" i="1"/>
  <c r="BJ25" i="1" s="1"/>
  <c r="BJ19" i="1" l="1"/>
  <c r="BJ26" i="1" s="1"/>
  <c r="BJ17" i="1"/>
  <c r="BJ24" i="1" s="1"/>
  <c r="BL18" i="1"/>
  <c r="BL25" i="1" s="1"/>
  <c r="BI19" i="1"/>
  <c r="BI26" i="1" s="1"/>
  <c r="BK18" i="1"/>
  <c r="BK25" i="1" s="1"/>
  <c r="BI17" i="1"/>
  <c r="BI24" i="1" s="1"/>
  <c r="BK17" i="1" l="1"/>
  <c r="BK24" i="1" s="1"/>
  <c r="BK19" i="1"/>
  <c r="BK26" i="1" s="1"/>
  <c r="BM18" i="1"/>
  <c r="BM25" i="1" s="1"/>
  <c r="BN18" i="1"/>
  <c r="BN25" i="1" s="1"/>
  <c r="BL17" i="1"/>
  <c r="BL24" i="1" s="1"/>
  <c r="BL19" i="1"/>
  <c r="BL26" i="1" s="1"/>
  <c r="BM17" i="1" l="1"/>
  <c r="BM24" i="1" s="1"/>
  <c r="BO18" i="1"/>
  <c r="BO25" i="1" s="1"/>
  <c r="BM19" i="1"/>
  <c r="BM26" i="1" s="1"/>
  <c r="AZ15" i="1"/>
  <c r="BN17" i="1"/>
  <c r="BN24" i="1" s="1"/>
  <c r="BP18" i="1"/>
  <c r="BP25" i="1" s="1"/>
  <c r="BN19" i="1"/>
  <c r="BN26" i="1" s="1"/>
  <c r="BP17" i="1" l="1"/>
  <c r="BP24" i="1" s="1"/>
  <c r="BR18" i="1"/>
  <c r="BR25" i="1" s="1"/>
  <c r="BP19" i="1"/>
  <c r="BP26" i="1" s="1"/>
  <c r="BQ18" i="1"/>
  <c r="BQ25" i="1" s="1"/>
  <c r="BO19" i="1"/>
  <c r="BO26" i="1" s="1"/>
  <c r="BO17" i="1"/>
  <c r="BO24" i="1" s="1"/>
  <c r="BR19" i="1" l="1"/>
  <c r="BR26" i="1" s="1"/>
  <c r="BR17" i="1"/>
  <c r="BR24" i="1" s="1"/>
  <c r="BT18" i="1"/>
  <c r="BT25" i="1" s="1"/>
  <c r="BQ19" i="1"/>
  <c r="BQ26" i="1" s="1"/>
  <c r="BS18" i="1"/>
  <c r="BS25" i="1" s="1"/>
  <c r="BQ17" i="1"/>
  <c r="BQ24" i="1" s="1"/>
  <c r="BV18" i="1" l="1"/>
  <c r="BV25" i="1" s="1"/>
  <c r="BT17" i="1"/>
  <c r="BT24" i="1" s="1"/>
  <c r="BT19" i="1"/>
  <c r="BT26" i="1" s="1"/>
  <c r="BS17" i="1"/>
  <c r="BS24" i="1" s="1"/>
  <c r="BU18" i="1"/>
  <c r="BU25" i="1" s="1"/>
  <c r="BS19" i="1"/>
  <c r="BS26" i="1" s="1"/>
  <c r="BU17" i="1" l="1"/>
  <c r="BU24" i="1" s="1"/>
  <c r="BW18" i="1"/>
  <c r="BW25" i="1" s="1"/>
  <c r="BU19" i="1"/>
  <c r="BU26" i="1" s="1"/>
  <c r="BV17" i="1"/>
  <c r="BV24" i="1" s="1"/>
  <c r="BX18" i="1"/>
  <c r="BX25" i="1" s="1"/>
  <c r="BV19" i="1"/>
  <c r="BV26" i="1" s="1"/>
  <c r="BX19" i="1" l="1"/>
  <c r="BX26" i="1" s="1"/>
  <c r="BZ18" i="1"/>
  <c r="BZ25" i="1" s="1"/>
  <c r="BX17" i="1"/>
  <c r="BX24" i="1" s="1"/>
  <c r="BY18" i="1"/>
  <c r="BY25" i="1" s="1"/>
  <c r="BW19" i="1"/>
  <c r="BW26" i="1" s="1"/>
  <c r="BW17" i="1"/>
  <c r="BW24" i="1" s="1"/>
  <c r="BY19" i="1" l="1"/>
  <c r="BY26" i="1" s="1"/>
  <c r="CA18" i="1"/>
  <c r="CA25" i="1" s="1"/>
  <c r="BY17" i="1"/>
  <c r="BY24" i="1" s="1"/>
  <c r="BZ19" i="1"/>
  <c r="BZ26" i="1" s="1"/>
  <c r="BZ17" i="1"/>
  <c r="BZ24" i="1" s="1"/>
  <c r="CB18" i="1"/>
  <c r="CB25" i="1" s="1"/>
  <c r="CA17" i="1" l="1"/>
  <c r="CA24" i="1" s="1"/>
  <c r="CA19" i="1"/>
  <c r="CA26" i="1" s="1"/>
  <c r="CC18" i="1"/>
  <c r="CC25" i="1" s="1"/>
  <c r="BN15" i="1"/>
  <c r="CB19" i="1"/>
  <c r="CB26" i="1" s="1"/>
  <c r="CB17" i="1"/>
  <c r="CB24" i="1" s="1"/>
  <c r="CD18" i="1"/>
  <c r="CD25" i="1" s="1"/>
  <c r="CD17" i="1" l="1"/>
  <c r="CD24" i="1" s="1"/>
  <c r="CF18" i="1"/>
  <c r="CF25" i="1" s="1"/>
  <c r="CD19" i="1"/>
  <c r="CD26" i="1" s="1"/>
  <c r="CC17" i="1"/>
  <c r="CC24" i="1" s="1"/>
  <c r="CE18" i="1"/>
  <c r="CE25" i="1" s="1"/>
  <c r="CC19" i="1"/>
  <c r="CC26" i="1" s="1"/>
  <c r="CG18" i="1" l="1"/>
  <c r="CG25" i="1" s="1"/>
  <c r="CE19" i="1"/>
  <c r="CE26" i="1" s="1"/>
  <c r="CE17" i="1"/>
  <c r="CE24" i="1" s="1"/>
  <c r="CH18" i="1"/>
  <c r="CH25" i="1" s="1"/>
  <c r="CF19" i="1"/>
  <c r="CF26" i="1" s="1"/>
  <c r="CF17" i="1"/>
  <c r="CF24" i="1" s="1"/>
  <c r="CH19" i="1" l="1"/>
  <c r="CH26" i="1" s="1"/>
  <c r="CH17" i="1"/>
  <c r="CH24" i="1" s="1"/>
  <c r="CJ18" i="1"/>
  <c r="CJ25" i="1" s="1"/>
  <c r="CG19" i="1"/>
  <c r="CG26" i="1" s="1"/>
  <c r="CG17" i="1"/>
  <c r="CG24" i="1" s="1"/>
  <c r="CI18" i="1"/>
  <c r="CI25" i="1" s="1"/>
  <c r="CI17" i="1" l="1"/>
  <c r="CI24" i="1" s="1"/>
  <c r="CK18" i="1"/>
  <c r="CK25" i="1" s="1"/>
  <c r="CI19" i="1"/>
  <c r="CI26" i="1" s="1"/>
  <c r="CL18" i="1"/>
  <c r="CL25" i="1" s="1"/>
  <c r="CJ17" i="1"/>
  <c r="CJ24" i="1" s="1"/>
  <c r="CJ19" i="1"/>
  <c r="CJ26" i="1" s="1"/>
  <c r="CL17" i="1" l="1"/>
  <c r="CL24" i="1" s="1"/>
  <c r="CN18" i="1"/>
  <c r="CN25" i="1" s="1"/>
  <c r="CL19" i="1"/>
  <c r="CL26" i="1" s="1"/>
  <c r="CK17" i="1"/>
  <c r="CK24" i="1" s="1"/>
  <c r="CM18" i="1"/>
  <c r="CM25" i="1" s="1"/>
  <c r="CK19" i="1"/>
  <c r="CK26" i="1" s="1"/>
  <c r="CO18" i="1" l="1"/>
  <c r="CO25" i="1" s="1"/>
  <c r="CM19" i="1"/>
  <c r="CM26" i="1" s="1"/>
  <c r="CM17" i="1"/>
  <c r="CM24" i="1" s="1"/>
  <c r="CN17" i="1"/>
  <c r="CN24" i="1" s="1"/>
  <c r="CN19" i="1"/>
  <c r="CN26" i="1" s="1"/>
  <c r="L38" i="1" l="1"/>
  <c r="L39" i="1" s="1"/>
  <c r="N38" i="1"/>
  <c r="N39" i="1" s="1"/>
  <c r="P38" i="1"/>
  <c r="P39" i="1" s="1"/>
  <c r="R38" i="1"/>
  <c r="R39" i="1" s="1"/>
  <c r="X38" i="1"/>
  <c r="Z38" i="1"/>
  <c r="Z39" i="1" s="1"/>
  <c r="AB38" i="1"/>
  <c r="AB39" i="1" s="1"/>
  <c r="AF38" i="1"/>
  <c r="AF39" i="1" s="1"/>
  <c r="AD38" i="1"/>
  <c r="AD39" i="1" s="1"/>
  <c r="AL38" i="1"/>
  <c r="AP38" i="1"/>
  <c r="AP39" i="1" s="1"/>
  <c r="AN38" i="1"/>
  <c r="AN39" i="1" s="1"/>
  <c r="AT38" i="1"/>
  <c r="AT39" i="1" s="1"/>
  <c r="AR38" i="1"/>
  <c r="AR39" i="1" s="1"/>
  <c r="AZ38" i="1"/>
  <c r="BD38" i="1"/>
  <c r="BD39" i="1" s="1"/>
  <c r="BB38" i="1"/>
  <c r="BB39" i="1" s="1"/>
  <c r="BF38" i="1"/>
  <c r="BF39" i="1" s="1"/>
  <c r="BH38" i="1"/>
  <c r="BH39" i="1" s="1"/>
  <c r="BN38" i="1"/>
  <c r="BP38" i="1"/>
  <c r="BP39" i="1" s="1"/>
  <c r="BR38" i="1"/>
  <c r="BR39" i="1" s="1"/>
  <c r="BT38" i="1"/>
  <c r="BT39" i="1" s="1"/>
  <c r="CO19" i="1"/>
  <c r="CO26" i="1" s="1"/>
  <c r="CO17" i="1"/>
  <c r="CB15" i="1"/>
  <c r="J38" i="1" l="1"/>
  <c r="J39" i="1" s="1"/>
  <c r="CO24" i="1"/>
  <c r="J40" i="1"/>
  <c r="J41" i="1" s="1"/>
  <c r="X39" i="1"/>
  <c r="BN39" i="1"/>
  <c r="AZ40" i="1"/>
  <c r="AZ41" i="1" s="1"/>
  <c r="AZ39" i="1"/>
  <c r="AL40" i="1"/>
  <c r="AL41" i="1" s="1"/>
  <c r="AL39" i="1"/>
  <c r="X40" i="1"/>
  <c r="X41" i="1" s="1"/>
</calcChain>
</file>

<file path=xl/sharedStrings.xml><?xml version="1.0" encoding="utf-8"?>
<sst xmlns="http://schemas.openxmlformats.org/spreadsheetml/2006/main" count="140" uniqueCount="33">
  <si>
    <t>COMPTEUR TEMPS DE REPOS</t>
  </si>
  <si>
    <t>Début de service journalier</t>
  </si>
  <si>
    <t>Fin de service journalier</t>
  </si>
  <si>
    <t>Durée amplitude</t>
  </si>
  <si>
    <t>Dépassement durée maximale</t>
  </si>
  <si>
    <t>Temps de coupure</t>
  </si>
  <si>
    <t>Temps minimal insuffisant</t>
  </si>
  <si>
    <t>Temps de repos journalier</t>
  </si>
  <si>
    <t>Temps de repos hebdomadaire</t>
  </si>
  <si>
    <t/>
  </si>
  <si>
    <t>A</t>
  </si>
  <si>
    <t>PLANNING ACTIVITÉS</t>
  </si>
  <si>
    <t>Trimestre</t>
  </si>
  <si>
    <t>Du</t>
  </si>
  <si>
    <t>Semaine</t>
  </si>
  <si>
    <t>SEMAINE</t>
  </si>
  <si>
    <t>1e jour</t>
  </si>
  <si>
    <t>dernier jour</t>
  </si>
  <si>
    <t>Au</t>
  </si>
  <si>
    <t>Date</t>
  </si>
  <si>
    <t>Jours ouvrés</t>
  </si>
  <si>
    <t>Jour</t>
  </si>
  <si>
    <t>Jours ouvrables</t>
  </si>
  <si>
    <t>Plage horaire</t>
  </si>
  <si>
    <t>Jours calendaires</t>
  </si>
  <si>
    <t>Horaire de</t>
  </si>
  <si>
    <t>Samedi</t>
  </si>
  <si>
    <t>À</t>
  </si>
  <si>
    <t>Temps de travail journalier</t>
  </si>
  <si>
    <t>COMPTEUR TEMPS DE TRAVAIL QUOTIDIEN</t>
  </si>
  <si>
    <t>Temps de travail demi-journalier</t>
  </si>
  <si>
    <t>M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</si>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</sst>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00"/>
    <numFmt numFmtId="165" formatCode="h:mm;@"/>
    <numFmt numFmtId="166" formatCode="hh&quot;h&quot;mm"/>
    <numFmt numFmtId="167" formatCode="0.0"/>
    <numFmt numFmtId="168" formatCode="mmmm"/>
    <numFmt numFmtId="169" formatCode="[&lt;2]0&quot;er&quot;_m;0&quot;ème&quot;"/>
    <numFmt numFmtId="170" formatCode="[$-F800]dddd\,\ mmmm\ dd\,\ yyyy"/>
    <numFmt numFmtId="171" formatCode="dd"/>
    <numFmt numFmtId="172" formatCode="ddd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BCF2C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1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rgb="FFFF0000"/>
      </right>
      <top/>
      <bottom/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29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horizontal="center" vertical="center"/>
    </xf>
    <xf numFmtId="164" fontId="1" fillId="6" borderId="15" xfId="0" applyNumberFormat="1" applyFont="1" applyFill="1" applyBorder="1" applyAlignment="1">
      <alignment horizontal="left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left" vertical="center"/>
    </xf>
    <xf numFmtId="0" fontId="6" fillId="10" borderId="5" xfId="0" applyFont="1" applyFill="1" applyBorder="1" applyAlignment="1">
      <alignment horizontal="right" vertical="center"/>
    </xf>
    <xf numFmtId="164" fontId="5" fillId="11" borderId="5" xfId="0" applyNumberFormat="1" applyFont="1" applyFill="1" applyBorder="1" applyAlignment="1">
      <alignment horizontal="left" vertical="center"/>
    </xf>
    <xf numFmtId="0" fontId="6" fillId="11" borderId="5" xfId="0" applyFont="1" applyFill="1" applyBorder="1" applyAlignment="1">
      <alignment horizontal="right" vertical="center"/>
    </xf>
    <xf numFmtId="164" fontId="5" fillId="12" borderId="5" xfId="0" applyNumberFormat="1" applyFont="1" applyFill="1" applyBorder="1" applyAlignment="1">
      <alignment horizontal="left" vertical="center"/>
    </xf>
    <xf numFmtId="0" fontId="6" fillId="12" borderId="5" xfId="0" applyFont="1" applyFill="1" applyBorder="1" applyAlignment="1">
      <alignment horizontal="right" vertical="center"/>
    </xf>
    <xf numFmtId="164" fontId="5" fillId="13" borderId="5" xfId="0" applyNumberFormat="1" applyFont="1" applyFill="1" applyBorder="1" applyAlignment="1">
      <alignment horizontal="left" vertical="center"/>
    </xf>
    <xf numFmtId="0" fontId="6" fillId="13" borderId="5" xfId="0" applyFont="1" applyFill="1" applyBorder="1" applyAlignment="1">
      <alignment horizontal="right" vertical="center"/>
    </xf>
    <xf numFmtId="164" fontId="5" fillId="14" borderId="5" xfId="0" applyNumberFormat="1" applyFont="1" applyFill="1" applyBorder="1" applyAlignment="1">
      <alignment horizontal="left" vertical="center"/>
    </xf>
    <xf numFmtId="0" fontId="6" fillId="14" borderId="5" xfId="0" applyFont="1" applyFill="1" applyBorder="1" applyAlignment="1">
      <alignment horizontal="right" vertical="center"/>
    </xf>
    <xf numFmtId="164" fontId="5" fillId="15" borderId="5" xfId="0" applyNumberFormat="1" applyFont="1" applyFill="1" applyBorder="1" applyAlignment="1">
      <alignment horizontal="left" vertical="center"/>
    </xf>
    <xf numFmtId="0" fontId="6" fillId="15" borderId="5" xfId="0" applyFont="1" applyFill="1" applyBorder="1" applyAlignment="1">
      <alignment horizontal="right" vertical="center"/>
    </xf>
    <xf numFmtId="171" fontId="2" fillId="10" borderId="8" xfId="0" applyNumberFormat="1" applyFont="1" applyFill="1" applyBorder="1" applyAlignment="1">
      <alignment horizontal="center" vertical="center"/>
    </xf>
    <xf numFmtId="171" fontId="2" fillId="10" borderId="9" xfId="0" applyNumberFormat="1" applyFont="1" applyFill="1" applyBorder="1" applyAlignment="1">
      <alignment horizontal="center" vertical="center"/>
    </xf>
    <xf numFmtId="171" fontId="2" fillId="10" borderId="10" xfId="0" applyNumberFormat="1" applyFont="1" applyFill="1" applyBorder="1" applyAlignment="1">
      <alignment horizontal="center" vertical="center"/>
    </xf>
    <xf numFmtId="171" fontId="2" fillId="10" borderId="1" xfId="0" applyNumberFormat="1" applyFont="1" applyFill="1" applyBorder="1" applyAlignment="1">
      <alignment horizontal="center" vertical="center"/>
    </xf>
    <xf numFmtId="171" fontId="2" fillId="10" borderId="3" xfId="0" applyNumberFormat="1" applyFont="1" applyFill="1" applyBorder="1" applyAlignment="1">
      <alignment horizontal="center" vertical="center"/>
    </xf>
    <xf numFmtId="171" fontId="2" fillId="11" borderId="8" xfId="0" applyNumberFormat="1" applyFont="1" applyFill="1" applyBorder="1" applyAlignment="1">
      <alignment horizontal="center" vertical="center"/>
    </xf>
    <xf numFmtId="171" fontId="2" fillId="11" borderId="11" xfId="0" applyNumberFormat="1" applyFont="1" applyFill="1" applyBorder="1" applyAlignment="1">
      <alignment horizontal="center" vertical="center"/>
    </xf>
    <xf numFmtId="171" fontId="2" fillId="11" borderId="10" xfId="0" applyNumberFormat="1" applyFont="1" applyFill="1" applyBorder="1" applyAlignment="1">
      <alignment horizontal="center" vertical="center"/>
    </xf>
    <xf numFmtId="171" fontId="2" fillId="11" borderId="9" xfId="0" applyNumberFormat="1" applyFont="1" applyFill="1" applyBorder="1" applyAlignment="1">
      <alignment horizontal="center" vertical="center"/>
    </xf>
    <xf numFmtId="171" fontId="2" fillId="11" borderId="1" xfId="0" applyNumberFormat="1" applyFont="1" applyFill="1" applyBorder="1" applyAlignment="1">
      <alignment horizontal="center" vertical="center"/>
    </xf>
    <xf numFmtId="171" fontId="2" fillId="11" borderId="3" xfId="0" applyNumberFormat="1" applyFont="1" applyFill="1" applyBorder="1" applyAlignment="1">
      <alignment horizontal="center" vertical="center"/>
    </xf>
    <xf numFmtId="171" fontId="2" fillId="12" borderId="8" xfId="0" applyNumberFormat="1" applyFont="1" applyFill="1" applyBorder="1" applyAlignment="1">
      <alignment horizontal="center" vertical="center"/>
    </xf>
    <xf numFmtId="171" fontId="2" fillId="12" borderId="11" xfId="0" applyNumberFormat="1" applyFont="1" applyFill="1" applyBorder="1" applyAlignment="1">
      <alignment horizontal="center" vertical="center"/>
    </xf>
    <xf numFmtId="171" fontId="2" fillId="12" borderId="10" xfId="0" applyNumberFormat="1" applyFont="1" applyFill="1" applyBorder="1" applyAlignment="1">
      <alignment horizontal="center" vertical="center"/>
    </xf>
    <xf numFmtId="171" fontId="2" fillId="12" borderId="9" xfId="0" applyNumberFormat="1" applyFont="1" applyFill="1" applyBorder="1" applyAlignment="1">
      <alignment horizontal="center" vertical="center"/>
    </xf>
    <xf numFmtId="171" fontId="2" fillId="12" borderId="1" xfId="0" applyNumberFormat="1" applyFont="1" applyFill="1" applyBorder="1" applyAlignment="1">
      <alignment horizontal="center" vertical="center"/>
    </xf>
    <xf numFmtId="171" fontId="2" fillId="12" borderId="3" xfId="0" applyNumberFormat="1" applyFont="1" applyFill="1" applyBorder="1" applyAlignment="1">
      <alignment horizontal="center" vertical="center"/>
    </xf>
    <xf numFmtId="171" fontId="2" fillId="13" borderId="8" xfId="0" applyNumberFormat="1" applyFont="1" applyFill="1" applyBorder="1" applyAlignment="1">
      <alignment horizontal="center" vertical="center"/>
    </xf>
    <xf numFmtId="171" fontId="2" fillId="13" borderId="11" xfId="0" applyNumberFormat="1" applyFont="1" applyFill="1" applyBorder="1" applyAlignment="1">
      <alignment horizontal="center" vertical="center"/>
    </xf>
    <xf numFmtId="171" fontId="2" fillId="13" borderId="10" xfId="0" applyNumberFormat="1" applyFont="1" applyFill="1" applyBorder="1" applyAlignment="1">
      <alignment horizontal="center" vertical="center"/>
    </xf>
    <xf numFmtId="171" fontId="2" fillId="13" borderId="9" xfId="0" applyNumberFormat="1" applyFont="1" applyFill="1" applyBorder="1" applyAlignment="1">
      <alignment horizontal="center" vertical="center"/>
    </xf>
    <xf numFmtId="171" fontId="2" fillId="13" borderId="1" xfId="0" applyNumberFormat="1" applyFont="1" applyFill="1" applyBorder="1" applyAlignment="1">
      <alignment horizontal="center" vertical="center"/>
    </xf>
    <xf numFmtId="171" fontId="2" fillId="13" borderId="3" xfId="0" applyNumberFormat="1" applyFont="1" applyFill="1" applyBorder="1" applyAlignment="1">
      <alignment horizontal="center" vertical="center"/>
    </xf>
    <xf numFmtId="171" fontId="2" fillId="14" borderId="8" xfId="0" applyNumberFormat="1" applyFont="1" applyFill="1" applyBorder="1" applyAlignment="1">
      <alignment horizontal="center" vertical="center"/>
    </xf>
    <xf numFmtId="171" fontId="2" fillId="14" borderId="11" xfId="0" applyNumberFormat="1" applyFont="1" applyFill="1" applyBorder="1" applyAlignment="1">
      <alignment horizontal="center" vertical="center"/>
    </xf>
    <xf numFmtId="171" fontId="2" fillId="14" borderId="10" xfId="0" applyNumberFormat="1" applyFont="1" applyFill="1" applyBorder="1" applyAlignment="1">
      <alignment horizontal="center" vertical="center"/>
    </xf>
    <xf numFmtId="171" fontId="2" fillId="14" borderId="9" xfId="0" applyNumberFormat="1" applyFont="1" applyFill="1" applyBorder="1" applyAlignment="1">
      <alignment horizontal="center" vertical="center"/>
    </xf>
    <xf numFmtId="171" fontId="2" fillId="14" borderId="1" xfId="0" applyNumberFormat="1" applyFont="1" applyFill="1" applyBorder="1" applyAlignment="1">
      <alignment horizontal="center" vertical="center"/>
    </xf>
    <xf numFmtId="171" fontId="2" fillId="14" borderId="3" xfId="0" applyNumberFormat="1" applyFont="1" applyFill="1" applyBorder="1" applyAlignment="1">
      <alignment horizontal="center" vertical="center"/>
    </xf>
    <xf numFmtId="171" fontId="2" fillId="15" borderId="8" xfId="0" applyNumberFormat="1" applyFont="1" applyFill="1" applyBorder="1" applyAlignment="1">
      <alignment horizontal="center" vertical="center"/>
    </xf>
    <xf numFmtId="171" fontId="2" fillId="15" borderId="11" xfId="0" applyNumberFormat="1" applyFont="1" applyFill="1" applyBorder="1" applyAlignment="1">
      <alignment horizontal="center" vertical="center"/>
    </xf>
    <xf numFmtId="171" fontId="2" fillId="15" borderId="10" xfId="0" applyNumberFormat="1" applyFont="1" applyFill="1" applyBorder="1" applyAlignment="1">
      <alignment horizontal="center" vertical="center"/>
    </xf>
    <xf numFmtId="171" fontId="2" fillId="15" borderId="9" xfId="0" applyNumberFormat="1" applyFont="1" applyFill="1" applyBorder="1" applyAlignment="1">
      <alignment horizontal="center" vertical="center"/>
    </xf>
    <xf numFmtId="171" fontId="2" fillId="15" borderId="1" xfId="0" applyNumberFormat="1" applyFont="1" applyFill="1" applyBorder="1" applyAlignment="1">
      <alignment horizontal="center" vertical="center"/>
    </xf>
    <xf numFmtId="172" fontId="2" fillId="10" borderId="8" xfId="0" applyNumberFormat="1" applyFont="1" applyFill="1" applyBorder="1" applyAlignment="1">
      <alignment horizontal="center" vertical="center"/>
    </xf>
    <xf numFmtId="172" fontId="2" fillId="10" borderId="9" xfId="0" applyNumberFormat="1" applyFont="1" applyFill="1" applyBorder="1" applyAlignment="1">
      <alignment horizontal="center" vertical="center"/>
    </xf>
    <xf numFmtId="172" fontId="2" fillId="10" borderId="10" xfId="0" applyNumberFormat="1" applyFont="1" applyFill="1" applyBorder="1" applyAlignment="1">
      <alignment horizontal="center" vertical="center"/>
    </xf>
    <xf numFmtId="172" fontId="2" fillId="10" borderId="1" xfId="0" applyNumberFormat="1" applyFont="1" applyFill="1" applyBorder="1" applyAlignment="1">
      <alignment horizontal="center" vertical="center"/>
    </xf>
    <xf numFmtId="172" fontId="2" fillId="10" borderId="3" xfId="0" applyNumberFormat="1" applyFont="1" applyFill="1" applyBorder="1" applyAlignment="1">
      <alignment horizontal="center" vertical="center"/>
    </xf>
    <xf numFmtId="172" fontId="2" fillId="11" borderId="8" xfId="0" applyNumberFormat="1" applyFont="1" applyFill="1" applyBorder="1" applyAlignment="1">
      <alignment horizontal="center" vertical="center"/>
    </xf>
    <xf numFmtId="172" fontId="2" fillId="11" borderId="11" xfId="0" applyNumberFormat="1" applyFont="1" applyFill="1" applyBorder="1" applyAlignment="1">
      <alignment horizontal="center" vertical="center"/>
    </xf>
    <xf numFmtId="172" fontId="2" fillId="11" borderId="10" xfId="0" applyNumberFormat="1" applyFont="1" applyFill="1" applyBorder="1" applyAlignment="1">
      <alignment horizontal="center" vertical="center"/>
    </xf>
    <xf numFmtId="172" fontId="2" fillId="11" borderId="9" xfId="0" applyNumberFormat="1" applyFont="1" applyFill="1" applyBorder="1" applyAlignment="1">
      <alignment horizontal="center" vertical="center"/>
    </xf>
    <xf numFmtId="172" fontId="2" fillId="11" borderId="1" xfId="0" applyNumberFormat="1" applyFont="1" applyFill="1" applyBorder="1" applyAlignment="1">
      <alignment horizontal="center" vertical="center"/>
    </xf>
    <xf numFmtId="172" fontId="2" fillId="11" borderId="3" xfId="0" applyNumberFormat="1" applyFont="1" applyFill="1" applyBorder="1" applyAlignment="1">
      <alignment horizontal="center" vertical="center"/>
    </xf>
    <xf numFmtId="172" fontId="2" fillId="12" borderId="8" xfId="0" applyNumberFormat="1" applyFont="1" applyFill="1" applyBorder="1" applyAlignment="1">
      <alignment horizontal="center" vertical="center"/>
    </xf>
    <xf numFmtId="172" fontId="2" fillId="12" borderId="11" xfId="0" applyNumberFormat="1" applyFont="1" applyFill="1" applyBorder="1" applyAlignment="1">
      <alignment horizontal="center" vertical="center"/>
    </xf>
    <xf numFmtId="172" fontId="2" fillId="12" borderId="10" xfId="0" applyNumberFormat="1" applyFont="1" applyFill="1" applyBorder="1" applyAlignment="1">
      <alignment horizontal="center" vertical="center"/>
    </xf>
    <xf numFmtId="172" fontId="2" fillId="12" borderId="9" xfId="0" applyNumberFormat="1" applyFont="1" applyFill="1" applyBorder="1" applyAlignment="1">
      <alignment horizontal="center" vertical="center"/>
    </xf>
    <xf numFmtId="172" fontId="2" fillId="12" borderId="1" xfId="0" applyNumberFormat="1" applyFont="1" applyFill="1" applyBorder="1" applyAlignment="1">
      <alignment horizontal="center" vertical="center"/>
    </xf>
    <xf numFmtId="172" fontId="2" fillId="12" borderId="3" xfId="0" applyNumberFormat="1" applyFont="1" applyFill="1" applyBorder="1" applyAlignment="1">
      <alignment horizontal="center" vertical="center"/>
    </xf>
    <xf numFmtId="172" fontId="2" fillId="13" borderId="8" xfId="0" applyNumberFormat="1" applyFont="1" applyFill="1" applyBorder="1" applyAlignment="1">
      <alignment horizontal="center" vertical="center"/>
    </xf>
    <xf numFmtId="172" fontId="2" fillId="13" borderId="11" xfId="0" applyNumberFormat="1" applyFont="1" applyFill="1" applyBorder="1" applyAlignment="1">
      <alignment horizontal="center" vertical="center"/>
    </xf>
    <xf numFmtId="172" fontId="2" fillId="13" borderId="10" xfId="0" applyNumberFormat="1" applyFont="1" applyFill="1" applyBorder="1" applyAlignment="1">
      <alignment horizontal="center" vertical="center"/>
    </xf>
    <xf numFmtId="172" fontId="2" fillId="13" borderId="9" xfId="0" applyNumberFormat="1" applyFont="1" applyFill="1" applyBorder="1" applyAlignment="1">
      <alignment horizontal="center" vertical="center"/>
    </xf>
    <xf numFmtId="172" fontId="2" fillId="13" borderId="1" xfId="0" applyNumberFormat="1" applyFont="1" applyFill="1" applyBorder="1" applyAlignment="1">
      <alignment horizontal="center" vertical="center"/>
    </xf>
    <xf numFmtId="172" fontId="2" fillId="13" borderId="3" xfId="0" applyNumberFormat="1" applyFont="1" applyFill="1" applyBorder="1" applyAlignment="1">
      <alignment horizontal="center" vertical="center"/>
    </xf>
    <xf numFmtId="172" fontId="2" fillId="14" borderId="8" xfId="0" applyNumberFormat="1" applyFont="1" applyFill="1" applyBorder="1" applyAlignment="1">
      <alignment horizontal="center" vertical="center"/>
    </xf>
    <xf numFmtId="172" fontId="2" fillId="14" borderId="11" xfId="0" applyNumberFormat="1" applyFont="1" applyFill="1" applyBorder="1" applyAlignment="1">
      <alignment horizontal="center" vertical="center"/>
    </xf>
    <xf numFmtId="172" fontId="2" fillId="14" borderId="10" xfId="0" applyNumberFormat="1" applyFont="1" applyFill="1" applyBorder="1" applyAlignment="1">
      <alignment horizontal="center" vertical="center"/>
    </xf>
    <xf numFmtId="172" fontId="2" fillId="14" borderId="9" xfId="0" applyNumberFormat="1" applyFont="1" applyFill="1" applyBorder="1" applyAlignment="1">
      <alignment horizontal="center" vertical="center"/>
    </xf>
    <xf numFmtId="172" fontId="2" fillId="14" borderId="1" xfId="0" applyNumberFormat="1" applyFont="1" applyFill="1" applyBorder="1" applyAlignment="1">
      <alignment horizontal="center" vertical="center"/>
    </xf>
    <xf numFmtId="172" fontId="2" fillId="14" borderId="3" xfId="0" applyNumberFormat="1" applyFont="1" applyFill="1" applyBorder="1" applyAlignment="1">
      <alignment horizontal="center" vertical="center"/>
    </xf>
    <xf numFmtId="172" fontId="2" fillId="15" borderId="8" xfId="0" applyNumberFormat="1" applyFont="1" applyFill="1" applyBorder="1" applyAlignment="1">
      <alignment horizontal="center" vertical="center"/>
    </xf>
    <xf numFmtId="172" fontId="2" fillId="15" borderId="11" xfId="0" applyNumberFormat="1" applyFont="1" applyFill="1" applyBorder="1" applyAlignment="1">
      <alignment horizontal="center" vertical="center"/>
    </xf>
    <xf numFmtId="172" fontId="2" fillId="15" borderId="10" xfId="0" applyNumberFormat="1" applyFont="1" applyFill="1" applyBorder="1" applyAlignment="1">
      <alignment horizontal="center" vertical="center"/>
    </xf>
    <xf numFmtId="172" fontId="2" fillId="15" borderId="9" xfId="0" applyNumberFormat="1" applyFont="1" applyFill="1" applyBorder="1" applyAlignment="1">
      <alignment horizontal="center" vertical="center"/>
    </xf>
    <xf numFmtId="172" fontId="2" fillId="15" borderId="1" xfId="0" applyNumberFormat="1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/>
    </xf>
    <xf numFmtId="0" fontId="2" fillId="15" borderId="11" xfId="0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20" fontId="2" fillId="16" borderId="8" xfId="0" applyNumberFormat="1" applyFont="1" applyFill="1" applyBorder="1" applyAlignment="1">
      <alignment horizontal="center" vertical="center"/>
    </xf>
    <xf numFmtId="20" fontId="2" fillId="16" borderId="9" xfId="0" applyNumberFormat="1" applyFont="1" applyFill="1" applyBorder="1" applyAlignment="1">
      <alignment horizontal="center" vertical="center"/>
    </xf>
    <xf numFmtId="20" fontId="2" fillId="16" borderId="10" xfId="0" applyNumberFormat="1" applyFont="1" applyFill="1" applyBorder="1" applyAlignment="1">
      <alignment horizontal="center" vertical="center"/>
    </xf>
    <xf numFmtId="20" fontId="2" fillId="16" borderId="1" xfId="0" applyNumberFormat="1" applyFont="1" applyFill="1" applyBorder="1" applyAlignment="1">
      <alignment horizontal="center" vertical="center"/>
    </xf>
    <xf numFmtId="20" fontId="2" fillId="16" borderId="3" xfId="0" applyNumberFormat="1" applyFont="1" applyFill="1" applyBorder="1" applyAlignment="1">
      <alignment horizontal="center" vertical="center"/>
    </xf>
    <xf numFmtId="20" fontId="2" fillId="7" borderId="8" xfId="0" applyNumberFormat="1" applyFont="1" applyFill="1" applyBorder="1" applyAlignment="1">
      <alignment horizontal="center" vertical="center"/>
    </xf>
    <xf numFmtId="20" fontId="2" fillId="7" borderId="11" xfId="0" applyNumberFormat="1" applyFont="1" applyFill="1" applyBorder="1" applyAlignment="1">
      <alignment horizontal="center" vertical="center"/>
    </xf>
    <xf numFmtId="20" fontId="2" fillId="7" borderId="10" xfId="0" applyNumberFormat="1" applyFont="1" applyFill="1" applyBorder="1" applyAlignment="1">
      <alignment horizontal="center" vertical="center"/>
    </xf>
    <xf numFmtId="20" fontId="2" fillId="7" borderId="9" xfId="0" applyNumberFormat="1" applyFont="1" applyFill="1" applyBorder="1" applyAlignment="1">
      <alignment horizontal="center" vertical="center"/>
    </xf>
    <xf numFmtId="20" fontId="2" fillId="7" borderId="1" xfId="0" applyNumberFormat="1" applyFont="1" applyFill="1" applyBorder="1" applyAlignment="1">
      <alignment horizontal="center" vertical="center"/>
    </xf>
    <xf numFmtId="20" fontId="2" fillId="7" borderId="3" xfId="0" applyNumberFormat="1" applyFont="1" applyFill="1" applyBorder="1" applyAlignment="1">
      <alignment horizontal="center" vertical="center"/>
    </xf>
    <xf numFmtId="20" fontId="2" fillId="17" borderId="8" xfId="0" applyNumberFormat="1" applyFont="1" applyFill="1" applyBorder="1" applyAlignment="1">
      <alignment horizontal="center" vertical="center"/>
    </xf>
    <xf numFmtId="20" fontId="2" fillId="17" borderId="11" xfId="0" applyNumberFormat="1" applyFont="1" applyFill="1" applyBorder="1" applyAlignment="1">
      <alignment horizontal="center" vertical="center"/>
    </xf>
    <xf numFmtId="20" fontId="2" fillId="17" borderId="10" xfId="0" applyNumberFormat="1" applyFont="1" applyFill="1" applyBorder="1" applyAlignment="1">
      <alignment horizontal="center" vertical="center"/>
    </xf>
    <xf numFmtId="20" fontId="2" fillId="17" borderId="9" xfId="0" applyNumberFormat="1" applyFont="1" applyFill="1" applyBorder="1" applyAlignment="1">
      <alignment horizontal="center" vertical="center"/>
    </xf>
    <xf numFmtId="20" fontId="2" fillId="17" borderId="1" xfId="0" applyNumberFormat="1" applyFont="1" applyFill="1" applyBorder="1" applyAlignment="1">
      <alignment horizontal="center" vertical="center"/>
    </xf>
    <xf numFmtId="20" fontId="2" fillId="17" borderId="3" xfId="0" applyNumberFormat="1" applyFont="1" applyFill="1" applyBorder="1" applyAlignment="1">
      <alignment horizontal="center" vertical="center"/>
    </xf>
    <xf numFmtId="20" fontId="2" fillId="18" borderId="8" xfId="0" applyNumberFormat="1" applyFont="1" applyFill="1" applyBorder="1" applyAlignment="1">
      <alignment horizontal="center" vertical="center"/>
    </xf>
    <xf numFmtId="20" fontId="2" fillId="18" borderId="11" xfId="0" applyNumberFormat="1" applyFont="1" applyFill="1" applyBorder="1" applyAlignment="1">
      <alignment horizontal="center" vertical="center"/>
    </xf>
    <xf numFmtId="20" fontId="2" fillId="18" borderId="10" xfId="0" applyNumberFormat="1" applyFont="1" applyFill="1" applyBorder="1" applyAlignment="1">
      <alignment horizontal="center" vertical="center"/>
    </xf>
    <xf numFmtId="20" fontId="2" fillId="18" borderId="9" xfId="0" applyNumberFormat="1" applyFont="1" applyFill="1" applyBorder="1" applyAlignment="1">
      <alignment horizontal="center" vertical="center"/>
    </xf>
    <xf numFmtId="20" fontId="2" fillId="18" borderId="1" xfId="0" applyNumberFormat="1" applyFont="1" applyFill="1" applyBorder="1" applyAlignment="1">
      <alignment horizontal="center" vertical="center"/>
    </xf>
    <xf numFmtId="20" fontId="2" fillId="18" borderId="3" xfId="0" applyNumberFormat="1" applyFont="1" applyFill="1" applyBorder="1" applyAlignment="1">
      <alignment horizontal="center" vertical="center"/>
    </xf>
    <xf numFmtId="20" fontId="2" fillId="19" borderId="8" xfId="0" applyNumberFormat="1" applyFont="1" applyFill="1" applyBorder="1" applyAlignment="1">
      <alignment horizontal="center" vertical="center"/>
    </xf>
    <xf numFmtId="20" fontId="2" fillId="19" borderId="11" xfId="0" applyNumberFormat="1" applyFont="1" applyFill="1" applyBorder="1" applyAlignment="1">
      <alignment horizontal="center" vertical="center"/>
    </xf>
    <xf numFmtId="20" fontId="2" fillId="19" borderId="10" xfId="0" applyNumberFormat="1" applyFont="1" applyFill="1" applyBorder="1" applyAlignment="1">
      <alignment horizontal="center" vertical="center"/>
    </xf>
    <xf numFmtId="20" fontId="2" fillId="19" borderId="9" xfId="0" applyNumberFormat="1" applyFont="1" applyFill="1" applyBorder="1" applyAlignment="1">
      <alignment horizontal="center" vertical="center"/>
    </xf>
    <xf numFmtId="20" fontId="2" fillId="19" borderId="1" xfId="0" applyNumberFormat="1" applyFont="1" applyFill="1" applyBorder="1" applyAlignment="1">
      <alignment horizontal="center" vertical="center"/>
    </xf>
    <xf numFmtId="20" fontId="2" fillId="19" borderId="3" xfId="0" applyNumberFormat="1" applyFont="1" applyFill="1" applyBorder="1" applyAlignment="1">
      <alignment horizontal="center" vertical="center"/>
    </xf>
    <xf numFmtId="20" fontId="2" fillId="20" borderId="8" xfId="0" applyNumberFormat="1" applyFont="1" applyFill="1" applyBorder="1" applyAlignment="1">
      <alignment horizontal="center" vertical="center"/>
    </xf>
    <xf numFmtId="20" fontId="2" fillId="20" borderId="11" xfId="0" applyNumberFormat="1" applyFont="1" applyFill="1" applyBorder="1" applyAlignment="1">
      <alignment horizontal="center" vertical="center"/>
    </xf>
    <xf numFmtId="20" fontId="2" fillId="20" borderId="10" xfId="0" applyNumberFormat="1" applyFont="1" applyFill="1" applyBorder="1" applyAlignment="1">
      <alignment horizontal="center" vertical="center"/>
    </xf>
    <xf numFmtId="20" fontId="2" fillId="20" borderId="9" xfId="0" applyNumberFormat="1" applyFont="1" applyFill="1" applyBorder="1" applyAlignment="1">
      <alignment horizontal="center" vertical="center"/>
    </xf>
    <xf numFmtId="20" fontId="2" fillId="20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right" vertical="center"/>
    </xf>
    <xf numFmtId="0" fontId="5" fillId="7" borderId="1" xfId="0" applyFont="1" applyFill="1" applyBorder="1" applyAlignment="1">
      <alignment horizontal="right" vertical="center"/>
    </xf>
    <xf numFmtId="0" fontId="5" fillId="7" borderId="2" xfId="0" applyFont="1" applyFill="1" applyBorder="1" applyAlignment="1">
      <alignment horizontal="right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>
      <alignment horizontal="center" vertical="center"/>
    </xf>
    <xf numFmtId="1" fontId="2" fillId="7" borderId="11" xfId="0" applyNumberFormat="1" applyFont="1" applyFill="1" applyBorder="1" applyAlignment="1">
      <alignment horizontal="center" vertical="center"/>
    </xf>
    <xf numFmtId="0" fontId="6" fillId="15" borderId="5" xfId="0" applyFont="1" applyFill="1" applyBorder="1" applyAlignment="1">
      <alignment horizontal="right" vertical="center"/>
    </xf>
    <xf numFmtId="170" fontId="6" fillId="15" borderId="5" xfId="0" applyNumberFormat="1" applyFont="1" applyFill="1" applyBorder="1" applyAlignment="1">
      <alignment horizontal="left" vertical="center"/>
    </xf>
    <xf numFmtId="14" fontId="2" fillId="7" borderId="2" xfId="0" applyNumberFormat="1" applyFont="1" applyFill="1" applyBorder="1" applyAlignment="1">
      <alignment horizontal="center" vertical="center"/>
    </xf>
    <xf numFmtId="14" fontId="2" fillId="7" borderId="11" xfId="0" applyNumberFormat="1" applyFont="1" applyFill="1" applyBorder="1" applyAlignment="1">
      <alignment horizontal="center" vertical="center"/>
    </xf>
    <xf numFmtId="0" fontId="5" fillId="14" borderId="4" xfId="0" applyFont="1" applyFill="1" applyBorder="1" applyAlignment="1">
      <alignment horizontal="right" vertical="center"/>
    </xf>
    <xf numFmtId="0" fontId="5" fillId="14" borderId="5" xfId="0" applyFont="1" applyFill="1" applyBorder="1" applyAlignment="1">
      <alignment horizontal="right" vertical="center"/>
    </xf>
    <xf numFmtId="170" fontId="6" fillId="14" borderId="5" xfId="0" applyNumberFormat="1" applyFont="1" applyFill="1" applyBorder="1" applyAlignment="1">
      <alignment horizontal="left" vertical="center"/>
    </xf>
    <xf numFmtId="0" fontId="6" fillId="14" borderId="5" xfId="0" applyFont="1" applyFill="1" applyBorder="1" applyAlignment="1">
      <alignment horizontal="right" vertical="center"/>
    </xf>
    <xf numFmtId="170" fontId="6" fillId="14" borderId="6" xfId="0" applyNumberFormat="1" applyFont="1" applyFill="1" applyBorder="1" applyAlignment="1">
      <alignment horizontal="left" vertical="center"/>
    </xf>
    <xf numFmtId="0" fontId="5" fillId="15" borderId="4" xfId="0" applyFont="1" applyFill="1" applyBorder="1" applyAlignment="1">
      <alignment horizontal="right" vertical="center"/>
    </xf>
    <xf numFmtId="0" fontId="5" fillId="15" borderId="5" xfId="0" applyFont="1" applyFill="1" applyBorder="1" applyAlignment="1">
      <alignment horizontal="right" vertical="center"/>
    </xf>
    <xf numFmtId="0" fontId="6" fillId="12" borderId="5" xfId="0" applyFont="1" applyFill="1" applyBorder="1" applyAlignment="1">
      <alignment horizontal="right" vertical="center"/>
    </xf>
    <xf numFmtId="170" fontId="6" fillId="12" borderId="5" xfId="0" applyNumberFormat="1" applyFont="1" applyFill="1" applyBorder="1" applyAlignment="1">
      <alignment horizontal="left" vertical="center"/>
    </xf>
    <xf numFmtId="170" fontId="6" fillId="12" borderId="6" xfId="0" applyNumberFormat="1" applyFont="1" applyFill="1" applyBorder="1" applyAlignment="1">
      <alignment horizontal="left" vertical="center"/>
    </xf>
    <xf numFmtId="0" fontId="5" fillId="13" borderId="4" xfId="0" applyFont="1" applyFill="1" applyBorder="1" applyAlignment="1">
      <alignment horizontal="right" vertical="center"/>
    </xf>
    <xf numFmtId="0" fontId="5" fillId="13" borderId="5" xfId="0" applyFont="1" applyFill="1" applyBorder="1" applyAlignment="1">
      <alignment horizontal="right" vertical="center"/>
    </xf>
    <xf numFmtId="170" fontId="6" fillId="13" borderId="5" xfId="0" applyNumberFormat="1" applyFont="1" applyFill="1" applyBorder="1" applyAlignment="1">
      <alignment horizontal="left" vertical="center"/>
    </xf>
    <xf numFmtId="0" fontId="6" fillId="13" borderId="5" xfId="0" applyFont="1" applyFill="1" applyBorder="1" applyAlignment="1">
      <alignment horizontal="right" vertical="center"/>
    </xf>
    <xf numFmtId="170" fontId="6" fillId="13" borderId="6" xfId="0" applyNumberFormat="1" applyFont="1" applyFill="1" applyBorder="1" applyAlignment="1">
      <alignment horizontal="left" vertical="center"/>
    </xf>
    <xf numFmtId="0" fontId="5" fillId="11" borderId="4" xfId="0" applyFont="1" applyFill="1" applyBorder="1" applyAlignment="1">
      <alignment horizontal="right" vertical="center"/>
    </xf>
    <xf numFmtId="0" fontId="5" fillId="11" borderId="5" xfId="0" applyFont="1" applyFill="1" applyBorder="1" applyAlignment="1">
      <alignment horizontal="right" vertical="center"/>
    </xf>
    <xf numFmtId="170" fontId="6" fillId="11" borderId="5" xfId="0" applyNumberFormat="1" applyFont="1" applyFill="1" applyBorder="1" applyAlignment="1">
      <alignment horizontal="left" vertical="center"/>
    </xf>
    <xf numFmtId="0" fontId="6" fillId="11" borderId="5" xfId="0" applyFont="1" applyFill="1" applyBorder="1" applyAlignment="1">
      <alignment horizontal="right" vertical="center"/>
    </xf>
    <xf numFmtId="170" fontId="6" fillId="11" borderId="6" xfId="0" applyNumberFormat="1" applyFont="1" applyFill="1" applyBorder="1" applyAlignment="1">
      <alignment horizontal="left" vertical="center"/>
    </xf>
    <xf numFmtId="0" fontId="5" fillId="12" borderId="4" xfId="0" applyFont="1" applyFill="1" applyBorder="1" applyAlignment="1">
      <alignment horizontal="right" vertical="center"/>
    </xf>
    <xf numFmtId="0" fontId="5" fillId="12" borderId="5" xfId="0" applyFont="1" applyFill="1" applyBorder="1" applyAlignment="1">
      <alignment horizontal="right" vertical="center"/>
    </xf>
    <xf numFmtId="169" fontId="5" fillId="15" borderId="8" xfId="0" applyNumberFormat="1" applyFont="1" applyFill="1" applyBorder="1" applyAlignment="1">
      <alignment horizontal="center" vertical="center"/>
    </xf>
    <xf numFmtId="169" fontId="5" fillId="15" borderId="2" xfId="0" applyNumberFormat="1" applyFont="1" applyFill="1" applyBorder="1" applyAlignment="1">
      <alignment horizontal="center" vertical="center"/>
    </xf>
    <xf numFmtId="169" fontId="5" fillId="15" borderId="11" xfId="0" applyNumberFormat="1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right" vertical="center"/>
    </xf>
    <xf numFmtId="0" fontId="5" fillId="10" borderId="5" xfId="0" applyFont="1" applyFill="1" applyBorder="1" applyAlignment="1">
      <alignment horizontal="right" vertical="center"/>
    </xf>
    <xf numFmtId="170" fontId="6" fillId="10" borderId="5" xfId="0" applyNumberFormat="1" applyFont="1" applyFill="1" applyBorder="1" applyAlignment="1">
      <alignment horizontal="left" vertical="center"/>
    </xf>
    <xf numFmtId="0" fontId="6" fillId="10" borderId="5" xfId="0" applyFont="1" applyFill="1" applyBorder="1" applyAlignment="1">
      <alignment horizontal="right" vertical="center"/>
    </xf>
    <xf numFmtId="170" fontId="6" fillId="10" borderId="6" xfId="0" applyNumberFormat="1" applyFont="1" applyFill="1" applyBorder="1" applyAlignment="1">
      <alignment horizontal="left" vertical="center"/>
    </xf>
    <xf numFmtId="169" fontId="5" fillId="10" borderId="8" xfId="0" applyNumberFormat="1" applyFont="1" applyFill="1" applyBorder="1" applyAlignment="1">
      <alignment horizontal="center" vertical="center"/>
    </xf>
    <xf numFmtId="169" fontId="5" fillId="10" borderId="2" xfId="0" applyNumberFormat="1" applyFont="1" applyFill="1" applyBorder="1" applyAlignment="1">
      <alignment horizontal="center" vertical="center"/>
    </xf>
    <xf numFmtId="169" fontId="5" fillId="10" borderId="3" xfId="0" applyNumberFormat="1" applyFont="1" applyFill="1" applyBorder="1" applyAlignment="1">
      <alignment horizontal="center" vertical="center"/>
    </xf>
    <xf numFmtId="169" fontId="5" fillId="11" borderId="8" xfId="0" applyNumberFormat="1" applyFont="1" applyFill="1" applyBorder="1" applyAlignment="1">
      <alignment horizontal="center" vertical="center"/>
    </xf>
    <xf numFmtId="169" fontId="5" fillId="11" borderId="2" xfId="0" applyNumberFormat="1" applyFont="1" applyFill="1" applyBorder="1" applyAlignment="1">
      <alignment horizontal="center" vertical="center"/>
    </xf>
    <xf numFmtId="169" fontId="5" fillId="11" borderId="3" xfId="0" applyNumberFormat="1" applyFont="1" applyFill="1" applyBorder="1" applyAlignment="1">
      <alignment horizontal="center" vertical="center"/>
    </xf>
    <xf numFmtId="169" fontId="5" fillId="12" borderId="8" xfId="0" applyNumberFormat="1" applyFont="1" applyFill="1" applyBorder="1" applyAlignment="1">
      <alignment horizontal="center" vertical="center"/>
    </xf>
    <xf numFmtId="169" fontId="5" fillId="12" borderId="2" xfId="0" applyNumberFormat="1" applyFont="1" applyFill="1" applyBorder="1" applyAlignment="1">
      <alignment horizontal="center" vertical="center"/>
    </xf>
    <xf numFmtId="169" fontId="5" fillId="12" borderId="3" xfId="0" applyNumberFormat="1" applyFont="1" applyFill="1" applyBorder="1" applyAlignment="1">
      <alignment horizontal="center" vertical="center"/>
    </xf>
    <xf numFmtId="169" fontId="5" fillId="13" borderId="8" xfId="0" applyNumberFormat="1" applyFont="1" applyFill="1" applyBorder="1" applyAlignment="1">
      <alignment horizontal="center" vertical="center"/>
    </xf>
    <xf numFmtId="169" fontId="5" fillId="13" borderId="2" xfId="0" applyNumberFormat="1" applyFont="1" applyFill="1" applyBorder="1" applyAlignment="1">
      <alignment horizontal="center" vertical="center"/>
    </xf>
    <xf numFmtId="169" fontId="5" fillId="13" borderId="3" xfId="0" applyNumberFormat="1" applyFont="1" applyFill="1" applyBorder="1" applyAlignment="1">
      <alignment horizontal="center" vertical="center"/>
    </xf>
    <xf numFmtId="169" fontId="5" fillId="14" borderId="8" xfId="0" applyNumberFormat="1" applyFont="1" applyFill="1" applyBorder="1" applyAlignment="1">
      <alignment horizontal="center" vertical="center"/>
    </xf>
    <xf numFmtId="169" fontId="5" fillId="14" borderId="2" xfId="0" applyNumberFormat="1" applyFont="1" applyFill="1" applyBorder="1" applyAlignment="1">
      <alignment horizontal="center" vertical="center"/>
    </xf>
    <xf numFmtId="169" fontId="5" fillId="14" borderId="3" xfId="0" applyNumberFormat="1" applyFont="1" applyFill="1" applyBorder="1" applyAlignment="1">
      <alignment horizontal="center" vertical="center"/>
    </xf>
    <xf numFmtId="164" fontId="3" fillId="5" borderId="17" xfId="0" applyNumberFormat="1" applyFont="1" applyFill="1" applyBorder="1" applyAlignment="1">
      <alignment horizontal="right" vertical="center"/>
    </xf>
    <xf numFmtId="164" fontId="3" fillId="5" borderId="18" xfId="0" applyNumberFormat="1" applyFont="1" applyFill="1" applyBorder="1" applyAlignment="1">
      <alignment horizontal="right" vertical="center"/>
    </xf>
    <xf numFmtId="164" fontId="3" fillId="5" borderId="18" xfId="0" applyNumberFormat="1" applyFont="1" applyFill="1" applyBorder="1" applyAlignment="1">
      <alignment horizontal="left" vertical="center"/>
    </xf>
    <xf numFmtId="168" fontId="1" fillId="6" borderId="14" xfId="0" applyNumberFormat="1" applyFont="1" applyFill="1" applyBorder="1" applyAlignment="1">
      <alignment horizontal="right" vertical="center"/>
    </xf>
    <xf numFmtId="168" fontId="1" fillId="6" borderId="15" xfId="0" applyNumberFormat="1" applyFont="1" applyFill="1" applyBorder="1" applyAlignment="1">
      <alignment horizontal="right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164" fontId="3" fillId="5" borderId="19" xfId="0" applyNumberFormat="1" applyFont="1" applyFill="1" applyBorder="1" applyAlignment="1">
      <alignment horizontal="left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7" fontId="5" fillId="3" borderId="4" xfId="0" applyNumberFormat="1" applyFont="1" applyFill="1" applyBorder="1" applyAlignment="1">
      <alignment horizontal="right" vertical="center"/>
    </xf>
    <xf numFmtId="167" fontId="5" fillId="3" borderId="5" xfId="0" applyNumberFormat="1" applyFont="1" applyFill="1" applyBorder="1" applyAlignment="1">
      <alignment horizontal="right" vertical="center"/>
    </xf>
    <xf numFmtId="167" fontId="5" fillId="3" borderId="6" xfId="0" applyNumberFormat="1" applyFont="1" applyFill="1" applyBorder="1" applyAlignment="1">
      <alignment horizontal="right" vertical="center"/>
    </xf>
    <xf numFmtId="0" fontId="2" fillId="3" borderId="2" xfId="0" applyFont="1" applyFill="1" applyBorder="1" applyAlignment="1">
      <alignment horizontal="right" vertical="center"/>
    </xf>
    <xf numFmtId="167" fontId="2" fillId="3" borderId="4" xfId="0" applyNumberFormat="1" applyFont="1" applyFill="1" applyBorder="1" applyAlignment="1">
      <alignment horizontal="center" vertical="center"/>
    </xf>
    <xf numFmtId="167" fontId="2" fillId="3" borderId="5" xfId="0" applyNumberFormat="1" applyFont="1" applyFill="1" applyBorder="1" applyAlignment="1">
      <alignment horizontal="center" vertical="center"/>
    </xf>
    <xf numFmtId="167" fontId="2" fillId="3" borderId="6" xfId="0" applyNumberFormat="1" applyFont="1" applyFill="1" applyBorder="1" applyAlignment="1">
      <alignment horizontal="center" vertical="center"/>
    </xf>
    <xf numFmtId="167" fontId="2" fillId="3" borderId="13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165" fontId="2" fillId="3" borderId="9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left" vertical="center"/>
    </xf>
    <xf numFmtId="164" fontId="3" fillId="2" borderId="6" xfId="0" applyNumberFormat="1" applyFont="1" applyFill="1" applyBorder="1" applyAlignment="1">
      <alignment horizontal="left" vertical="center"/>
    </xf>
    <xf numFmtId="164" fontId="3" fillId="2" borderId="4" xfId="0" applyNumberFormat="1" applyFont="1" applyFill="1" applyBorder="1" applyAlignment="1">
      <alignment horizontal="right" vertical="center"/>
    </xf>
    <xf numFmtId="164" fontId="3" fillId="2" borderId="5" xfId="0" applyNumberFormat="1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right" vertical="center"/>
    </xf>
    <xf numFmtId="0" fontId="5" fillId="3" borderId="11" xfId="0" applyFont="1" applyFill="1" applyBorder="1" applyAlignment="1">
      <alignment horizontal="right" vertical="center"/>
    </xf>
    <xf numFmtId="0" fontId="5" fillId="3" borderId="5" xfId="0" applyFont="1" applyFill="1" applyBorder="1" applyAlignment="1">
      <alignment horizontal="right" vertical="center"/>
    </xf>
    <xf numFmtId="0" fontId="5" fillId="3" borderId="1" xfId="0" applyFont="1" applyFill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167" fontId="5" fillId="3" borderId="8" xfId="0" applyNumberFormat="1" applyFont="1" applyFill="1" applyBorder="1" applyAlignment="1">
      <alignment horizontal="center" vertical="center"/>
    </xf>
    <xf numFmtId="167" fontId="5" fillId="3" borderId="9" xfId="0" applyNumberFormat="1" applyFont="1" applyFill="1" applyBorder="1" applyAlignment="1">
      <alignment horizontal="center" vertical="center"/>
    </xf>
    <xf numFmtId="167" fontId="5" fillId="3" borderId="10" xfId="0" applyNumberFormat="1" applyFont="1" applyFill="1" applyBorder="1" applyAlignment="1">
      <alignment horizontal="center" vertical="center"/>
    </xf>
    <xf numFmtId="167" fontId="5" fillId="3" borderId="1" xfId="0" applyNumberFormat="1" applyFont="1" applyFill="1" applyBorder="1" applyAlignment="1">
      <alignment horizontal="center" vertical="center"/>
    </xf>
    <xf numFmtId="167" fontId="5" fillId="3" borderId="3" xfId="0" applyNumberFormat="1" applyFont="1" applyFill="1" applyBorder="1" applyAlignment="1">
      <alignment horizontal="center" vertical="center"/>
    </xf>
    <xf numFmtId="167" fontId="5" fillId="3" borderId="11" xfId="0" applyNumberFormat="1" applyFont="1" applyFill="1" applyBorder="1" applyAlignment="1">
      <alignment horizontal="center" vertical="center"/>
    </xf>
    <xf numFmtId="167" fontId="2" fillId="3" borderId="8" xfId="0" applyNumberFormat="1" applyFont="1" applyFill="1" applyBorder="1" applyAlignment="1">
      <alignment horizontal="center" vertical="center"/>
    </xf>
    <xf numFmtId="167" fontId="2" fillId="3" borderId="9" xfId="0" applyNumberFormat="1" applyFont="1" applyFill="1" applyBorder="1" applyAlignment="1">
      <alignment horizontal="center" vertical="center"/>
    </xf>
    <xf numFmtId="171" fontId="2" fillId="3" borderId="8" xfId="0" applyNumberFormat="1" applyFont="1" applyFill="1" applyBorder="1" applyAlignment="1">
      <alignment horizontal="center" vertical="center"/>
    </xf>
    <xf numFmtId="171" fontId="2" fillId="3" borderId="9" xfId="0" applyNumberFormat="1" applyFont="1" applyFill="1" applyBorder="1" applyAlignment="1">
      <alignment horizontal="center" vertical="center"/>
    </xf>
    <xf numFmtId="171" fontId="2" fillId="3" borderId="10" xfId="0" applyNumberFormat="1" applyFont="1" applyFill="1" applyBorder="1" applyAlignment="1">
      <alignment horizontal="center" vertical="center"/>
    </xf>
    <xf numFmtId="171" fontId="2" fillId="3" borderId="1" xfId="0" applyNumberFormat="1" applyFont="1" applyFill="1" applyBorder="1" applyAlignment="1">
      <alignment horizontal="center" vertical="center"/>
    </xf>
    <xf numFmtId="171" fontId="2" fillId="3" borderId="3" xfId="0" applyNumberFormat="1" applyFont="1" applyFill="1" applyBorder="1" applyAlignment="1">
      <alignment horizontal="center" vertical="center"/>
    </xf>
    <xf numFmtId="171" fontId="2" fillId="3" borderId="11" xfId="0" applyNumberFormat="1" applyFont="1" applyFill="1" applyBorder="1" applyAlignment="1">
      <alignment horizontal="center" vertical="center"/>
    </xf>
    <xf numFmtId="172" fontId="2" fillId="3" borderId="8" xfId="0" applyNumberFormat="1" applyFont="1" applyFill="1" applyBorder="1" applyAlignment="1">
      <alignment horizontal="center" vertical="center"/>
    </xf>
    <xf numFmtId="172" fontId="2" fillId="3" borderId="9" xfId="0" applyNumberFormat="1" applyFont="1" applyFill="1" applyBorder="1" applyAlignment="1">
      <alignment horizontal="center" vertical="center"/>
    </xf>
    <xf numFmtId="172" fontId="2" fillId="3" borderId="10" xfId="0" applyNumberFormat="1" applyFont="1" applyFill="1" applyBorder="1" applyAlignment="1">
      <alignment horizontal="center" vertical="center"/>
    </xf>
    <xf numFmtId="172" fontId="2" fillId="3" borderId="1" xfId="0" applyNumberFormat="1" applyFont="1" applyFill="1" applyBorder="1" applyAlignment="1">
      <alignment horizontal="center" vertical="center"/>
    </xf>
    <xf numFmtId="172" fontId="2" fillId="3" borderId="3" xfId="0" applyNumberFormat="1" applyFont="1" applyFill="1" applyBorder="1" applyAlignment="1">
      <alignment horizontal="center" vertical="center"/>
    </xf>
    <xf numFmtId="172" fontId="2" fillId="3" borderId="11" xfId="0" applyNumberFormat="1" applyFont="1" applyFill="1" applyBorder="1" applyAlignment="1">
      <alignment horizontal="center" vertical="center"/>
    </xf>
    <xf numFmtId="167" fontId="5" fillId="3" borderId="8" xfId="0" applyNumberFormat="1" applyFont="1" applyFill="1" applyBorder="1" applyAlignment="1">
      <alignment horizontal="center" vertical="center"/>
    </xf>
    <xf numFmtId="167" fontId="5" fillId="3" borderId="9" xfId="0" applyNumberFormat="1" applyFont="1" applyFill="1" applyBorder="1" applyAlignment="1">
      <alignment horizontal="center" vertical="center"/>
    </xf>
    <xf numFmtId="167" fontId="5" fillId="3" borderId="10" xfId="0" applyNumberFormat="1" applyFont="1" applyFill="1" applyBorder="1" applyAlignment="1">
      <alignment horizontal="center" vertical="center"/>
    </xf>
    <xf numFmtId="167" fontId="5" fillId="3" borderId="1" xfId="0" applyNumberFormat="1" applyFont="1" applyFill="1" applyBorder="1" applyAlignment="1">
      <alignment horizontal="center" vertical="center"/>
    </xf>
    <xf numFmtId="167" fontId="5" fillId="3" borderId="3" xfId="0" applyNumberFormat="1" applyFont="1" applyFill="1" applyBorder="1" applyAlignment="1">
      <alignment horizontal="center" vertical="center"/>
    </xf>
    <xf numFmtId="167" fontId="5" fillId="3" borderId="11" xfId="0" applyNumberFormat="1" applyFont="1" applyFill="1" applyBorder="1" applyAlignment="1">
      <alignment horizontal="center" vertical="center"/>
    </xf>
    <xf numFmtId="166" fontId="4" fillId="4" borderId="11" xfId="0" applyNumberFormat="1" applyFont="1" applyFill="1" applyBorder="1" applyAlignment="1">
      <alignment horizontal="center" vertical="center"/>
    </xf>
    <xf numFmtId="166" fontId="4" fillId="4" borderId="6" xfId="0" applyNumberFormat="1" applyFont="1" applyFill="1" applyBorder="1" applyAlignment="1">
      <alignment horizontal="center" vertical="center"/>
    </xf>
    <xf numFmtId="167" fontId="7" fillId="18" borderId="2" xfId="0" applyNumberFormat="1" applyFont="1" applyFill="1" applyBorder="1" applyAlignment="1">
      <alignment horizontal="center" vertical="center"/>
    </xf>
    <xf numFmtId="167" fontId="7" fillId="18" borderId="3" xfId="0" applyNumberFormat="1" applyFont="1" applyFill="1" applyBorder="1" applyAlignment="1">
      <alignment horizontal="center" vertical="center"/>
    </xf>
    <xf numFmtId="167" fontId="7" fillId="18" borderId="2" xfId="0" applyNumberFormat="1" applyFont="1" applyFill="1" applyBorder="1" applyAlignment="1">
      <alignment horizontal="center" vertical="center"/>
    </xf>
    <xf numFmtId="2" fontId="7" fillId="18" borderId="3" xfId="0" applyNumberFormat="1" applyFont="1" applyFill="1" applyBorder="1" applyAlignment="1">
      <alignment horizontal="center" vertical="center"/>
    </xf>
    <xf numFmtId="167" fontId="7" fillId="18" borderId="3" xfId="0" applyNumberFormat="1" applyFont="1" applyFill="1" applyBorder="1" applyAlignment="1">
      <alignment horizontal="center" vertical="center"/>
    </xf>
    <xf numFmtId="167" fontId="7" fillId="18" borderId="11" xfId="0" applyNumberFormat="1" applyFont="1" applyFill="1" applyBorder="1" applyAlignment="1">
      <alignment horizontal="center" vertical="center"/>
    </xf>
    <xf numFmtId="167" fontId="7" fillId="18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KTRANS\Gestion\Comptabilit&#233;\Sociale\Salaires\2019\Septembre%202019\MOD%2009.2019%20v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imulateur Décompte absence"/>
      <sheetName val="Simulateur Fraction saisissable"/>
      <sheetName val="Simulation Bonus TOPH"/>
      <sheetName val="Synthèse Compta"/>
      <sheetName val="Emploi du temps"/>
      <sheetName val="Temps de travail"/>
      <sheetName val="Paie"/>
      <sheetName val="Relevé Présence"/>
      <sheetName val="Synthèse Compta (2)"/>
    </sheetNames>
    <sheetDataSet>
      <sheetData sheetId="0">
        <row r="5">
          <cell r="AY5">
            <v>43460</v>
          </cell>
          <cell r="AZ5">
            <v>43455</v>
          </cell>
          <cell r="BA5">
            <v>43458</v>
          </cell>
        </row>
        <row r="6">
          <cell r="AY6">
            <v>43461</v>
          </cell>
          <cell r="AZ6">
            <v>43458</v>
          </cell>
          <cell r="BA6">
            <v>43460</v>
          </cell>
        </row>
        <row r="7">
          <cell r="AY7">
            <v>43462</v>
          </cell>
          <cell r="AZ7">
            <v>43460</v>
          </cell>
          <cell r="BA7">
            <v>43461</v>
          </cell>
        </row>
        <row r="8">
          <cell r="AY8">
            <v>43463</v>
          </cell>
          <cell r="AZ8">
            <v>43461</v>
          </cell>
          <cell r="BA8">
            <v>43462</v>
          </cell>
        </row>
        <row r="9">
          <cell r="AY9">
            <v>43464</v>
          </cell>
          <cell r="AZ9">
            <v>43462</v>
          </cell>
          <cell r="BA9">
            <v>43463</v>
          </cell>
        </row>
        <row r="10">
          <cell r="AY10">
            <v>43465</v>
          </cell>
          <cell r="AZ10">
            <v>43465</v>
          </cell>
          <cell r="BA10">
            <v>43465</v>
          </cell>
        </row>
        <row r="11">
          <cell r="AY11">
            <v>43466</v>
          </cell>
          <cell r="AZ11">
            <v>43467</v>
          </cell>
          <cell r="BA11">
            <v>43467</v>
          </cell>
        </row>
        <row r="12">
          <cell r="AY12">
            <v>43467</v>
          </cell>
          <cell r="AZ12">
            <v>43468</v>
          </cell>
          <cell r="BA12">
            <v>43468</v>
          </cell>
        </row>
        <row r="13">
          <cell r="AY13">
            <v>43468</v>
          </cell>
          <cell r="AZ13">
            <v>43469</v>
          </cell>
          <cell r="BA13">
            <v>43469</v>
          </cell>
        </row>
        <row r="14">
          <cell r="AY14">
            <v>43469</v>
          </cell>
          <cell r="AZ14">
            <v>43472</v>
          </cell>
          <cell r="BA14">
            <v>43470</v>
          </cell>
        </row>
        <row r="15">
          <cell r="AY15">
            <v>43470</v>
          </cell>
          <cell r="AZ15">
            <v>43473</v>
          </cell>
          <cell r="BA15">
            <v>43472</v>
          </cell>
        </row>
        <row r="16">
          <cell r="AY16">
            <v>43471</v>
          </cell>
          <cell r="AZ16">
            <v>43474</v>
          </cell>
          <cell r="BA16">
            <v>43473</v>
          </cell>
        </row>
        <row r="17">
          <cell r="AY17">
            <v>43472</v>
          </cell>
          <cell r="AZ17">
            <v>43475</v>
          </cell>
          <cell r="BA17">
            <v>43474</v>
          </cell>
        </row>
        <row r="18">
          <cell r="AY18">
            <v>43473</v>
          </cell>
          <cell r="AZ18">
            <v>43476</v>
          </cell>
          <cell r="BA18">
            <v>43475</v>
          </cell>
        </row>
        <row r="19">
          <cell r="AY19">
            <v>43474</v>
          </cell>
          <cell r="AZ19">
            <v>43479</v>
          </cell>
          <cell r="BA19">
            <v>43476</v>
          </cell>
        </row>
        <row r="20">
          <cell r="AY20">
            <v>43475</v>
          </cell>
          <cell r="AZ20">
            <v>43480</v>
          </cell>
          <cell r="BA20">
            <v>43477</v>
          </cell>
        </row>
        <row r="21">
          <cell r="AY21">
            <v>43476</v>
          </cell>
          <cell r="AZ21">
            <v>43481</v>
          </cell>
          <cell r="BA21">
            <v>43479</v>
          </cell>
        </row>
        <row r="22">
          <cell r="AY22">
            <v>43477</v>
          </cell>
          <cell r="AZ22">
            <v>43482</v>
          </cell>
          <cell r="BA22">
            <v>43480</v>
          </cell>
        </row>
        <row r="23">
          <cell r="AY23">
            <v>43478</v>
          </cell>
          <cell r="AZ23">
            <v>43483</v>
          </cell>
          <cell r="BA23">
            <v>43481</v>
          </cell>
        </row>
        <row r="24">
          <cell r="AY24">
            <v>43479</v>
          </cell>
          <cell r="AZ24">
            <v>43486</v>
          </cell>
          <cell r="BA24">
            <v>43482</v>
          </cell>
        </row>
        <row r="25">
          <cell r="AY25">
            <v>43480</v>
          </cell>
          <cell r="AZ25">
            <v>43487</v>
          </cell>
          <cell r="BA25">
            <v>43483</v>
          </cell>
        </row>
        <row r="26">
          <cell r="AY26">
            <v>43481</v>
          </cell>
          <cell r="AZ26">
            <v>43488</v>
          </cell>
          <cell r="BA26">
            <v>43484</v>
          </cell>
        </row>
        <row r="27">
          <cell r="AY27">
            <v>43482</v>
          </cell>
          <cell r="AZ27">
            <v>43489</v>
          </cell>
          <cell r="BA27">
            <v>43486</v>
          </cell>
        </row>
        <row r="28">
          <cell r="AY28">
            <v>43483</v>
          </cell>
          <cell r="AZ28">
            <v>43490</v>
          </cell>
          <cell r="BA28">
            <v>43487</v>
          </cell>
        </row>
        <row r="29">
          <cell r="AY29">
            <v>43484</v>
          </cell>
          <cell r="AZ29">
            <v>43493</v>
          </cell>
          <cell r="BA29">
            <v>43488</v>
          </cell>
        </row>
        <row r="30">
          <cell r="AY30">
            <v>43485</v>
          </cell>
          <cell r="AZ30">
            <v>43494</v>
          </cell>
          <cell r="BA30">
            <v>43489</v>
          </cell>
        </row>
        <row r="31">
          <cell r="AY31">
            <v>43486</v>
          </cell>
          <cell r="AZ31">
            <v>43495</v>
          </cell>
          <cell r="BA31">
            <v>43490</v>
          </cell>
        </row>
        <row r="32">
          <cell r="AY32">
            <v>43487</v>
          </cell>
          <cell r="AZ32">
            <v>43496</v>
          </cell>
          <cell r="BA32">
            <v>43491</v>
          </cell>
        </row>
        <row r="33">
          <cell r="AY33">
            <v>43488</v>
          </cell>
          <cell r="AZ33">
            <v>43497</v>
          </cell>
          <cell r="BA33">
            <v>43493</v>
          </cell>
        </row>
        <row r="34">
          <cell r="AY34">
            <v>43489</v>
          </cell>
          <cell r="AZ34">
            <v>43500</v>
          </cell>
          <cell r="BA34">
            <v>43494</v>
          </cell>
        </row>
        <row r="35">
          <cell r="AY35">
            <v>43490</v>
          </cell>
          <cell r="AZ35">
            <v>43501</v>
          </cell>
          <cell r="BA35">
            <v>43495</v>
          </cell>
        </row>
        <row r="36">
          <cell r="AY36">
            <v>43491</v>
          </cell>
          <cell r="AZ36">
            <v>43502</v>
          </cell>
          <cell r="BA36">
            <v>43496</v>
          </cell>
        </row>
        <row r="37">
          <cell r="AY37">
            <v>43492</v>
          </cell>
          <cell r="AZ37">
            <v>43503</v>
          </cell>
          <cell r="BA37">
            <v>43497</v>
          </cell>
        </row>
        <row r="38">
          <cell r="AY38">
            <v>43493</v>
          </cell>
          <cell r="AZ38">
            <v>43504</v>
          </cell>
          <cell r="BA38">
            <v>43498</v>
          </cell>
        </row>
        <row r="39">
          <cell r="AY39">
            <v>43494</v>
          </cell>
          <cell r="AZ39">
            <v>43507</v>
          </cell>
          <cell r="BA39">
            <v>43500</v>
          </cell>
        </row>
        <row r="40">
          <cell r="AY40">
            <v>43495</v>
          </cell>
          <cell r="AZ40">
            <v>43508</v>
          </cell>
          <cell r="BA40">
            <v>43501</v>
          </cell>
        </row>
        <row r="41">
          <cell r="AY41">
            <v>43496</v>
          </cell>
          <cell r="AZ41">
            <v>43509</v>
          </cell>
          <cell r="BA41">
            <v>43502</v>
          </cell>
        </row>
        <row r="42">
          <cell r="C42">
            <v>43466</v>
          </cell>
          <cell r="AY42">
            <v>43497</v>
          </cell>
          <cell r="AZ42">
            <v>43510</v>
          </cell>
          <cell r="BA42">
            <v>43503</v>
          </cell>
        </row>
        <row r="43">
          <cell r="C43">
            <v>43577</v>
          </cell>
          <cell r="AY43">
            <v>43498</v>
          </cell>
          <cell r="AZ43">
            <v>43511</v>
          </cell>
          <cell r="BA43">
            <v>43504</v>
          </cell>
        </row>
        <row r="44">
          <cell r="C44">
            <v>43586</v>
          </cell>
          <cell r="AY44">
            <v>43499</v>
          </cell>
          <cell r="AZ44">
            <v>43514</v>
          </cell>
          <cell r="BA44">
            <v>43505</v>
          </cell>
        </row>
        <row r="45">
          <cell r="C45">
            <v>43593</v>
          </cell>
          <cell r="AY45">
            <v>43500</v>
          </cell>
          <cell r="AZ45">
            <v>43515</v>
          </cell>
          <cell r="BA45">
            <v>43507</v>
          </cell>
        </row>
        <row r="46">
          <cell r="C46">
            <v>43615</v>
          </cell>
          <cell r="AY46">
            <v>43501</v>
          </cell>
          <cell r="AZ46">
            <v>43516</v>
          </cell>
          <cell r="BA46">
            <v>43508</v>
          </cell>
        </row>
        <row r="47">
          <cell r="C47">
            <v>43626</v>
          </cell>
          <cell r="AY47">
            <v>43502</v>
          </cell>
          <cell r="AZ47">
            <v>43517</v>
          </cell>
          <cell r="BA47">
            <v>43509</v>
          </cell>
        </row>
        <row r="48">
          <cell r="C48">
            <v>43660</v>
          </cell>
          <cell r="AY48">
            <v>43503</v>
          </cell>
          <cell r="AZ48">
            <v>43518</v>
          </cell>
          <cell r="BA48">
            <v>43510</v>
          </cell>
        </row>
        <row r="49">
          <cell r="C49">
            <v>43692</v>
          </cell>
          <cell r="AY49">
            <v>43504</v>
          </cell>
          <cell r="AZ49">
            <v>43521</v>
          </cell>
          <cell r="BA49">
            <v>43511</v>
          </cell>
        </row>
        <row r="50">
          <cell r="C50">
            <v>43770</v>
          </cell>
          <cell r="AY50">
            <v>43505</v>
          </cell>
          <cell r="AZ50">
            <v>43522</v>
          </cell>
          <cell r="BA50">
            <v>43512</v>
          </cell>
        </row>
        <row r="51">
          <cell r="C51">
            <v>43780</v>
          </cell>
          <cell r="AY51">
            <v>43506</v>
          </cell>
          <cell r="AZ51">
            <v>43523</v>
          </cell>
          <cell r="BA51">
            <v>43514</v>
          </cell>
        </row>
        <row r="52">
          <cell r="C52">
            <v>43824</v>
          </cell>
          <cell r="AY52">
            <v>43507</v>
          </cell>
          <cell r="AZ52">
            <v>43524</v>
          </cell>
          <cell r="BA52">
            <v>43515</v>
          </cell>
        </row>
        <row r="53">
          <cell r="C53">
            <v>43576</v>
          </cell>
          <cell r="AY53">
            <v>43508</v>
          </cell>
          <cell r="AZ53">
            <v>43525</v>
          </cell>
          <cell r="BA53">
            <v>43516</v>
          </cell>
        </row>
        <row r="54">
          <cell r="C54">
            <v>43625</v>
          </cell>
          <cell r="AY54">
            <v>43509</v>
          </cell>
          <cell r="AZ54">
            <v>43528</v>
          </cell>
          <cell r="BA54">
            <v>43517</v>
          </cell>
        </row>
        <row r="55">
          <cell r="AY55">
            <v>43510</v>
          </cell>
          <cell r="AZ55">
            <v>43529</v>
          </cell>
          <cell r="BA55">
            <v>43518</v>
          </cell>
        </row>
        <row r="56">
          <cell r="AY56">
            <v>43511</v>
          </cell>
          <cell r="AZ56">
            <v>43530</v>
          </cell>
          <cell r="BA56">
            <v>43519</v>
          </cell>
        </row>
        <row r="57">
          <cell r="AY57">
            <v>43512</v>
          </cell>
          <cell r="AZ57">
            <v>43531</v>
          </cell>
          <cell r="BA57">
            <v>43521</v>
          </cell>
        </row>
        <row r="58">
          <cell r="AY58">
            <v>43513</v>
          </cell>
          <cell r="AZ58">
            <v>43532</v>
          </cell>
          <cell r="BA58">
            <v>43522</v>
          </cell>
        </row>
        <row r="59">
          <cell r="AY59">
            <v>43514</v>
          </cell>
          <cell r="AZ59">
            <v>43535</v>
          </cell>
          <cell r="BA59">
            <v>43523</v>
          </cell>
        </row>
        <row r="60">
          <cell r="AY60">
            <v>43515</v>
          </cell>
          <cell r="AZ60">
            <v>43536</v>
          </cell>
          <cell r="BA60">
            <v>43524</v>
          </cell>
        </row>
        <row r="61">
          <cell r="AY61">
            <v>43516</v>
          </cell>
          <cell r="AZ61">
            <v>43537</v>
          </cell>
          <cell r="BA61">
            <v>43525</v>
          </cell>
        </row>
        <row r="62">
          <cell r="AY62">
            <v>43517</v>
          </cell>
          <cell r="AZ62">
            <v>43538</v>
          </cell>
          <cell r="BA62">
            <v>43526</v>
          </cell>
        </row>
        <row r="63">
          <cell r="AY63">
            <v>43518</v>
          </cell>
          <cell r="AZ63">
            <v>43539</v>
          </cell>
          <cell r="BA63">
            <v>43528</v>
          </cell>
        </row>
        <row r="64">
          <cell r="AY64">
            <v>43519</v>
          </cell>
          <cell r="AZ64">
            <v>43542</v>
          </cell>
          <cell r="BA64">
            <v>43529</v>
          </cell>
        </row>
        <row r="65">
          <cell r="AY65">
            <v>43520</v>
          </cell>
          <cell r="AZ65">
            <v>43543</v>
          </cell>
          <cell r="BA65">
            <v>43530</v>
          </cell>
        </row>
        <row r="66">
          <cell r="AY66">
            <v>43521</v>
          </cell>
          <cell r="AZ66">
            <v>43544</v>
          </cell>
          <cell r="BA66">
            <v>43531</v>
          </cell>
        </row>
        <row r="67">
          <cell r="AY67">
            <v>43522</v>
          </cell>
          <cell r="AZ67">
            <v>43545</v>
          </cell>
          <cell r="BA67">
            <v>43532</v>
          </cell>
        </row>
        <row r="68">
          <cell r="AY68">
            <v>43523</v>
          </cell>
          <cell r="AZ68">
            <v>43546</v>
          </cell>
          <cell r="BA68">
            <v>43533</v>
          </cell>
        </row>
        <row r="69">
          <cell r="AY69">
            <v>43524</v>
          </cell>
          <cell r="AZ69">
            <v>43549</v>
          </cell>
          <cell r="BA69">
            <v>43535</v>
          </cell>
        </row>
        <row r="70">
          <cell r="AY70">
            <v>43525</v>
          </cell>
          <cell r="AZ70">
            <v>43550</v>
          </cell>
          <cell r="BA70">
            <v>43536</v>
          </cell>
        </row>
        <row r="71">
          <cell r="AY71">
            <v>43526</v>
          </cell>
          <cell r="AZ71">
            <v>43551</v>
          </cell>
          <cell r="BA71">
            <v>43537</v>
          </cell>
        </row>
        <row r="72">
          <cell r="AY72">
            <v>43527</v>
          </cell>
          <cell r="AZ72">
            <v>43552</v>
          </cell>
          <cell r="BA72">
            <v>43538</v>
          </cell>
        </row>
        <row r="73">
          <cell r="AY73">
            <v>43528</v>
          </cell>
          <cell r="AZ73">
            <v>43553</v>
          </cell>
          <cell r="BA73">
            <v>43539</v>
          </cell>
        </row>
        <row r="74">
          <cell r="AY74">
            <v>43529</v>
          </cell>
          <cell r="AZ74">
            <v>43556</v>
          </cell>
          <cell r="BA74">
            <v>43540</v>
          </cell>
        </row>
        <row r="75">
          <cell r="AY75">
            <v>43530</v>
          </cell>
          <cell r="AZ75">
            <v>43557</v>
          </cell>
          <cell r="BA75">
            <v>43542</v>
          </cell>
        </row>
        <row r="76">
          <cell r="AY76">
            <v>43531</v>
          </cell>
          <cell r="AZ76">
            <v>43558</v>
          </cell>
          <cell r="BA76">
            <v>43543</v>
          </cell>
        </row>
        <row r="77">
          <cell r="AY77">
            <v>43532</v>
          </cell>
          <cell r="AZ77">
            <v>43559</v>
          </cell>
          <cell r="BA77">
            <v>43544</v>
          </cell>
        </row>
        <row r="78">
          <cell r="AY78">
            <v>43533</v>
          </cell>
          <cell r="AZ78">
            <v>43560</v>
          </cell>
          <cell r="BA78">
            <v>43545</v>
          </cell>
        </row>
        <row r="79">
          <cell r="AY79">
            <v>43534</v>
          </cell>
          <cell r="AZ79">
            <v>43563</v>
          </cell>
          <cell r="BA79">
            <v>43546</v>
          </cell>
        </row>
        <row r="80">
          <cell r="AY80">
            <v>43535</v>
          </cell>
          <cell r="AZ80">
            <v>43564</v>
          </cell>
          <cell r="BA80">
            <v>43547</v>
          </cell>
        </row>
        <row r="81">
          <cell r="AY81">
            <v>43536</v>
          </cell>
          <cell r="AZ81">
            <v>43565</v>
          </cell>
          <cell r="BA81">
            <v>43549</v>
          </cell>
        </row>
        <row r="82">
          <cell r="AY82">
            <v>43537</v>
          </cell>
          <cell r="AZ82">
            <v>43566</v>
          </cell>
          <cell r="BA82">
            <v>43550</v>
          </cell>
        </row>
        <row r="83">
          <cell r="AY83">
            <v>43538</v>
          </cell>
          <cell r="AZ83">
            <v>43567</v>
          </cell>
          <cell r="BA83">
            <v>43551</v>
          </cell>
        </row>
        <row r="84">
          <cell r="AY84">
            <v>43539</v>
          </cell>
          <cell r="AZ84">
            <v>43570</v>
          </cell>
          <cell r="BA84">
            <v>43552</v>
          </cell>
        </row>
        <row r="85">
          <cell r="AY85">
            <v>43540</v>
          </cell>
          <cell r="AZ85">
            <v>43571</v>
          </cell>
          <cell r="BA85">
            <v>43553</v>
          </cell>
        </row>
        <row r="86">
          <cell r="AY86">
            <v>43541</v>
          </cell>
          <cell r="AZ86">
            <v>43572</v>
          </cell>
          <cell r="BA86">
            <v>43554</v>
          </cell>
        </row>
        <row r="87">
          <cell r="AY87">
            <v>43542</v>
          </cell>
          <cell r="AZ87">
            <v>43573</v>
          </cell>
          <cell r="BA87">
            <v>43556</v>
          </cell>
        </row>
        <row r="88">
          <cell r="AY88">
            <v>43543</v>
          </cell>
          <cell r="AZ88">
            <v>43574</v>
          </cell>
          <cell r="BA88">
            <v>43557</v>
          </cell>
        </row>
        <row r="89">
          <cell r="AY89">
            <v>43544</v>
          </cell>
          <cell r="AZ89">
            <v>43578</v>
          </cell>
          <cell r="BA89">
            <v>43558</v>
          </cell>
        </row>
        <row r="90">
          <cell r="AY90">
            <v>43545</v>
          </cell>
          <cell r="AZ90">
            <v>43579</v>
          </cell>
          <cell r="BA90">
            <v>43559</v>
          </cell>
        </row>
        <row r="91">
          <cell r="AY91">
            <v>43546</v>
          </cell>
          <cell r="AZ91">
            <v>43580</v>
          </cell>
          <cell r="BA91">
            <v>43560</v>
          </cell>
        </row>
        <row r="92">
          <cell r="AY92">
            <v>43547</v>
          </cell>
          <cell r="AZ92">
            <v>43581</v>
          </cell>
          <cell r="BA92">
            <v>43561</v>
          </cell>
        </row>
        <row r="93">
          <cell r="AY93">
            <v>43548</v>
          </cell>
          <cell r="AZ93">
            <v>43584</v>
          </cell>
          <cell r="BA93">
            <v>43563</v>
          </cell>
        </row>
        <row r="94">
          <cell r="AY94">
            <v>43549</v>
          </cell>
          <cell r="AZ94">
            <v>43585</v>
          </cell>
          <cell r="BA94">
            <v>43564</v>
          </cell>
        </row>
        <row r="95">
          <cell r="AY95">
            <v>43550</v>
          </cell>
          <cell r="AZ95">
            <v>43587</v>
          </cell>
          <cell r="BA95">
            <v>43565</v>
          </cell>
        </row>
        <row r="96">
          <cell r="AY96">
            <v>43551</v>
          </cell>
          <cell r="AZ96">
            <v>43588</v>
          </cell>
          <cell r="BA96">
            <v>43566</v>
          </cell>
        </row>
        <row r="97">
          <cell r="AY97">
            <v>43552</v>
          </cell>
          <cell r="AZ97">
            <v>43591</v>
          </cell>
          <cell r="BA97">
            <v>43567</v>
          </cell>
        </row>
        <row r="98">
          <cell r="AY98">
            <v>43553</v>
          </cell>
          <cell r="AZ98">
            <v>43592</v>
          </cell>
          <cell r="BA98">
            <v>43568</v>
          </cell>
        </row>
        <row r="99">
          <cell r="AY99">
            <v>43554</v>
          </cell>
          <cell r="AZ99">
            <v>43594</v>
          </cell>
          <cell r="BA99">
            <v>43570</v>
          </cell>
        </row>
        <row r="100">
          <cell r="AY100">
            <v>43555</v>
          </cell>
          <cell r="AZ100">
            <v>43595</v>
          </cell>
          <cell r="BA100">
            <v>43571</v>
          </cell>
        </row>
        <row r="101">
          <cell r="AY101">
            <v>43556</v>
          </cell>
          <cell r="AZ101">
            <v>43598</v>
          </cell>
          <cell r="BA101">
            <v>43572</v>
          </cell>
        </row>
        <row r="102">
          <cell r="AY102">
            <v>43557</v>
          </cell>
          <cell r="AZ102">
            <v>43599</v>
          </cell>
          <cell r="BA102">
            <v>43573</v>
          </cell>
        </row>
        <row r="103">
          <cell r="AY103">
            <v>43558</v>
          </cell>
          <cell r="AZ103">
            <v>43600</v>
          </cell>
          <cell r="BA103">
            <v>43574</v>
          </cell>
        </row>
        <row r="104">
          <cell r="AY104">
            <v>43559</v>
          </cell>
          <cell r="AZ104">
            <v>43601</v>
          </cell>
          <cell r="BA104">
            <v>43575</v>
          </cell>
        </row>
        <row r="105">
          <cell r="AY105">
            <v>43560</v>
          </cell>
          <cell r="AZ105">
            <v>43602</v>
          </cell>
          <cell r="BA105">
            <v>43578</v>
          </cell>
        </row>
        <row r="106">
          <cell r="AY106">
            <v>43561</v>
          </cell>
          <cell r="AZ106">
            <v>43605</v>
          </cell>
          <cell r="BA106">
            <v>43579</v>
          </cell>
        </row>
        <row r="107">
          <cell r="AY107">
            <v>43562</v>
          </cell>
          <cell r="AZ107">
            <v>43606</v>
          </cell>
          <cell r="BA107">
            <v>43580</v>
          </cell>
        </row>
        <row r="108">
          <cell r="AY108">
            <v>43563</v>
          </cell>
          <cell r="AZ108">
            <v>43607</v>
          </cell>
          <cell r="BA108">
            <v>43581</v>
          </cell>
        </row>
        <row r="109">
          <cell r="AY109">
            <v>43564</v>
          </cell>
          <cell r="AZ109">
            <v>43608</v>
          </cell>
          <cell r="BA109">
            <v>43582</v>
          </cell>
        </row>
        <row r="110">
          <cell r="AY110">
            <v>43565</v>
          </cell>
          <cell r="AZ110">
            <v>43609</v>
          </cell>
          <cell r="BA110">
            <v>43584</v>
          </cell>
        </row>
        <row r="111">
          <cell r="AY111">
            <v>43566</v>
          </cell>
          <cell r="AZ111">
            <v>43612</v>
          </cell>
          <cell r="BA111">
            <v>43585</v>
          </cell>
        </row>
        <row r="112">
          <cell r="AY112">
            <v>43567</v>
          </cell>
          <cell r="AZ112">
            <v>43613</v>
          </cell>
          <cell r="BA112">
            <v>43587</v>
          </cell>
        </row>
        <row r="113">
          <cell r="AY113">
            <v>43568</v>
          </cell>
          <cell r="AZ113">
            <v>43614</v>
          </cell>
          <cell r="BA113">
            <v>43588</v>
          </cell>
        </row>
        <row r="114">
          <cell r="AY114">
            <v>43569</v>
          </cell>
          <cell r="AZ114">
            <v>43616</v>
          </cell>
          <cell r="BA114">
            <v>43589</v>
          </cell>
        </row>
        <row r="115">
          <cell r="AY115">
            <v>43570</v>
          </cell>
          <cell r="AZ115">
            <v>43619</v>
          </cell>
          <cell r="BA115">
            <v>43591</v>
          </cell>
        </row>
        <row r="116">
          <cell r="AY116">
            <v>43571</v>
          </cell>
          <cell r="AZ116">
            <v>43620</v>
          </cell>
          <cell r="BA116">
            <v>43592</v>
          </cell>
        </row>
        <row r="117">
          <cell r="AY117">
            <v>43572</v>
          </cell>
          <cell r="AZ117">
            <v>43621</v>
          </cell>
          <cell r="BA117">
            <v>43594</v>
          </cell>
        </row>
        <row r="118">
          <cell r="AY118">
            <v>43573</v>
          </cell>
          <cell r="AZ118">
            <v>43622</v>
          </cell>
          <cell r="BA118">
            <v>43595</v>
          </cell>
        </row>
        <row r="119">
          <cell r="AY119">
            <v>43574</v>
          </cell>
          <cell r="AZ119">
            <v>43623</v>
          </cell>
          <cell r="BA119">
            <v>43596</v>
          </cell>
        </row>
        <row r="120">
          <cell r="AY120">
            <v>43575</v>
          </cell>
          <cell r="AZ120">
            <v>43627</v>
          </cell>
          <cell r="BA120">
            <v>43598</v>
          </cell>
        </row>
        <row r="121">
          <cell r="AY121">
            <v>43576</v>
          </cell>
          <cell r="AZ121">
            <v>43628</v>
          </cell>
          <cell r="BA121">
            <v>43599</v>
          </cell>
        </row>
        <row r="122">
          <cell r="AY122">
            <v>43577</v>
          </cell>
          <cell r="AZ122">
            <v>43629</v>
          </cell>
          <cell r="BA122">
            <v>43600</v>
          </cell>
        </row>
        <row r="123">
          <cell r="AY123">
            <v>43578</v>
          </cell>
          <cell r="AZ123">
            <v>43630</v>
          </cell>
          <cell r="BA123">
            <v>43601</v>
          </cell>
        </row>
        <row r="124">
          <cell r="AY124">
            <v>43579</v>
          </cell>
          <cell r="AZ124">
            <v>43633</v>
          </cell>
          <cell r="BA124">
            <v>43602</v>
          </cell>
        </row>
        <row r="125">
          <cell r="AY125">
            <v>43580</v>
          </cell>
          <cell r="AZ125">
            <v>43634</v>
          </cell>
          <cell r="BA125">
            <v>43603</v>
          </cell>
        </row>
        <row r="126">
          <cell r="AY126">
            <v>43581</v>
          </cell>
          <cell r="AZ126">
            <v>43635</v>
          </cell>
          <cell r="BA126">
            <v>43605</v>
          </cell>
        </row>
        <row r="127">
          <cell r="AY127">
            <v>43582</v>
          </cell>
          <cell r="AZ127">
            <v>43636</v>
          </cell>
          <cell r="BA127">
            <v>43606</v>
          </cell>
        </row>
        <row r="128">
          <cell r="AY128">
            <v>43583</v>
          </cell>
          <cell r="AZ128">
            <v>43637</v>
          </cell>
          <cell r="BA128">
            <v>43607</v>
          </cell>
        </row>
        <row r="129">
          <cell r="AY129">
            <v>43584</v>
          </cell>
          <cell r="AZ129">
            <v>43640</v>
          </cell>
          <cell r="BA129">
            <v>43608</v>
          </cell>
        </row>
        <row r="130">
          <cell r="AY130">
            <v>43585</v>
          </cell>
          <cell r="AZ130">
            <v>43641</v>
          </cell>
          <cell r="BA130">
            <v>43609</v>
          </cell>
        </row>
        <row r="131">
          <cell r="AY131">
            <v>43586</v>
          </cell>
          <cell r="AZ131">
            <v>43642</v>
          </cell>
          <cell r="BA131">
            <v>43610</v>
          </cell>
        </row>
        <row r="132">
          <cell r="AY132">
            <v>43587</v>
          </cell>
          <cell r="AZ132">
            <v>43643</v>
          </cell>
          <cell r="BA132">
            <v>43612</v>
          </cell>
        </row>
        <row r="133">
          <cell r="AY133">
            <v>43588</v>
          </cell>
          <cell r="AZ133">
            <v>43644</v>
          </cell>
          <cell r="BA133">
            <v>43613</v>
          </cell>
        </row>
        <row r="134">
          <cell r="AY134">
            <v>43589</v>
          </cell>
          <cell r="AZ134">
            <v>43647</v>
          </cell>
          <cell r="BA134">
            <v>43614</v>
          </cell>
        </row>
        <row r="135">
          <cell r="AY135">
            <v>43590</v>
          </cell>
          <cell r="AZ135">
            <v>43648</v>
          </cell>
          <cell r="BA135">
            <v>43616</v>
          </cell>
        </row>
        <row r="136">
          <cell r="AY136">
            <v>43591</v>
          </cell>
          <cell r="AZ136">
            <v>43649</v>
          </cell>
          <cell r="BA136">
            <v>43617</v>
          </cell>
        </row>
        <row r="137">
          <cell r="AY137">
            <v>43592</v>
          </cell>
          <cell r="AZ137">
            <v>43650</v>
          </cell>
          <cell r="BA137">
            <v>43619</v>
          </cell>
        </row>
        <row r="138">
          <cell r="AY138">
            <v>43593</v>
          </cell>
          <cell r="AZ138">
            <v>43651</v>
          </cell>
          <cell r="BA138">
            <v>43620</v>
          </cell>
        </row>
        <row r="139">
          <cell r="AY139">
            <v>43594</v>
          </cell>
          <cell r="AZ139">
            <v>43654</v>
          </cell>
          <cell r="BA139">
            <v>43621</v>
          </cell>
        </row>
        <row r="140">
          <cell r="AY140">
            <v>43595</v>
          </cell>
          <cell r="AZ140">
            <v>43655</v>
          </cell>
          <cell r="BA140">
            <v>43622</v>
          </cell>
        </row>
        <row r="141">
          <cell r="AY141">
            <v>43596</v>
          </cell>
          <cell r="AZ141">
            <v>43656</v>
          </cell>
          <cell r="BA141">
            <v>43623</v>
          </cell>
        </row>
        <row r="142">
          <cell r="AY142">
            <v>43597</v>
          </cell>
          <cell r="AZ142">
            <v>43657</v>
          </cell>
          <cell r="BA142">
            <v>43624</v>
          </cell>
        </row>
        <row r="143">
          <cell r="AY143">
            <v>43598</v>
          </cell>
          <cell r="AZ143">
            <v>43658</v>
          </cell>
          <cell r="BA143">
            <v>43627</v>
          </cell>
        </row>
        <row r="144">
          <cell r="AY144">
            <v>43599</v>
          </cell>
          <cell r="AZ144">
            <v>43661</v>
          </cell>
          <cell r="BA144">
            <v>43628</v>
          </cell>
        </row>
        <row r="145">
          <cell r="AY145">
            <v>43600</v>
          </cell>
          <cell r="AZ145">
            <v>43662</v>
          </cell>
          <cell r="BA145">
            <v>43629</v>
          </cell>
        </row>
        <row r="146">
          <cell r="AY146">
            <v>43601</v>
          </cell>
          <cell r="AZ146">
            <v>43663</v>
          </cell>
          <cell r="BA146">
            <v>43630</v>
          </cell>
        </row>
        <row r="147">
          <cell r="AY147">
            <v>43602</v>
          </cell>
          <cell r="AZ147">
            <v>43664</v>
          </cell>
          <cell r="BA147">
            <v>43631</v>
          </cell>
        </row>
        <row r="148">
          <cell r="AY148">
            <v>43603</v>
          </cell>
          <cell r="AZ148">
            <v>43665</v>
          </cell>
          <cell r="BA148">
            <v>43633</v>
          </cell>
        </row>
        <row r="149">
          <cell r="AY149">
            <v>43604</v>
          </cell>
          <cell r="AZ149">
            <v>43668</v>
          </cell>
          <cell r="BA149">
            <v>43634</v>
          </cell>
        </row>
        <row r="150">
          <cell r="AY150">
            <v>43605</v>
          </cell>
          <cell r="AZ150">
            <v>43669</v>
          </cell>
          <cell r="BA150">
            <v>43635</v>
          </cell>
        </row>
        <row r="151">
          <cell r="AY151">
            <v>43606</v>
          </cell>
          <cell r="AZ151">
            <v>43670</v>
          </cell>
          <cell r="BA151">
            <v>43636</v>
          </cell>
        </row>
        <row r="152">
          <cell r="AY152">
            <v>43607</v>
          </cell>
          <cell r="AZ152">
            <v>43671</v>
          </cell>
          <cell r="BA152">
            <v>43637</v>
          </cell>
        </row>
        <row r="153">
          <cell r="AY153">
            <v>43608</v>
          </cell>
          <cell r="AZ153">
            <v>43672</v>
          </cell>
          <cell r="BA153">
            <v>43638</v>
          </cell>
        </row>
        <row r="154">
          <cell r="AY154">
            <v>43609</v>
          </cell>
          <cell r="AZ154">
            <v>43675</v>
          </cell>
          <cell r="BA154">
            <v>43640</v>
          </cell>
        </row>
        <row r="155">
          <cell r="AY155">
            <v>43610</v>
          </cell>
          <cell r="AZ155">
            <v>43676</v>
          </cell>
          <cell r="BA155">
            <v>43641</v>
          </cell>
        </row>
        <row r="156">
          <cell r="AY156">
            <v>43611</v>
          </cell>
          <cell r="AZ156">
            <v>43677</v>
          </cell>
          <cell r="BA156">
            <v>43642</v>
          </cell>
        </row>
        <row r="157">
          <cell r="AY157">
            <v>43612</v>
          </cell>
          <cell r="AZ157">
            <v>43678</v>
          </cell>
          <cell r="BA157">
            <v>43643</v>
          </cell>
        </row>
        <row r="158">
          <cell r="AY158">
            <v>43613</v>
          </cell>
          <cell r="AZ158">
            <v>43679</v>
          </cell>
          <cell r="BA158">
            <v>43644</v>
          </cell>
        </row>
        <row r="159">
          <cell r="AY159">
            <v>43614</v>
          </cell>
          <cell r="AZ159">
            <v>43682</v>
          </cell>
          <cell r="BA159">
            <v>43645</v>
          </cell>
        </row>
        <row r="160">
          <cell r="AY160">
            <v>43615</v>
          </cell>
          <cell r="AZ160">
            <v>43683</v>
          </cell>
          <cell r="BA160">
            <v>43647</v>
          </cell>
        </row>
        <row r="161">
          <cell r="AY161">
            <v>43616</v>
          </cell>
          <cell r="AZ161">
            <v>43684</v>
          </cell>
          <cell r="BA161">
            <v>43648</v>
          </cell>
        </row>
        <row r="162">
          <cell r="AY162">
            <v>43617</v>
          </cell>
          <cell r="AZ162">
            <v>43685</v>
          </cell>
          <cell r="BA162">
            <v>43649</v>
          </cell>
        </row>
        <row r="163">
          <cell r="AY163">
            <v>43618</v>
          </cell>
          <cell r="AZ163">
            <v>43686</v>
          </cell>
          <cell r="BA163">
            <v>43650</v>
          </cell>
        </row>
        <row r="164">
          <cell r="AY164">
            <v>43619</v>
          </cell>
          <cell r="AZ164">
            <v>43689</v>
          </cell>
          <cell r="BA164">
            <v>43651</v>
          </cell>
        </row>
        <row r="165">
          <cell r="AY165">
            <v>43620</v>
          </cell>
          <cell r="AZ165">
            <v>43690</v>
          </cell>
          <cell r="BA165">
            <v>43652</v>
          </cell>
        </row>
        <row r="166">
          <cell r="AY166">
            <v>43621</v>
          </cell>
          <cell r="AZ166">
            <v>43691</v>
          </cell>
          <cell r="BA166">
            <v>43654</v>
          </cell>
        </row>
        <row r="167">
          <cell r="AY167">
            <v>43622</v>
          </cell>
          <cell r="AZ167">
            <v>43693</v>
          </cell>
          <cell r="BA167">
            <v>43655</v>
          </cell>
        </row>
        <row r="168">
          <cell r="AY168">
            <v>43623</v>
          </cell>
          <cell r="AZ168">
            <v>43696</v>
          </cell>
          <cell r="BA168">
            <v>43656</v>
          </cell>
        </row>
        <row r="169">
          <cell r="AY169">
            <v>43624</v>
          </cell>
          <cell r="AZ169">
            <v>43697</v>
          </cell>
          <cell r="BA169">
            <v>43657</v>
          </cell>
        </row>
        <row r="170">
          <cell r="AY170">
            <v>43625</v>
          </cell>
          <cell r="AZ170">
            <v>43698</v>
          </cell>
          <cell r="BA170">
            <v>43658</v>
          </cell>
        </row>
        <row r="171">
          <cell r="AY171">
            <v>43626</v>
          </cell>
          <cell r="AZ171">
            <v>43699</v>
          </cell>
          <cell r="BA171">
            <v>43659</v>
          </cell>
        </row>
        <row r="172">
          <cell r="AY172">
            <v>43627</v>
          </cell>
          <cell r="AZ172">
            <v>43700</v>
          </cell>
          <cell r="BA172">
            <v>43661</v>
          </cell>
        </row>
        <row r="173">
          <cell r="AY173">
            <v>43628</v>
          </cell>
          <cell r="AZ173">
            <v>43703</v>
          </cell>
          <cell r="BA173">
            <v>43662</v>
          </cell>
        </row>
        <row r="174">
          <cell r="AY174">
            <v>43629</v>
          </cell>
          <cell r="AZ174">
            <v>43704</v>
          </cell>
          <cell r="BA174">
            <v>43663</v>
          </cell>
        </row>
        <row r="175">
          <cell r="AY175">
            <v>43630</v>
          </cell>
          <cell r="AZ175">
            <v>43705</v>
          </cell>
          <cell r="BA175">
            <v>43664</v>
          </cell>
        </row>
        <row r="176">
          <cell r="AY176">
            <v>43631</v>
          </cell>
          <cell r="AZ176">
            <v>43706</v>
          </cell>
          <cell r="BA176">
            <v>43665</v>
          </cell>
        </row>
        <row r="177">
          <cell r="AY177">
            <v>43632</v>
          </cell>
          <cell r="AZ177">
            <v>43707</v>
          </cell>
          <cell r="BA177">
            <v>43666</v>
          </cell>
        </row>
        <row r="178">
          <cell r="AY178">
            <v>43633</v>
          </cell>
          <cell r="AZ178">
            <v>43710</v>
          </cell>
          <cell r="BA178">
            <v>43668</v>
          </cell>
        </row>
        <row r="179">
          <cell r="AY179">
            <v>43634</v>
          </cell>
          <cell r="AZ179">
            <v>43711</v>
          </cell>
          <cell r="BA179">
            <v>43669</v>
          </cell>
        </row>
        <row r="180">
          <cell r="AY180">
            <v>43635</v>
          </cell>
          <cell r="AZ180">
            <v>43712</v>
          </cell>
          <cell r="BA180">
            <v>43670</v>
          </cell>
        </row>
        <row r="181">
          <cell r="AY181">
            <v>43636</v>
          </cell>
          <cell r="AZ181">
            <v>43713</v>
          </cell>
          <cell r="BA181">
            <v>43671</v>
          </cell>
        </row>
        <row r="182">
          <cell r="AY182">
            <v>43637</v>
          </cell>
          <cell r="AZ182">
            <v>43714</v>
          </cell>
          <cell r="BA182">
            <v>43672</v>
          </cell>
        </row>
        <row r="183">
          <cell r="AY183">
            <v>43638</v>
          </cell>
          <cell r="AZ183">
            <v>43717</v>
          </cell>
          <cell r="BA183">
            <v>43673</v>
          </cell>
        </row>
        <row r="184">
          <cell r="AY184">
            <v>43639</v>
          </cell>
          <cell r="AZ184">
            <v>43718</v>
          </cell>
          <cell r="BA184">
            <v>43675</v>
          </cell>
        </row>
        <row r="185">
          <cell r="AY185">
            <v>43640</v>
          </cell>
          <cell r="AZ185">
            <v>43719</v>
          </cell>
          <cell r="BA185">
            <v>43676</v>
          </cell>
        </row>
        <row r="186">
          <cell r="AY186">
            <v>43641</v>
          </cell>
          <cell r="AZ186">
            <v>43720</v>
          </cell>
          <cell r="BA186">
            <v>43677</v>
          </cell>
        </row>
        <row r="187">
          <cell r="AY187">
            <v>43642</v>
          </cell>
          <cell r="AZ187">
            <v>43721</v>
          </cell>
          <cell r="BA187">
            <v>43678</v>
          </cell>
        </row>
        <row r="188">
          <cell r="AY188">
            <v>43643</v>
          </cell>
          <cell r="AZ188">
            <v>43724</v>
          </cell>
          <cell r="BA188">
            <v>43679</v>
          </cell>
        </row>
        <row r="189">
          <cell r="AY189">
            <v>43644</v>
          </cell>
          <cell r="AZ189">
            <v>43725</v>
          </cell>
          <cell r="BA189">
            <v>43680</v>
          </cell>
        </row>
        <row r="190">
          <cell r="AY190">
            <v>43645</v>
          </cell>
          <cell r="AZ190">
            <v>43726</v>
          </cell>
          <cell r="BA190">
            <v>43682</v>
          </cell>
        </row>
        <row r="191">
          <cell r="AY191">
            <v>43646</v>
          </cell>
          <cell r="AZ191">
            <v>43727</v>
          </cell>
          <cell r="BA191">
            <v>43683</v>
          </cell>
        </row>
        <row r="192">
          <cell r="AY192">
            <v>43647</v>
          </cell>
          <cell r="AZ192">
            <v>43728</v>
          </cell>
          <cell r="BA192">
            <v>43684</v>
          </cell>
        </row>
        <row r="193">
          <cell r="AY193">
            <v>43648</v>
          </cell>
          <cell r="AZ193">
            <v>43731</v>
          </cell>
          <cell r="BA193">
            <v>43685</v>
          </cell>
        </row>
        <row r="194">
          <cell r="AY194">
            <v>43649</v>
          </cell>
          <cell r="AZ194">
            <v>43732</v>
          </cell>
          <cell r="BA194">
            <v>43686</v>
          </cell>
        </row>
        <row r="195">
          <cell r="AY195">
            <v>43650</v>
          </cell>
          <cell r="AZ195">
            <v>43733</v>
          </cell>
          <cell r="BA195">
            <v>43687</v>
          </cell>
        </row>
        <row r="196">
          <cell r="AY196">
            <v>43651</v>
          </cell>
          <cell r="AZ196">
            <v>43734</v>
          </cell>
          <cell r="BA196">
            <v>43689</v>
          </cell>
        </row>
        <row r="197">
          <cell r="AY197">
            <v>43652</v>
          </cell>
          <cell r="AZ197">
            <v>43735</v>
          </cell>
          <cell r="BA197">
            <v>43690</v>
          </cell>
        </row>
        <row r="198">
          <cell r="AY198">
            <v>43653</v>
          </cell>
          <cell r="AZ198">
            <v>43738</v>
          </cell>
          <cell r="BA198">
            <v>43691</v>
          </cell>
        </row>
        <row r="199">
          <cell r="AY199">
            <v>43654</v>
          </cell>
          <cell r="AZ199">
            <v>43739</v>
          </cell>
          <cell r="BA199">
            <v>43693</v>
          </cell>
        </row>
        <row r="200">
          <cell r="AY200">
            <v>43655</v>
          </cell>
          <cell r="AZ200">
            <v>43740</v>
          </cell>
          <cell r="BA200">
            <v>43694</v>
          </cell>
        </row>
        <row r="201">
          <cell r="AY201">
            <v>43656</v>
          </cell>
          <cell r="AZ201">
            <v>43741</v>
          </cell>
          <cell r="BA201">
            <v>43696</v>
          </cell>
        </row>
        <row r="202">
          <cell r="AY202">
            <v>43657</v>
          </cell>
          <cell r="AZ202">
            <v>43742</v>
          </cell>
          <cell r="BA202">
            <v>43697</v>
          </cell>
        </row>
        <row r="203">
          <cell r="AY203">
            <v>43658</v>
          </cell>
          <cell r="AZ203">
            <v>43745</v>
          </cell>
          <cell r="BA203">
            <v>43698</v>
          </cell>
        </row>
        <row r="204">
          <cell r="AY204">
            <v>43659</v>
          </cell>
          <cell r="AZ204">
            <v>43746</v>
          </cell>
          <cell r="BA204">
            <v>43699</v>
          </cell>
        </row>
        <row r="205">
          <cell r="AY205">
            <v>43660</v>
          </cell>
          <cell r="AZ205">
            <v>43747</v>
          </cell>
          <cell r="BA205">
            <v>43700</v>
          </cell>
        </row>
        <row r="206">
          <cell r="AY206">
            <v>43661</v>
          </cell>
          <cell r="AZ206">
            <v>43748</v>
          </cell>
          <cell r="BA206">
            <v>43701</v>
          </cell>
        </row>
        <row r="207">
          <cell r="AY207">
            <v>43662</v>
          </cell>
          <cell r="AZ207">
            <v>43749</v>
          </cell>
          <cell r="BA207">
            <v>43703</v>
          </cell>
        </row>
        <row r="208">
          <cell r="AY208">
            <v>43663</v>
          </cell>
          <cell r="AZ208">
            <v>43752</v>
          </cell>
          <cell r="BA208">
            <v>43704</v>
          </cell>
        </row>
        <row r="209">
          <cell r="AY209">
            <v>43664</v>
          </cell>
          <cell r="AZ209">
            <v>43753</v>
          </cell>
          <cell r="BA209">
            <v>43705</v>
          </cell>
        </row>
        <row r="210">
          <cell r="AY210">
            <v>43665</v>
          </cell>
          <cell r="AZ210">
            <v>43754</v>
          </cell>
          <cell r="BA210">
            <v>43706</v>
          </cell>
        </row>
        <row r="211">
          <cell r="AY211">
            <v>43666</v>
          </cell>
          <cell r="AZ211">
            <v>43755</v>
          </cell>
          <cell r="BA211">
            <v>43707</v>
          </cell>
        </row>
        <row r="212">
          <cell r="AY212">
            <v>43667</v>
          </cell>
          <cell r="AZ212">
            <v>43756</v>
          </cell>
          <cell r="BA212">
            <v>43708</v>
          </cell>
        </row>
        <row r="213">
          <cell r="AY213">
            <v>43668</v>
          </cell>
          <cell r="AZ213">
            <v>43759</v>
          </cell>
          <cell r="BA213">
            <v>43710</v>
          </cell>
        </row>
        <row r="214">
          <cell r="AY214">
            <v>43669</v>
          </cell>
          <cell r="AZ214">
            <v>43760</v>
          </cell>
          <cell r="BA214">
            <v>43711</v>
          </cell>
        </row>
        <row r="215">
          <cell r="AY215">
            <v>43670</v>
          </cell>
          <cell r="AZ215">
            <v>43761</v>
          </cell>
          <cell r="BA215">
            <v>43712</v>
          </cell>
        </row>
        <row r="216">
          <cell r="AY216">
            <v>43671</v>
          </cell>
          <cell r="AZ216">
            <v>43762</v>
          </cell>
          <cell r="BA216">
            <v>43713</v>
          </cell>
        </row>
        <row r="217">
          <cell r="AY217">
            <v>43672</v>
          </cell>
          <cell r="AZ217">
            <v>43763</v>
          </cell>
          <cell r="BA217">
            <v>43714</v>
          </cell>
        </row>
        <row r="218">
          <cell r="AY218">
            <v>43673</v>
          </cell>
          <cell r="AZ218">
            <v>43766</v>
          </cell>
          <cell r="BA218">
            <v>43715</v>
          </cell>
        </row>
        <row r="219">
          <cell r="AY219">
            <v>43674</v>
          </cell>
          <cell r="AZ219">
            <v>43767</v>
          </cell>
          <cell r="BA219">
            <v>43717</v>
          </cell>
        </row>
        <row r="220">
          <cell r="AY220">
            <v>43675</v>
          </cell>
          <cell r="AZ220">
            <v>43768</v>
          </cell>
          <cell r="BA220">
            <v>43718</v>
          </cell>
        </row>
        <row r="221">
          <cell r="AY221">
            <v>43676</v>
          </cell>
          <cell r="AZ221">
            <v>43769</v>
          </cell>
          <cell r="BA221">
            <v>43719</v>
          </cell>
        </row>
        <row r="222">
          <cell r="AY222">
            <v>43677</v>
          </cell>
          <cell r="AZ222">
            <v>43773</v>
          </cell>
          <cell r="BA222">
            <v>43720</v>
          </cell>
        </row>
        <row r="223">
          <cell r="AY223">
            <v>43678</v>
          </cell>
          <cell r="AZ223">
            <v>43774</v>
          </cell>
          <cell r="BA223">
            <v>43721</v>
          </cell>
        </row>
        <row r="224">
          <cell r="AY224">
            <v>43679</v>
          </cell>
          <cell r="AZ224">
            <v>43775</v>
          </cell>
          <cell r="BA224">
            <v>43722</v>
          </cell>
        </row>
        <row r="225">
          <cell r="AY225">
            <v>43680</v>
          </cell>
          <cell r="AZ225">
            <v>43776</v>
          </cell>
          <cell r="BA225">
            <v>43724</v>
          </cell>
        </row>
        <row r="226">
          <cell r="AY226">
            <v>43681</v>
          </cell>
          <cell r="AZ226">
            <v>43777</v>
          </cell>
          <cell r="BA226">
            <v>43725</v>
          </cell>
        </row>
        <row r="227">
          <cell r="AY227">
            <v>43682</v>
          </cell>
          <cell r="AZ227">
            <v>43781</v>
          </cell>
          <cell r="BA227">
            <v>43726</v>
          </cell>
        </row>
        <row r="228">
          <cell r="AY228">
            <v>43683</v>
          </cell>
          <cell r="AZ228">
            <v>43782</v>
          </cell>
          <cell r="BA228">
            <v>43727</v>
          </cell>
        </row>
        <row r="229">
          <cell r="AY229">
            <v>43684</v>
          </cell>
          <cell r="AZ229">
            <v>43783</v>
          </cell>
          <cell r="BA229">
            <v>43728</v>
          </cell>
        </row>
        <row r="230">
          <cell r="AY230">
            <v>43685</v>
          </cell>
          <cell r="AZ230">
            <v>43784</v>
          </cell>
          <cell r="BA230">
            <v>43729</v>
          </cell>
        </row>
        <row r="231">
          <cell r="AY231">
            <v>43686</v>
          </cell>
          <cell r="AZ231">
            <v>43787</v>
          </cell>
          <cell r="BA231">
            <v>43731</v>
          </cell>
        </row>
        <row r="232">
          <cell r="AY232">
            <v>43687</v>
          </cell>
          <cell r="AZ232">
            <v>43788</v>
          </cell>
          <cell r="BA232">
            <v>43732</v>
          </cell>
        </row>
        <row r="233">
          <cell r="AY233">
            <v>43688</v>
          </cell>
          <cell r="AZ233">
            <v>43789</v>
          </cell>
          <cell r="BA233">
            <v>43733</v>
          </cell>
        </row>
        <row r="234">
          <cell r="AY234">
            <v>43689</v>
          </cell>
          <cell r="AZ234">
            <v>43790</v>
          </cell>
          <cell r="BA234">
            <v>43734</v>
          </cell>
        </row>
        <row r="235">
          <cell r="AY235">
            <v>43690</v>
          </cell>
          <cell r="AZ235">
            <v>43791</v>
          </cell>
          <cell r="BA235">
            <v>43735</v>
          </cell>
        </row>
        <row r="236">
          <cell r="AY236">
            <v>43691</v>
          </cell>
          <cell r="AZ236">
            <v>43794</v>
          </cell>
          <cell r="BA236">
            <v>43736</v>
          </cell>
        </row>
        <row r="237">
          <cell r="AY237">
            <v>43692</v>
          </cell>
          <cell r="AZ237">
            <v>43795</v>
          </cell>
          <cell r="BA237">
            <v>43738</v>
          </cell>
        </row>
        <row r="238">
          <cell r="AY238">
            <v>43693</v>
          </cell>
          <cell r="AZ238">
            <v>43796</v>
          </cell>
          <cell r="BA238">
            <v>43739</v>
          </cell>
        </row>
        <row r="239">
          <cell r="AY239">
            <v>43694</v>
          </cell>
          <cell r="AZ239">
            <v>43797</v>
          </cell>
          <cell r="BA239">
            <v>43740</v>
          </cell>
        </row>
        <row r="240">
          <cell r="AY240">
            <v>43695</v>
          </cell>
          <cell r="AZ240">
            <v>43798</v>
          </cell>
          <cell r="BA240">
            <v>43741</v>
          </cell>
        </row>
        <row r="241">
          <cell r="AY241">
            <v>43696</v>
          </cell>
          <cell r="AZ241">
            <v>43801</v>
          </cell>
          <cell r="BA241">
            <v>43742</v>
          </cell>
        </row>
        <row r="242">
          <cell r="AY242">
            <v>43697</v>
          </cell>
          <cell r="AZ242">
            <v>43802</v>
          </cell>
          <cell r="BA242">
            <v>43743</v>
          </cell>
        </row>
        <row r="243">
          <cell r="AY243">
            <v>43698</v>
          </cell>
          <cell r="AZ243">
            <v>43803</v>
          </cell>
          <cell r="BA243">
            <v>43745</v>
          </cell>
        </row>
        <row r="244">
          <cell r="AY244">
            <v>43699</v>
          </cell>
          <cell r="AZ244">
            <v>43804</v>
          </cell>
          <cell r="BA244">
            <v>43746</v>
          </cell>
        </row>
        <row r="245">
          <cell r="AY245">
            <v>43700</v>
          </cell>
          <cell r="AZ245">
            <v>43805</v>
          </cell>
          <cell r="BA245">
            <v>43747</v>
          </cell>
        </row>
        <row r="246">
          <cell r="AY246">
            <v>43701</v>
          </cell>
          <cell r="AZ246">
            <v>43808</v>
          </cell>
          <cell r="BA246">
            <v>43748</v>
          </cell>
        </row>
        <row r="247">
          <cell r="AY247">
            <v>43702</v>
          </cell>
          <cell r="AZ247">
            <v>43809</v>
          </cell>
          <cell r="BA247">
            <v>43749</v>
          </cell>
        </row>
        <row r="248">
          <cell r="AY248">
            <v>43703</v>
          </cell>
          <cell r="AZ248">
            <v>43810</v>
          </cell>
          <cell r="BA248">
            <v>43750</v>
          </cell>
        </row>
        <row r="249">
          <cell r="AY249">
            <v>43704</v>
          </cell>
          <cell r="AZ249">
            <v>43811</v>
          </cell>
          <cell r="BA249">
            <v>43752</v>
          </cell>
        </row>
        <row r="250">
          <cell r="AY250">
            <v>43705</v>
          </cell>
          <cell r="AZ250">
            <v>43812</v>
          </cell>
          <cell r="BA250">
            <v>43753</v>
          </cell>
        </row>
        <row r="251">
          <cell r="AY251">
            <v>43706</v>
          </cell>
          <cell r="AZ251">
            <v>43815</v>
          </cell>
          <cell r="BA251">
            <v>43754</v>
          </cell>
        </row>
        <row r="252">
          <cell r="AY252">
            <v>43707</v>
          </cell>
          <cell r="AZ252">
            <v>43816</v>
          </cell>
          <cell r="BA252">
            <v>43755</v>
          </cell>
        </row>
        <row r="253">
          <cell r="AY253">
            <v>43708</v>
          </cell>
          <cell r="AZ253">
            <v>43817</v>
          </cell>
          <cell r="BA253">
            <v>43756</v>
          </cell>
        </row>
        <row r="254">
          <cell r="AY254">
            <v>43709</v>
          </cell>
          <cell r="AZ254">
            <v>43818</v>
          </cell>
          <cell r="BA254">
            <v>43757</v>
          </cell>
        </row>
        <row r="255">
          <cell r="AY255">
            <v>43710</v>
          </cell>
          <cell r="AZ255">
            <v>43819</v>
          </cell>
          <cell r="BA255">
            <v>43759</v>
          </cell>
        </row>
        <row r="256">
          <cell r="AY256">
            <v>43711</v>
          </cell>
          <cell r="AZ256">
            <v>43822</v>
          </cell>
          <cell r="BA256">
            <v>43760</v>
          </cell>
        </row>
        <row r="257">
          <cell r="AY257">
            <v>43712</v>
          </cell>
          <cell r="AZ257">
            <v>43823</v>
          </cell>
          <cell r="BA257">
            <v>43761</v>
          </cell>
        </row>
        <row r="258">
          <cell r="AY258">
            <v>43713</v>
          </cell>
          <cell r="AZ258">
            <v>43825</v>
          </cell>
          <cell r="BA258">
            <v>43762</v>
          </cell>
        </row>
        <row r="259">
          <cell r="AY259">
            <v>43714</v>
          </cell>
          <cell r="AZ259">
            <v>43826</v>
          </cell>
          <cell r="BA259">
            <v>43763</v>
          </cell>
        </row>
        <row r="260">
          <cell r="AY260">
            <v>43715</v>
          </cell>
          <cell r="AZ260">
            <v>43829</v>
          </cell>
          <cell r="BA260">
            <v>43764</v>
          </cell>
        </row>
        <row r="261">
          <cell r="AY261">
            <v>43716</v>
          </cell>
          <cell r="AZ261">
            <v>43830</v>
          </cell>
          <cell r="BA261">
            <v>43766</v>
          </cell>
        </row>
        <row r="262">
          <cell r="AY262">
            <v>43717</v>
          </cell>
          <cell r="AZ262">
            <v>43831</v>
          </cell>
          <cell r="BA262">
            <v>43767</v>
          </cell>
        </row>
        <row r="263">
          <cell r="AY263">
            <v>43718</v>
          </cell>
          <cell r="AZ263">
            <v>43832</v>
          </cell>
          <cell r="BA263">
            <v>43768</v>
          </cell>
        </row>
        <row r="264">
          <cell r="AY264">
            <v>43719</v>
          </cell>
          <cell r="AZ264">
            <v>43833</v>
          </cell>
          <cell r="BA264">
            <v>43769</v>
          </cell>
        </row>
        <row r="265">
          <cell r="AY265">
            <v>43720</v>
          </cell>
          <cell r="BA265">
            <v>43771</v>
          </cell>
        </row>
        <row r="266">
          <cell r="AY266">
            <v>43721</v>
          </cell>
          <cell r="BA266">
            <v>43773</v>
          </cell>
        </row>
        <row r="267">
          <cell r="AY267">
            <v>43722</v>
          </cell>
          <cell r="BA267">
            <v>43774</v>
          </cell>
        </row>
        <row r="268">
          <cell r="AY268">
            <v>43723</v>
          </cell>
          <cell r="BA268">
            <v>43775</v>
          </cell>
        </row>
        <row r="269">
          <cell r="AY269">
            <v>43724</v>
          </cell>
          <cell r="BA269">
            <v>43776</v>
          </cell>
        </row>
        <row r="270">
          <cell r="AY270">
            <v>43725</v>
          </cell>
          <cell r="BA270">
            <v>43777</v>
          </cell>
        </row>
        <row r="271">
          <cell r="AY271">
            <v>43726</v>
          </cell>
          <cell r="BA271">
            <v>43778</v>
          </cell>
        </row>
        <row r="272">
          <cell r="AY272">
            <v>43727</v>
          </cell>
          <cell r="BA272">
            <v>43781</v>
          </cell>
        </row>
        <row r="273">
          <cell r="AY273">
            <v>43728</v>
          </cell>
          <cell r="BA273">
            <v>43782</v>
          </cell>
        </row>
        <row r="274">
          <cell r="AY274">
            <v>43729</v>
          </cell>
          <cell r="BA274">
            <v>43783</v>
          </cell>
        </row>
        <row r="275">
          <cell r="AY275">
            <v>43730</v>
          </cell>
          <cell r="BA275">
            <v>43784</v>
          </cell>
        </row>
        <row r="276">
          <cell r="AY276">
            <v>43731</v>
          </cell>
          <cell r="BA276">
            <v>43785</v>
          </cell>
        </row>
        <row r="277">
          <cell r="AY277">
            <v>43732</v>
          </cell>
          <cell r="BA277">
            <v>43787</v>
          </cell>
        </row>
        <row r="278">
          <cell r="AY278">
            <v>43733</v>
          </cell>
          <cell r="BA278">
            <v>43788</v>
          </cell>
        </row>
        <row r="279">
          <cell r="AY279">
            <v>43734</v>
          </cell>
          <cell r="BA279">
            <v>43789</v>
          </cell>
        </row>
        <row r="280">
          <cell r="AY280">
            <v>43735</v>
          </cell>
          <cell r="BA280">
            <v>43790</v>
          </cell>
        </row>
        <row r="281">
          <cell r="AY281">
            <v>43736</v>
          </cell>
          <cell r="BA281">
            <v>43791</v>
          </cell>
        </row>
        <row r="282">
          <cell r="AY282">
            <v>43737</v>
          </cell>
          <cell r="BA282">
            <v>43792</v>
          </cell>
        </row>
        <row r="283">
          <cell r="AY283">
            <v>43738</v>
          </cell>
          <cell r="BA283">
            <v>43794</v>
          </cell>
        </row>
        <row r="284">
          <cell r="AY284">
            <v>43739</v>
          </cell>
          <cell r="BA284">
            <v>43795</v>
          </cell>
        </row>
        <row r="285">
          <cell r="AY285">
            <v>43740</v>
          </cell>
          <cell r="BA285">
            <v>43796</v>
          </cell>
        </row>
        <row r="286">
          <cell r="AY286">
            <v>43741</v>
          </cell>
          <cell r="BA286">
            <v>43797</v>
          </cell>
        </row>
        <row r="287">
          <cell r="AY287">
            <v>43742</v>
          </cell>
          <cell r="BA287">
            <v>43798</v>
          </cell>
        </row>
        <row r="288">
          <cell r="AY288">
            <v>43743</v>
          </cell>
          <cell r="BA288">
            <v>43799</v>
          </cell>
        </row>
        <row r="289">
          <cell r="AY289">
            <v>43744</v>
          </cell>
          <cell r="BA289">
            <v>43801</v>
          </cell>
        </row>
        <row r="290">
          <cell r="AY290">
            <v>43745</v>
          </cell>
          <cell r="BA290">
            <v>43802</v>
          </cell>
        </row>
        <row r="291">
          <cell r="AY291">
            <v>43746</v>
          </cell>
          <cell r="BA291">
            <v>43803</v>
          </cell>
        </row>
        <row r="292">
          <cell r="AY292">
            <v>43747</v>
          </cell>
          <cell r="BA292">
            <v>43804</v>
          </cell>
        </row>
        <row r="293">
          <cell r="AY293">
            <v>43748</v>
          </cell>
          <cell r="BA293">
            <v>43805</v>
          </cell>
        </row>
        <row r="294">
          <cell r="AY294">
            <v>43749</v>
          </cell>
          <cell r="BA294">
            <v>43806</v>
          </cell>
        </row>
        <row r="295">
          <cell r="AY295">
            <v>43750</v>
          </cell>
          <cell r="BA295">
            <v>43808</v>
          </cell>
        </row>
        <row r="296">
          <cell r="AY296">
            <v>43751</v>
          </cell>
          <cell r="BA296">
            <v>43809</v>
          </cell>
        </row>
        <row r="297">
          <cell r="AY297">
            <v>43752</v>
          </cell>
          <cell r="BA297">
            <v>43810</v>
          </cell>
        </row>
        <row r="298">
          <cell r="AY298">
            <v>43753</v>
          </cell>
          <cell r="BA298">
            <v>43811</v>
          </cell>
        </row>
        <row r="299">
          <cell r="AY299">
            <v>43754</v>
          </cell>
          <cell r="BA299">
            <v>43812</v>
          </cell>
        </row>
        <row r="300">
          <cell r="AY300">
            <v>43755</v>
          </cell>
          <cell r="BA300">
            <v>43813</v>
          </cell>
        </row>
        <row r="301">
          <cell r="AY301">
            <v>43756</v>
          </cell>
          <cell r="BA301">
            <v>43815</v>
          </cell>
        </row>
        <row r="302">
          <cell r="AY302">
            <v>43757</v>
          </cell>
          <cell r="BA302">
            <v>43816</v>
          </cell>
        </row>
        <row r="303">
          <cell r="AY303">
            <v>43758</v>
          </cell>
          <cell r="BA303">
            <v>43817</v>
          </cell>
        </row>
        <row r="304">
          <cell r="AY304">
            <v>43759</v>
          </cell>
          <cell r="BA304">
            <v>43818</v>
          </cell>
        </row>
        <row r="305">
          <cell r="AY305">
            <v>43760</v>
          </cell>
          <cell r="BA305">
            <v>43819</v>
          </cell>
        </row>
        <row r="306">
          <cell r="AY306">
            <v>43761</v>
          </cell>
          <cell r="BA306">
            <v>43820</v>
          </cell>
        </row>
        <row r="307">
          <cell r="AY307">
            <v>43762</v>
          </cell>
          <cell r="BA307">
            <v>43822</v>
          </cell>
        </row>
        <row r="308">
          <cell r="AY308">
            <v>43763</v>
          </cell>
          <cell r="BA308">
            <v>43823</v>
          </cell>
        </row>
        <row r="309">
          <cell r="AY309">
            <v>43764</v>
          </cell>
          <cell r="BA309">
            <v>43825</v>
          </cell>
        </row>
        <row r="310">
          <cell r="AY310">
            <v>43765</v>
          </cell>
          <cell r="BA310">
            <v>43826</v>
          </cell>
        </row>
        <row r="311">
          <cell r="AY311">
            <v>43766</v>
          </cell>
          <cell r="BA311">
            <v>43827</v>
          </cell>
        </row>
        <row r="312">
          <cell r="AY312">
            <v>43767</v>
          </cell>
          <cell r="BA312">
            <v>43829</v>
          </cell>
        </row>
        <row r="313">
          <cell r="AY313">
            <v>43768</v>
          </cell>
          <cell r="BA313">
            <v>43830</v>
          </cell>
        </row>
        <row r="314">
          <cell r="AY314">
            <v>43769</v>
          </cell>
          <cell r="BA314">
            <v>43831</v>
          </cell>
        </row>
        <row r="315">
          <cell r="AY315">
            <v>43770</v>
          </cell>
          <cell r="BA315">
            <v>43832</v>
          </cell>
        </row>
        <row r="316">
          <cell r="AY316">
            <v>43771</v>
          </cell>
          <cell r="BA316">
            <v>43833</v>
          </cell>
        </row>
        <row r="317">
          <cell r="AY317">
            <v>43772</v>
          </cell>
          <cell r="BA317">
            <v>43834</v>
          </cell>
        </row>
        <row r="318">
          <cell r="AY318">
            <v>43773</v>
          </cell>
        </row>
        <row r="319">
          <cell r="AY319">
            <v>43774</v>
          </cell>
        </row>
        <row r="320">
          <cell r="AY320">
            <v>43775</v>
          </cell>
        </row>
        <row r="321">
          <cell r="AY321">
            <v>43776</v>
          </cell>
        </row>
        <row r="322">
          <cell r="AY322">
            <v>43777</v>
          </cell>
        </row>
        <row r="323">
          <cell r="AY323">
            <v>43778</v>
          </cell>
        </row>
        <row r="324">
          <cell r="AY324">
            <v>43779</v>
          </cell>
        </row>
        <row r="325">
          <cell r="AY325">
            <v>43780</v>
          </cell>
        </row>
        <row r="326">
          <cell r="AY326">
            <v>43781</v>
          </cell>
        </row>
        <row r="327">
          <cell r="AY327">
            <v>43782</v>
          </cell>
        </row>
        <row r="328">
          <cell r="AY328">
            <v>43783</v>
          </cell>
        </row>
        <row r="329">
          <cell r="AY329">
            <v>43784</v>
          </cell>
        </row>
        <row r="330">
          <cell r="AY330">
            <v>43785</v>
          </cell>
        </row>
        <row r="331">
          <cell r="AY331">
            <v>43786</v>
          </cell>
        </row>
        <row r="332">
          <cell r="AY332">
            <v>43787</v>
          </cell>
        </row>
        <row r="333">
          <cell r="AY333">
            <v>43788</v>
          </cell>
        </row>
        <row r="334">
          <cell r="AY334">
            <v>43789</v>
          </cell>
        </row>
        <row r="335">
          <cell r="AY335">
            <v>43790</v>
          </cell>
        </row>
        <row r="336">
          <cell r="AY336">
            <v>43791</v>
          </cell>
        </row>
        <row r="337">
          <cell r="AY337">
            <v>43792</v>
          </cell>
        </row>
        <row r="338">
          <cell r="AY338">
            <v>43793</v>
          </cell>
        </row>
        <row r="339">
          <cell r="AY339">
            <v>43794</v>
          </cell>
        </row>
        <row r="340">
          <cell r="AY340">
            <v>43795</v>
          </cell>
        </row>
        <row r="341">
          <cell r="AY341">
            <v>43796</v>
          </cell>
        </row>
        <row r="342">
          <cell r="AY342">
            <v>43797</v>
          </cell>
        </row>
        <row r="343">
          <cell r="AY343">
            <v>43798</v>
          </cell>
        </row>
        <row r="344">
          <cell r="AY344">
            <v>43799</v>
          </cell>
        </row>
        <row r="345">
          <cell r="AY345">
            <v>43800</v>
          </cell>
        </row>
        <row r="346">
          <cell r="AY346">
            <v>43801</v>
          </cell>
        </row>
        <row r="347">
          <cell r="AY347">
            <v>43802</v>
          </cell>
        </row>
        <row r="348">
          <cell r="AY348">
            <v>43803</v>
          </cell>
        </row>
        <row r="349">
          <cell r="AY349">
            <v>43804</v>
          </cell>
        </row>
        <row r="350">
          <cell r="AY350">
            <v>43805</v>
          </cell>
        </row>
        <row r="351">
          <cell r="AY351">
            <v>43806</v>
          </cell>
        </row>
        <row r="352">
          <cell r="AY352">
            <v>43807</v>
          </cell>
        </row>
        <row r="353">
          <cell r="AY353">
            <v>43808</v>
          </cell>
        </row>
        <row r="354">
          <cell r="AY354">
            <v>43809</v>
          </cell>
        </row>
        <row r="355">
          <cell r="AY355">
            <v>43810</v>
          </cell>
        </row>
        <row r="356">
          <cell r="AY356">
            <v>43811</v>
          </cell>
        </row>
        <row r="357">
          <cell r="AY357">
            <v>43812</v>
          </cell>
        </row>
        <row r="358">
          <cell r="AY358">
            <v>43813</v>
          </cell>
        </row>
        <row r="359">
          <cell r="AY359">
            <v>43814</v>
          </cell>
        </row>
        <row r="360">
          <cell r="AY360">
            <v>43815</v>
          </cell>
        </row>
        <row r="361">
          <cell r="AY361">
            <v>43816</v>
          </cell>
        </row>
        <row r="362">
          <cell r="AY362">
            <v>43817</v>
          </cell>
        </row>
        <row r="363">
          <cell r="AY363">
            <v>43818</v>
          </cell>
        </row>
        <row r="364">
          <cell r="AY364">
            <v>43819</v>
          </cell>
        </row>
        <row r="365">
          <cell r="AY365">
            <v>43820</v>
          </cell>
        </row>
        <row r="366">
          <cell r="AY366">
            <v>43821</v>
          </cell>
        </row>
        <row r="367">
          <cell r="AY367">
            <v>43822</v>
          </cell>
        </row>
        <row r="368">
          <cell r="AY368">
            <v>43823</v>
          </cell>
        </row>
        <row r="369">
          <cell r="AY369">
            <v>43824</v>
          </cell>
        </row>
        <row r="370">
          <cell r="AY370">
            <v>43825</v>
          </cell>
        </row>
        <row r="371">
          <cell r="AY371">
            <v>43826</v>
          </cell>
        </row>
        <row r="372">
          <cell r="AY372">
            <v>43827</v>
          </cell>
        </row>
        <row r="373">
          <cell r="AY373">
            <v>43828</v>
          </cell>
        </row>
        <row r="374">
          <cell r="AY374">
            <v>43829</v>
          </cell>
        </row>
        <row r="375">
          <cell r="AY375">
            <v>43830</v>
          </cell>
        </row>
        <row r="376">
          <cell r="AY376">
            <v>43831</v>
          </cell>
        </row>
        <row r="377">
          <cell r="AY377">
            <v>43832</v>
          </cell>
        </row>
        <row r="378">
          <cell r="AY378">
            <v>43833</v>
          </cell>
        </row>
        <row r="379">
          <cell r="AY379">
            <v>43834</v>
          </cell>
        </row>
        <row r="380">
          <cell r="AY380">
            <v>43835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50EFF-31C0-449F-A4DB-7BD40995F83B}">
  <dimension ref="B14:DA41"/>
  <sheetViews>
    <sheetView tabSelected="1" topLeftCell="BW13" workbookViewId="0">
      <selection activeCell="CV32" sqref="CV32"/>
    </sheetView>
  </sheetViews>
  <sheetFormatPr baseColWidth="10" defaultRowHeight="15" x14ac:dyDescent="0.25"/>
  <sheetData>
    <row r="14" spans="2:105" s="4" customFormat="1" ht="22.5" customHeight="1" x14ac:dyDescent="0.25">
      <c r="B14" s="225" t="s">
        <v>10</v>
      </c>
      <c r="C14" s="226"/>
      <c r="D14" s="226" t="s">
        <v>11</v>
      </c>
      <c r="E14" s="226"/>
      <c r="F14" s="226"/>
      <c r="G14" s="226"/>
      <c r="H14" s="226"/>
      <c r="I14" s="227"/>
      <c r="J14" s="217" t="str">
        <f>J16</f>
        <v>SEMAINE</v>
      </c>
      <c r="K14" s="218"/>
      <c r="L14" s="218"/>
      <c r="M14" s="218"/>
      <c r="N14" s="218"/>
      <c r="O14" s="218"/>
      <c r="P14" s="218"/>
      <c r="Q14" s="219">
        <f>L16</f>
        <v>40</v>
      </c>
      <c r="R14" s="219"/>
      <c r="S14" s="219"/>
      <c r="T14" s="219"/>
      <c r="U14" s="219"/>
      <c r="V14" s="219"/>
      <c r="W14" s="224"/>
      <c r="X14" s="217" t="str">
        <f t="shared" ref="X14" si="0">X16</f>
        <v>SEMAINE</v>
      </c>
      <c r="Y14" s="218"/>
      <c r="Z14" s="218"/>
      <c r="AA14" s="218"/>
      <c r="AB14" s="218"/>
      <c r="AC14" s="218"/>
      <c r="AD14" s="218"/>
      <c r="AE14" s="219">
        <f>Z16</f>
        <v>41</v>
      </c>
      <c r="AF14" s="219"/>
      <c r="AG14" s="219"/>
      <c r="AH14" s="219"/>
      <c r="AI14" s="219"/>
      <c r="AJ14" s="219"/>
      <c r="AK14" s="224"/>
      <c r="AL14" s="217" t="str">
        <f t="shared" ref="AL14" si="1">AL16</f>
        <v>SEMAINE</v>
      </c>
      <c r="AM14" s="218"/>
      <c r="AN14" s="218"/>
      <c r="AO14" s="218"/>
      <c r="AP14" s="218"/>
      <c r="AQ14" s="218"/>
      <c r="AR14" s="218"/>
      <c r="AS14" s="219">
        <f t="shared" ref="AS14" si="2">AN16</f>
        <v>42</v>
      </c>
      <c r="AT14" s="219"/>
      <c r="AU14" s="219"/>
      <c r="AV14" s="219"/>
      <c r="AW14" s="219"/>
      <c r="AX14" s="219"/>
      <c r="AY14" s="224"/>
      <c r="AZ14" s="217" t="str">
        <f t="shared" ref="AZ14" si="3">AZ16</f>
        <v>SEMAINE</v>
      </c>
      <c r="BA14" s="218"/>
      <c r="BB14" s="218"/>
      <c r="BC14" s="218"/>
      <c r="BD14" s="218"/>
      <c r="BE14" s="218"/>
      <c r="BF14" s="218"/>
      <c r="BG14" s="219">
        <f t="shared" ref="BG14" si="4">BB16</f>
        <v>43</v>
      </c>
      <c r="BH14" s="219"/>
      <c r="BI14" s="219"/>
      <c r="BJ14" s="219"/>
      <c r="BK14" s="219"/>
      <c r="BL14" s="219"/>
      <c r="BM14" s="224"/>
      <c r="BN14" s="217" t="str">
        <f t="shared" ref="BN14" si="5">BN16</f>
        <v>SEMAINE</v>
      </c>
      <c r="BO14" s="218"/>
      <c r="BP14" s="218"/>
      <c r="BQ14" s="218"/>
      <c r="BR14" s="218"/>
      <c r="BS14" s="218"/>
      <c r="BT14" s="218"/>
      <c r="BU14" s="219">
        <f t="shared" ref="BU14" si="6">BP16</f>
        <v>44</v>
      </c>
      <c r="BV14" s="219"/>
      <c r="BW14" s="219"/>
      <c r="BX14" s="219"/>
      <c r="BY14" s="219"/>
      <c r="BZ14" s="219"/>
      <c r="CA14" s="224"/>
      <c r="CB14" s="217" t="str">
        <f t="shared" ref="CB14" si="7">CB16</f>
        <v>SEMAINE</v>
      </c>
      <c r="CC14" s="218"/>
      <c r="CD14" s="218"/>
      <c r="CE14" s="218"/>
      <c r="CF14" s="218"/>
      <c r="CG14" s="218"/>
      <c r="CH14" s="218"/>
      <c r="CI14" s="219">
        <f t="shared" ref="CI14" si="8">CD16</f>
        <v>45</v>
      </c>
      <c r="CJ14" s="219"/>
      <c r="CK14" s="219"/>
      <c r="CL14" s="219"/>
      <c r="CM14" s="219"/>
      <c r="CN14" s="219"/>
      <c r="CO14" s="219"/>
      <c r="CP14" s="3"/>
      <c r="CR14" s="220">
        <f>DATE(CY14,CX14,1)</f>
        <v>43739</v>
      </c>
      <c r="CS14" s="221"/>
      <c r="CT14" s="221"/>
      <c r="CU14" s="221"/>
      <c r="CV14" s="221"/>
      <c r="CW14" s="221"/>
      <c r="CX14" s="10">
        <v>10</v>
      </c>
      <c r="CY14" s="222">
        <v>2019</v>
      </c>
      <c r="CZ14" s="223"/>
      <c r="DA14" s="3"/>
    </row>
    <row r="15" spans="2:105" s="4" customFormat="1" ht="22.5" customHeight="1" x14ac:dyDescent="0.25">
      <c r="B15" s="1"/>
      <c r="C15" s="5"/>
      <c r="D15" s="161" t="s">
        <v>12</v>
      </c>
      <c r="E15" s="161"/>
      <c r="F15" s="161"/>
      <c r="G15" s="11"/>
      <c r="H15" s="11"/>
      <c r="I15" s="12"/>
      <c r="J15" s="202">
        <f>IF(COUNTBLANK(J18:W18)=14,"",INT((MONTH(J18+6)+2)/3))</f>
        <v>4</v>
      </c>
      <c r="K15" s="203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4"/>
      <c r="X15" s="205">
        <f>IF(COUNTBLANK(X18:AK18)=14,"",INT((MONTH(X18+6)+2)/3))</f>
        <v>4</v>
      </c>
      <c r="Y15" s="206"/>
      <c r="Z15" s="206"/>
      <c r="AA15" s="206"/>
      <c r="AB15" s="206"/>
      <c r="AC15" s="206"/>
      <c r="AD15" s="206"/>
      <c r="AE15" s="206"/>
      <c r="AF15" s="206"/>
      <c r="AG15" s="206"/>
      <c r="AH15" s="206"/>
      <c r="AI15" s="206"/>
      <c r="AJ15" s="206"/>
      <c r="AK15" s="207"/>
      <c r="AL15" s="208">
        <f>IF(COUNTBLANK(AL18:AY18)=14,"",INT((MONTH(AL18+6)+2)/3))</f>
        <v>4</v>
      </c>
      <c r="AM15" s="209"/>
      <c r="AN15" s="209"/>
      <c r="AO15" s="209"/>
      <c r="AP15" s="209"/>
      <c r="AQ15" s="209"/>
      <c r="AR15" s="209"/>
      <c r="AS15" s="209"/>
      <c r="AT15" s="209"/>
      <c r="AU15" s="209"/>
      <c r="AV15" s="209"/>
      <c r="AW15" s="209"/>
      <c r="AX15" s="209"/>
      <c r="AY15" s="210"/>
      <c r="AZ15" s="211">
        <f>IF(COUNTBLANK(AZ18:BM18)=14,"",INT((MONTH(AZ18+6)+2)/3))</f>
        <v>4</v>
      </c>
      <c r="BA15" s="212"/>
      <c r="BB15" s="212"/>
      <c r="BC15" s="212"/>
      <c r="BD15" s="212"/>
      <c r="BE15" s="212"/>
      <c r="BF15" s="212"/>
      <c r="BG15" s="212"/>
      <c r="BH15" s="212"/>
      <c r="BI15" s="212"/>
      <c r="BJ15" s="212"/>
      <c r="BK15" s="212"/>
      <c r="BL15" s="212"/>
      <c r="BM15" s="213"/>
      <c r="BN15" s="214">
        <f>IF(COUNTBLANK(BN18:CA18)=14,"",INT((MONTH(BN18+6)+2)/3))</f>
        <v>4</v>
      </c>
      <c r="BO15" s="215"/>
      <c r="BP15" s="215"/>
      <c r="BQ15" s="215"/>
      <c r="BR15" s="215"/>
      <c r="BS15" s="215"/>
      <c r="BT15" s="215"/>
      <c r="BU15" s="215"/>
      <c r="BV15" s="215"/>
      <c r="BW15" s="215"/>
      <c r="BX15" s="215"/>
      <c r="BY15" s="215"/>
      <c r="BZ15" s="215"/>
      <c r="CA15" s="216"/>
      <c r="CB15" s="194">
        <f>IF(COUNTBLANK(CB18:CO18)=14,"",INT((MONTH(CB18+6)+2)/3))</f>
        <v>4</v>
      </c>
      <c r="CC15" s="195"/>
      <c r="CD15" s="195"/>
      <c r="CE15" s="195"/>
      <c r="CF15" s="195"/>
      <c r="CG15" s="195"/>
      <c r="CH15" s="195"/>
      <c r="CI15" s="195"/>
      <c r="CJ15" s="195"/>
      <c r="CK15" s="195"/>
      <c r="CL15" s="195"/>
      <c r="CM15" s="195"/>
      <c r="CN15" s="195"/>
      <c r="CO15" s="196"/>
      <c r="CP15" s="3"/>
      <c r="CR15" s="162" t="s">
        <v>13</v>
      </c>
      <c r="CS15" s="163"/>
      <c r="CT15" s="163"/>
      <c r="CU15" s="163"/>
      <c r="CV15" s="163"/>
      <c r="CW15" s="163"/>
      <c r="CX15" s="163"/>
      <c r="CY15" s="170">
        <f>CR14-DAY(CR14)+1</f>
        <v>43739</v>
      </c>
      <c r="CZ15" s="171"/>
      <c r="DA15" s="3"/>
    </row>
    <row r="16" spans="2:105" s="4" customFormat="1" ht="22.5" customHeight="1" x14ac:dyDescent="0.25">
      <c r="B16" s="1"/>
      <c r="C16" s="5"/>
      <c r="D16" s="161" t="s">
        <v>14</v>
      </c>
      <c r="E16" s="161"/>
      <c r="F16" s="161"/>
      <c r="G16" s="11"/>
      <c r="H16" s="11"/>
      <c r="I16" s="12"/>
      <c r="J16" s="197" t="s">
        <v>15</v>
      </c>
      <c r="K16" s="198"/>
      <c r="L16" s="13">
        <f>_xlfn.ISOWEEKNUM(CR14)</f>
        <v>40</v>
      </c>
      <c r="M16" s="14" t="s">
        <v>16</v>
      </c>
      <c r="N16" s="199">
        <f>(L16-1)*7+IF(WEEKDAY(DATE($CY$14,1,1),2)&gt;4,7,0)+DATE($CY$14,1,1)-WEEKDAY(DATE($CY$14,1,1),2)+1</f>
        <v>43738</v>
      </c>
      <c r="O16" s="199"/>
      <c r="P16" s="199"/>
      <c r="Q16" s="199"/>
      <c r="R16" s="200" t="s">
        <v>17</v>
      </c>
      <c r="S16" s="200"/>
      <c r="T16" s="199">
        <f>(L16-1)*7+IF(WEEKDAY(DATE($CY$14,1,1),2)&gt;4,7,0)+DATE($CY$14,1,1)-WEEKDAY(DATE($CY$14,1,1),2)+7</f>
        <v>43744</v>
      </c>
      <c r="U16" s="199"/>
      <c r="V16" s="199"/>
      <c r="W16" s="201"/>
      <c r="X16" s="187" t="s">
        <v>15</v>
      </c>
      <c r="Y16" s="188"/>
      <c r="Z16" s="15">
        <f>IF(L16=52,1,IF(L16=53,1,L16+1))</f>
        <v>41</v>
      </c>
      <c r="AA16" s="16" t="s">
        <v>16</v>
      </c>
      <c r="AB16" s="189">
        <f>(Z16-1)*7+IF(WEEKDAY(DATE($CY$14,1,1),2)&gt;4,7,0)+DATE($CY$14,1,1)-WEEKDAY(DATE($CY$14,1,1),2)+1</f>
        <v>43745</v>
      </c>
      <c r="AC16" s="189"/>
      <c r="AD16" s="189"/>
      <c r="AE16" s="189"/>
      <c r="AF16" s="190" t="s">
        <v>17</v>
      </c>
      <c r="AG16" s="190"/>
      <c r="AH16" s="189">
        <f>(Z16-1)*7+IF(WEEKDAY(DATE($CY$14,1,1),2)&gt;4,7,0)+DATE($CY$14,1,1)-WEEKDAY(DATE($CY$14,1,1),2)+7</f>
        <v>43751</v>
      </c>
      <c r="AI16" s="189"/>
      <c r="AJ16" s="189"/>
      <c r="AK16" s="191"/>
      <c r="AL16" s="192" t="s">
        <v>15</v>
      </c>
      <c r="AM16" s="193"/>
      <c r="AN16" s="17">
        <f>Z16+1</f>
        <v>42</v>
      </c>
      <c r="AO16" s="18" t="s">
        <v>16</v>
      </c>
      <c r="AP16" s="180">
        <f>(AN16-1)*7+IF(WEEKDAY(DATE($CY$14,1,1),2)&gt;4,7,0)+DATE($CY$14,1,1)-WEEKDAY(DATE($CY$14,1,1),2)+1</f>
        <v>43752</v>
      </c>
      <c r="AQ16" s="180"/>
      <c r="AR16" s="180"/>
      <c r="AS16" s="180"/>
      <c r="AT16" s="179" t="s">
        <v>17</v>
      </c>
      <c r="AU16" s="179"/>
      <c r="AV16" s="180">
        <f>(AN16-1)*7+IF(WEEKDAY(DATE($CY$14,1,1),2)&gt;4,7,0)+DATE($CY$14,1,1)-WEEKDAY(DATE($CY$14,1,1),2)+7</f>
        <v>43758</v>
      </c>
      <c r="AW16" s="180"/>
      <c r="AX16" s="180"/>
      <c r="AY16" s="181"/>
      <c r="AZ16" s="182" t="s">
        <v>15</v>
      </c>
      <c r="BA16" s="183"/>
      <c r="BB16" s="19">
        <f t="shared" ref="BB16" si="9">AN16+1</f>
        <v>43</v>
      </c>
      <c r="BC16" s="20" t="s">
        <v>16</v>
      </c>
      <c r="BD16" s="184">
        <f>(BB16-1)*7+IF(WEEKDAY(DATE($CY$14,1,1),2)&gt;4,7,0)+DATE($CY$14,1,1)-WEEKDAY(DATE($CY$14,1,1),2)+1</f>
        <v>43759</v>
      </c>
      <c r="BE16" s="184"/>
      <c r="BF16" s="184"/>
      <c r="BG16" s="184"/>
      <c r="BH16" s="185" t="s">
        <v>17</v>
      </c>
      <c r="BI16" s="185"/>
      <c r="BJ16" s="184">
        <f>(BB16-1)*7+IF(WEEKDAY(DATE($CY$14,1,1),2)&gt;4,7,0)+DATE($CY$14,1,1)-WEEKDAY(DATE($CY$14,1,1),2)+7</f>
        <v>43765</v>
      </c>
      <c r="BK16" s="184"/>
      <c r="BL16" s="184"/>
      <c r="BM16" s="186"/>
      <c r="BN16" s="172" t="s">
        <v>15</v>
      </c>
      <c r="BO16" s="173"/>
      <c r="BP16" s="21">
        <f t="shared" ref="BP16" si="10">BB16+1</f>
        <v>44</v>
      </c>
      <c r="BQ16" s="22" t="s">
        <v>16</v>
      </c>
      <c r="BR16" s="174">
        <f>(BP16-1)*7+IF(WEEKDAY(DATE($CY$14,1,1),2)&gt;4,7,0)+DATE($CY$14,1,1)-WEEKDAY(DATE($CY$14,1,1),2)+1</f>
        <v>43766</v>
      </c>
      <c r="BS16" s="174"/>
      <c r="BT16" s="174"/>
      <c r="BU16" s="174"/>
      <c r="BV16" s="175" t="s">
        <v>17</v>
      </c>
      <c r="BW16" s="175"/>
      <c r="BX16" s="174">
        <f>(BP16-1)*7+IF(WEEKDAY(DATE($CY$14,1,1),2)&gt;4,7,0)+DATE($CY$14,1,1)-WEEKDAY(DATE($CY$14,1,1),2)+7</f>
        <v>43772</v>
      </c>
      <c r="BY16" s="174"/>
      <c r="BZ16" s="174"/>
      <c r="CA16" s="176"/>
      <c r="CB16" s="177" t="s">
        <v>15</v>
      </c>
      <c r="CC16" s="178"/>
      <c r="CD16" s="23">
        <f t="shared" ref="CD16" si="11">BP16+1</f>
        <v>45</v>
      </c>
      <c r="CE16" s="24" t="s">
        <v>16</v>
      </c>
      <c r="CF16" s="169">
        <f>(CD16-1)*7+IF(WEEKDAY(DATE($CY$14,1,1),2)&gt;4,7,0)+DATE($CY$14,1,1)-WEEKDAY(DATE($CY$14,1,1),2)+1</f>
        <v>43773</v>
      </c>
      <c r="CG16" s="169"/>
      <c r="CH16" s="169"/>
      <c r="CI16" s="169"/>
      <c r="CJ16" s="168" t="s">
        <v>17</v>
      </c>
      <c r="CK16" s="168"/>
      <c r="CL16" s="169">
        <f>(CD16-1)*7+IF(WEEKDAY(DATE($CY$14,1,1),2)&gt;4,7,0)+DATE($CY$14,1,1)-WEEKDAY(DATE($CY$14,1,1),2)+7</f>
        <v>43779</v>
      </c>
      <c r="CM16" s="169"/>
      <c r="CN16" s="169"/>
      <c r="CO16" s="169"/>
      <c r="CP16" s="3"/>
      <c r="CR16" s="162" t="s">
        <v>18</v>
      </c>
      <c r="CS16" s="163"/>
      <c r="CT16" s="163"/>
      <c r="CU16" s="163"/>
      <c r="CV16" s="163"/>
      <c r="CW16" s="163"/>
      <c r="CX16" s="163"/>
      <c r="CY16" s="170">
        <f>EOMONTH(CR14,0)</f>
        <v>43769</v>
      </c>
      <c r="CZ16" s="171"/>
      <c r="DA16" s="3"/>
    </row>
    <row r="17" spans="2:105" s="4" customFormat="1" ht="22.5" customHeight="1" x14ac:dyDescent="0.25">
      <c r="B17" s="1"/>
      <c r="C17" s="5"/>
      <c r="D17" s="161" t="s">
        <v>19</v>
      </c>
      <c r="E17" s="161"/>
      <c r="F17" s="161"/>
      <c r="G17" s="11"/>
      <c r="H17" s="11"/>
      <c r="I17" s="12"/>
      <c r="J17" s="25">
        <f t="shared" ref="J17:BU17" si="12">J18</f>
        <v>43738</v>
      </c>
      <c r="K17" s="26">
        <f t="shared" si="12"/>
        <v>43738</v>
      </c>
      <c r="L17" s="27">
        <f t="shared" si="12"/>
        <v>43739</v>
      </c>
      <c r="M17" s="26">
        <f t="shared" si="12"/>
        <v>43739</v>
      </c>
      <c r="N17" s="27">
        <f t="shared" si="12"/>
        <v>43740</v>
      </c>
      <c r="O17" s="26">
        <f t="shared" si="12"/>
        <v>43740</v>
      </c>
      <c r="P17" s="27">
        <f t="shared" si="12"/>
        <v>43741</v>
      </c>
      <c r="Q17" s="26">
        <f t="shared" si="12"/>
        <v>43741</v>
      </c>
      <c r="R17" s="27">
        <f t="shared" si="12"/>
        <v>43742</v>
      </c>
      <c r="S17" s="26">
        <f t="shared" si="12"/>
        <v>43742</v>
      </c>
      <c r="T17" s="27">
        <f t="shared" si="12"/>
        <v>43743</v>
      </c>
      <c r="U17" s="26">
        <f t="shared" si="12"/>
        <v>43743</v>
      </c>
      <c r="V17" s="28">
        <f t="shared" si="12"/>
        <v>43744</v>
      </c>
      <c r="W17" s="29">
        <f t="shared" si="12"/>
        <v>43744</v>
      </c>
      <c r="X17" s="30">
        <f t="shared" si="12"/>
        <v>43745</v>
      </c>
      <c r="Y17" s="31">
        <f t="shared" si="12"/>
        <v>43745</v>
      </c>
      <c r="Z17" s="32">
        <f t="shared" si="12"/>
        <v>43746</v>
      </c>
      <c r="AA17" s="33">
        <f t="shared" si="12"/>
        <v>43746</v>
      </c>
      <c r="AB17" s="32">
        <f t="shared" si="12"/>
        <v>43747</v>
      </c>
      <c r="AC17" s="33">
        <f t="shared" si="12"/>
        <v>43747</v>
      </c>
      <c r="AD17" s="32">
        <f t="shared" si="12"/>
        <v>43748</v>
      </c>
      <c r="AE17" s="33">
        <f t="shared" si="12"/>
        <v>43748</v>
      </c>
      <c r="AF17" s="32">
        <f t="shared" si="12"/>
        <v>43749</v>
      </c>
      <c r="AG17" s="33">
        <f t="shared" si="12"/>
        <v>43749</v>
      </c>
      <c r="AH17" s="32">
        <f t="shared" si="12"/>
        <v>43750</v>
      </c>
      <c r="AI17" s="33">
        <f t="shared" si="12"/>
        <v>43750</v>
      </c>
      <c r="AJ17" s="34">
        <f t="shared" si="12"/>
        <v>43751</v>
      </c>
      <c r="AK17" s="35">
        <f t="shared" si="12"/>
        <v>43751</v>
      </c>
      <c r="AL17" s="36">
        <f t="shared" si="12"/>
        <v>43752</v>
      </c>
      <c r="AM17" s="37">
        <f t="shared" si="12"/>
        <v>43752</v>
      </c>
      <c r="AN17" s="38">
        <f t="shared" si="12"/>
        <v>43753</v>
      </c>
      <c r="AO17" s="39">
        <f t="shared" si="12"/>
        <v>43753</v>
      </c>
      <c r="AP17" s="38">
        <f t="shared" si="12"/>
        <v>43754</v>
      </c>
      <c r="AQ17" s="39">
        <f t="shared" si="12"/>
        <v>43754</v>
      </c>
      <c r="AR17" s="38">
        <f t="shared" si="12"/>
        <v>43755</v>
      </c>
      <c r="AS17" s="39">
        <f t="shared" si="12"/>
        <v>43755</v>
      </c>
      <c r="AT17" s="38">
        <f t="shared" si="12"/>
        <v>43756</v>
      </c>
      <c r="AU17" s="39">
        <f t="shared" si="12"/>
        <v>43756</v>
      </c>
      <c r="AV17" s="38">
        <f t="shared" si="12"/>
        <v>43757</v>
      </c>
      <c r="AW17" s="39">
        <f t="shared" si="12"/>
        <v>43757</v>
      </c>
      <c r="AX17" s="40">
        <f t="shared" si="12"/>
        <v>43758</v>
      </c>
      <c r="AY17" s="41">
        <f t="shared" si="12"/>
        <v>43758</v>
      </c>
      <c r="AZ17" s="42">
        <f t="shared" si="12"/>
        <v>43759</v>
      </c>
      <c r="BA17" s="43">
        <f t="shared" si="12"/>
        <v>43759</v>
      </c>
      <c r="BB17" s="44">
        <f t="shared" si="12"/>
        <v>43760</v>
      </c>
      <c r="BC17" s="45">
        <f t="shared" si="12"/>
        <v>43760</v>
      </c>
      <c r="BD17" s="44">
        <f t="shared" si="12"/>
        <v>43761</v>
      </c>
      <c r="BE17" s="45">
        <f t="shared" si="12"/>
        <v>43761</v>
      </c>
      <c r="BF17" s="44">
        <f t="shared" si="12"/>
        <v>43762</v>
      </c>
      <c r="BG17" s="45">
        <f t="shared" si="12"/>
        <v>43762</v>
      </c>
      <c r="BH17" s="44">
        <f t="shared" si="12"/>
        <v>43763</v>
      </c>
      <c r="BI17" s="45">
        <f t="shared" si="12"/>
        <v>43763</v>
      </c>
      <c r="BJ17" s="44">
        <f t="shared" si="12"/>
        <v>43764</v>
      </c>
      <c r="BK17" s="45">
        <f t="shared" si="12"/>
        <v>43764</v>
      </c>
      <c r="BL17" s="46">
        <f t="shared" si="12"/>
        <v>43765</v>
      </c>
      <c r="BM17" s="47">
        <f t="shared" si="12"/>
        <v>43765</v>
      </c>
      <c r="BN17" s="48">
        <f t="shared" si="12"/>
        <v>43766</v>
      </c>
      <c r="BO17" s="49">
        <f t="shared" si="12"/>
        <v>43766</v>
      </c>
      <c r="BP17" s="50">
        <f t="shared" si="12"/>
        <v>43767</v>
      </c>
      <c r="BQ17" s="51">
        <f t="shared" si="12"/>
        <v>43767</v>
      </c>
      <c r="BR17" s="50">
        <f t="shared" si="12"/>
        <v>43768</v>
      </c>
      <c r="BS17" s="51">
        <f t="shared" si="12"/>
        <v>43768</v>
      </c>
      <c r="BT17" s="50">
        <f t="shared" si="12"/>
        <v>43769</v>
      </c>
      <c r="BU17" s="51">
        <f t="shared" si="12"/>
        <v>43769</v>
      </c>
      <c r="BV17" s="50">
        <f t="shared" ref="BV17:CO17" si="13">BV18</f>
        <v>43770</v>
      </c>
      <c r="BW17" s="51">
        <f t="shared" si="13"/>
        <v>43770</v>
      </c>
      <c r="BX17" s="50">
        <f t="shared" si="13"/>
        <v>43771</v>
      </c>
      <c r="BY17" s="51">
        <f t="shared" si="13"/>
        <v>43771</v>
      </c>
      <c r="BZ17" s="52">
        <f t="shared" si="13"/>
        <v>43772</v>
      </c>
      <c r="CA17" s="53">
        <f t="shared" si="13"/>
        <v>43772</v>
      </c>
      <c r="CB17" s="54">
        <f t="shared" si="13"/>
        <v>43773</v>
      </c>
      <c r="CC17" s="55">
        <f t="shared" si="13"/>
        <v>43773</v>
      </c>
      <c r="CD17" s="56">
        <f t="shared" si="13"/>
        <v>43774</v>
      </c>
      <c r="CE17" s="57">
        <f t="shared" si="13"/>
        <v>43774</v>
      </c>
      <c r="CF17" s="56">
        <f t="shared" si="13"/>
        <v>43775</v>
      </c>
      <c r="CG17" s="57">
        <f t="shared" si="13"/>
        <v>43775</v>
      </c>
      <c r="CH17" s="56">
        <f t="shared" si="13"/>
        <v>43776</v>
      </c>
      <c r="CI17" s="57">
        <f t="shared" si="13"/>
        <v>43776</v>
      </c>
      <c r="CJ17" s="56">
        <f t="shared" si="13"/>
        <v>43777</v>
      </c>
      <c r="CK17" s="57">
        <f t="shared" si="13"/>
        <v>43777</v>
      </c>
      <c r="CL17" s="56">
        <f t="shared" si="13"/>
        <v>43778</v>
      </c>
      <c r="CM17" s="57">
        <f t="shared" si="13"/>
        <v>43778</v>
      </c>
      <c r="CN17" s="58">
        <f t="shared" si="13"/>
        <v>43779</v>
      </c>
      <c r="CO17" s="55">
        <f t="shared" si="13"/>
        <v>43779</v>
      </c>
      <c r="CP17" s="3"/>
      <c r="CR17" s="162" t="s">
        <v>20</v>
      </c>
      <c r="CS17" s="163"/>
      <c r="CT17" s="163"/>
      <c r="CU17" s="163"/>
      <c r="CV17" s="163"/>
      <c r="CW17" s="163"/>
      <c r="CX17" s="163"/>
      <c r="CY17" s="166">
        <v>23</v>
      </c>
      <c r="CZ17" s="167"/>
      <c r="DA17" s="3"/>
    </row>
    <row r="18" spans="2:105" s="4" customFormat="1" ht="22.5" customHeight="1" x14ac:dyDescent="0.25">
      <c r="B18" s="1"/>
      <c r="C18" s="5"/>
      <c r="D18" s="161" t="s">
        <v>21</v>
      </c>
      <c r="E18" s="161"/>
      <c r="F18" s="161"/>
      <c r="G18" s="11"/>
      <c r="H18" s="11"/>
      <c r="I18" s="12"/>
      <c r="J18" s="59">
        <f>IF(OR(L16=52,L16=53),(L16-1)*7+IF(WEEKDAY(DATE(CY14-1,1,1),2)&gt;4,7,0)+DATE(CY14-1,1,1)-WEEKDAY(DATE(CY14-1,1,1),2)+1,(L16-1)*7+IF(WEEKDAY(DATE(CY14,1,1),2)&gt;4,7,0)+DATE(CY14,1,1)-WEEKDAY(DATE(CY14,1,1),2)+1)</f>
        <v>43738</v>
      </c>
      <c r="K18" s="60">
        <f>J18</f>
        <v>43738</v>
      </c>
      <c r="L18" s="61">
        <f>IF(J18="","",IF(J18=EOMONTH($CR$2,0),"",J18+1))</f>
        <v>43739</v>
      </c>
      <c r="M18" s="60">
        <f>L18</f>
        <v>43739</v>
      </c>
      <c r="N18" s="61">
        <f>IF(L18="","",IF(L18=EOMONTH($CR$2,0),"",L18+1))</f>
        <v>43740</v>
      </c>
      <c r="O18" s="60">
        <f>N18</f>
        <v>43740</v>
      </c>
      <c r="P18" s="61">
        <f>IF(N18="","",IF(N18=EOMONTH($CR$2,0),"",N18+1))</f>
        <v>43741</v>
      </c>
      <c r="Q18" s="60">
        <f>P18</f>
        <v>43741</v>
      </c>
      <c r="R18" s="61">
        <f>IF(P18="","",IF(P18=EOMONTH($CR$2,0),"",P18+1))</f>
        <v>43742</v>
      </c>
      <c r="S18" s="60">
        <f>R18</f>
        <v>43742</v>
      </c>
      <c r="T18" s="61">
        <f>IF(R18="","",IF(R18=EOMONTH($CR$2,0),"",R18+1))</f>
        <v>43743</v>
      </c>
      <c r="U18" s="60">
        <f>T18</f>
        <v>43743</v>
      </c>
      <c r="V18" s="62">
        <f>IF(T18="","",IF(T18=EOMONTH($CR$2,0),"",T18+1))</f>
        <v>43744</v>
      </c>
      <c r="W18" s="63">
        <f>V18</f>
        <v>43744</v>
      </c>
      <c r="X18" s="64">
        <f>IF(V18="","",IF(V18=EOMONTH($CR$2,0),"",V18+1))</f>
        <v>43745</v>
      </c>
      <c r="Y18" s="65">
        <f>X18</f>
        <v>43745</v>
      </c>
      <c r="Z18" s="66">
        <f>IF(X18="","",IF(X18=EOMONTH($CR$2,0),"",X18+1))</f>
        <v>43746</v>
      </c>
      <c r="AA18" s="67">
        <f>Z18</f>
        <v>43746</v>
      </c>
      <c r="AB18" s="66">
        <f>IF(Z18="","",IF(Z18=EOMONTH($CR$2,0),"",Z18+1))</f>
        <v>43747</v>
      </c>
      <c r="AC18" s="67">
        <f>AB18</f>
        <v>43747</v>
      </c>
      <c r="AD18" s="66">
        <f>IF(AB18="","",IF(AB18=EOMONTH($CR$2,0),"",AB18+1))</f>
        <v>43748</v>
      </c>
      <c r="AE18" s="67">
        <f>AD18</f>
        <v>43748</v>
      </c>
      <c r="AF18" s="66">
        <f>IF(AD18="","",IF(AD18=EOMONTH($CR$2,0),"",AD18+1))</f>
        <v>43749</v>
      </c>
      <c r="AG18" s="67">
        <f>AF18</f>
        <v>43749</v>
      </c>
      <c r="AH18" s="66">
        <f>IF(AF18="","",IF(AF18=EOMONTH($CR$2,0),"",AF18+1))</f>
        <v>43750</v>
      </c>
      <c r="AI18" s="67">
        <f>AH18</f>
        <v>43750</v>
      </c>
      <c r="AJ18" s="68">
        <f>IF(AH18="","",IF(AH18=EOMONTH($CR$2,0),"",AH18+1))</f>
        <v>43751</v>
      </c>
      <c r="AK18" s="69">
        <f>AJ18</f>
        <v>43751</v>
      </c>
      <c r="AL18" s="70">
        <f>IF(AJ18="","",IF(AJ18=EOMONTH($CR$2,0),"",AJ18+1))</f>
        <v>43752</v>
      </c>
      <c r="AM18" s="71">
        <f>AL18</f>
        <v>43752</v>
      </c>
      <c r="AN18" s="72">
        <f t="shared" ref="AN18:CO18" si="14">IF(AL18="","",IF(AL18=EOMONTH($CR$2,0),"",AL18+1))</f>
        <v>43753</v>
      </c>
      <c r="AO18" s="73">
        <f t="shared" si="14"/>
        <v>43753</v>
      </c>
      <c r="AP18" s="72">
        <f t="shared" si="14"/>
        <v>43754</v>
      </c>
      <c r="AQ18" s="73">
        <f t="shared" si="14"/>
        <v>43754</v>
      </c>
      <c r="AR18" s="72">
        <f t="shared" si="14"/>
        <v>43755</v>
      </c>
      <c r="AS18" s="73">
        <f t="shared" si="14"/>
        <v>43755</v>
      </c>
      <c r="AT18" s="72">
        <f t="shared" si="14"/>
        <v>43756</v>
      </c>
      <c r="AU18" s="73">
        <f t="shared" si="14"/>
        <v>43756</v>
      </c>
      <c r="AV18" s="72">
        <f t="shared" si="14"/>
        <v>43757</v>
      </c>
      <c r="AW18" s="73">
        <f t="shared" si="14"/>
        <v>43757</v>
      </c>
      <c r="AX18" s="74">
        <f t="shared" si="14"/>
        <v>43758</v>
      </c>
      <c r="AY18" s="75">
        <f t="shared" si="14"/>
        <v>43758</v>
      </c>
      <c r="AZ18" s="76">
        <f t="shared" si="14"/>
        <v>43759</v>
      </c>
      <c r="BA18" s="77">
        <f t="shared" si="14"/>
        <v>43759</v>
      </c>
      <c r="BB18" s="78">
        <f t="shared" si="14"/>
        <v>43760</v>
      </c>
      <c r="BC18" s="79">
        <f t="shared" si="14"/>
        <v>43760</v>
      </c>
      <c r="BD18" s="78">
        <f t="shared" si="14"/>
        <v>43761</v>
      </c>
      <c r="BE18" s="79">
        <f t="shared" si="14"/>
        <v>43761</v>
      </c>
      <c r="BF18" s="78">
        <f t="shared" si="14"/>
        <v>43762</v>
      </c>
      <c r="BG18" s="79">
        <f t="shared" si="14"/>
        <v>43762</v>
      </c>
      <c r="BH18" s="78">
        <f t="shared" si="14"/>
        <v>43763</v>
      </c>
      <c r="BI18" s="79">
        <f t="shared" si="14"/>
        <v>43763</v>
      </c>
      <c r="BJ18" s="78">
        <f t="shared" si="14"/>
        <v>43764</v>
      </c>
      <c r="BK18" s="79">
        <f t="shared" si="14"/>
        <v>43764</v>
      </c>
      <c r="BL18" s="80">
        <f t="shared" si="14"/>
        <v>43765</v>
      </c>
      <c r="BM18" s="81">
        <f t="shared" si="14"/>
        <v>43765</v>
      </c>
      <c r="BN18" s="82">
        <f t="shared" si="14"/>
        <v>43766</v>
      </c>
      <c r="BO18" s="83">
        <f t="shared" si="14"/>
        <v>43766</v>
      </c>
      <c r="BP18" s="84">
        <f t="shared" si="14"/>
        <v>43767</v>
      </c>
      <c r="BQ18" s="85">
        <f t="shared" si="14"/>
        <v>43767</v>
      </c>
      <c r="BR18" s="84">
        <f t="shared" si="14"/>
        <v>43768</v>
      </c>
      <c r="BS18" s="85">
        <f t="shared" si="14"/>
        <v>43768</v>
      </c>
      <c r="BT18" s="84">
        <f t="shared" si="14"/>
        <v>43769</v>
      </c>
      <c r="BU18" s="85">
        <f t="shared" si="14"/>
        <v>43769</v>
      </c>
      <c r="BV18" s="84">
        <f t="shared" si="14"/>
        <v>43770</v>
      </c>
      <c r="BW18" s="85">
        <f t="shared" si="14"/>
        <v>43770</v>
      </c>
      <c r="BX18" s="84">
        <f t="shared" si="14"/>
        <v>43771</v>
      </c>
      <c r="BY18" s="85">
        <f t="shared" si="14"/>
        <v>43771</v>
      </c>
      <c r="BZ18" s="86">
        <f t="shared" si="14"/>
        <v>43772</v>
      </c>
      <c r="CA18" s="87">
        <f t="shared" si="14"/>
        <v>43772</v>
      </c>
      <c r="CB18" s="88">
        <f t="shared" si="14"/>
        <v>43773</v>
      </c>
      <c r="CC18" s="89">
        <f t="shared" si="14"/>
        <v>43773</v>
      </c>
      <c r="CD18" s="90">
        <f t="shared" si="14"/>
        <v>43774</v>
      </c>
      <c r="CE18" s="91">
        <f t="shared" si="14"/>
        <v>43774</v>
      </c>
      <c r="CF18" s="90">
        <f t="shared" si="14"/>
        <v>43775</v>
      </c>
      <c r="CG18" s="91">
        <f t="shared" si="14"/>
        <v>43775</v>
      </c>
      <c r="CH18" s="90">
        <f t="shared" si="14"/>
        <v>43776</v>
      </c>
      <c r="CI18" s="91">
        <f t="shared" si="14"/>
        <v>43776</v>
      </c>
      <c r="CJ18" s="90">
        <f t="shared" si="14"/>
        <v>43777</v>
      </c>
      <c r="CK18" s="91">
        <f t="shared" si="14"/>
        <v>43777</v>
      </c>
      <c r="CL18" s="90">
        <f t="shared" si="14"/>
        <v>43778</v>
      </c>
      <c r="CM18" s="91">
        <f t="shared" si="14"/>
        <v>43778</v>
      </c>
      <c r="CN18" s="92">
        <f t="shared" si="14"/>
        <v>43779</v>
      </c>
      <c r="CO18" s="89">
        <f t="shared" si="14"/>
        <v>43779</v>
      </c>
      <c r="CP18" s="3"/>
      <c r="CR18" s="162" t="s">
        <v>22</v>
      </c>
      <c r="CS18" s="163"/>
      <c r="CT18" s="163"/>
      <c r="CU18" s="163"/>
      <c r="CV18" s="163"/>
      <c r="CW18" s="163"/>
      <c r="CX18" s="163"/>
      <c r="CY18" s="166">
        <v>27</v>
      </c>
      <c r="CZ18" s="167"/>
      <c r="DA18" s="3"/>
    </row>
    <row r="19" spans="2:105" s="4" customFormat="1" ht="22.5" customHeight="1" x14ac:dyDescent="0.25">
      <c r="B19" s="1"/>
      <c r="C19" s="5"/>
      <c r="D19" s="161" t="s">
        <v>23</v>
      </c>
      <c r="E19" s="161"/>
      <c r="F19" s="161"/>
      <c r="G19" s="11"/>
      <c r="H19" s="11"/>
      <c r="I19" s="12"/>
      <c r="J19" s="93" t="str">
        <f>IF(J18="","",IF($CY$10="NUIT","PM","M"))</f>
        <v>M</v>
      </c>
      <c r="K19" s="94" t="str">
        <f>IF(K18="","",IF($CY$10="NUIT","M","AM"))</f>
        <v>AM</v>
      </c>
      <c r="L19" s="95" t="str">
        <f>IF(L18="","",IF($CY$10="NUIT","PM","M"))</f>
        <v>M</v>
      </c>
      <c r="M19" s="94" t="str">
        <f>IF(M18="","",IF($CY$10="NUIT","M","AM"))</f>
        <v>AM</v>
      </c>
      <c r="N19" s="95" t="str">
        <f>IF(N18="","",IF($CY$10="NUIT","PM","M"))</f>
        <v>M</v>
      </c>
      <c r="O19" s="94" t="str">
        <f>IF(O18="","",IF($CY$10="NUIT","M","AM"))</f>
        <v>AM</v>
      </c>
      <c r="P19" s="95" t="str">
        <f>IF(P18="","",IF($CY$10="NUIT","PM","M"))</f>
        <v>M</v>
      </c>
      <c r="Q19" s="94" t="str">
        <f>IF(Q18="","",IF($CY$10="NUIT","M","AM"))</f>
        <v>AM</v>
      </c>
      <c r="R19" s="95" t="str">
        <f>IF(R18="","",IF($CY$10="NUIT","PM","M"))</f>
        <v>M</v>
      </c>
      <c r="S19" s="94" t="str">
        <f>IF(S18="","",IF($CY$10="NUIT","M","AM"))</f>
        <v>AM</v>
      </c>
      <c r="T19" s="95" t="str">
        <f>IF(T18="","",IF($CY$10="NUIT","PM","M"))</f>
        <v>M</v>
      </c>
      <c r="U19" s="94" t="str">
        <f>IF(U18="","",IF($CY$10="NUIT","M","AM"))</f>
        <v>AM</v>
      </c>
      <c r="V19" s="96" t="str">
        <f>IF(V18="","",IF($CY$10="NUIT","PM","M"))</f>
        <v>M</v>
      </c>
      <c r="W19" s="97" t="str">
        <f>IF(W18="","",IF($CY$10="NUIT","M","AM"))</f>
        <v>AM</v>
      </c>
      <c r="X19" s="98" t="str">
        <f>IF(X18="","",IF($CY$10="NUIT","PM","M"))</f>
        <v>M</v>
      </c>
      <c r="Y19" s="99" t="str">
        <f>IF(Y18="","",IF($CY$10="NUIT","M","AM"))</f>
        <v>AM</v>
      </c>
      <c r="Z19" s="100" t="str">
        <f>IF(Z18="","",IF($CY$10="NUIT","PM","M"))</f>
        <v>M</v>
      </c>
      <c r="AA19" s="101" t="str">
        <f>IF(AA18="","",IF($CY$10="NUIT","M","AM"))</f>
        <v>AM</v>
      </c>
      <c r="AB19" s="100" t="str">
        <f>IF(AB18="","",IF($CY$10="NUIT","PM","M"))</f>
        <v>M</v>
      </c>
      <c r="AC19" s="101" t="str">
        <f>IF(AC18="","",IF($CY$10="NUIT","M","AM"))</f>
        <v>AM</v>
      </c>
      <c r="AD19" s="100" t="str">
        <f>IF(AD18="","",IF($CY$10="NUIT","PM","M"))</f>
        <v>M</v>
      </c>
      <c r="AE19" s="101" t="str">
        <f>IF(AE18="","",IF($CY$10="NUIT","M","AM"))</f>
        <v>AM</v>
      </c>
      <c r="AF19" s="100" t="str">
        <f>IF(AF18="","",IF($CY$10="NUIT","PM","M"))</f>
        <v>M</v>
      </c>
      <c r="AG19" s="101" t="str">
        <f>IF(AG18="","",IF($CY$10="NUIT","M","AM"))</f>
        <v>AM</v>
      </c>
      <c r="AH19" s="100" t="str">
        <f>IF(AH18="","",IF($CY$10="NUIT","PM","M"))</f>
        <v>M</v>
      </c>
      <c r="AI19" s="101" t="str">
        <f>IF(AI18="","",IF($CY$10="NUIT","M","AM"))</f>
        <v>AM</v>
      </c>
      <c r="AJ19" s="102" t="str">
        <f>IF(AJ18="","",IF($CY$10="NUIT","PM","M"))</f>
        <v>M</v>
      </c>
      <c r="AK19" s="103" t="str">
        <f>IF(AK18="","",IF($CY$10="NUIT","M","AM"))</f>
        <v>AM</v>
      </c>
      <c r="AL19" s="104" t="str">
        <f>IF(AL18="","",IF($CY$10="NUIT","PM","M"))</f>
        <v>M</v>
      </c>
      <c r="AM19" s="105" t="str">
        <f>IF(AM18="","",IF($CY$10="NUIT","M","AM"))</f>
        <v>AM</v>
      </c>
      <c r="AN19" s="106" t="str">
        <f>IF(AN18="","",IF($CY$10="NUIT","PM","M"))</f>
        <v>M</v>
      </c>
      <c r="AO19" s="107" t="str">
        <f>IF(AO18="","",IF($CY$10="NUIT","M","AM"))</f>
        <v>AM</v>
      </c>
      <c r="AP19" s="106" t="str">
        <f>IF(AP18="","",IF($CY$10="NUIT","PM","M"))</f>
        <v>M</v>
      </c>
      <c r="AQ19" s="107" t="str">
        <f>IF(AQ18="","",IF($CY$10="NUIT","M","AM"))</f>
        <v>AM</v>
      </c>
      <c r="AR19" s="106" t="str">
        <f>IF(AR18="","",IF($CY$10="NUIT","PM","M"))</f>
        <v>M</v>
      </c>
      <c r="AS19" s="107" t="str">
        <f>IF(AS18="","",IF($CY$10="NUIT","M","AM"))</f>
        <v>AM</v>
      </c>
      <c r="AT19" s="106" t="str">
        <f>IF(AT18="","",IF($CY$10="NUIT","PM","M"))</f>
        <v>M</v>
      </c>
      <c r="AU19" s="107" t="str">
        <f>IF(AU18="","",IF($CY$10="NUIT","M","AM"))</f>
        <v>AM</v>
      </c>
      <c r="AV19" s="106" t="str">
        <f>IF(AV18="","",IF($CY$10="NUIT","PM","M"))</f>
        <v>M</v>
      </c>
      <c r="AW19" s="107" t="str">
        <f>IF(AW18="","",IF($CY$10="NUIT","M","AM"))</f>
        <v>AM</v>
      </c>
      <c r="AX19" s="108" t="str">
        <f>IF(AX18="","",IF($CY$10="NUIT","PM","M"))</f>
        <v>M</v>
      </c>
      <c r="AY19" s="109" t="str">
        <f>IF(AY18="","",IF($CY$10="NUIT","M","AM"))</f>
        <v>AM</v>
      </c>
      <c r="AZ19" s="110" t="str">
        <f>IF(AZ18="","",IF($CY$10="NUIT","PM","M"))</f>
        <v>M</v>
      </c>
      <c r="BA19" s="111" t="str">
        <f>IF(BA18="","",IF($CY$10="NUIT","M","AM"))</f>
        <v>AM</v>
      </c>
      <c r="BB19" s="112" t="str">
        <f>IF(BB18="","",IF($CY$10="NUIT","PM","M"))</f>
        <v>M</v>
      </c>
      <c r="BC19" s="113" t="str">
        <f>IF(BC18="","",IF($CY$10="NUIT","M","AM"))</f>
        <v>AM</v>
      </c>
      <c r="BD19" s="112" t="str">
        <f>IF(BD18="","",IF($CY$10="NUIT","PM","M"))</f>
        <v>M</v>
      </c>
      <c r="BE19" s="113" t="str">
        <f>IF(BE18="","",IF($CY$10="NUIT","M","AM"))</f>
        <v>AM</v>
      </c>
      <c r="BF19" s="112" t="str">
        <f>IF(BF18="","",IF($CY$10="NUIT","PM","M"))</f>
        <v>M</v>
      </c>
      <c r="BG19" s="113" t="str">
        <f>IF(BG18="","",IF($CY$10="NUIT","M","AM"))</f>
        <v>AM</v>
      </c>
      <c r="BH19" s="112" t="str">
        <f>IF(BH18="","",IF($CY$10="NUIT","PM","M"))</f>
        <v>M</v>
      </c>
      <c r="BI19" s="113" t="str">
        <f>IF(BI18="","",IF($CY$10="NUIT","M","AM"))</f>
        <v>AM</v>
      </c>
      <c r="BJ19" s="112" t="str">
        <f>IF(BJ18="","",IF($CY$10="NUIT","PM","M"))</f>
        <v>M</v>
      </c>
      <c r="BK19" s="113" t="str">
        <f>IF(BK18="","",IF($CY$10="NUIT","M","AM"))</f>
        <v>AM</v>
      </c>
      <c r="BL19" s="114" t="str">
        <f>IF(BL18="","",IF($CY$10="NUIT","PM","M"))</f>
        <v>M</v>
      </c>
      <c r="BM19" s="115" t="str">
        <f>IF(BM18="","",IF($CY$10="NUIT","M","AM"))</f>
        <v>AM</v>
      </c>
      <c r="BN19" s="116" t="str">
        <f>IF(BN18="","",IF($CY$10="NUIT","PM","M"))</f>
        <v>M</v>
      </c>
      <c r="BO19" s="117" t="str">
        <f>IF(BO18="","",IF($CY$10="NUIT","M","AM"))</f>
        <v>AM</v>
      </c>
      <c r="BP19" s="118" t="str">
        <f>IF(BP18="","",IF($CY$10="NUIT","PM","M"))</f>
        <v>M</v>
      </c>
      <c r="BQ19" s="119" t="str">
        <f>IF(BQ18="","",IF($CY$10="NUIT","M","AM"))</f>
        <v>AM</v>
      </c>
      <c r="BR19" s="118" t="str">
        <f>IF(BR18="","",IF($CY$10="NUIT","PM","M"))</f>
        <v>M</v>
      </c>
      <c r="BS19" s="119" t="str">
        <f>IF(BS18="","",IF($CY$10="NUIT","M","AM"))</f>
        <v>AM</v>
      </c>
      <c r="BT19" s="118" t="str">
        <f>IF(BT18="","",IF($CY$10="NUIT","PM","M"))</f>
        <v>M</v>
      </c>
      <c r="BU19" s="119" t="str">
        <f>IF(BU18="","",IF($CY$10="NUIT","M","AM"))</f>
        <v>AM</v>
      </c>
      <c r="BV19" s="118" t="str">
        <f>IF(BV18="","",IF($CY$10="NUIT","PM","M"))</f>
        <v>M</v>
      </c>
      <c r="BW19" s="119" t="str">
        <f>IF(BW18="","",IF($CY$10="NUIT","M","AM"))</f>
        <v>AM</v>
      </c>
      <c r="BX19" s="118" t="str">
        <f>IF(BX18="","",IF($CY$10="NUIT","PM","M"))</f>
        <v>M</v>
      </c>
      <c r="BY19" s="119" t="str">
        <f>IF(BY18="","",IF($CY$10="NUIT","M","AM"))</f>
        <v>AM</v>
      </c>
      <c r="BZ19" s="120" t="str">
        <f>IF(BZ18="","",IF($CY$10="NUIT","PM","M"))</f>
        <v>M</v>
      </c>
      <c r="CA19" s="121" t="str">
        <f>IF(CA18="","",IF($CY$10="NUIT","M","AM"))</f>
        <v>AM</v>
      </c>
      <c r="CB19" s="122" t="str">
        <f>IF(CB18="","",IF($CY$10="NUIT","PM","M"))</f>
        <v>M</v>
      </c>
      <c r="CC19" s="123" t="str">
        <f>IF(CC18="","",IF($CY$10="NUIT","M","AM"))</f>
        <v>AM</v>
      </c>
      <c r="CD19" s="124" t="str">
        <f>IF(CD18="","",IF($CY$10="NUIT","PM","M"))</f>
        <v>M</v>
      </c>
      <c r="CE19" s="125" t="str">
        <f>IF(CE18="","",IF($CY$10="NUIT","M","AM"))</f>
        <v>AM</v>
      </c>
      <c r="CF19" s="124" t="str">
        <f>IF(CF18="","",IF($CY$10="NUIT","PM","M"))</f>
        <v>M</v>
      </c>
      <c r="CG19" s="125" t="str">
        <f>IF(CG18="","",IF($CY$10="NUIT","M","AM"))</f>
        <v>AM</v>
      </c>
      <c r="CH19" s="124" t="str">
        <f>IF(CH18="","",IF($CY$10="NUIT","PM","M"))</f>
        <v>M</v>
      </c>
      <c r="CI19" s="125" t="str">
        <f>IF(CI18="","",IF($CY$10="NUIT","M","AM"))</f>
        <v>AM</v>
      </c>
      <c r="CJ19" s="124" t="str">
        <f>IF(CJ18="","",IF($CY$10="NUIT","PM","M"))</f>
        <v>M</v>
      </c>
      <c r="CK19" s="125" t="str">
        <f>IF(CK18="","",IF($CY$10="NUIT","M","AM"))</f>
        <v>AM</v>
      </c>
      <c r="CL19" s="124" t="str">
        <f>IF(CL18="","",IF($CY$10="NUIT","PM","M"))</f>
        <v>M</v>
      </c>
      <c r="CM19" s="125" t="str">
        <f>IF(CM18="","",IF($CY$10="NUIT","M","AM"))</f>
        <v>AM</v>
      </c>
      <c r="CN19" s="126" t="str">
        <f>IF(CN18="","",IF($CY$10="NUIT","PM","M"))</f>
        <v>M</v>
      </c>
      <c r="CO19" s="123" t="str">
        <f>IF(CO18="","",IF($CY$10="NUIT","M","AM"))</f>
        <v>AM</v>
      </c>
      <c r="CP19" s="3"/>
      <c r="CR19" s="162" t="s">
        <v>24</v>
      </c>
      <c r="CS19" s="163"/>
      <c r="CT19" s="163"/>
      <c r="CU19" s="163"/>
      <c r="CV19" s="163"/>
      <c r="CW19" s="163"/>
      <c r="CX19" s="163"/>
      <c r="CY19" s="166">
        <f>DATEDIF(CY15,CY16,"D")+1</f>
        <v>31</v>
      </c>
      <c r="CZ19" s="167"/>
      <c r="DA19" s="3"/>
    </row>
    <row r="20" spans="2:105" s="4" customFormat="1" ht="22.5" customHeight="1" x14ac:dyDescent="0.25">
      <c r="B20" s="1"/>
      <c r="C20" s="5"/>
      <c r="D20" s="161" t="s">
        <v>25</v>
      </c>
      <c r="E20" s="161"/>
      <c r="F20" s="161"/>
      <c r="G20" s="11"/>
      <c r="H20" s="11"/>
      <c r="I20" s="12"/>
      <c r="J20" s="127">
        <v>0.29166666666666702</v>
      </c>
      <c r="K20" s="128">
        <v>0.58333333333333304</v>
      </c>
      <c r="L20" s="129">
        <v>0.29166666666666702</v>
      </c>
      <c r="M20" s="128">
        <v>0.58333333333333304</v>
      </c>
      <c r="N20" s="129">
        <v>0.29166666666666702</v>
      </c>
      <c r="O20" s="128">
        <v>0.58333333333333304</v>
      </c>
      <c r="P20" s="129">
        <v>0.29166666666666702</v>
      </c>
      <c r="Q20" s="128">
        <v>0.58333333333333304</v>
      </c>
      <c r="R20" s="129">
        <v>0.29166666666666702</v>
      </c>
      <c r="S20" s="128">
        <v>0.58333333333333304</v>
      </c>
      <c r="T20" s="129" t="s">
        <v>9</v>
      </c>
      <c r="U20" s="128" t="s">
        <v>9</v>
      </c>
      <c r="V20" s="130" t="s">
        <v>9</v>
      </c>
      <c r="W20" s="131" t="s">
        <v>9</v>
      </c>
      <c r="X20" s="132">
        <v>0.29166666666666702</v>
      </c>
      <c r="Y20" s="133">
        <v>0.58333333333333304</v>
      </c>
      <c r="Z20" s="134">
        <v>0.29166666666666702</v>
      </c>
      <c r="AA20" s="135">
        <v>0.58333333333333304</v>
      </c>
      <c r="AB20" s="134">
        <v>0.29166666666666702</v>
      </c>
      <c r="AC20" s="135">
        <v>0.58333333333333304</v>
      </c>
      <c r="AD20" s="134">
        <v>0.29166666666666702</v>
      </c>
      <c r="AE20" s="135">
        <v>0.58333333333333304</v>
      </c>
      <c r="AF20" s="134">
        <v>0.29166666666666702</v>
      </c>
      <c r="AG20" s="135">
        <v>0.58333333333333304</v>
      </c>
      <c r="AH20" s="134" t="s">
        <v>9</v>
      </c>
      <c r="AI20" s="135" t="s">
        <v>9</v>
      </c>
      <c r="AJ20" s="136" t="s">
        <v>9</v>
      </c>
      <c r="AK20" s="137" t="s">
        <v>9</v>
      </c>
      <c r="AL20" s="138">
        <v>0.29166666666666702</v>
      </c>
      <c r="AM20" s="139">
        <v>0.58333333333333304</v>
      </c>
      <c r="AN20" s="140">
        <v>0.29166666666666702</v>
      </c>
      <c r="AO20" s="141">
        <v>0.58333333333333304</v>
      </c>
      <c r="AP20" s="140">
        <v>0.29166666666666702</v>
      </c>
      <c r="AQ20" s="141">
        <v>0.58333333333333304</v>
      </c>
      <c r="AR20" s="140">
        <v>0.29166666666666702</v>
      </c>
      <c r="AS20" s="141">
        <v>0.58333333333333304</v>
      </c>
      <c r="AT20" s="140">
        <v>0.29166666666666702</v>
      </c>
      <c r="AU20" s="141">
        <v>0.58333333333333304</v>
      </c>
      <c r="AV20" s="140" t="s">
        <v>9</v>
      </c>
      <c r="AW20" s="141" t="s">
        <v>9</v>
      </c>
      <c r="AX20" s="142" t="s">
        <v>9</v>
      </c>
      <c r="AY20" s="143" t="s">
        <v>9</v>
      </c>
      <c r="AZ20" s="144">
        <v>0.29166666666666702</v>
      </c>
      <c r="BA20" s="145">
        <v>0.58333333333333304</v>
      </c>
      <c r="BB20" s="146">
        <v>0.29166666666666702</v>
      </c>
      <c r="BC20" s="147">
        <v>0.58333333333333304</v>
      </c>
      <c r="BD20" s="146">
        <v>0.29166666666666702</v>
      </c>
      <c r="BE20" s="147">
        <v>0.58333333333333304</v>
      </c>
      <c r="BF20" s="146">
        <v>0.29166666666666702</v>
      </c>
      <c r="BG20" s="147">
        <v>0.58333333333333304</v>
      </c>
      <c r="BH20" s="146">
        <v>0.29166666666666702</v>
      </c>
      <c r="BI20" s="147">
        <v>0.58333333333333304</v>
      </c>
      <c r="BJ20" s="146" t="s">
        <v>9</v>
      </c>
      <c r="BK20" s="147" t="s">
        <v>9</v>
      </c>
      <c r="BL20" s="148" t="s">
        <v>9</v>
      </c>
      <c r="BM20" s="149" t="s">
        <v>9</v>
      </c>
      <c r="BN20" s="150">
        <v>0.29166666666666702</v>
      </c>
      <c r="BO20" s="151">
        <v>0.58333333333333304</v>
      </c>
      <c r="BP20" s="152">
        <v>0.29166666666666702</v>
      </c>
      <c r="BQ20" s="153">
        <v>0.58333333333333304</v>
      </c>
      <c r="BR20" s="152">
        <v>0.29166666666666702</v>
      </c>
      <c r="BS20" s="153">
        <v>0.58333333333333304</v>
      </c>
      <c r="BT20" s="152">
        <v>0.29166666666666702</v>
      </c>
      <c r="BU20" s="153">
        <v>0.58333333333333304</v>
      </c>
      <c r="BV20" s="152">
        <v>0.29166666666666702</v>
      </c>
      <c r="BW20" s="153">
        <v>0.58333333333333304</v>
      </c>
      <c r="BX20" s="152" t="s">
        <v>9</v>
      </c>
      <c r="BY20" s="153" t="s">
        <v>9</v>
      </c>
      <c r="BZ20" s="154" t="s">
        <v>9</v>
      </c>
      <c r="CA20" s="155" t="s">
        <v>9</v>
      </c>
      <c r="CB20" s="156">
        <v>0.29166666666666702</v>
      </c>
      <c r="CC20" s="157">
        <v>0.58333333333333304</v>
      </c>
      <c r="CD20" s="158">
        <v>0.29166666666666702</v>
      </c>
      <c r="CE20" s="159">
        <v>0.58333333333333304</v>
      </c>
      <c r="CF20" s="158">
        <v>0.29166666666666702</v>
      </c>
      <c r="CG20" s="159">
        <v>0.58333333333333304</v>
      </c>
      <c r="CH20" s="158">
        <v>0.29166666666666702</v>
      </c>
      <c r="CI20" s="159">
        <v>0.58333333333333304</v>
      </c>
      <c r="CJ20" s="158">
        <v>0.29166666666666702</v>
      </c>
      <c r="CK20" s="159">
        <v>0.58333333333333304</v>
      </c>
      <c r="CL20" s="158" t="s">
        <v>9</v>
      </c>
      <c r="CM20" s="159" t="s">
        <v>9</v>
      </c>
      <c r="CN20" s="160" t="s">
        <v>9</v>
      </c>
      <c r="CO20" s="157" t="s">
        <v>9</v>
      </c>
      <c r="CP20" s="3"/>
      <c r="CR20" s="162" t="s">
        <v>26</v>
      </c>
      <c r="CS20" s="163"/>
      <c r="CT20" s="163"/>
      <c r="CU20" s="163"/>
      <c r="CV20" s="163"/>
      <c r="CW20" s="163"/>
      <c r="CX20" s="163"/>
      <c r="CY20" s="164">
        <f>INT((CY16-WEEKDAY(CY16-(6-1),2)-CY15+8)/7)</f>
        <v>4</v>
      </c>
      <c r="CZ20" s="165"/>
      <c r="DA20" s="3"/>
    </row>
    <row r="21" spans="2:105" s="4" customFormat="1" ht="22.5" customHeight="1" x14ac:dyDescent="0.25">
      <c r="B21" s="1"/>
      <c r="C21" s="5"/>
      <c r="D21" s="161" t="s">
        <v>27</v>
      </c>
      <c r="E21" s="161"/>
      <c r="F21" s="161"/>
      <c r="G21" s="11"/>
      <c r="H21" s="11"/>
      <c r="I21" s="12"/>
      <c r="J21" s="127">
        <v>0.5</v>
      </c>
      <c r="K21" s="128">
        <v>0.72916666666666696</v>
      </c>
      <c r="L21" s="129">
        <v>0.5</v>
      </c>
      <c r="M21" s="128">
        <v>0.72916666666666696</v>
      </c>
      <c r="N21" s="129">
        <v>0.5</v>
      </c>
      <c r="O21" s="128">
        <v>0.72916666666666696</v>
      </c>
      <c r="P21" s="129">
        <v>0.5</v>
      </c>
      <c r="Q21" s="128">
        <v>0.72916666666666696</v>
      </c>
      <c r="R21" s="129">
        <v>0.5</v>
      </c>
      <c r="S21" s="128">
        <v>0.72916666666666696</v>
      </c>
      <c r="T21" s="129" t="s">
        <v>9</v>
      </c>
      <c r="U21" s="128" t="s">
        <v>9</v>
      </c>
      <c r="V21" s="130" t="s">
        <v>9</v>
      </c>
      <c r="W21" s="131" t="s">
        <v>9</v>
      </c>
      <c r="X21" s="132">
        <v>0.5</v>
      </c>
      <c r="Y21" s="133">
        <v>0.72916666666666696</v>
      </c>
      <c r="Z21" s="134">
        <v>0.5</v>
      </c>
      <c r="AA21" s="135">
        <v>0.72916666666666696</v>
      </c>
      <c r="AB21" s="134">
        <v>0.5</v>
      </c>
      <c r="AC21" s="135">
        <v>0.72916666666666696</v>
      </c>
      <c r="AD21" s="134">
        <v>0.5</v>
      </c>
      <c r="AE21" s="135">
        <v>0.72916666666666696</v>
      </c>
      <c r="AF21" s="134">
        <v>0.5</v>
      </c>
      <c r="AG21" s="135">
        <v>0.72916666666666696</v>
      </c>
      <c r="AH21" s="134" t="s">
        <v>9</v>
      </c>
      <c r="AI21" s="135" t="s">
        <v>9</v>
      </c>
      <c r="AJ21" s="136" t="s">
        <v>9</v>
      </c>
      <c r="AK21" s="137" t="s">
        <v>9</v>
      </c>
      <c r="AL21" s="138">
        <v>0.5</v>
      </c>
      <c r="AM21" s="139">
        <v>0.72916666666666696</v>
      </c>
      <c r="AN21" s="140">
        <v>0.5</v>
      </c>
      <c r="AO21" s="141">
        <v>0.72916666666666696</v>
      </c>
      <c r="AP21" s="140">
        <v>0.5</v>
      </c>
      <c r="AQ21" s="141">
        <v>0.72916666666666696</v>
      </c>
      <c r="AR21" s="140">
        <v>0.5</v>
      </c>
      <c r="AS21" s="141">
        <v>0.72916666666666696</v>
      </c>
      <c r="AT21" s="140">
        <v>0.5</v>
      </c>
      <c r="AU21" s="141">
        <v>0.72916666666666696</v>
      </c>
      <c r="AV21" s="140" t="s">
        <v>9</v>
      </c>
      <c r="AW21" s="141" t="s">
        <v>9</v>
      </c>
      <c r="AX21" s="142" t="s">
        <v>9</v>
      </c>
      <c r="AY21" s="143" t="s">
        <v>9</v>
      </c>
      <c r="AZ21" s="144">
        <v>0.5</v>
      </c>
      <c r="BA21" s="145">
        <v>0.72916666666666696</v>
      </c>
      <c r="BB21" s="146">
        <v>0.5</v>
      </c>
      <c r="BC21" s="147">
        <v>0.72916666666666696</v>
      </c>
      <c r="BD21" s="146">
        <v>0.5</v>
      </c>
      <c r="BE21" s="147">
        <v>0.72916666666666696</v>
      </c>
      <c r="BF21" s="146">
        <v>0.5</v>
      </c>
      <c r="BG21" s="147">
        <v>0.72916666666666696</v>
      </c>
      <c r="BH21" s="146">
        <v>0.5</v>
      </c>
      <c r="BI21" s="147">
        <v>0.72916666666666696</v>
      </c>
      <c r="BJ21" s="146" t="s">
        <v>9</v>
      </c>
      <c r="BK21" s="147" t="s">
        <v>9</v>
      </c>
      <c r="BL21" s="148" t="s">
        <v>9</v>
      </c>
      <c r="BM21" s="149" t="s">
        <v>9</v>
      </c>
      <c r="BN21" s="150">
        <v>0.5</v>
      </c>
      <c r="BO21" s="151">
        <v>0.72916666666666696</v>
      </c>
      <c r="BP21" s="152">
        <v>0.5</v>
      </c>
      <c r="BQ21" s="153">
        <v>0.72916666666666696</v>
      </c>
      <c r="BR21" s="152">
        <v>0.5</v>
      </c>
      <c r="BS21" s="153">
        <v>0.72916666666666696</v>
      </c>
      <c r="BT21" s="152">
        <v>0.5</v>
      </c>
      <c r="BU21" s="153">
        <v>0.72916666666666696</v>
      </c>
      <c r="BV21" s="152">
        <v>0.5</v>
      </c>
      <c r="BW21" s="153">
        <v>0.72916666666666696</v>
      </c>
      <c r="BX21" s="152" t="s">
        <v>9</v>
      </c>
      <c r="BY21" s="153" t="s">
        <v>9</v>
      </c>
      <c r="BZ21" s="154" t="s">
        <v>9</v>
      </c>
      <c r="CA21" s="155" t="s">
        <v>9</v>
      </c>
      <c r="CB21" s="156">
        <v>0.5</v>
      </c>
      <c r="CC21" s="157">
        <v>0.72916666666666696</v>
      </c>
      <c r="CD21" s="158">
        <v>0.5</v>
      </c>
      <c r="CE21" s="159">
        <v>0.72916666666666696</v>
      </c>
      <c r="CF21" s="158">
        <v>0.5</v>
      </c>
      <c r="CG21" s="159">
        <v>0.72916666666666696</v>
      </c>
      <c r="CH21" s="158">
        <v>0.5</v>
      </c>
      <c r="CI21" s="159">
        <v>0.72916666666666696</v>
      </c>
      <c r="CJ21" s="158">
        <v>0.5</v>
      </c>
      <c r="CK21" s="159">
        <v>0.72916666666666696</v>
      </c>
      <c r="CL21" s="158" t="s">
        <v>9</v>
      </c>
      <c r="CM21" s="159" t="s">
        <v>9</v>
      </c>
      <c r="CN21" s="160" t="s">
        <v>9</v>
      </c>
      <c r="CO21" s="157" t="s">
        <v>9</v>
      </c>
      <c r="CP21" s="3"/>
      <c r="CR21" s="162"/>
      <c r="CS21" s="163"/>
      <c r="CT21" s="163"/>
      <c r="CU21" s="163"/>
      <c r="CV21" s="163"/>
      <c r="CW21" s="163"/>
      <c r="CX21" s="163"/>
      <c r="CY21" s="164"/>
      <c r="CZ21" s="165"/>
      <c r="DA21" s="3"/>
    </row>
    <row r="23" spans="2:105" s="4" customFormat="1" ht="22.5" customHeight="1" x14ac:dyDescent="0.25">
      <c r="B23" s="1"/>
      <c r="C23" s="2">
        <v>1</v>
      </c>
      <c r="D23" s="247" t="s">
        <v>29</v>
      </c>
      <c r="E23" s="247"/>
      <c r="F23" s="247"/>
      <c r="G23" s="247"/>
      <c r="H23" s="247"/>
      <c r="I23" s="248"/>
      <c r="J23" s="245">
        <f>J$2</f>
        <v>0</v>
      </c>
      <c r="K23" s="246"/>
      <c r="L23" s="246"/>
      <c r="M23" s="246"/>
      <c r="N23" s="246"/>
      <c r="O23" s="246"/>
      <c r="P23" s="246"/>
      <c r="Q23" s="243">
        <f>Q$2</f>
        <v>0</v>
      </c>
      <c r="R23" s="243"/>
      <c r="S23" s="243"/>
      <c r="T23" s="243"/>
      <c r="U23" s="243"/>
      <c r="V23" s="243"/>
      <c r="W23" s="244"/>
      <c r="X23" s="245">
        <f t="shared" ref="X23" si="15">X$2</f>
        <v>0</v>
      </c>
      <c r="Y23" s="246"/>
      <c r="Z23" s="246"/>
      <c r="AA23" s="246"/>
      <c r="AB23" s="246"/>
      <c r="AC23" s="246"/>
      <c r="AD23" s="246"/>
      <c r="AE23" s="243">
        <f t="shared" ref="AE23" si="16">AE$2</f>
        <v>0</v>
      </c>
      <c r="AF23" s="243"/>
      <c r="AG23" s="243"/>
      <c r="AH23" s="243"/>
      <c r="AI23" s="243"/>
      <c r="AJ23" s="243"/>
      <c r="AK23" s="244"/>
      <c r="AL23" s="245">
        <f t="shared" ref="AL23" si="17">AL$2</f>
        <v>0</v>
      </c>
      <c r="AM23" s="246"/>
      <c r="AN23" s="246"/>
      <c r="AO23" s="246"/>
      <c r="AP23" s="246"/>
      <c r="AQ23" s="246"/>
      <c r="AR23" s="246"/>
      <c r="AS23" s="243">
        <f t="shared" ref="AS23" si="18">AS$2</f>
        <v>0</v>
      </c>
      <c r="AT23" s="243"/>
      <c r="AU23" s="243"/>
      <c r="AV23" s="243"/>
      <c r="AW23" s="243"/>
      <c r="AX23" s="243"/>
      <c r="AY23" s="244"/>
      <c r="AZ23" s="245">
        <f t="shared" ref="AZ23" si="19">AZ$2</f>
        <v>0</v>
      </c>
      <c r="BA23" s="246"/>
      <c r="BB23" s="246"/>
      <c r="BC23" s="246"/>
      <c r="BD23" s="246"/>
      <c r="BE23" s="246"/>
      <c r="BF23" s="246"/>
      <c r="BG23" s="243">
        <f t="shared" ref="BG23" si="20">BG$2</f>
        <v>0</v>
      </c>
      <c r="BH23" s="243"/>
      <c r="BI23" s="243"/>
      <c r="BJ23" s="243"/>
      <c r="BK23" s="243"/>
      <c r="BL23" s="243"/>
      <c r="BM23" s="244"/>
      <c r="BN23" s="245">
        <f t="shared" ref="BN23" si="21">BN$2</f>
        <v>0</v>
      </c>
      <c r="BO23" s="246"/>
      <c r="BP23" s="246"/>
      <c r="BQ23" s="246"/>
      <c r="BR23" s="246"/>
      <c r="BS23" s="246"/>
      <c r="BT23" s="246"/>
      <c r="BU23" s="243">
        <f t="shared" ref="BU23" si="22">BU$2</f>
        <v>0</v>
      </c>
      <c r="BV23" s="243"/>
      <c r="BW23" s="243"/>
      <c r="BX23" s="243"/>
      <c r="BY23" s="243"/>
      <c r="BZ23" s="243"/>
      <c r="CA23" s="244"/>
      <c r="CB23" s="246">
        <f t="shared" ref="CB23" si="23">CB$2</f>
        <v>0</v>
      </c>
      <c r="CC23" s="246"/>
      <c r="CD23" s="246"/>
      <c r="CE23" s="246"/>
      <c r="CF23" s="246"/>
      <c r="CG23" s="246"/>
      <c r="CH23" s="246"/>
      <c r="CI23" s="243">
        <f t="shared" ref="CI23" si="24">CI$2</f>
        <v>0</v>
      </c>
      <c r="CJ23" s="243"/>
      <c r="CK23" s="243"/>
      <c r="CL23" s="243"/>
      <c r="CM23" s="243"/>
      <c r="CN23" s="243"/>
      <c r="CO23" s="243"/>
      <c r="CP23" s="3"/>
    </row>
    <row r="24" spans="2:105" s="4" customFormat="1" ht="22.5" customHeight="1" x14ac:dyDescent="0.25">
      <c r="B24" s="1"/>
      <c r="C24" s="5"/>
      <c r="D24" s="231" t="s">
        <v>19</v>
      </c>
      <c r="E24" s="231"/>
      <c r="F24" s="231"/>
      <c r="G24" s="6"/>
      <c r="H24" s="6"/>
      <c r="I24" s="9"/>
      <c r="J24" s="267">
        <f>J17</f>
        <v>43738</v>
      </c>
      <c r="K24" s="268">
        <f t="shared" ref="K24:BV24" si="25">K17</f>
        <v>43738</v>
      </c>
      <c r="L24" s="269">
        <f t="shared" si="25"/>
        <v>43739</v>
      </c>
      <c r="M24" s="268">
        <f t="shared" si="25"/>
        <v>43739</v>
      </c>
      <c r="N24" s="269">
        <f t="shared" si="25"/>
        <v>43740</v>
      </c>
      <c r="O24" s="268">
        <f t="shared" si="25"/>
        <v>43740</v>
      </c>
      <c r="P24" s="269">
        <f t="shared" si="25"/>
        <v>43741</v>
      </c>
      <c r="Q24" s="268">
        <f t="shared" si="25"/>
        <v>43741</v>
      </c>
      <c r="R24" s="269">
        <f t="shared" si="25"/>
        <v>43742</v>
      </c>
      <c r="S24" s="268">
        <f t="shared" si="25"/>
        <v>43742</v>
      </c>
      <c r="T24" s="269">
        <f t="shared" si="25"/>
        <v>43743</v>
      </c>
      <c r="U24" s="268">
        <f t="shared" si="25"/>
        <v>43743</v>
      </c>
      <c r="V24" s="270">
        <f t="shared" si="25"/>
        <v>43744</v>
      </c>
      <c r="W24" s="271">
        <f t="shared" si="25"/>
        <v>43744</v>
      </c>
      <c r="X24" s="267">
        <f t="shared" si="25"/>
        <v>43745</v>
      </c>
      <c r="Y24" s="268">
        <f t="shared" si="25"/>
        <v>43745</v>
      </c>
      <c r="Z24" s="269">
        <f t="shared" si="25"/>
        <v>43746</v>
      </c>
      <c r="AA24" s="268">
        <f t="shared" si="25"/>
        <v>43746</v>
      </c>
      <c r="AB24" s="269">
        <f t="shared" si="25"/>
        <v>43747</v>
      </c>
      <c r="AC24" s="268">
        <f t="shared" si="25"/>
        <v>43747</v>
      </c>
      <c r="AD24" s="269">
        <f t="shared" si="25"/>
        <v>43748</v>
      </c>
      <c r="AE24" s="268">
        <f t="shared" si="25"/>
        <v>43748</v>
      </c>
      <c r="AF24" s="269">
        <f t="shared" si="25"/>
        <v>43749</v>
      </c>
      <c r="AG24" s="268">
        <f t="shared" si="25"/>
        <v>43749</v>
      </c>
      <c r="AH24" s="269">
        <f t="shared" si="25"/>
        <v>43750</v>
      </c>
      <c r="AI24" s="268">
        <f t="shared" si="25"/>
        <v>43750</v>
      </c>
      <c r="AJ24" s="270">
        <f t="shared" si="25"/>
        <v>43751</v>
      </c>
      <c r="AK24" s="271">
        <f t="shared" si="25"/>
        <v>43751</v>
      </c>
      <c r="AL24" s="267">
        <f t="shared" si="25"/>
        <v>43752</v>
      </c>
      <c r="AM24" s="268">
        <f t="shared" si="25"/>
        <v>43752</v>
      </c>
      <c r="AN24" s="269">
        <f t="shared" si="25"/>
        <v>43753</v>
      </c>
      <c r="AO24" s="268">
        <f t="shared" si="25"/>
        <v>43753</v>
      </c>
      <c r="AP24" s="269">
        <f t="shared" si="25"/>
        <v>43754</v>
      </c>
      <c r="AQ24" s="268">
        <f t="shared" si="25"/>
        <v>43754</v>
      </c>
      <c r="AR24" s="269">
        <f t="shared" si="25"/>
        <v>43755</v>
      </c>
      <c r="AS24" s="268">
        <f t="shared" si="25"/>
        <v>43755</v>
      </c>
      <c r="AT24" s="269">
        <f t="shared" si="25"/>
        <v>43756</v>
      </c>
      <c r="AU24" s="268">
        <f t="shared" si="25"/>
        <v>43756</v>
      </c>
      <c r="AV24" s="269">
        <f t="shared" si="25"/>
        <v>43757</v>
      </c>
      <c r="AW24" s="268">
        <f t="shared" si="25"/>
        <v>43757</v>
      </c>
      <c r="AX24" s="270">
        <f t="shared" si="25"/>
        <v>43758</v>
      </c>
      <c r="AY24" s="271">
        <f t="shared" si="25"/>
        <v>43758</v>
      </c>
      <c r="AZ24" s="267">
        <f t="shared" si="25"/>
        <v>43759</v>
      </c>
      <c r="BA24" s="268">
        <f t="shared" si="25"/>
        <v>43759</v>
      </c>
      <c r="BB24" s="269">
        <f t="shared" si="25"/>
        <v>43760</v>
      </c>
      <c r="BC24" s="268">
        <f t="shared" si="25"/>
        <v>43760</v>
      </c>
      <c r="BD24" s="269">
        <f t="shared" si="25"/>
        <v>43761</v>
      </c>
      <c r="BE24" s="268">
        <f t="shared" si="25"/>
        <v>43761</v>
      </c>
      <c r="BF24" s="269">
        <f t="shared" si="25"/>
        <v>43762</v>
      </c>
      <c r="BG24" s="268">
        <f t="shared" si="25"/>
        <v>43762</v>
      </c>
      <c r="BH24" s="269">
        <f t="shared" si="25"/>
        <v>43763</v>
      </c>
      <c r="BI24" s="268">
        <f t="shared" si="25"/>
        <v>43763</v>
      </c>
      <c r="BJ24" s="269">
        <f t="shared" si="25"/>
        <v>43764</v>
      </c>
      <c r="BK24" s="268">
        <f t="shared" si="25"/>
        <v>43764</v>
      </c>
      <c r="BL24" s="270">
        <f t="shared" si="25"/>
        <v>43765</v>
      </c>
      <c r="BM24" s="271">
        <f t="shared" si="25"/>
        <v>43765</v>
      </c>
      <c r="BN24" s="267">
        <f t="shared" si="25"/>
        <v>43766</v>
      </c>
      <c r="BO24" s="268">
        <f t="shared" si="25"/>
        <v>43766</v>
      </c>
      <c r="BP24" s="269">
        <f t="shared" si="25"/>
        <v>43767</v>
      </c>
      <c r="BQ24" s="268">
        <f t="shared" si="25"/>
        <v>43767</v>
      </c>
      <c r="BR24" s="269">
        <f t="shared" si="25"/>
        <v>43768</v>
      </c>
      <c r="BS24" s="268">
        <f t="shared" si="25"/>
        <v>43768</v>
      </c>
      <c r="BT24" s="269">
        <f t="shared" si="25"/>
        <v>43769</v>
      </c>
      <c r="BU24" s="268">
        <f t="shared" si="25"/>
        <v>43769</v>
      </c>
      <c r="BV24" s="269">
        <f t="shared" si="25"/>
        <v>43770</v>
      </c>
      <c r="BW24" s="268">
        <f t="shared" ref="BW24:CO24" si="26">BW17</f>
        <v>43770</v>
      </c>
      <c r="BX24" s="269">
        <f t="shared" si="26"/>
        <v>43771</v>
      </c>
      <c r="BY24" s="268">
        <f t="shared" si="26"/>
        <v>43771</v>
      </c>
      <c r="BZ24" s="270">
        <f t="shared" si="26"/>
        <v>43772</v>
      </c>
      <c r="CA24" s="271">
        <f t="shared" si="26"/>
        <v>43772</v>
      </c>
      <c r="CB24" s="267">
        <f t="shared" si="26"/>
        <v>43773</v>
      </c>
      <c r="CC24" s="268">
        <f t="shared" si="26"/>
        <v>43773</v>
      </c>
      <c r="CD24" s="269">
        <f t="shared" si="26"/>
        <v>43774</v>
      </c>
      <c r="CE24" s="268">
        <f t="shared" si="26"/>
        <v>43774</v>
      </c>
      <c r="CF24" s="269">
        <f t="shared" si="26"/>
        <v>43775</v>
      </c>
      <c r="CG24" s="268">
        <f t="shared" si="26"/>
        <v>43775</v>
      </c>
      <c r="CH24" s="269">
        <f t="shared" si="26"/>
        <v>43776</v>
      </c>
      <c r="CI24" s="268">
        <f t="shared" si="26"/>
        <v>43776</v>
      </c>
      <c r="CJ24" s="269">
        <f t="shared" si="26"/>
        <v>43777</v>
      </c>
      <c r="CK24" s="268">
        <f t="shared" si="26"/>
        <v>43777</v>
      </c>
      <c r="CL24" s="269">
        <f t="shared" si="26"/>
        <v>43778</v>
      </c>
      <c r="CM24" s="268">
        <f t="shared" si="26"/>
        <v>43778</v>
      </c>
      <c r="CN24" s="270">
        <f t="shared" si="26"/>
        <v>43779</v>
      </c>
      <c r="CO24" s="272">
        <f t="shared" si="26"/>
        <v>43779</v>
      </c>
      <c r="CP24" s="3"/>
    </row>
    <row r="25" spans="2:105" s="4" customFormat="1" ht="22.5" customHeight="1" x14ac:dyDescent="0.25">
      <c r="B25" s="1"/>
      <c r="C25" s="5"/>
      <c r="D25" s="231" t="s">
        <v>21</v>
      </c>
      <c r="E25" s="231"/>
      <c r="F25" s="231"/>
      <c r="G25" s="6"/>
      <c r="H25" s="6"/>
      <c r="I25" s="9"/>
      <c r="J25" s="273">
        <f t="shared" ref="J25:Y26" si="27">J18</f>
        <v>43738</v>
      </c>
      <c r="K25" s="274">
        <f t="shared" ref="K25:BV25" si="28">K18</f>
        <v>43738</v>
      </c>
      <c r="L25" s="275">
        <f t="shared" si="28"/>
        <v>43739</v>
      </c>
      <c r="M25" s="274">
        <f t="shared" si="28"/>
        <v>43739</v>
      </c>
      <c r="N25" s="275">
        <f t="shared" si="28"/>
        <v>43740</v>
      </c>
      <c r="O25" s="274">
        <f t="shared" si="28"/>
        <v>43740</v>
      </c>
      <c r="P25" s="275">
        <f t="shared" si="28"/>
        <v>43741</v>
      </c>
      <c r="Q25" s="274">
        <f t="shared" si="28"/>
        <v>43741</v>
      </c>
      <c r="R25" s="275">
        <f t="shared" si="28"/>
        <v>43742</v>
      </c>
      <c r="S25" s="274">
        <f t="shared" si="28"/>
        <v>43742</v>
      </c>
      <c r="T25" s="275">
        <f t="shared" si="28"/>
        <v>43743</v>
      </c>
      <c r="U25" s="274">
        <f t="shared" si="28"/>
        <v>43743</v>
      </c>
      <c r="V25" s="276">
        <f t="shared" si="28"/>
        <v>43744</v>
      </c>
      <c r="W25" s="277">
        <f t="shared" si="28"/>
        <v>43744</v>
      </c>
      <c r="X25" s="273">
        <f t="shared" si="28"/>
        <v>43745</v>
      </c>
      <c r="Y25" s="274">
        <f t="shared" si="28"/>
        <v>43745</v>
      </c>
      <c r="Z25" s="275">
        <f t="shared" si="28"/>
        <v>43746</v>
      </c>
      <c r="AA25" s="274">
        <f t="shared" si="28"/>
        <v>43746</v>
      </c>
      <c r="AB25" s="275">
        <f t="shared" si="28"/>
        <v>43747</v>
      </c>
      <c r="AC25" s="274">
        <f t="shared" si="28"/>
        <v>43747</v>
      </c>
      <c r="AD25" s="275">
        <f t="shared" si="28"/>
        <v>43748</v>
      </c>
      <c r="AE25" s="274">
        <f t="shared" si="28"/>
        <v>43748</v>
      </c>
      <c r="AF25" s="275">
        <f t="shared" si="28"/>
        <v>43749</v>
      </c>
      <c r="AG25" s="274">
        <f t="shared" si="28"/>
        <v>43749</v>
      </c>
      <c r="AH25" s="275">
        <f t="shared" si="28"/>
        <v>43750</v>
      </c>
      <c r="AI25" s="274">
        <f t="shared" si="28"/>
        <v>43750</v>
      </c>
      <c r="AJ25" s="276">
        <f t="shared" si="28"/>
        <v>43751</v>
      </c>
      <c r="AK25" s="277">
        <f t="shared" si="28"/>
        <v>43751</v>
      </c>
      <c r="AL25" s="273">
        <f t="shared" si="28"/>
        <v>43752</v>
      </c>
      <c r="AM25" s="274">
        <f t="shared" si="28"/>
        <v>43752</v>
      </c>
      <c r="AN25" s="275">
        <f t="shared" si="28"/>
        <v>43753</v>
      </c>
      <c r="AO25" s="274">
        <f t="shared" si="28"/>
        <v>43753</v>
      </c>
      <c r="AP25" s="275">
        <f t="shared" si="28"/>
        <v>43754</v>
      </c>
      <c r="AQ25" s="274">
        <f t="shared" si="28"/>
        <v>43754</v>
      </c>
      <c r="AR25" s="275">
        <f t="shared" si="28"/>
        <v>43755</v>
      </c>
      <c r="AS25" s="274">
        <f t="shared" si="28"/>
        <v>43755</v>
      </c>
      <c r="AT25" s="275">
        <f t="shared" si="28"/>
        <v>43756</v>
      </c>
      <c r="AU25" s="274">
        <f t="shared" si="28"/>
        <v>43756</v>
      </c>
      <c r="AV25" s="275">
        <f t="shared" si="28"/>
        <v>43757</v>
      </c>
      <c r="AW25" s="274">
        <f t="shared" si="28"/>
        <v>43757</v>
      </c>
      <c r="AX25" s="276">
        <f t="shared" si="28"/>
        <v>43758</v>
      </c>
      <c r="AY25" s="277">
        <f t="shared" si="28"/>
        <v>43758</v>
      </c>
      <c r="AZ25" s="273">
        <f t="shared" si="28"/>
        <v>43759</v>
      </c>
      <c r="BA25" s="274">
        <f t="shared" si="28"/>
        <v>43759</v>
      </c>
      <c r="BB25" s="275">
        <f t="shared" si="28"/>
        <v>43760</v>
      </c>
      <c r="BC25" s="274">
        <f t="shared" si="28"/>
        <v>43760</v>
      </c>
      <c r="BD25" s="275">
        <f t="shared" si="28"/>
        <v>43761</v>
      </c>
      <c r="BE25" s="274">
        <f t="shared" si="28"/>
        <v>43761</v>
      </c>
      <c r="BF25" s="275">
        <f t="shared" si="28"/>
        <v>43762</v>
      </c>
      <c r="BG25" s="274">
        <f t="shared" si="28"/>
        <v>43762</v>
      </c>
      <c r="BH25" s="275">
        <f t="shared" si="28"/>
        <v>43763</v>
      </c>
      <c r="BI25" s="274">
        <f t="shared" si="28"/>
        <v>43763</v>
      </c>
      <c r="BJ25" s="275">
        <f t="shared" si="28"/>
        <v>43764</v>
      </c>
      <c r="BK25" s="274">
        <f t="shared" si="28"/>
        <v>43764</v>
      </c>
      <c r="BL25" s="276">
        <f t="shared" si="28"/>
        <v>43765</v>
      </c>
      <c r="BM25" s="277">
        <f t="shared" si="28"/>
        <v>43765</v>
      </c>
      <c r="BN25" s="273">
        <f t="shared" si="28"/>
        <v>43766</v>
      </c>
      <c r="BO25" s="274">
        <f t="shared" si="28"/>
        <v>43766</v>
      </c>
      <c r="BP25" s="275">
        <f t="shared" si="28"/>
        <v>43767</v>
      </c>
      <c r="BQ25" s="274">
        <f t="shared" si="28"/>
        <v>43767</v>
      </c>
      <c r="BR25" s="275">
        <f t="shared" si="28"/>
        <v>43768</v>
      </c>
      <c r="BS25" s="274">
        <f t="shared" si="28"/>
        <v>43768</v>
      </c>
      <c r="BT25" s="275">
        <f t="shared" si="28"/>
        <v>43769</v>
      </c>
      <c r="BU25" s="274">
        <f t="shared" si="28"/>
        <v>43769</v>
      </c>
      <c r="BV25" s="275">
        <f t="shared" si="28"/>
        <v>43770</v>
      </c>
      <c r="BW25" s="274">
        <f t="shared" ref="BW25:CO25" si="29">BW18</f>
        <v>43770</v>
      </c>
      <c r="BX25" s="275">
        <f t="shared" si="29"/>
        <v>43771</v>
      </c>
      <c r="BY25" s="274">
        <f t="shared" si="29"/>
        <v>43771</v>
      </c>
      <c r="BZ25" s="276">
        <f t="shared" si="29"/>
        <v>43772</v>
      </c>
      <c r="CA25" s="277">
        <f t="shared" si="29"/>
        <v>43772</v>
      </c>
      <c r="CB25" s="273">
        <f t="shared" si="29"/>
        <v>43773</v>
      </c>
      <c r="CC25" s="274">
        <f t="shared" si="29"/>
        <v>43773</v>
      </c>
      <c r="CD25" s="275">
        <f t="shared" si="29"/>
        <v>43774</v>
      </c>
      <c r="CE25" s="274">
        <f t="shared" si="29"/>
        <v>43774</v>
      </c>
      <c r="CF25" s="275">
        <f t="shared" si="29"/>
        <v>43775</v>
      </c>
      <c r="CG25" s="274">
        <f t="shared" si="29"/>
        <v>43775</v>
      </c>
      <c r="CH25" s="275">
        <f t="shared" si="29"/>
        <v>43776</v>
      </c>
      <c r="CI25" s="274">
        <f t="shared" si="29"/>
        <v>43776</v>
      </c>
      <c r="CJ25" s="275">
        <f t="shared" si="29"/>
        <v>43777</v>
      </c>
      <c r="CK25" s="274">
        <f t="shared" si="29"/>
        <v>43777</v>
      </c>
      <c r="CL25" s="275">
        <f t="shared" si="29"/>
        <v>43778</v>
      </c>
      <c r="CM25" s="274">
        <f t="shared" si="29"/>
        <v>43778</v>
      </c>
      <c r="CN25" s="276">
        <f t="shared" si="29"/>
        <v>43779</v>
      </c>
      <c r="CO25" s="278">
        <f t="shared" si="29"/>
        <v>43779</v>
      </c>
      <c r="CP25" s="3"/>
    </row>
    <row r="26" spans="2:105" s="4" customFormat="1" ht="22.5" customHeight="1" x14ac:dyDescent="0.25">
      <c r="B26" s="1"/>
      <c r="C26" s="5"/>
      <c r="D26" s="231" t="s">
        <v>23</v>
      </c>
      <c r="E26" s="231"/>
      <c r="F26" s="231"/>
      <c r="G26" s="6"/>
      <c r="H26" s="6" t="s">
        <v>31</v>
      </c>
      <c r="I26" s="9" t="s">
        <v>32</v>
      </c>
      <c r="J26" s="253" t="str">
        <f t="shared" si="27"/>
        <v>M</v>
      </c>
      <c r="K26" s="254" t="str">
        <f t="shared" ref="K26:BV26" si="30">K19</f>
        <v>AM</v>
      </c>
      <c r="L26" s="255" t="str">
        <f t="shared" si="30"/>
        <v>M</v>
      </c>
      <c r="M26" s="254" t="str">
        <f t="shared" si="30"/>
        <v>AM</v>
      </c>
      <c r="N26" s="255" t="str">
        <f t="shared" si="30"/>
        <v>M</v>
      </c>
      <c r="O26" s="254" t="str">
        <f t="shared" si="30"/>
        <v>AM</v>
      </c>
      <c r="P26" s="255" t="str">
        <f t="shared" si="30"/>
        <v>M</v>
      </c>
      <c r="Q26" s="254" t="str">
        <f t="shared" si="30"/>
        <v>AM</v>
      </c>
      <c r="R26" s="255" t="str">
        <f t="shared" si="30"/>
        <v>M</v>
      </c>
      <c r="S26" s="254" t="str">
        <f t="shared" si="30"/>
        <v>AM</v>
      </c>
      <c r="T26" s="255" t="str">
        <f t="shared" si="30"/>
        <v>M</v>
      </c>
      <c r="U26" s="254" t="str">
        <f t="shared" si="30"/>
        <v>AM</v>
      </c>
      <c r="V26" s="256" t="str">
        <f t="shared" si="30"/>
        <v>M</v>
      </c>
      <c r="W26" s="257" t="str">
        <f t="shared" si="30"/>
        <v>AM</v>
      </c>
      <c r="X26" s="253" t="str">
        <f t="shared" si="30"/>
        <v>M</v>
      </c>
      <c r="Y26" s="254" t="str">
        <f t="shared" si="30"/>
        <v>AM</v>
      </c>
      <c r="Z26" s="255" t="str">
        <f t="shared" si="30"/>
        <v>M</v>
      </c>
      <c r="AA26" s="254" t="str">
        <f t="shared" si="30"/>
        <v>AM</v>
      </c>
      <c r="AB26" s="255" t="str">
        <f t="shared" si="30"/>
        <v>M</v>
      </c>
      <c r="AC26" s="254" t="str">
        <f t="shared" si="30"/>
        <v>AM</v>
      </c>
      <c r="AD26" s="255" t="str">
        <f t="shared" si="30"/>
        <v>M</v>
      </c>
      <c r="AE26" s="254" t="str">
        <f t="shared" si="30"/>
        <v>AM</v>
      </c>
      <c r="AF26" s="255" t="str">
        <f t="shared" si="30"/>
        <v>M</v>
      </c>
      <c r="AG26" s="254" t="str">
        <f t="shared" si="30"/>
        <v>AM</v>
      </c>
      <c r="AH26" s="255" t="str">
        <f t="shared" si="30"/>
        <v>M</v>
      </c>
      <c r="AI26" s="254" t="str">
        <f t="shared" si="30"/>
        <v>AM</v>
      </c>
      <c r="AJ26" s="256" t="str">
        <f t="shared" si="30"/>
        <v>M</v>
      </c>
      <c r="AK26" s="257" t="str">
        <f t="shared" si="30"/>
        <v>AM</v>
      </c>
      <c r="AL26" s="253" t="str">
        <f t="shared" si="30"/>
        <v>M</v>
      </c>
      <c r="AM26" s="254" t="str">
        <f t="shared" si="30"/>
        <v>AM</v>
      </c>
      <c r="AN26" s="255" t="str">
        <f t="shared" si="30"/>
        <v>M</v>
      </c>
      <c r="AO26" s="254" t="str">
        <f t="shared" si="30"/>
        <v>AM</v>
      </c>
      <c r="AP26" s="255" t="str">
        <f t="shared" si="30"/>
        <v>M</v>
      </c>
      <c r="AQ26" s="254" t="str">
        <f t="shared" si="30"/>
        <v>AM</v>
      </c>
      <c r="AR26" s="255" t="str">
        <f t="shared" si="30"/>
        <v>M</v>
      </c>
      <c r="AS26" s="254" t="str">
        <f t="shared" si="30"/>
        <v>AM</v>
      </c>
      <c r="AT26" s="255" t="str">
        <f t="shared" si="30"/>
        <v>M</v>
      </c>
      <c r="AU26" s="254" t="str">
        <f t="shared" si="30"/>
        <v>AM</v>
      </c>
      <c r="AV26" s="255" t="str">
        <f t="shared" si="30"/>
        <v>M</v>
      </c>
      <c r="AW26" s="254" t="str">
        <f t="shared" si="30"/>
        <v>AM</v>
      </c>
      <c r="AX26" s="256" t="str">
        <f t="shared" si="30"/>
        <v>M</v>
      </c>
      <c r="AY26" s="257" t="str">
        <f t="shared" si="30"/>
        <v>AM</v>
      </c>
      <c r="AZ26" s="253" t="str">
        <f t="shared" si="30"/>
        <v>M</v>
      </c>
      <c r="BA26" s="254" t="str">
        <f t="shared" si="30"/>
        <v>AM</v>
      </c>
      <c r="BB26" s="255" t="str">
        <f t="shared" si="30"/>
        <v>M</v>
      </c>
      <c r="BC26" s="254" t="str">
        <f t="shared" si="30"/>
        <v>AM</v>
      </c>
      <c r="BD26" s="255" t="str">
        <f t="shared" si="30"/>
        <v>M</v>
      </c>
      <c r="BE26" s="254" t="str">
        <f t="shared" si="30"/>
        <v>AM</v>
      </c>
      <c r="BF26" s="255" t="str">
        <f t="shared" si="30"/>
        <v>M</v>
      </c>
      <c r="BG26" s="254" t="str">
        <f t="shared" si="30"/>
        <v>AM</v>
      </c>
      <c r="BH26" s="255" t="str">
        <f t="shared" si="30"/>
        <v>M</v>
      </c>
      <c r="BI26" s="254" t="str">
        <f t="shared" si="30"/>
        <v>AM</v>
      </c>
      <c r="BJ26" s="255" t="str">
        <f t="shared" si="30"/>
        <v>M</v>
      </c>
      <c r="BK26" s="254" t="str">
        <f t="shared" si="30"/>
        <v>AM</v>
      </c>
      <c r="BL26" s="256" t="str">
        <f t="shared" si="30"/>
        <v>M</v>
      </c>
      <c r="BM26" s="257" t="str">
        <f t="shared" si="30"/>
        <v>AM</v>
      </c>
      <c r="BN26" s="253" t="str">
        <f t="shared" si="30"/>
        <v>M</v>
      </c>
      <c r="BO26" s="254" t="str">
        <f t="shared" si="30"/>
        <v>AM</v>
      </c>
      <c r="BP26" s="255" t="str">
        <f t="shared" si="30"/>
        <v>M</v>
      </c>
      <c r="BQ26" s="254" t="str">
        <f t="shared" si="30"/>
        <v>AM</v>
      </c>
      <c r="BR26" s="255" t="str">
        <f t="shared" si="30"/>
        <v>M</v>
      </c>
      <c r="BS26" s="254" t="str">
        <f t="shared" si="30"/>
        <v>AM</v>
      </c>
      <c r="BT26" s="255" t="str">
        <f t="shared" si="30"/>
        <v>M</v>
      </c>
      <c r="BU26" s="254" t="str">
        <f t="shared" si="30"/>
        <v>AM</v>
      </c>
      <c r="BV26" s="255" t="str">
        <f t="shared" si="30"/>
        <v>M</v>
      </c>
      <c r="BW26" s="254" t="str">
        <f t="shared" ref="BW26:CO26" si="31">BW19</f>
        <v>AM</v>
      </c>
      <c r="BX26" s="255" t="str">
        <f t="shared" si="31"/>
        <v>M</v>
      </c>
      <c r="BY26" s="254" t="str">
        <f t="shared" si="31"/>
        <v>AM</v>
      </c>
      <c r="BZ26" s="256" t="str">
        <f t="shared" si="31"/>
        <v>M</v>
      </c>
      <c r="CA26" s="257" t="str">
        <f t="shared" si="31"/>
        <v>AM</v>
      </c>
      <c r="CB26" s="253" t="str">
        <f t="shared" si="31"/>
        <v>M</v>
      </c>
      <c r="CC26" s="254" t="str">
        <f t="shared" si="31"/>
        <v>AM</v>
      </c>
      <c r="CD26" s="255" t="str">
        <f t="shared" si="31"/>
        <v>M</v>
      </c>
      <c r="CE26" s="254" t="str">
        <f t="shared" si="31"/>
        <v>AM</v>
      </c>
      <c r="CF26" s="255" t="str">
        <f t="shared" si="31"/>
        <v>M</v>
      </c>
      <c r="CG26" s="254" t="str">
        <f t="shared" si="31"/>
        <v>AM</v>
      </c>
      <c r="CH26" s="255" t="str">
        <f t="shared" si="31"/>
        <v>M</v>
      </c>
      <c r="CI26" s="254" t="str">
        <f t="shared" si="31"/>
        <v>AM</v>
      </c>
      <c r="CJ26" s="255" t="str">
        <f t="shared" si="31"/>
        <v>M</v>
      </c>
      <c r="CK26" s="254" t="str">
        <f t="shared" si="31"/>
        <v>AM</v>
      </c>
      <c r="CL26" s="255" t="str">
        <f t="shared" si="31"/>
        <v>M</v>
      </c>
      <c r="CM26" s="254" t="str">
        <f t="shared" si="31"/>
        <v>AM</v>
      </c>
      <c r="CN26" s="256" t="str">
        <f t="shared" si="31"/>
        <v>M</v>
      </c>
      <c r="CO26" s="258" t="str">
        <f t="shared" si="31"/>
        <v>AM</v>
      </c>
      <c r="CP26" s="3"/>
    </row>
    <row r="27" spans="2:105" s="4" customFormat="1" ht="22.5" customHeight="1" x14ac:dyDescent="0.25">
      <c r="B27" s="1"/>
      <c r="C27" s="5"/>
      <c r="D27" s="249" t="s">
        <v>30</v>
      </c>
      <c r="E27" s="249"/>
      <c r="F27" s="249"/>
      <c r="G27" s="6"/>
      <c r="H27" s="6"/>
      <c r="I27" s="9"/>
      <c r="J27" s="279">
        <f>IF(COUNT(J20:K21)=0,"",IF(OR(J20="",J21=""),0,IF((J21-J20)*24&gt;0,(J21-J20)*24,"KO")))</f>
        <v>4.9999999999999911</v>
      </c>
      <c r="K27" s="280">
        <f>IF(COUNT(J20:K21)=0,"",IF(OR(K20="",K21=""),0,IF((K21-K20)*24&gt;0,(K21-K20)*24,"KO")))</f>
        <v>3.5000000000000142</v>
      </c>
      <c r="L27" s="281">
        <f t="shared" ref="L27" si="32">IF(COUNT(L20:M21)=0,"",IF(OR(L20="",L21=""),0,IF((L21-L20)*24&gt;0,(L21-L20)*24,"KO")))</f>
        <v>4.9999999999999911</v>
      </c>
      <c r="M27" s="280">
        <f t="shared" ref="M27" si="33">IF(COUNT(L20:M21)=0,"",IF(OR(M20="",M21=""),0,IF((M21-M20)*24&gt;0,(M21-M20)*24,"KO")))</f>
        <v>3.5000000000000142</v>
      </c>
      <c r="N27" s="281">
        <f t="shared" ref="N27" si="34">IF(COUNT(N20:O21)=0,"",IF(OR(N20="",N21=""),0,IF((N21-N20)*24&gt;0,(N21-N20)*24,"KO")))</f>
        <v>4.9999999999999911</v>
      </c>
      <c r="O27" s="280">
        <f t="shared" ref="O27" si="35">IF(COUNT(N20:O21)=0,"",IF(OR(O20="",O21=""),0,IF((O21-O20)*24&gt;0,(O21-O20)*24,"KO")))</f>
        <v>3.5000000000000142</v>
      </c>
      <c r="P27" s="281">
        <f t="shared" ref="P27" si="36">IF(COUNT(P20:Q21)=0,"",IF(OR(P20="",P21=""),0,IF((P21-P20)*24&gt;0,(P21-P20)*24,"KO")))</f>
        <v>4.9999999999999911</v>
      </c>
      <c r="Q27" s="280">
        <f t="shared" ref="Q27" si="37">IF(COUNT(P20:Q21)=0,"",IF(OR(Q20="",Q21=""),0,IF((Q21-Q20)*24&gt;0,(Q21-Q20)*24,"KO")))</f>
        <v>3.5000000000000142</v>
      </c>
      <c r="R27" s="281">
        <f t="shared" ref="R27" si="38">IF(COUNT(R20:S21)=0,"",IF(OR(R20="",R21=""),0,IF((R21-R20)*24&gt;0,(R21-R20)*24,"KO")))</f>
        <v>4.9999999999999911</v>
      </c>
      <c r="S27" s="280">
        <f t="shared" ref="S27" si="39">IF(COUNT(R20:S21)=0,"",IF(OR(S20="",S21=""),0,IF((S21-S20)*24&gt;0,(S21-S20)*24,"KO")))</f>
        <v>3.5000000000000142</v>
      </c>
      <c r="T27" s="281" t="str">
        <f t="shared" ref="T27" si="40">IF(COUNT(T20:U21)=0,"",IF(OR(T20="",T21=""),0,IF((T21-T20)*24&gt;0,(T21-T20)*24,"KO")))</f>
        <v/>
      </c>
      <c r="U27" s="280" t="str">
        <f t="shared" ref="U27" si="41">IF(COUNT(T20:U21)=0,"",IF(OR(U20="",U21=""),0,IF((U21-U20)*24&gt;0,(U21-U20)*24,"KO")))</f>
        <v/>
      </c>
      <c r="V27" s="282" t="str">
        <f t="shared" ref="V27" si="42">IF(COUNT(V20:W21)=0,"",IF(OR(V20="",V21=""),0,IF((V21-V20)*24&gt;0,(V21-V20)*24,"KO")))</f>
        <v/>
      </c>
      <c r="W27" s="283" t="str">
        <f t="shared" ref="W27" si="43">IF(COUNT(V20:W21)=0,"",IF(OR(W20="",W21=""),0,IF((W21-W20)*24&gt;0,(W21-W20)*24,"KO")))</f>
        <v/>
      </c>
      <c r="X27" s="279">
        <f t="shared" ref="X27" si="44">IF(COUNT(X20:Y21)=0,"",IF(OR(X20="",X21=""),0,IF((X21-X20)*24&gt;0,(X21-X20)*24,"KO")))</f>
        <v>4.9999999999999911</v>
      </c>
      <c r="Y27" s="280">
        <f t="shared" ref="Y27" si="45">IF(COUNT(X20:Y21)=0,"",IF(OR(Y20="",Y21=""),0,IF((Y21-Y20)*24&gt;0,(Y21-Y20)*24,"KO")))</f>
        <v>3.5000000000000142</v>
      </c>
      <c r="Z27" s="281">
        <f t="shared" ref="Z27" si="46">IF(COUNT(Z20:AA21)=0,"",IF(OR(Z20="",Z21=""),0,IF((Z21-Z20)*24&gt;0,(Z21-Z20)*24,"KO")))</f>
        <v>4.9999999999999911</v>
      </c>
      <c r="AA27" s="280">
        <f t="shared" ref="AA27" si="47">IF(COUNT(Z20:AA21)=0,"",IF(OR(AA20="",AA21=""),0,IF((AA21-AA20)*24&gt;0,(AA21-AA20)*24,"KO")))</f>
        <v>3.5000000000000142</v>
      </c>
      <c r="AB27" s="281">
        <f t="shared" ref="AB27" si="48">IF(COUNT(AB20:AC21)=0,"",IF(OR(AB20="",AB21=""),0,IF((AB21-AB20)*24&gt;0,(AB21-AB20)*24,"KO")))</f>
        <v>4.9999999999999911</v>
      </c>
      <c r="AC27" s="280">
        <f t="shared" ref="AC27" si="49">IF(COUNT(AB20:AC21)=0,"",IF(OR(AC20="",AC21=""),0,IF((AC21-AC20)*24&gt;0,(AC21-AC20)*24,"KO")))</f>
        <v>3.5000000000000142</v>
      </c>
      <c r="AD27" s="281">
        <f t="shared" ref="AD27" si="50">IF(COUNT(AD20:AE21)=0,"",IF(OR(AD20="",AD21=""),0,IF((AD21-AD20)*24&gt;0,(AD21-AD20)*24,"KO")))</f>
        <v>4.9999999999999911</v>
      </c>
      <c r="AE27" s="280">
        <f t="shared" ref="AE27" si="51">IF(COUNT(AD20:AE21)=0,"",IF(OR(AE20="",AE21=""),0,IF((AE21-AE20)*24&gt;0,(AE21-AE20)*24,"KO")))</f>
        <v>3.5000000000000142</v>
      </c>
      <c r="AF27" s="281">
        <f t="shared" ref="AF27" si="52">IF(COUNT(AF20:AG21)=0,"",IF(OR(AF20="",AF21=""),0,IF((AF21-AF20)*24&gt;0,(AF21-AF20)*24,"KO")))</f>
        <v>4.9999999999999911</v>
      </c>
      <c r="AG27" s="280">
        <f t="shared" ref="AG27" si="53">IF(COUNT(AF20:AG21)=0,"",IF(OR(AG20="",AG21=""),0,IF((AG21-AG20)*24&gt;0,(AG21-AG20)*24,"KO")))</f>
        <v>3.5000000000000142</v>
      </c>
      <c r="AH27" s="281" t="str">
        <f t="shared" ref="AH27" si="54">IF(COUNT(AH20:AI21)=0,"",IF(OR(AH20="",AH21=""),0,IF((AH21-AH20)*24&gt;0,(AH21-AH20)*24,"KO")))</f>
        <v/>
      </c>
      <c r="AI27" s="280" t="str">
        <f t="shared" ref="AI27" si="55">IF(COUNT(AH20:AI21)=0,"",IF(OR(AI20="",AI21=""),0,IF((AI21-AI20)*24&gt;0,(AI21-AI20)*24,"KO")))</f>
        <v/>
      </c>
      <c r="AJ27" s="282" t="str">
        <f t="shared" ref="AJ27" si="56">IF(COUNT(AJ20:AK21)=0,"",IF(OR(AJ20="",AJ21=""),0,IF((AJ21-AJ20)*24&gt;0,(AJ21-AJ20)*24,"KO")))</f>
        <v/>
      </c>
      <c r="AK27" s="283" t="str">
        <f t="shared" ref="AK27" si="57">IF(COUNT(AJ20:AK21)=0,"",IF(OR(AK20="",AK21=""),0,IF((AK21-AK20)*24&gt;0,(AK21-AK20)*24,"KO")))</f>
        <v/>
      </c>
      <c r="AL27" s="279">
        <f t="shared" ref="AL27" si="58">IF(COUNT(AL20:AM21)=0,"",IF(OR(AL20="",AL21=""),0,IF((AL21-AL20)*24&gt;0,(AL21-AL20)*24,"KO")))</f>
        <v>4.9999999999999911</v>
      </c>
      <c r="AM27" s="280">
        <f t="shared" ref="AM27" si="59">IF(COUNT(AL20:AM21)=0,"",IF(OR(AM20="",AM21=""),0,IF((AM21-AM20)*24&gt;0,(AM21-AM20)*24,"KO")))</f>
        <v>3.5000000000000142</v>
      </c>
      <c r="AN27" s="281">
        <f t="shared" ref="AN27" si="60">IF(COUNT(AN20:AO21)=0,"",IF(OR(AN20="",AN21=""),0,IF((AN21-AN20)*24&gt;0,(AN21-AN20)*24,"KO")))</f>
        <v>4.9999999999999911</v>
      </c>
      <c r="AO27" s="280">
        <f t="shared" ref="AO27" si="61">IF(COUNT(AN20:AO21)=0,"",IF(OR(AO20="",AO21=""),0,IF((AO21-AO20)*24&gt;0,(AO21-AO20)*24,"KO")))</f>
        <v>3.5000000000000142</v>
      </c>
      <c r="AP27" s="281">
        <f t="shared" ref="AP27" si="62">IF(COUNT(AP20:AQ21)=0,"",IF(OR(AP20="",AP21=""),0,IF((AP21-AP20)*24&gt;0,(AP21-AP20)*24,"KO")))</f>
        <v>4.9999999999999911</v>
      </c>
      <c r="AQ27" s="280">
        <f t="shared" ref="AQ27" si="63">IF(COUNT(AP20:AQ21)=0,"",IF(OR(AQ20="",AQ21=""),0,IF((AQ21-AQ20)*24&gt;0,(AQ21-AQ20)*24,"KO")))</f>
        <v>3.5000000000000142</v>
      </c>
      <c r="AR27" s="281">
        <f t="shared" ref="AR27" si="64">IF(COUNT(AR20:AS21)=0,"",IF(OR(AR20="",AR21=""),0,IF((AR21-AR20)*24&gt;0,(AR21-AR20)*24,"KO")))</f>
        <v>4.9999999999999911</v>
      </c>
      <c r="AS27" s="280">
        <f t="shared" ref="AS27" si="65">IF(COUNT(AR20:AS21)=0,"",IF(OR(AS20="",AS21=""),0,IF((AS21-AS20)*24&gt;0,(AS21-AS20)*24,"KO")))</f>
        <v>3.5000000000000142</v>
      </c>
      <c r="AT27" s="281">
        <f t="shared" ref="AT27" si="66">IF(COUNT(AT20:AU21)=0,"",IF(OR(AT20="",AT21=""),0,IF((AT21-AT20)*24&gt;0,(AT21-AT20)*24,"KO")))</f>
        <v>4.9999999999999911</v>
      </c>
      <c r="AU27" s="280">
        <f t="shared" ref="AU27" si="67">IF(COUNT(AT20:AU21)=0,"",IF(OR(AU20="",AU21=""),0,IF((AU21-AU20)*24&gt;0,(AU21-AU20)*24,"KO")))</f>
        <v>3.5000000000000142</v>
      </c>
      <c r="AV27" s="281" t="str">
        <f t="shared" ref="AV27" si="68">IF(COUNT(AV20:AW21)=0,"",IF(OR(AV20="",AV21=""),0,IF((AV21-AV20)*24&gt;0,(AV21-AV20)*24,"KO")))</f>
        <v/>
      </c>
      <c r="AW27" s="280" t="str">
        <f t="shared" ref="AW27" si="69">IF(COUNT(AV20:AW21)=0,"",IF(OR(AW20="",AW21=""),0,IF((AW21-AW20)*24&gt;0,(AW21-AW20)*24,"KO")))</f>
        <v/>
      </c>
      <c r="AX27" s="282" t="str">
        <f t="shared" ref="AX27" si="70">IF(COUNT(AX20:AY21)=0,"",IF(OR(AX20="",AX21=""),0,IF((AX21-AX20)*24&gt;0,(AX21-AX20)*24,"KO")))</f>
        <v/>
      </c>
      <c r="AY27" s="283" t="str">
        <f t="shared" ref="AY27" si="71">IF(COUNT(AX20:AY21)=0,"",IF(OR(AY20="",AY21=""),0,IF((AY21-AY20)*24&gt;0,(AY21-AY20)*24,"KO")))</f>
        <v/>
      </c>
      <c r="AZ27" s="279">
        <f t="shared" ref="AZ27" si="72">IF(COUNT(AZ20:BA21)=0,"",IF(OR(AZ20="",AZ21=""),0,IF((AZ21-AZ20)*24&gt;0,(AZ21-AZ20)*24,"KO")))</f>
        <v>4.9999999999999911</v>
      </c>
      <c r="BA27" s="280">
        <f t="shared" ref="BA27" si="73">IF(COUNT(AZ20:BA21)=0,"",IF(OR(BA20="",BA21=""),0,IF((BA21-BA20)*24&gt;0,(BA21-BA20)*24,"KO")))</f>
        <v>3.5000000000000142</v>
      </c>
      <c r="BB27" s="281">
        <f t="shared" ref="BB27" si="74">IF(COUNT(BB20:BC21)=0,"",IF(OR(BB20="",BB21=""),0,IF((BB21-BB20)*24&gt;0,(BB21-BB20)*24,"KO")))</f>
        <v>4.9999999999999911</v>
      </c>
      <c r="BC27" s="280">
        <f t="shared" ref="BC27" si="75">IF(COUNT(BB20:BC21)=0,"",IF(OR(BC20="",BC21=""),0,IF((BC21-BC20)*24&gt;0,(BC21-BC20)*24,"KO")))</f>
        <v>3.5000000000000142</v>
      </c>
      <c r="BD27" s="281">
        <f t="shared" ref="BD27" si="76">IF(COUNT(BD20:BE21)=0,"",IF(OR(BD20="",BD21=""),0,IF((BD21-BD20)*24&gt;0,(BD21-BD20)*24,"KO")))</f>
        <v>4.9999999999999911</v>
      </c>
      <c r="BE27" s="280">
        <f t="shared" ref="BE27" si="77">IF(COUNT(BD20:BE21)=0,"",IF(OR(BE20="",BE21=""),0,IF((BE21-BE20)*24&gt;0,(BE21-BE20)*24,"KO")))</f>
        <v>3.5000000000000142</v>
      </c>
      <c r="BF27" s="281">
        <f t="shared" ref="BF27" si="78">IF(COUNT(BF20:BG21)=0,"",IF(OR(BF20="",BF21=""),0,IF((BF21-BF20)*24&gt;0,(BF21-BF20)*24,"KO")))</f>
        <v>4.9999999999999911</v>
      </c>
      <c r="BG27" s="280">
        <f t="shared" ref="BG27" si="79">IF(COUNT(BF20:BG21)=0,"",IF(OR(BG20="",BG21=""),0,IF((BG21-BG20)*24&gt;0,(BG21-BG20)*24,"KO")))</f>
        <v>3.5000000000000142</v>
      </c>
      <c r="BH27" s="281">
        <f t="shared" ref="BH27" si="80">IF(COUNT(BH20:BI21)=0,"",IF(OR(BH20="",BH21=""),0,IF((BH21-BH20)*24&gt;0,(BH21-BH20)*24,"KO")))</f>
        <v>4.9999999999999911</v>
      </c>
      <c r="BI27" s="280">
        <f t="shared" ref="BI27" si="81">IF(COUNT(BH20:BI21)=0,"",IF(OR(BI20="",BI21=""),0,IF((BI21-BI20)*24&gt;0,(BI21-BI20)*24,"KO")))</f>
        <v>3.5000000000000142</v>
      </c>
      <c r="BJ27" s="281" t="str">
        <f t="shared" ref="BJ27" si="82">IF(COUNT(BJ20:BK21)=0,"",IF(OR(BJ20="",BJ21=""),0,IF((BJ21-BJ20)*24&gt;0,(BJ21-BJ20)*24,"KO")))</f>
        <v/>
      </c>
      <c r="BK27" s="280" t="str">
        <f t="shared" ref="BK27" si="83">IF(COUNT(BJ20:BK21)=0,"",IF(OR(BK20="",BK21=""),0,IF((BK21-BK20)*24&gt;0,(BK21-BK20)*24,"KO")))</f>
        <v/>
      </c>
      <c r="BL27" s="282" t="str">
        <f t="shared" ref="BL27" si="84">IF(COUNT(BL20:BM21)=0,"",IF(OR(BL20="",BL21=""),0,IF((BL21-BL20)*24&gt;0,(BL21-BL20)*24,"KO")))</f>
        <v/>
      </c>
      <c r="BM27" s="283" t="str">
        <f t="shared" ref="BM27" si="85">IF(COUNT(BL20:BM21)=0,"",IF(OR(BM20="",BM21=""),0,IF((BM21-BM20)*24&gt;0,(BM21-BM20)*24,"KO")))</f>
        <v/>
      </c>
      <c r="BN27" s="279">
        <f t="shared" ref="BN27" si="86">IF(COUNT(BN20:BO21)=0,"",IF(OR(BN20="",BN21=""),0,IF((BN21-BN20)*24&gt;0,(BN21-BN20)*24,"KO")))</f>
        <v>4.9999999999999911</v>
      </c>
      <c r="BO27" s="280">
        <f t="shared" ref="BO27" si="87">IF(COUNT(BN20:BO21)=0,"",IF(OR(BO20="",BO21=""),0,IF((BO21-BO20)*24&gt;0,(BO21-BO20)*24,"KO")))</f>
        <v>3.5000000000000142</v>
      </c>
      <c r="BP27" s="281">
        <f t="shared" ref="BP27" si="88">IF(COUNT(BP20:BQ21)=0,"",IF(OR(BP20="",BP21=""),0,IF((BP21-BP20)*24&gt;0,(BP21-BP20)*24,"KO")))</f>
        <v>4.9999999999999911</v>
      </c>
      <c r="BQ27" s="280">
        <f t="shared" ref="BQ27" si="89">IF(COUNT(BP20:BQ21)=0,"",IF(OR(BQ20="",BQ21=""),0,IF((BQ21-BQ20)*24&gt;0,(BQ21-BQ20)*24,"KO")))</f>
        <v>3.5000000000000142</v>
      </c>
      <c r="BR27" s="281">
        <f t="shared" ref="BR27" si="90">IF(COUNT(BR20:BS21)=0,"",IF(OR(BR20="",BR21=""),0,IF((BR21-BR20)*24&gt;0,(BR21-BR20)*24,"KO")))</f>
        <v>4.9999999999999911</v>
      </c>
      <c r="BS27" s="280">
        <f t="shared" ref="BS27" si="91">IF(COUNT(BR20:BS21)=0,"",IF(OR(BS20="",BS21=""),0,IF((BS21-BS20)*24&gt;0,(BS21-BS20)*24,"KO")))</f>
        <v>3.5000000000000142</v>
      </c>
      <c r="BT27" s="281">
        <f t="shared" ref="BT27" si="92">IF(COUNT(BT20:BU21)=0,"",IF(OR(BT20="",BT21=""),0,IF((BT21-BT20)*24&gt;0,(BT21-BT20)*24,"KO")))</f>
        <v>4.9999999999999911</v>
      </c>
      <c r="BU27" s="280">
        <f t="shared" ref="BU27" si="93">IF(COUNT(BT20:BU21)=0,"",IF(OR(BU20="",BU21=""),0,IF((BU21-BU20)*24&gt;0,(BU21-BU20)*24,"KO")))</f>
        <v>3.5000000000000142</v>
      </c>
      <c r="BV27" s="281">
        <f t="shared" ref="BV27" si="94">IF(COUNT(BV20:BW21)=0,"",IF(OR(BV20="",BV21=""),0,IF((BV21-BV20)*24&gt;0,(BV21-BV20)*24,"KO")))</f>
        <v>4.9999999999999911</v>
      </c>
      <c r="BW27" s="280">
        <f t="shared" ref="BW27" si="95">IF(COUNT(BV20:BW21)=0,"",IF(OR(BW20="",BW21=""),0,IF((BW21-BW20)*24&gt;0,(BW21-BW20)*24,"KO")))</f>
        <v>3.5000000000000142</v>
      </c>
      <c r="BX27" s="281" t="str">
        <f t="shared" ref="BX27" si="96">IF(COUNT(BX20:BY21)=0,"",IF(OR(BX20="",BX21=""),0,IF((BX21-BX20)*24&gt;0,(BX21-BX20)*24,"KO")))</f>
        <v/>
      </c>
      <c r="BY27" s="280" t="str">
        <f t="shared" ref="BY27" si="97">IF(COUNT(BX20:BY21)=0,"",IF(OR(BY20="",BY21=""),0,IF((BY21-BY20)*24&gt;0,(BY21-BY20)*24,"KO")))</f>
        <v/>
      </c>
      <c r="BZ27" s="282" t="str">
        <f t="shared" ref="BZ27" si="98">IF(COUNT(BZ20:CA21)=0,"",IF(OR(BZ20="",BZ21=""),0,IF((BZ21-BZ20)*24&gt;0,(BZ21-BZ20)*24,"KO")))</f>
        <v/>
      </c>
      <c r="CA27" s="283" t="str">
        <f t="shared" ref="CA27" si="99">IF(COUNT(BZ20:CA21)=0,"",IF(OR(CA20="",CA21=""),0,IF((CA21-CA20)*24&gt;0,(CA21-CA20)*24,"KO")))</f>
        <v/>
      </c>
      <c r="CB27" s="279">
        <f t="shared" ref="CB27" si="100">IF(COUNT(CB20:CC21)=0,"",IF(OR(CB20="",CB21=""),0,IF((CB21-CB20)*24&gt;0,(CB21-CB20)*24,"KO")))</f>
        <v>4.9999999999999911</v>
      </c>
      <c r="CC27" s="280">
        <f t="shared" ref="CC27" si="101">IF(COUNT(CB20:CC21)=0,"",IF(OR(CC20="",CC21=""),0,IF((CC21-CC20)*24&gt;0,(CC21-CC20)*24,"KO")))</f>
        <v>3.5000000000000142</v>
      </c>
      <c r="CD27" s="281">
        <f t="shared" ref="CD27" si="102">IF(COUNT(CD20:CE21)=0,"",IF(OR(CD20="",CD21=""),0,IF((CD21-CD20)*24&gt;0,(CD21-CD20)*24,"KO")))</f>
        <v>4.9999999999999911</v>
      </c>
      <c r="CE27" s="280">
        <f t="shared" ref="CE27" si="103">IF(COUNT(CD20:CE21)=0,"",IF(OR(CE20="",CE21=""),0,IF((CE21-CE20)*24&gt;0,(CE21-CE20)*24,"KO")))</f>
        <v>3.5000000000000142</v>
      </c>
      <c r="CF27" s="281">
        <f t="shared" ref="CF27" si="104">IF(COUNT(CF20:CG21)=0,"",IF(OR(CF20="",CF21=""),0,IF((CF21-CF20)*24&gt;0,(CF21-CF20)*24,"KO")))</f>
        <v>4.9999999999999911</v>
      </c>
      <c r="CG27" s="280">
        <f t="shared" ref="CG27" si="105">IF(COUNT(CF20:CG21)=0,"",IF(OR(CG20="",CG21=""),0,IF((CG21-CG20)*24&gt;0,(CG21-CG20)*24,"KO")))</f>
        <v>3.5000000000000142</v>
      </c>
      <c r="CH27" s="281">
        <f t="shared" ref="CH27" si="106">IF(COUNT(CH20:CI21)=0,"",IF(OR(CH20="",CH21=""),0,IF((CH21-CH20)*24&gt;0,(CH21-CH20)*24,"KO")))</f>
        <v>4.9999999999999911</v>
      </c>
      <c r="CI27" s="280">
        <f t="shared" ref="CI27" si="107">IF(COUNT(CH20:CI21)=0,"",IF(OR(CI20="",CI21=""),0,IF((CI21-CI20)*24&gt;0,(CI21-CI20)*24,"KO")))</f>
        <v>3.5000000000000142</v>
      </c>
      <c r="CJ27" s="281">
        <f t="shared" ref="CJ27" si="108">IF(COUNT(CJ20:CK21)=0,"",IF(OR(CJ20="",CJ21=""),0,IF((CJ21-CJ20)*24&gt;0,(CJ21-CJ20)*24,"KO")))</f>
        <v>4.9999999999999911</v>
      </c>
      <c r="CK27" s="280">
        <f t="shared" ref="CK27" si="109">IF(COUNT(CJ20:CK21)=0,"",IF(OR(CK20="",CK21=""),0,IF((CK21-CK20)*24&gt;0,(CK21-CK20)*24,"KO")))</f>
        <v>3.5000000000000142</v>
      </c>
      <c r="CL27" s="281" t="str">
        <f t="shared" ref="CL27" si="110">IF(COUNT(CL20:CM21)=0,"",IF(OR(CL20="",CL21=""),0,IF((CL21-CL20)*24&gt;0,(CL21-CL20)*24,"KO")))</f>
        <v/>
      </c>
      <c r="CM27" s="280" t="str">
        <f t="shared" ref="CM27" si="111">IF(COUNT(CL20:CM21)=0,"",IF(OR(CM20="",CM21=""),0,IF((CM21-CM20)*24&gt;0,(CM21-CM20)*24,"KO")))</f>
        <v/>
      </c>
      <c r="CN27" s="282" t="str">
        <f t="shared" ref="CN27" si="112">IF(COUNT(CN20:CO21)=0,"",IF(OR(CN20="",CN21=""),0,IF((CN21-CN20)*24&gt;0,(CN21-CN20)*24,"KO")))</f>
        <v/>
      </c>
      <c r="CO27" s="284" t="str">
        <f t="shared" ref="CO27" si="113">IF(COUNT(CN20:CO21)=0,"",IF(OR(CO20="",CO21=""),0,IF((CO21-CO20)*24&gt;0,(CO21-CO20)*24,"KO")))</f>
        <v/>
      </c>
      <c r="CP27" s="3"/>
    </row>
    <row r="28" spans="2:105" s="4" customFormat="1" ht="22.5" customHeight="1" x14ac:dyDescent="0.25">
      <c r="B28" s="1"/>
      <c r="C28" s="5"/>
      <c r="D28" s="231" t="s">
        <v>4</v>
      </c>
      <c r="E28" s="231"/>
      <c r="F28" s="231"/>
      <c r="G28" s="6"/>
      <c r="H28" s="289">
        <v>6</v>
      </c>
      <c r="I28" s="291">
        <v>6</v>
      </c>
      <c r="J28" s="253" t="str">
        <f>IF(J27="","",IF(J27&gt;$H$28,"OUI","NON"))</f>
        <v>NON</v>
      </c>
      <c r="K28" s="254" t="str">
        <f>IF(K27="","",IF(K27&gt;$I$28,"OUI","NON"))</f>
        <v>NON</v>
      </c>
      <c r="L28" s="255" t="str">
        <f t="shared" ref="L28" si="114">IF(L27="","",IF(L27&gt;$H$28,"OUI","NON"))</f>
        <v>NON</v>
      </c>
      <c r="M28" s="254" t="str">
        <f t="shared" ref="M28" si="115">IF(M27="","",IF(M27&gt;$I$28,"OUI","NON"))</f>
        <v>NON</v>
      </c>
      <c r="N28" s="255" t="str">
        <f t="shared" ref="N28" si="116">IF(N27="","",IF(N27&gt;$H$28,"OUI","NON"))</f>
        <v>NON</v>
      </c>
      <c r="O28" s="254" t="str">
        <f t="shared" ref="O28" si="117">IF(O27="","",IF(O27&gt;$I$28,"OUI","NON"))</f>
        <v>NON</v>
      </c>
      <c r="P28" s="255" t="str">
        <f t="shared" ref="P28" si="118">IF(P27="","",IF(P27&gt;$H$28,"OUI","NON"))</f>
        <v>NON</v>
      </c>
      <c r="Q28" s="254" t="str">
        <f t="shared" ref="Q28" si="119">IF(Q27="","",IF(Q27&gt;$I$28,"OUI","NON"))</f>
        <v>NON</v>
      </c>
      <c r="R28" s="255" t="str">
        <f t="shared" ref="R28" si="120">IF(R27="","",IF(R27&gt;$H$28,"OUI","NON"))</f>
        <v>NON</v>
      </c>
      <c r="S28" s="254" t="str">
        <f t="shared" ref="S28" si="121">IF(S27="","",IF(S27&gt;$I$28,"OUI","NON"))</f>
        <v>NON</v>
      </c>
      <c r="T28" s="255" t="str">
        <f t="shared" ref="T28" si="122">IF(T27="","",IF(T27&gt;$H$28,"OUI","NON"))</f>
        <v/>
      </c>
      <c r="U28" s="254" t="str">
        <f t="shared" ref="U28" si="123">IF(U27="","",IF(U27&gt;$I$28,"OUI","NON"))</f>
        <v/>
      </c>
      <c r="V28" s="256" t="str">
        <f t="shared" ref="V28" si="124">IF(V27="","",IF(V27&gt;$H$28,"OUI","NON"))</f>
        <v/>
      </c>
      <c r="W28" s="257" t="str">
        <f t="shared" ref="W28" si="125">IF(W27="","",IF(W27&gt;$I$28,"OUI","NON"))</f>
        <v/>
      </c>
      <c r="X28" s="253" t="str">
        <f t="shared" ref="X28" si="126">IF(X27="","",IF(X27&gt;$H$28,"OUI","NON"))</f>
        <v>NON</v>
      </c>
      <c r="Y28" s="254" t="str">
        <f t="shared" ref="Y28" si="127">IF(Y27="","",IF(Y27&gt;$I$28,"OUI","NON"))</f>
        <v>NON</v>
      </c>
      <c r="Z28" s="255" t="str">
        <f t="shared" ref="Z28" si="128">IF(Z27="","",IF(Z27&gt;$H$28,"OUI","NON"))</f>
        <v>NON</v>
      </c>
      <c r="AA28" s="254" t="str">
        <f t="shared" ref="AA28" si="129">IF(AA27="","",IF(AA27&gt;$I$28,"OUI","NON"))</f>
        <v>NON</v>
      </c>
      <c r="AB28" s="255" t="str">
        <f t="shared" ref="AB28" si="130">IF(AB27="","",IF(AB27&gt;$H$28,"OUI","NON"))</f>
        <v>NON</v>
      </c>
      <c r="AC28" s="254" t="str">
        <f t="shared" ref="AC28" si="131">IF(AC27="","",IF(AC27&gt;$I$28,"OUI","NON"))</f>
        <v>NON</v>
      </c>
      <c r="AD28" s="255" t="str">
        <f t="shared" ref="AD28" si="132">IF(AD27="","",IF(AD27&gt;$H$28,"OUI","NON"))</f>
        <v>NON</v>
      </c>
      <c r="AE28" s="254" t="str">
        <f t="shared" ref="AE28" si="133">IF(AE27="","",IF(AE27&gt;$I$28,"OUI","NON"))</f>
        <v>NON</v>
      </c>
      <c r="AF28" s="255" t="str">
        <f t="shared" ref="AF28" si="134">IF(AF27="","",IF(AF27&gt;$H$28,"OUI","NON"))</f>
        <v>NON</v>
      </c>
      <c r="AG28" s="254" t="str">
        <f t="shared" ref="AG28" si="135">IF(AG27="","",IF(AG27&gt;$I$28,"OUI","NON"))</f>
        <v>NON</v>
      </c>
      <c r="AH28" s="255" t="str">
        <f t="shared" ref="AH28" si="136">IF(AH27="","",IF(AH27&gt;$H$28,"OUI","NON"))</f>
        <v/>
      </c>
      <c r="AI28" s="254" t="str">
        <f t="shared" ref="AI28" si="137">IF(AI27="","",IF(AI27&gt;$I$28,"OUI","NON"))</f>
        <v/>
      </c>
      <c r="AJ28" s="256" t="str">
        <f t="shared" ref="AJ28" si="138">IF(AJ27="","",IF(AJ27&gt;$H$28,"OUI","NON"))</f>
        <v/>
      </c>
      <c r="AK28" s="257" t="str">
        <f t="shared" ref="AK28" si="139">IF(AK27="","",IF(AK27&gt;$I$28,"OUI","NON"))</f>
        <v/>
      </c>
      <c r="AL28" s="253" t="str">
        <f t="shared" ref="AL28" si="140">IF(AL27="","",IF(AL27&gt;$H$28,"OUI","NON"))</f>
        <v>NON</v>
      </c>
      <c r="AM28" s="254" t="str">
        <f t="shared" ref="AM28" si="141">IF(AM27="","",IF(AM27&gt;$I$28,"OUI","NON"))</f>
        <v>NON</v>
      </c>
      <c r="AN28" s="255" t="str">
        <f t="shared" ref="AN28" si="142">IF(AN27="","",IF(AN27&gt;$H$28,"OUI","NON"))</f>
        <v>NON</v>
      </c>
      <c r="AO28" s="254" t="str">
        <f t="shared" ref="AO28" si="143">IF(AO27="","",IF(AO27&gt;$I$28,"OUI","NON"))</f>
        <v>NON</v>
      </c>
      <c r="AP28" s="255" t="str">
        <f t="shared" ref="AP28" si="144">IF(AP27="","",IF(AP27&gt;$H$28,"OUI","NON"))</f>
        <v>NON</v>
      </c>
      <c r="AQ28" s="254" t="str">
        <f t="shared" ref="AQ28" si="145">IF(AQ27="","",IF(AQ27&gt;$I$28,"OUI","NON"))</f>
        <v>NON</v>
      </c>
      <c r="AR28" s="255" t="str">
        <f t="shared" ref="AR28" si="146">IF(AR27="","",IF(AR27&gt;$H$28,"OUI","NON"))</f>
        <v>NON</v>
      </c>
      <c r="AS28" s="254" t="str">
        <f t="shared" ref="AS28" si="147">IF(AS27="","",IF(AS27&gt;$I$28,"OUI","NON"))</f>
        <v>NON</v>
      </c>
      <c r="AT28" s="255" t="str">
        <f t="shared" ref="AT28" si="148">IF(AT27="","",IF(AT27&gt;$H$28,"OUI","NON"))</f>
        <v>NON</v>
      </c>
      <c r="AU28" s="254" t="str">
        <f t="shared" ref="AU28" si="149">IF(AU27="","",IF(AU27&gt;$I$28,"OUI","NON"))</f>
        <v>NON</v>
      </c>
      <c r="AV28" s="255" t="str">
        <f t="shared" ref="AV28" si="150">IF(AV27="","",IF(AV27&gt;$H$28,"OUI","NON"))</f>
        <v/>
      </c>
      <c r="AW28" s="254" t="str">
        <f t="shared" ref="AW28" si="151">IF(AW27="","",IF(AW27&gt;$I$28,"OUI","NON"))</f>
        <v/>
      </c>
      <c r="AX28" s="256" t="str">
        <f t="shared" ref="AX28" si="152">IF(AX27="","",IF(AX27&gt;$H$28,"OUI","NON"))</f>
        <v/>
      </c>
      <c r="AY28" s="257" t="str">
        <f t="shared" ref="AY28" si="153">IF(AY27="","",IF(AY27&gt;$I$28,"OUI","NON"))</f>
        <v/>
      </c>
      <c r="AZ28" s="253" t="str">
        <f t="shared" ref="AZ28" si="154">IF(AZ27="","",IF(AZ27&gt;$H$28,"OUI","NON"))</f>
        <v>NON</v>
      </c>
      <c r="BA28" s="254" t="str">
        <f t="shared" ref="BA28" si="155">IF(BA27="","",IF(BA27&gt;$I$28,"OUI","NON"))</f>
        <v>NON</v>
      </c>
      <c r="BB28" s="255" t="str">
        <f t="shared" ref="BB28" si="156">IF(BB27="","",IF(BB27&gt;$H$28,"OUI","NON"))</f>
        <v>NON</v>
      </c>
      <c r="BC28" s="254" t="str">
        <f t="shared" ref="BC28" si="157">IF(BC27="","",IF(BC27&gt;$I$28,"OUI","NON"))</f>
        <v>NON</v>
      </c>
      <c r="BD28" s="255" t="str">
        <f t="shared" ref="BD28" si="158">IF(BD27="","",IF(BD27&gt;$H$28,"OUI","NON"))</f>
        <v>NON</v>
      </c>
      <c r="BE28" s="254" t="str">
        <f t="shared" ref="BE28" si="159">IF(BE27="","",IF(BE27&gt;$I$28,"OUI","NON"))</f>
        <v>NON</v>
      </c>
      <c r="BF28" s="255" t="str">
        <f t="shared" ref="BF28" si="160">IF(BF27="","",IF(BF27&gt;$H$28,"OUI","NON"))</f>
        <v>NON</v>
      </c>
      <c r="BG28" s="254" t="str">
        <f t="shared" ref="BG28" si="161">IF(BG27="","",IF(BG27&gt;$I$28,"OUI","NON"))</f>
        <v>NON</v>
      </c>
      <c r="BH28" s="255" t="str">
        <f t="shared" ref="BH28" si="162">IF(BH27="","",IF(BH27&gt;$H$28,"OUI","NON"))</f>
        <v>NON</v>
      </c>
      <c r="BI28" s="254" t="str">
        <f t="shared" ref="BI28" si="163">IF(BI27="","",IF(BI27&gt;$I$28,"OUI","NON"))</f>
        <v>NON</v>
      </c>
      <c r="BJ28" s="255" t="str">
        <f t="shared" ref="BJ28" si="164">IF(BJ27="","",IF(BJ27&gt;$H$28,"OUI","NON"))</f>
        <v/>
      </c>
      <c r="BK28" s="254" t="str">
        <f t="shared" ref="BK28" si="165">IF(BK27="","",IF(BK27&gt;$I$28,"OUI","NON"))</f>
        <v/>
      </c>
      <c r="BL28" s="256" t="str">
        <f t="shared" ref="BL28" si="166">IF(BL27="","",IF(BL27&gt;$H$28,"OUI","NON"))</f>
        <v/>
      </c>
      <c r="BM28" s="257" t="str">
        <f t="shared" ref="BM28" si="167">IF(BM27="","",IF(BM27&gt;$I$28,"OUI","NON"))</f>
        <v/>
      </c>
      <c r="BN28" s="253" t="str">
        <f t="shared" ref="BN28" si="168">IF(BN27="","",IF(BN27&gt;$H$28,"OUI","NON"))</f>
        <v>NON</v>
      </c>
      <c r="BO28" s="254" t="str">
        <f t="shared" ref="BO28" si="169">IF(BO27="","",IF(BO27&gt;$I$28,"OUI","NON"))</f>
        <v>NON</v>
      </c>
      <c r="BP28" s="255" t="str">
        <f t="shared" ref="BP28" si="170">IF(BP27="","",IF(BP27&gt;$H$28,"OUI","NON"))</f>
        <v>NON</v>
      </c>
      <c r="BQ28" s="254" t="str">
        <f t="shared" ref="BQ28" si="171">IF(BQ27="","",IF(BQ27&gt;$I$28,"OUI","NON"))</f>
        <v>NON</v>
      </c>
      <c r="BR28" s="255" t="str">
        <f t="shared" ref="BR28" si="172">IF(BR27="","",IF(BR27&gt;$H$28,"OUI","NON"))</f>
        <v>NON</v>
      </c>
      <c r="BS28" s="254" t="str">
        <f t="shared" ref="BS28" si="173">IF(BS27="","",IF(BS27&gt;$I$28,"OUI","NON"))</f>
        <v>NON</v>
      </c>
      <c r="BT28" s="255" t="str">
        <f t="shared" ref="BT28" si="174">IF(BT27="","",IF(BT27&gt;$H$28,"OUI","NON"))</f>
        <v>NON</v>
      </c>
      <c r="BU28" s="254" t="str">
        <f t="shared" ref="BU28" si="175">IF(BU27="","",IF(BU27&gt;$I$28,"OUI","NON"))</f>
        <v>NON</v>
      </c>
      <c r="BV28" s="255" t="str">
        <f t="shared" ref="BV28" si="176">IF(BV27="","",IF(BV27&gt;$H$28,"OUI","NON"))</f>
        <v>NON</v>
      </c>
      <c r="BW28" s="254" t="str">
        <f t="shared" ref="BW28" si="177">IF(BW27="","",IF(BW27&gt;$I$28,"OUI","NON"))</f>
        <v>NON</v>
      </c>
      <c r="BX28" s="255" t="str">
        <f t="shared" ref="BX28" si="178">IF(BX27="","",IF(BX27&gt;$H$28,"OUI","NON"))</f>
        <v/>
      </c>
      <c r="BY28" s="254" t="str">
        <f t="shared" ref="BY28" si="179">IF(BY27="","",IF(BY27&gt;$I$28,"OUI","NON"))</f>
        <v/>
      </c>
      <c r="BZ28" s="256" t="str">
        <f t="shared" ref="BZ28" si="180">IF(BZ27="","",IF(BZ27&gt;$H$28,"OUI","NON"))</f>
        <v/>
      </c>
      <c r="CA28" s="257" t="str">
        <f t="shared" ref="CA28" si="181">IF(CA27="","",IF(CA27&gt;$I$28,"OUI","NON"))</f>
        <v/>
      </c>
      <c r="CB28" s="253" t="str">
        <f t="shared" ref="CB28" si="182">IF(CB27="","",IF(CB27&gt;$H$28,"OUI","NON"))</f>
        <v>NON</v>
      </c>
      <c r="CC28" s="254" t="str">
        <f t="shared" ref="CC28" si="183">IF(CC27="","",IF(CC27&gt;$I$28,"OUI","NON"))</f>
        <v>NON</v>
      </c>
      <c r="CD28" s="255" t="str">
        <f t="shared" ref="CD28" si="184">IF(CD27="","",IF(CD27&gt;$H$28,"OUI","NON"))</f>
        <v>NON</v>
      </c>
      <c r="CE28" s="254" t="str">
        <f t="shared" ref="CE28" si="185">IF(CE27="","",IF(CE27&gt;$I$28,"OUI","NON"))</f>
        <v>NON</v>
      </c>
      <c r="CF28" s="255" t="str">
        <f t="shared" ref="CF28" si="186">IF(CF27="","",IF(CF27&gt;$H$28,"OUI","NON"))</f>
        <v>NON</v>
      </c>
      <c r="CG28" s="254" t="str">
        <f t="shared" ref="CG28" si="187">IF(CG27="","",IF(CG27&gt;$I$28,"OUI","NON"))</f>
        <v>NON</v>
      </c>
      <c r="CH28" s="255" t="str">
        <f t="shared" ref="CH28" si="188">IF(CH27="","",IF(CH27&gt;$H$28,"OUI","NON"))</f>
        <v>NON</v>
      </c>
      <c r="CI28" s="254" t="str">
        <f t="shared" ref="CI28" si="189">IF(CI27="","",IF(CI27&gt;$I$28,"OUI","NON"))</f>
        <v>NON</v>
      </c>
      <c r="CJ28" s="255" t="str">
        <f t="shared" ref="CJ28" si="190">IF(CJ27="","",IF(CJ27&gt;$H$28,"OUI","NON"))</f>
        <v>NON</v>
      </c>
      <c r="CK28" s="254" t="str">
        <f t="shared" ref="CK28" si="191">IF(CK27="","",IF(CK27&gt;$I$28,"OUI","NON"))</f>
        <v>NON</v>
      </c>
      <c r="CL28" s="255" t="str">
        <f t="shared" ref="CL28" si="192">IF(CL27="","",IF(CL27&gt;$H$28,"OUI","NON"))</f>
        <v/>
      </c>
      <c r="CM28" s="254" t="str">
        <f t="shared" ref="CM28" si="193">IF(CM27="","",IF(CM27&gt;$I$28,"OUI","NON"))</f>
        <v/>
      </c>
      <c r="CN28" s="256" t="str">
        <f t="shared" ref="CN28" si="194">IF(CN27="","",IF(CN27&gt;$H$28,"OUI","NON"))</f>
        <v/>
      </c>
      <c r="CO28" s="258" t="str">
        <f t="shared" ref="CO28" si="195">IF(CO27="","",IF(CO27&gt;$I$28,"OUI","NON"))</f>
        <v/>
      </c>
      <c r="CP28" s="3"/>
    </row>
    <row r="29" spans="2:105" s="4" customFormat="1" ht="22.5" customHeight="1" x14ac:dyDescent="0.25">
      <c r="B29" s="1"/>
      <c r="C29" s="5"/>
      <c r="D29" s="249" t="s">
        <v>28</v>
      </c>
      <c r="E29" s="249"/>
      <c r="F29" s="249"/>
      <c r="G29" s="6"/>
      <c r="H29" s="6"/>
      <c r="I29" s="9"/>
      <c r="J29" s="259">
        <f>IF(AND(J27="",K27=""),"",SUM(J27:K27))</f>
        <v>8.5000000000000053</v>
      </c>
      <c r="K29" s="260"/>
      <c r="L29" s="261">
        <f>IF(AND(L27="",M27=""),"",SUM(L27:M27))</f>
        <v>8.5000000000000053</v>
      </c>
      <c r="M29" s="260"/>
      <c r="N29" s="261">
        <f>IF(AND(N27="",O27=""),"",SUM(N27:O27))</f>
        <v>8.5000000000000053</v>
      </c>
      <c r="O29" s="260"/>
      <c r="P29" s="261">
        <f>IF(AND(P27="",Q27=""),"",SUM(P27:Q27))</f>
        <v>8.5000000000000053</v>
      </c>
      <c r="Q29" s="260"/>
      <c r="R29" s="261">
        <f>IF(AND(R27="",S27=""),"",SUM(R27:S27))</f>
        <v>8.5000000000000053</v>
      </c>
      <c r="S29" s="260"/>
      <c r="T29" s="261" t="str">
        <f>IF(AND(T27="",U27=""),"",SUM(T27:U27))</f>
        <v/>
      </c>
      <c r="U29" s="260"/>
      <c r="V29" s="262" t="str">
        <f>IF(AND(V27="",W27=""),"",SUM(V27:W27))</f>
        <v/>
      </c>
      <c r="W29" s="263"/>
      <c r="X29" s="259">
        <f>IF(AND(X27="",Y27=""),"",SUM(X27:Y27))</f>
        <v>8.5000000000000053</v>
      </c>
      <c r="Y29" s="260"/>
      <c r="Z29" s="261">
        <f>IF(AND(Z27="",AA27=""),"",SUM(Z27:AA27))</f>
        <v>8.5000000000000053</v>
      </c>
      <c r="AA29" s="260"/>
      <c r="AB29" s="261">
        <f>IF(AND(AB27="",AC27=""),"",SUM(AB27:AC27))</f>
        <v>8.5000000000000053</v>
      </c>
      <c r="AC29" s="260"/>
      <c r="AD29" s="261">
        <f>IF(AND(AD27="",AE27=""),"",SUM(AD27:AE27))</f>
        <v>8.5000000000000053</v>
      </c>
      <c r="AE29" s="260"/>
      <c r="AF29" s="261">
        <f>IF(AND(AF27="",AG27=""),"",SUM(AF27:AG27))</f>
        <v>8.5000000000000053</v>
      </c>
      <c r="AG29" s="260"/>
      <c r="AH29" s="261" t="str">
        <f>IF(AND(AH27="",AI27=""),"",SUM(AH27:AI27))</f>
        <v/>
      </c>
      <c r="AI29" s="260"/>
      <c r="AJ29" s="262" t="str">
        <f>IF(AND(AJ27="",AK27=""),"",SUM(AJ27:AK27))</f>
        <v/>
      </c>
      <c r="AK29" s="263"/>
      <c r="AL29" s="259">
        <f>IF(AND(AL27="",AM27=""),"",SUM(AL27:AM27))</f>
        <v>8.5000000000000053</v>
      </c>
      <c r="AM29" s="260"/>
      <c r="AN29" s="261">
        <f>IF(AND(AN27="",AO27=""),"",SUM(AN27:AO27))</f>
        <v>8.5000000000000053</v>
      </c>
      <c r="AO29" s="260"/>
      <c r="AP29" s="261">
        <f>IF(AND(AP27="",AQ27=""),"",SUM(AP27:AQ27))</f>
        <v>8.5000000000000053</v>
      </c>
      <c r="AQ29" s="260"/>
      <c r="AR29" s="261">
        <f>IF(AND(AR27="",AS27=""),"",SUM(AR27:AS27))</f>
        <v>8.5000000000000053</v>
      </c>
      <c r="AS29" s="260"/>
      <c r="AT29" s="261">
        <f>IF(AND(AT27="",AU27=""),"",SUM(AT27:AU27))</f>
        <v>8.5000000000000053</v>
      </c>
      <c r="AU29" s="260"/>
      <c r="AV29" s="261" t="str">
        <f>IF(AND(AV27="",AW27=""),"",SUM(AV27:AW27))</f>
        <v/>
      </c>
      <c r="AW29" s="260"/>
      <c r="AX29" s="262" t="str">
        <f>IF(AND(AX27="",AY27=""),"",SUM(AX27:AY27))</f>
        <v/>
      </c>
      <c r="AY29" s="263"/>
      <c r="AZ29" s="259">
        <f>IF(AND(AZ27="",BA27=""),"",SUM(AZ27:BA27))</f>
        <v>8.5000000000000053</v>
      </c>
      <c r="BA29" s="260"/>
      <c r="BB29" s="261">
        <f>IF(AND(BB27="",BC27=""),"",SUM(BB27:BC27))</f>
        <v>8.5000000000000053</v>
      </c>
      <c r="BC29" s="260"/>
      <c r="BD29" s="261">
        <f>IF(AND(BD27="",BE27=""),"",SUM(BD27:BE27))</f>
        <v>8.5000000000000053</v>
      </c>
      <c r="BE29" s="260"/>
      <c r="BF29" s="261">
        <f>IF(AND(BF27="",BG27=""),"",SUM(BF27:BG27))</f>
        <v>8.5000000000000053</v>
      </c>
      <c r="BG29" s="260"/>
      <c r="BH29" s="261">
        <f>IF(AND(BH27="",BI27=""),"",SUM(BH27:BI27))</f>
        <v>8.5000000000000053</v>
      </c>
      <c r="BI29" s="260"/>
      <c r="BJ29" s="261" t="str">
        <f>IF(AND(BJ27="",BK27=""),"",SUM(BJ27:BK27))</f>
        <v/>
      </c>
      <c r="BK29" s="260"/>
      <c r="BL29" s="262" t="str">
        <f>IF(AND(BL27="",BM27=""),"",SUM(BL27:BM27))</f>
        <v/>
      </c>
      <c r="BM29" s="263"/>
      <c r="BN29" s="259">
        <f>IF(AND(BN27="",BO27=""),"",SUM(BN27:BO27))</f>
        <v>8.5000000000000053</v>
      </c>
      <c r="BO29" s="260"/>
      <c r="BP29" s="261">
        <f>IF(AND(BP27="",BQ27=""),"",SUM(BP27:BQ27))</f>
        <v>8.5000000000000053</v>
      </c>
      <c r="BQ29" s="260"/>
      <c r="BR29" s="261">
        <f>IF(AND(BR27="",BS27=""),"",SUM(BR27:BS27))</f>
        <v>8.5000000000000053</v>
      </c>
      <c r="BS29" s="260"/>
      <c r="BT29" s="261">
        <f>IF(AND(BT27="",BU27=""),"",SUM(BT27:BU27))</f>
        <v>8.5000000000000053</v>
      </c>
      <c r="BU29" s="260"/>
      <c r="BV29" s="261">
        <f>IF(AND(BV27="",BW27=""),"",SUM(BV27:BW27))</f>
        <v>8.5000000000000053</v>
      </c>
      <c r="BW29" s="260"/>
      <c r="BX29" s="261" t="str">
        <f>IF(AND(BX27="",BY27=""),"",SUM(BX27:BY27))</f>
        <v/>
      </c>
      <c r="BY29" s="260"/>
      <c r="BZ29" s="262" t="str">
        <f>IF(AND(BZ27="",CA27=""),"",SUM(BZ27:CA27))</f>
        <v/>
      </c>
      <c r="CA29" s="263"/>
      <c r="CB29" s="259">
        <f>IF(AND(CB27="",CC27=""),"",SUM(CB27:CC27))</f>
        <v>8.5000000000000053</v>
      </c>
      <c r="CC29" s="260"/>
      <c r="CD29" s="261">
        <f>IF(AND(CD27="",CE27=""),"",SUM(CD27:CE27))</f>
        <v>8.5000000000000053</v>
      </c>
      <c r="CE29" s="260"/>
      <c r="CF29" s="261">
        <f>IF(AND(CF27="",CG27=""),"",SUM(CF27:CG27))</f>
        <v>8.5000000000000053</v>
      </c>
      <c r="CG29" s="260"/>
      <c r="CH29" s="261">
        <f>IF(AND(CH27="",CI27=""),"",SUM(CH27:CI27))</f>
        <v>8.5000000000000053</v>
      </c>
      <c r="CI29" s="260"/>
      <c r="CJ29" s="261">
        <f>IF(AND(CJ27="",CK27=""),"",SUM(CJ27:CK27))</f>
        <v>8.5000000000000053</v>
      </c>
      <c r="CK29" s="260"/>
      <c r="CL29" s="261" t="str">
        <f>IF(AND(CL27="",CM27=""),"",SUM(CL27:CM27))</f>
        <v/>
      </c>
      <c r="CM29" s="260"/>
      <c r="CN29" s="262" t="str">
        <f>IF(AND(CN27="",CO27=""),"",SUM(CN27:CO27))</f>
        <v/>
      </c>
      <c r="CO29" s="264"/>
      <c r="CP29" s="3"/>
    </row>
    <row r="30" spans="2:105" s="4" customFormat="1" ht="22.5" customHeight="1" x14ac:dyDescent="0.25">
      <c r="B30" s="1"/>
      <c r="C30" s="5"/>
      <c r="D30" s="231" t="s">
        <v>4</v>
      </c>
      <c r="E30" s="231"/>
      <c r="F30" s="231"/>
      <c r="G30" s="6"/>
      <c r="H30" s="292">
        <v>12</v>
      </c>
      <c r="I30" s="293"/>
      <c r="J30" s="265" t="str">
        <f>IF(J29="","",IF(J29&gt;$H$30,"OUI","NON"))</f>
        <v>NON</v>
      </c>
      <c r="K30" s="266"/>
      <c r="L30" s="235" t="str">
        <f t="shared" ref="L30" si="196">IF(L29="","",IF(L29&gt;$H$30,"OUI","NON"))</f>
        <v>NON</v>
      </c>
      <c r="M30" s="236"/>
      <c r="N30" s="235" t="str">
        <f t="shared" ref="N30" si="197">IF(N29="","",IF(N29&gt;$H$30,"OUI","NON"))</f>
        <v>NON</v>
      </c>
      <c r="O30" s="236"/>
      <c r="P30" s="235" t="str">
        <f t="shared" ref="P30" si="198">IF(P29="","",IF(P29&gt;$H$30,"OUI","NON"))</f>
        <v>NON</v>
      </c>
      <c r="Q30" s="236"/>
      <c r="R30" s="235" t="str">
        <f t="shared" ref="R30" si="199">IF(R29="","",IF(R29&gt;$H$30,"OUI","NON"))</f>
        <v>NON</v>
      </c>
      <c r="S30" s="236"/>
      <c r="T30" s="235" t="str">
        <f t="shared" ref="T30" si="200">IF(T29="","",IF(T29&gt;$H$30,"OUI","NON"))</f>
        <v/>
      </c>
      <c r="U30" s="236"/>
      <c r="V30" s="235" t="str">
        <f t="shared" ref="V30" si="201">IF(V29="","",IF(V29&gt;$H$30,"OUI","NON"))</f>
        <v/>
      </c>
      <c r="W30" s="234"/>
      <c r="X30" s="232" t="str">
        <f t="shared" ref="X30" si="202">IF(X29="","",IF(X29&gt;$H$30,"OUI","NON"))</f>
        <v>NON</v>
      </c>
      <c r="Y30" s="236"/>
      <c r="Z30" s="235" t="str">
        <f t="shared" ref="Z30" si="203">IF(Z29="","",IF(Z29&gt;$H$30,"OUI","NON"))</f>
        <v>NON</v>
      </c>
      <c r="AA30" s="236"/>
      <c r="AB30" s="235" t="str">
        <f t="shared" ref="AB30" si="204">IF(AB29="","",IF(AB29&gt;$H$30,"OUI","NON"))</f>
        <v>NON</v>
      </c>
      <c r="AC30" s="236"/>
      <c r="AD30" s="235" t="str">
        <f t="shared" ref="AD30" si="205">IF(AD29="","",IF(AD29&gt;$H$30,"OUI","NON"))</f>
        <v>NON</v>
      </c>
      <c r="AE30" s="236"/>
      <c r="AF30" s="235" t="str">
        <f t="shared" ref="AF30" si="206">IF(AF29="","",IF(AF29&gt;$H$30,"OUI","NON"))</f>
        <v>NON</v>
      </c>
      <c r="AG30" s="236"/>
      <c r="AH30" s="235" t="str">
        <f t="shared" ref="AH30" si="207">IF(AH29="","",IF(AH29&gt;$H$30,"OUI","NON"))</f>
        <v/>
      </c>
      <c r="AI30" s="236"/>
      <c r="AJ30" s="235" t="str">
        <f t="shared" ref="AJ30" si="208">IF(AJ29="","",IF(AJ29&gt;$H$30,"OUI","NON"))</f>
        <v/>
      </c>
      <c r="AK30" s="234"/>
      <c r="AL30" s="232" t="str">
        <f t="shared" ref="AL30" si="209">IF(AL29="","",IF(AL29&gt;$H$30,"OUI","NON"))</f>
        <v>NON</v>
      </c>
      <c r="AM30" s="236"/>
      <c r="AN30" s="235" t="str">
        <f t="shared" ref="AN30" si="210">IF(AN29="","",IF(AN29&gt;$H$30,"OUI","NON"))</f>
        <v>NON</v>
      </c>
      <c r="AO30" s="236"/>
      <c r="AP30" s="235" t="str">
        <f t="shared" ref="AP30" si="211">IF(AP29="","",IF(AP29&gt;$H$30,"OUI","NON"))</f>
        <v>NON</v>
      </c>
      <c r="AQ30" s="236"/>
      <c r="AR30" s="235" t="str">
        <f t="shared" ref="AR30" si="212">IF(AR29="","",IF(AR29&gt;$H$30,"OUI","NON"))</f>
        <v>NON</v>
      </c>
      <c r="AS30" s="236"/>
      <c r="AT30" s="235" t="str">
        <f t="shared" ref="AT30" si="213">IF(AT29="","",IF(AT29&gt;$H$30,"OUI","NON"))</f>
        <v>NON</v>
      </c>
      <c r="AU30" s="236"/>
      <c r="AV30" s="235" t="str">
        <f t="shared" ref="AV30" si="214">IF(AV29="","",IF(AV29&gt;$H$30,"OUI","NON"))</f>
        <v/>
      </c>
      <c r="AW30" s="236"/>
      <c r="AX30" s="235" t="str">
        <f t="shared" ref="AX30" si="215">IF(AX29="","",IF(AX29&gt;$H$30,"OUI","NON"))</f>
        <v/>
      </c>
      <c r="AY30" s="234"/>
      <c r="AZ30" s="232" t="str">
        <f t="shared" ref="AZ30" si="216">IF(AZ29="","",IF(AZ29&gt;$H$30,"OUI","NON"))</f>
        <v>NON</v>
      </c>
      <c r="BA30" s="236"/>
      <c r="BB30" s="235" t="str">
        <f t="shared" ref="BB30" si="217">IF(BB29="","",IF(BB29&gt;$H$30,"OUI","NON"))</f>
        <v>NON</v>
      </c>
      <c r="BC30" s="236"/>
      <c r="BD30" s="235" t="str">
        <f t="shared" ref="BD30" si="218">IF(BD29="","",IF(BD29&gt;$H$30,"OUI","NON"))</f>
        <v>NON</v>
      </c>
      <c r="BE30" s="236"/>
      <c r="BF30" s="235" t="str">
        <f t="shared" ref="BF30" si="219">IF(BF29="","",IF(BF29&gt;$H$30,"OUI","NON"))</f>
        <v>NON</v>
      </c>
      <c r="BG30" s="236"/>
      <c r="BH30" s="235" t="str">
        <f t="shared" ref="BH30" si="220">IF(BH29="","",IF(BH29&gt;$H$30,"OUI","NON"))</f>
        <v>NON</v>
      </c>
      <c r="BI30" s="236"/>
      <c r="BJ30" s="235" t="str">
        <f t="shared" ref="BJ30" si="221">IF(BJ29="","",IF(BJ29&gt;$H$30,"OUI","NON"))</f>
        <v/>
      </c>
      <c r="BK30" s="236"/>
      <c r="BL30" s="235" t="str">
        <f t="shared" ref="BL30" si="222">IF(BL29="","",IF(BL29&gt;$H$30,"OUI","NON"))</f>
        <v/>
      </c>
      <c r="BM30" s="234"/>
      <c r="BN30" s="232" t="str">
        <f t="shared" ref="BN30" si="223">IF(BN29="","",IF(BN29&gt;$H$30,"OUI","NON"))</f>
        <v>NON</v>
      </c>
      <c r="BO30" s="236"/>
      <c r="BP30" s="235" t="str">
        <f t="shared" ref="BP30" si="224">IF(BP29="","",IF(BP29&gt;$H$30,"OUI","NON"))</f>
        <v>NON</v>
      </c>
      <c r="BQ30" s="236"/>
      <c r="BR30" s="235" t="str">
        <f t="shared" ref="BR30" si="225">IF(BR29="","",IF(BR29&gt;$H$30,"OUI","NON"))</f>
        <v>NON</v>
      </c>
      <c r="BS30" s="236"/>
      <c r="BT30" s="235" t="str">
        <f t="shared" ref="BT30" si="226">IF(BT29="","",IF(BT29&gt;$H$30,"OUI","NON"))</f>
        <v>NON</v>
      </c>
      <c r="BU30" s="236"/>
      <c r="BV30" s="235" t="str">
        <f t="shared" ref="BV30" si="227">IF(BV29="","",IF(BV29&gt;$H$30,"OUI","NON"))</f>
        <v>NON</v>
      </c>
      <c r="BW30" s="236"/>
      <c r="BX30" s="235" t="str">
        <f t="shared" ref="BX30" si="228">IF(BX29="","",IF(BX29&gt;$H$30,"OUI","NON"))</f>
        <v/>
      </c>
      <c r="BY30" s="236"/>
      <c r="BZ30" s="235" t="str">
        <f t="shared" ref="BZ30" si="229">IF(BZ29="","",IF(BZ29&gt;$H$30,"OUI","NON"))</f>
        <v/>
      </c>
      <c r="CA30" s="234"/>
      <c r="CB30" s="232" t="str">
        <f t="shared" ref="CB30" si="230">IF(CB29="","",IF(CB29&gt;$H$30,"OUI","NON"))</f>
        <v>NON</v>
      </c>
      <c r="CC30" s="236"/>
      <c r="CD30" s="235" t="str">
        <f t="shared" ref="CD30" si="231">IF(CD29="","",IF(CD29&gt;$H$30,"OUI","NON"))</f>
        <v>NON</v>
      </c>
      <c r="CE30" s="236"/>
      <c r="CF30" s="235" t="str">
        <f t="shared" ref="CF30" si="232">IF(CF29="","",IF(CF29&gt;$H$30,"OUI","NON"))</f>
        <v>NON</v>
      </c>
      <c r="CG30" s="236"/>
      <c r="CH30" s="235" t="str">
        <f t="shared" ref="CH30" si="233">IF(CH29="","",IF(CH29&gt;$H$30,"OUI","NON"))</f>
        <v>NON</v>
      </c>
      <c r="CI30" s="236"/>
      <c r="CJ30" s="235" t="str">
        <f t="shared" ref="CJ30" si="234">IF(CJ29="","",IF(CJ29&gt;$H$30,"OUI","NON"))</f>
        <v>NON</v>
      </c>
      <c r="CK30" s="236"/>
      <c r="CL30" s="235" t="str">
        <f t="shared" ref="CL30" si="235">IF(CL29="","",IF(CL29&gt;$H$30,"OUI","NON"))</f>
        <v/>
      </c>
      <c r="CM30" s="236"/>
      <c r="CN30" s="235" t="str">
        <f t="shared" ref="CN30" si="236">IF(CN29="","",IF(CN29&gt;$H$30,"OUI","NON"))</f>
        <v/>
      </c>
      <c r="CO30" s="233"/>
      <c r="CP30" s="3"/>
    </row>
    <row r="31" spans="2:105" s="4" customFormat="1" ht="22.5" customHeight="1" x14ac:dyDescent="0.25">
      <c r="B31" s="1"/>
      <c r="C31" s="2">
        <v>5</v>
      </c>
      <c r="D31" s="247" t="s">
        <v>0</v>
      </c>
      <c r="E31" s="247"/>
      <c r="F31" s="247"/>
      <c r="G31" s="247"/>
      <c r="H31" s="247"/>
      <c r="I31" s="248"/>
      <c r="J31" s="245" t="str">
        <f>J14</f>
        <v>SEMAINE</v>
      </c>
      <c r="K31" s="246"/>
      <c r="L31" s="246"/>
      <c r="M31" s="246"/>
      <c r="N31" s="246"/>
      <c r="O31" s="246"/>
      <c r="P31" s="246"/>
      <c r="Q31" s="243">
        <f>Q14</f>
        <v>40</v>
      </c>
      <c r="R31" s="243"/>
      <c r="S31" s="243"/>
      <c r="T31" s="243"/>
      <c r="U31" s="243"/>
      <c r="V31" s="243"/>
      <c r="W31" s="244"/>
      <c r="X31" s="245" t="str">
        <f t="shared" ref="X31:BC31" si="237">X14</f>
        <v>SEMAINE</v>
      </c>
      <c r="Y31" s="246"/>
      <c r="Z31" s="246"/>
      <c r="AA31" s="246"/>
      <c r="AB31" s="246"/>
      <c r="AC31" s="246"/>
      <c r="AD31" s="246"/>
      <c r="AE31" s="243">
        <f t="shared" ref="AE31:BJ31" si="238">AE14</f>
        <v>41</v>
      </c>
      <c r="AF31" s="243"/>
      <c r="AG31" s="243"/>
      <c r="AH31" s="243"/>
      <c r="AI31" s="243"/>
      <c r="AJ31" s="243"/>
      <c r="AK31" s="244"/>
      <c r="AL31" s="245" t="str">
        <f t="shared" ref="AL31:BQ31" si="239">AL14</f>
        <v>SEMAINE</v>
      </c>
      <c r="AM31" s="246"/>
      <c r="AN31" s="246"/>
      <c r="AO31" s="246"/>
      <c r="AP31" s="246"/>
      <c r="AQ31" s="246"/>
      <c r="AR31" s="246"/>
      <c r="AS31" s="243">
        <f t="shared" ref="AS31:BX31" si="240">AS14</f>
        <v>42</v>
      </c>
      <c r="AT31" s="243"/>
      <c r="AU31" s="243"/>
      <c r="AV31" s="243"/>
      <c r="AW31" s="243"/>
      <c r="AX31" s="243"/>
      <c r="AY31" s="244"/>
      <c r="AZ31" s="245" t="str">
        <f t="shared" ref="AZ31:CO31" si="241">AZ14</f>
        <v>SEMAINE</v>
      </c>
      <c r="BA31" s="246"/>
      <c r="BB31" s="246"/>
      <c r="BC31" s="246"/>
      <c r="BD31" s="246"/>
      <c r="BE31" s="246"/>
      <c r="BF31" s="246"/>
      <c r="BG31" s="243">
        <f t="shared" ref="BG31:CO31" si="242">BG14</f>
        <v>43</v>
      </c>
      <c r="BH31" s="243"/>
      <c r="BI31" s="243"/>
      <c r="BJ31" s="243"/>
      <c r="BK31" s="243"/>
      <c r="BL31" s="243"/>
      <c r="BM31" s="244"/>
      <c r="BN31" s="245" t="str">
        <f t="shared" ref="BN31:CO31" si="243">BN14</f>
        <v>SEMAINE</v>
      </c>
      <c r="BO31" s="246"/>
      <c r="BP31" s="246"/>
      <c r="BQ31" s="246"/>
      <c r="BR31" s="246"/>
      <c r="BS31" s="246"/>
      <c r="BT31" s="246"/>
      <c r="BU31" s="243">
        <f t="shared" ref="BU31:CO31" si="244">BU14</f>
        <v>44</v>
      </c>
      <c r="BV31" s="243"/>
      <c r="BW31" s="243"/>
      <c r="BX31" s="243"/>
      <c r="BY31" s="243"/>
      <c r="BZ31" s="243"/>
      <c r="CA31" s="244"/>
      <c r="CB31" s="245" t="str">
        <f t="shared" ref="CB31:CO31" si="245">CB14</f>
        <v>SEMAINE</v>
      </c>
      <c r="CC31" s="246"/>
      <c r="CD31" s="246"/>
      <c r="CE31" s="246"/>
      <c r="CF31" s="246"/>
      <c r="CG31" s="246"/>
      <c r="CH31" s="246"/>
      <c r="CI31" s="243">
        <f t="shared" ref="CI31:CO31" si="246">CI14</f>
        <v>45</v>
      </c>
      <c r="CJ31" s="243"/>
      <c r="CK31" s="243"/>
      <c r="CL31" s="243"/>
      <c r="CM31" s="243"/>
      <c r="CN31" s="243"/>
      <c r="CO31" s="243"/>
      <c r="CP31" s="3"/>
    </row>
    <row r="32" spans="2:105" s="4" customFormat="1" ht="22.5" customHeight="1" x14ac:dyDescent="0.25">
      <c r="B32" s="1"/>
      <c r="C32" s="5"/>
      <c r="D32" s="231" t="s">
        <v>1</v>
      </c>
      <c r="E32" s="231"/>
      <c r="F32" s="231"/>
      <c r="G32" s="6"/>
      <c r="H32" s="7"/>
      <c r="I32" s="8"/>
      <c r="J32" s="242">
        <v>43738.291666666664</v>
      </c>
      <c r="K32" s="238"/>
      <c r="L32" s="237">
        <v>43739.291666666664</v>
      </c>
      <c r="M32" s="238"/>
      <c r="N32" s="237">
        <v>43740.291666666664</v>
      </c>
      <c r="O32" s="238"/>
      <c r="P32" s="237">
        <v>43741.291666666664</v>
      </c>
      <c r="Q32" s="238"/>
      <c r="R32" s="237">
        <v>43742.291666666664</v>
      </c>
      <c r="S32" s="238"/>
      <c r="T32" s="237" t="s">
        <v>9</v>
      </c>
      <c r="U32" s="238"/>
      <c r="V32" s="239" t="s">
        <v>9</v>
      </c>
      <c r="W32" s="241"/>
      <c r="X32" s="242">
        <v>43745.291666666664</v>
      </c>
      <c r="Y32" s="238"/>
      <c r="Z32" s="237">
        <v>43746.291666666664</v>
      </c>
      <c r="AA32" s="238"/>
      <c r="AB32" s="237">
        <v>43747.291666666664</v>
      </c>
      <c r="AC32" s="238"/>
      <c r="AD32" s="237">
        <v>43748.291666666664</v>
      </c>
      <c r="AE32" s="238"/>
      <c r="AF32" s="237">
        <v>43749.291666666664</v>
      </c>
      <c r="AG32" s="238"/>
      <c r="AH32" s="237" t="s">
        <v>9</v>
      </c>
      <c r="AI32" s="238"/>
      <c r="AJ32" s="239" t="s">
        <v>9</v>
      </c>
      <c r="AK32" s="241"/>
      <c r="AL32" s="242">
        <v>43752.291666666664</v>
      </c>
      <c r="AM32" s="238"/>
      <c r="AN32" s="237">
        <v>43753.291666666664</v>
      </c>
      <c r="AO32" s="238"/>
      <c r="AP32" s="237">
        <v>43754.291666666664</v>
      </c>
      <c r="AQ32" s="238"/>
      <c r="AR32" s="237">
        <v>43755.291666666664</v>
      </c>
      <c r="AS32" s="238"/>
      <c r="AT32" s="237">
        <v>43756.291666666664</v>
      </c>
      <c r="AU32" s="238"/>
      <c r="AV32" s="237" t="s">
        <v>9</v>
      </c>
      <c r="AW32" s="238"/>
      <c r="AX32" s="239" t="s">
        <v>9</v>
      </c>
      <c r="AY32" s="241"/>
      <c r="AZ32" s="242">
        <v>43759.291666666664</v>
      </c>
      <c r="BA32" s="238"/>
      <c r="BB32" s="237">
        <v>43760.291666666664</v>
      </c>
      <c r="BC32" s="238"/>
      <c r="BD32" s="237">
        <v>43761.291666666664</v>
      </c>
      <c r="BE32" s="238"/>
      <c r="BF32" s="237">
        <v>43762.291666666664</v>
      </c>
      <c r="BG32" s="238"/>
      <c r="BH32" s="237">
        <v>43763.291666666664</v>
      </c>
      <c r="BI32" s="238"/>
      <c r="BJ32" s="237" t="s">
        <v>9</v>
      </c>
      <c r="BK32" s="238"/>
      <c r="BL32" s="239" t="s">
        <v>9</v>
      </c>
      <c r="BM32" s="241"/>
      <c r="BN32" s="242">
        <v>43766.291666666664</v>
      </c>
      <c r="BO32" s="238"/>
      <c r="BP32" s="237">
        <v>43767.291666666664</v>
      </c>
      <c r="BQ32" s="238"/>
      <c r="BR32" s="237">
        <v>43768.291666666664</v>
      </c>
      <c r="BS32" s="238"/>
      <c r="BT32" s="237">
        <v>43769.291666666664</v>
      </c>
      <c r="BU32" s="238"/>
      <c r="BV32" s="237" t="s">
        <v>9</v>
      </c>
      <c r="BW32" s="238"/>
      <c r="BX32" s="237" t="s">
        <v>9</v>
      </c>
      <c r="BY32" s="238"/>
      <c r="BZ32" s="239" t="s">
        <v>9</v>
      </c>
      <c r="CA32" s="241"/>
      <c r="CB32" s="242" t="s">
        <v>9</v>
      </c>
      <c r="CC32" s="238"/>
      <c r="CD32" s="237" t="s">
        <v>9</v>
      </c>
      <c r="CE32" s="238"/>
      <c r="CF32" s="237" t="s">
        <v>9</v>
      </c>
      <c r="CG32" s="238"/>
      <c r="CH32" s="237" t="s">
        <v>9</v>
      </c>
      <c r="CI32" s="238"/>
      <c r="CJ32" s="237" t="s">
        <v>9</v>
      </c>
      <c r="CK32" s="238"/>
      <c r="CL32" s="237" t="s">
        <v>9</v>
      </c>
      <c r="CM32" s="238"/>
      <c r="CN32" s="239" t="s">
        <v>9</v>
      </c>
      <c r="CO32" s="240"/>
      <c r="CP32" s="3"/>
    </row>
    <row r="33" spans="2:94" s="4" customFormat="1" ht="22.5" customHeight="1" x14ac:dyDescent="0.25">
      <c r="B33" s="1"/>
      <c r="C33" s="5"/>
      <c r="D33" s="231" t="s">
        <v>2</v>
      </c>
      <c r="E33" s="231"/>
      <c r="F33" s="231"/>
      <c r="G33" s="6"/>
      <c r="H33" s="285">
        <v>43738</v>
      </c>
      <c r="I33" s="286"/>
      <c r="J33" s="242">
        <v>43738.729166666664</v>
      </c>
      <c r="K33" s="238"/>
      <c r="L33" s="237">
        <v>43739.729166666664</v>
      </c>
      <c r="M33" s="238"/>
      <c r="N33" s="237">
        <v>43740.729166666664</v>
      </c>
      <c r="O33" s="238"/>
      <c r="P33" s="237">
        <v>43741.729166666664</v>
      </c>
      <c r="Q33" s="238"/>
      <c r="R33" s="237">
        <v>43742.729166666664</v>
      </c>
      <c r="S33" s="238"/>
      <c r="T33" s="237" t="s">
        <v>9</v>
      </c>
      <c r="U33" s="238"/>
      <c r="V33" s="239" t="s">
        <v>9</v>
      </c>
      <c r="W33" s="241"/>
      <c r="X33" s="242">
        <v>43745.729166666664</v>
      </c>
      <c r="Y33" s="238"/>
      <c r="Z33" s="237">
        <v>43746.729166666664</v>
      </c>
      <c r="AA33" s="238"/>
      <c r="AB33" s="237">
        <v>43747.729166666664</v>
      </c>
      <c r="AC33" s="238"/>
      <c r="AD33" s="237">
        <v>43748.729166666664</v>
      </c>
      <c r="AE33" s="238"/>
      <c r="AF33" s="237">
        <v>43749.729166666664</v>
      </c>
      <c r="AG33" s="238"/>
      <c r="AH33" s="237" t="s">
        <v>9</v>
      </c>
      <c r="AI33" s="238"/>
      <c r="AJ33" s="239" t="s">
        <v>9</v>
      </c>
      <c r="AK33" s="241"/>
      <c r="AL33" s="242">
        <v>43752.729166666664</v>
      </c>
      <c r="AM33" s="238"/>
      <c r="AN33" s="237">
        <v>43753.729166666664</v>
      </c>
      <c r="AO33" s="238"/>
      <c r="AP33" s="237">
        <v>43754.729166666664</v>
      </c>
      <c r="AQ33" s="238"/>
      <c r="AR33" s="237">
        <v>43755.729166666664</v>
      </c>
      <c r="AS33" s="238"/>
      <c r="AT33" s="237">
        <v>43756.729166666664</v>
      </c>
      <c r="AU33" s="238"/>
      <c r="AV33" s="237" t="s">
        <v>9</v>
      </c>
      <c r="AW33" s="238"/>
      <c r="AX33" s="239" t="s">
        <v>9</v>
      </c>
      <c r="AY33" s="241"/>
      <c r="AZ33" s="242">
        <v>43759.729166666664</v>
      </c>
      <c r="BA33" s="238"/>
      <c r="BB33" s="237">
        <v>43760.729166666664</v>
      </c>
      <c r="BC33" s="238"/>
      <c r="BD33" s="237">
        <v>43761.729166666664</v>
      </c>
      <c r="BE33" s="238"/>
      <c r="BF33" s="237">
        <v>43762.729166666664</v>
      </c>
      <c r="BG33" s="238"/>
      <c r="BH33" s="237">
        <v>43763.729166666664</v>
      </c>
      <c r="BI33" s="238"/>
      <c r="BJ33" s="237" t="s">
        <v>9</v>
      </c>
      <c r="BK33" s="238"/>
      <c r="BL33" s="239" t="s">
        <v>9</v>
      </c>
      <c r="BM33" s="241"/>
      <c r="BN33" s="242">
        <v>43766.729166666664</v>
      </c>
      <c r="BO33" s="238"/>
      <c r="BP33" s="237">
        <v>43767.729166666664</v>
      </c>
      <c r="BQ33" s="238"/>
      <c r="BR33" s="237">
        <v>43768.729166666664</v>
      </c>
      <c r="BS33" s="238"/>
      <c r="BT33" s="237">
        <v>43769.729166666664</v>
      </c>
      <c r="BU33" s="238"/>
      <c r="BV33" s="237" t="s">
        <v>9</v>
      </c>
      <c r="BW33" s="238"/>
      <c r="BX33" s="237" t="s">
        <v>9</v>
      </c>
      <c r="BY33" s="238"/>
      <c r="BZ33" s="239" t="s">
        <v>9</v>
      </c>
      <c r="CA33" s="241"/>
      <c r="CB33" s="242" t="s">
        <v>9</v>
      </c>
      <c r="CC33" s="238"/>
      <c r="CD33" s="237" t="s">
        <v>9</v>
      </c>
      <c r="CE33" s="238"/>
      <c r="CF33" s="237" t="s">
        <v>9</v>
      </c>
      <c r="CG33" s="238"/>
      <c r="CH33" s="237" t="s">
        <v>9</v>
      </c>
      <c r="CI33" s="238"/>
      <c r="CJ33" s="237" t="s">
        <v>9</v>
      </c>
      <c r="CK33" s="238"/>
      <c r="CL33" s="237" t="s">
        <v>9</v>
      </c>
      <c r="CM33" s="238"/>
      <c r="CN33" s="239" t="s">
        <v>9</v>
      </c>
      <c r="CO33" s="240"/>
      <c r="CP33" s="3"/>
    </row>
    <row r="34" spans="2:94" s="4" customFormat="1" ht="22.5" customHeight="1" x14ac:dyDescent="0.25">
      <c r="B34" s="1"/>
      <c r="C34" s="5"/>
      <c r="D34" s="250" t="s">
        <v>3</v>
      </c>
      <c r="E34" s="251"/>
      <c r="F34" s="252"/>
      <c r="G34" s="6"/>
      <c r="H34" s="6" t="s">
        <v>31</v>
      </c>
      <c r="I34" s="9" t="s">
        <v>32</v>
      </c>
      <c r="J34" s="232">
        <f>IF(ISERROR(MOD(J33-J32,1)*24),"",MOD(J33-J32,1)*24)</f>
        <v>10.5</v>
      </c>
      <c r="K34" s="236"/>
      <c r="L34" s="235">
        <f>IF(ISERROR(MOD(L33-L32,1)*24),"",MOD(L33-L32,1)*24)</f>
        <v>10.5</v>
      </c>
      <c r="M34" s="236"/>
      <c r="N34" s="235">
        <f>IF(ISERROR(MOD(N33-N32,1)*24),"",MOD(N33-N32,1)*24)</f>
        <v>10.5</v>
      </c>
      <c r="O34" s="236"/>
      <c r="P34" s="235">
        <f>IF(ISERROR(MOD(P33-P32,1)*24),"",MOD(P33-P32,1)*24)</f>
        <v>10.5</v>
      </c>
      <c r="Q34" s="236"/>
      <c r="R34" s="235">
        <f>IF(ISERROR(MOD(R33-R32,1)*24),"",MOD(R33-R32,1)*24)</f>
        <v>10.5</v>
      </c>
      <c r="S34" s="236"/>
      <c r="T34" s="235" t="str">
        <f>IF(ISERROR(MOD(T33-T32,1)*24),"",MOD(T33-T32,1)*24)</f>
        <v/>
      </c>
      <c r="U34" s="236"/>
      <c r="V34" s="235" t="str">
        <f>IF(ISERROR(MOD(V33-V32,1)*24),"",MOD(V33-V32,1)*24)</f>
        <v/>
      </c>
      <c r="W34" s="234"/>
      <c r="X34" s="232">
        <f>IF(ISERROR(MOD(X33-X32,1)*24),"",MOD(X33-X32,1)*24)</f>
        <v>10.5</v>
      </c>
      <c r="Y34" s="236"/>
      <c r="Z34" s="235">
        <f>IF(ISERROR(MOD(Z33-Z32,1)*24),"",MOD(Z33-Z32,1)*24)</f>
        <v>10.5</v>
      </c>
      <c r="AA34" s="236"/>
      <c r="AB34" s="235">
        <f>IF(ISERROR(MOD(AB33-AB32,1)*24),"",MOD(AB33-AB32,1)*24)</f>
        <v>10.5</v>
      </c>
      <c r="AC34" s="236"/>
      <c r="AD34" s="235">
        <f>IF(ISERROR(MOD(AD33-AD32,1)*24),"",MOD(AD33-AD32,1)*24)</f>
        <v>10.5</v>
      </c>
      <c r="AE34" s="236"/>
      <c r="AF34" s="235">
        <f>IF(ISERROR(MOD(AF33-AF32,1)*24),"",MOD(AF33-AF32,1)*24)</f>
        <v>10.5</v>
      </c>
      <c r="AG34" s="236"/>
      <c r="AH34" s="235" t="str">
        <f>IF(ISERROR(MOD(AH33-AH32,1)*24),"",MOD(AH33-AH32,1)*24)</f>
        <v/>
      </c>
      <c r="AI34" s="236"/>
      <c r="AJ34" s="235" t="str">
        <f>IF(ISERROR(MOD(AJ33-AJ32,1)*24),"",MOD(AJ33-AJ32,1)*24)</f>
        <v/>
      </c>
      <c r="AK34" s="234"/>
      <c r="AL34" s="232">
        <f>IF(ISERROR(MOD(AL33-AL32,1)*24),"",MOD(AL33-AL32,1)*24)</f>
        <v>10.5</v>
      </c>
      <c r="AM34" s="236"/>
      <c r="AN34" s="235">
        <f>IF(ISERROR(MOD(AN33-AN32,1)*24),"",MOD(AN33-AN32,1)*24)</f>
        <v>10.5</v>
      </c>
      <c r="AO34" s="236"/>
      <c r="AP34" s="235">
        <f>IF(ISERROR(MOD(AP33-AP32,1)*24),"",MOD(AP33-AP32,1)*24)</f>
        <v>10.5</v>
      </c>
      <c r="AQ34" s="236"/>
      <c r="AR34" s="235">
        <f>IF(ISERROR(MOD(AR33-AR32,1)*24),"",MOD(AR33-AR32,1)*24)</f>
        <v>10.5</v>
      </c>
      <c r="AS34" s="236"/>
      <c r="AT34" s="235">
        <f>IF(ISERROR(MOD(AT33-AT32,1)*24),"",MOD(AT33-AT32,1)*24)</f>
        <v>10.5</v>
      </c>
      <c r="AU34" s="236"/>
      <c r="AV34" s="235" t="str">
        <f>IF(ISERROR(MOD(AV33-AV32,1)*24),"",MOD(AV33-AV32,1)*24)</f>
        <v/>
      </c>
      <c r="AW34" s="236"/>
      <c r="AX34" s="235" t="str">
        <f>IF(ISERROR(MOD(AX33-AX32,1)*24),"",MOD(AX33-AX32,1)*24)</f>
        <v/>
      </c>
      <c r="AY34" s="234"/>
      <c r="AZ34" s="232">
        <f>IF(ISERROR(MOD(AZ33-AZ32,1)*24),"",MOD(AZ33-AZ32,1)*24)</f>
        <v>10.5</v>
      </c>
      <c r="BA34" s="236"/>
      <c r="BB34" s="235">
        <f>IF(ISERROR(MOD(BB33-BB32,1)*24),"",MOD(BB33-BB32,1)*24)</f>
        <v>10.5</v>
      </c>
      <c r="BC34" s="236"/>
      <c r="BD34" s="235">
        <f>IF(ISERROR(MOD(BD33-BD32,1)*24),"",MOD(BD33-BD32,1)*24)</f>
        <v>10.5</v>
      </c>
      <c r="BE34" s="236"/>
      <c r="BF34" s="235">
        <f>IF(ISERROR(MOD(BF33-BF32,1)*24),"",MOD(BF33-BF32,1)*24)</f>
        <v>10.5</v>
      </c>
      <c r="BG34" s="236"/>
      <c r="BH34" s="235">
        <f>IF(ISERROR(MOD(BH33-BH32,1)*24),"",MOD(BH33-BH32,1)*24)</f>
        <v>10.5</v>
      </c>
      <c r="BI34" s="236"/>
      <c r="BJ34" s="235" t="str">
        <f>IF(ISERROR(MOD(BJ33-BJ32,1)*24),"",MOD(BJ33-BJ32,1)*24)</f>
        <v/>
      </c>
      <c r="BK34" s="236"/>
      <c r="BL34" s="235" t="str">
        <f>IF(ISERROR(MOD(BL33-BL32,1)*24),"",MOD(BL33-BL32,1)*24)</f>
        <v/>
      </c>
      <c r="BM34" s="234"/>
      <c r="BN34" s="232">
        <f>IF(ISERROR(MOD(BN33-BN32,1)*24),"",MOD(BN33-BN32,1)*24)</f>
        <v>10.5</v>
      </c>
      <c r="BO34" s="236"/>
      <c r="BP34" s="235">
        <f>IF(ISERROR(MOD(BP33-BP32,1)*24),"",MOD(BP33-BP32,1)*24)</f>
        <v>10.5</v>
      </c>
      <c r="BQ34" s="236"/>
      <c r="BR34" s="235">
        <f>IF(ISERROR(MOD(BR33-BR32,1)*24),"",MOD(BR33-BR32,1)*24)</f>
        <v>10.5</v>
      </c>
      <c r="BS34" s="236"/>
      <c r="BT34" s="235">
        <f>IF(ISERROR(MOD(BT33-BT32,1)*24),"",MOD(BT33-BT32,1)*24)</f>
        <v>10.5</v>
      </c>
      <c r="BU34" s="236"/>
      <c r="BV34" s="235" t="str">
        <f>IF(ISERROR(MOD(BV33-BV32,1)*24),"",MOD(BV33-BV32,1)*24)</f>
        <v/>
      </c>
      <c r="BW34" s="236"/>
      <c r="BX34" s="235" t="str">
        <f>IF(ISERROR(MOD(BX33-BX32,1)*24),"",MOD(BX33-BX32,1)*24)</f>
        <v/>
      </c>
      <c r="BY34" s="236"/>
      <c r="BZ34" s="235" t="str">
        <f>IF(ISERROR(MOD(BZ33-BZ32,1)*24),"",MOD(BZ33-BZ32,1)*24)</f>
        <v/>
      </c>
      <c r="CA34" s="234"/>
      <c r="CB34" s="232" t="str">
        <f>IF(ISERROR(MOD(CB33-CB32,1)*24),"",MOD(CB33-CB32,1)*24)</f>
        <v/>
      </c>
      <c r="CC34" s="236"/>
      <c r="CD34" s="235" t="str">
        <f>IF(ISERROR(MOD(CD33-CD32,1)*24),"",MOD(CD33-CD32,1)*24)</f>
        <v/>
      </c>
      <c r="CE34" s="236"/>
      <c r="CF34" s="235" t="str">
        <f>IF(ISERROR(MOD(CF33-CF32,1)*24),"",MOD(CF33-CF32,1)*24)</f>
        <v/>
      </c>
      <c r="CG34" s="236"/>
      <c r="CH34" s="235" t="str">
        <f>IF(ISERROR(MOD(CH33-CH32,1)*24),"",MOD(CH33-CH32,1)*24)</f>
        <v/>
      </c>
      <c r="CI34" s="236"/>
      <c r="CJ34" s="235" t="str">
        <f>IF(ISERROR(MOD(CJ33-CJ32,1)*24),"",MOD(CJ33-CJ32,1)*24)</f>
        <v/>
      </c>
      <c r="CK34" s="236"/>
      <c r="CL34" s="235" t="str">
        <f>IF(ISERROR(MOD(CL33-CL32,1)*24),"",MOD(CL33-CL32,1)*24)</f>
        <v/>
      </c>
      <c r="CM34" s="236"/>
      <c r="CN34" s="235" t="str">
        <f>IF(ISERROR(MOD(CN33-CN32,1)*24),"",MOD(CN33-CN32,1)*24)</f>
        <v/>
      </c>
      <c r="CO34" s="233"/>
      <c r="CP34" s="3"/>
    </row>
    <row r="35" spans="2:94" s="4" customFormat="1" ht="22.5" customHeight="1" x14ac:dyDescent="0.25">
      <c r="B35" s="1"/>
      <c r="C35" s="5"/>
      <c r="D35" s="231" t="s">
        <v>4</v>
      </c>
      <c r="E35" s="231"/>
      <c r="F35" s="231"/>
      <c r="G35" s="6"/>
      <c r="H35" s="287">
        <v>12</v>
      </c>
      <c r="I35" s="288"/>
      <c r="J35" s="232" t="str">
        <f>IF(J34="","",IF(J34&gt;$H$356,"OUI","NON"))</f>
        <v>OUI</v>
      </c>
      <c r="K35" s="236"/>
      <c r="L35" s="235" t="str">
        <f>IF(L34="","",IF(L34&gt;$H$356,"OUI","NON"))</f>
        <v>OUI</v>
      </c>
      <c r="M35" s="236"/>
      <c r="N35" s="235" t="str">
        <f>IF(N34="","",IF(N34&gt;$H$356,"OUI","NON"))</f>
        <v>OUI</v>
      </c>
      <c r="O35" s="236"/>
      <c r="P35" s="235" t="str">
        <f>IF(P34="","",IF(P34&gt;$H$356,"OUI","NON"))</f>
        <v>OUI</v>
      </c>
      <c r="Q35" s="236"/>
      <c r="R35" s="235" t="str">
        <f>IF(R34="","",IF(R34&gt;$H$356,"OUI","NON"))</f>
        <v>OUI</v>
      </c>
      <c r="S35" s="236"/>
      <c r="T35" s="235" t="str">
        <f>IF(T34="","",IF(T34&gt;$H$356,"OUI","NON"))</f>
        <v/>
      </c>
      <c r="U35" s="236"/>
      <c r="V35" s="235" t="str">
        <f>IF(V34="","",IF(V34&gt;$H$356,"OUI","NON"))</f>
        <v/>
      </c>
      <c r="W35" s="234"/>
      <c r="X35" s="232" t="str">
        <f>IF(X34="","",IF(X34&gt;$H$356,"OUI","NON"))</f>
        <v>OUI</v>
      </c>
      <c r="Y35" s="236"/>
      <c r="Z35" s="235" t="str">
        <f>IF(Z34="","",IF(Z34&gt;$H$356,"OUI","NON"))</f>
        <v>OUI</v>
      </c>
      <c r="AA35" s="236"/>
      <c r="AB35" s="235" t="str">
        <f>IF(AB34="","",IF(AB34&gt;$H$356,"OUI","NON"))</f>
        <v>OUI</v>
      </c>
      <c r="AC35" s="236"/>
      <c r="AD35" s="235" t="str">
        <f>IF(AD34="","",IF(AD34&gt;$H$356,"OUI","NON"))</f>
        <v>OUI</v>
      </c>
      <c r="AE35" s="236"/>
      <c r="AF35" s="235" t="str">
        <f>IF(AF34="","",IF(AF34&gt;$H$356,"OUI","NON"))</f>
        <v>OUI</v>
      </c>
      <c r="AG35" s="236"/>
      <c r="AH35" s="235" t="str">
        <f>IF(AH34="","",IF(AH34&gt;$H$356,"OUI","NON"))</f>
        <v/>
      </c>
      <c r="AI35" s="236"/>
      <c r="AJ35" s="235" t="str">
        <f>IF(AJ34="","",IF(AJ34&gt;$H$356,"OUI","NON"))</f>
        <v/>
      </c>
      <c r="AK35" s="234"/>
      <c r="AL35" s="232" t="str">
        <f>IF(AL34="","",IF(AL34&gt;$H$356,"OUI","NON"))</f>
        <v>OUI</v>
      </c>
      <c r="AM35" s="236"/>
      <c r="AN35" s="235" t="str">
        <f>IF(AN34="","",IF(AN34&gt;$H$356,"OUI","NON"))</f>
        <v>OUI</v>
      </c>
      <c r="AO35" s="236"/>
      <c r="AP35" s="235" t="str">
        <f>IF(AP34="","",IF(AP34&gt;$H$356,"OUI","NON"))</f>
        <v>OUI</v>
      </c>
      <c r="AQ35" s="236"/>
      <c r="AR35" s="235" t="str">
        <f>IF(AR34="","",IF(AR34&gt;$H$356,"OUI","NON"))</f>
        <v>OUI</v>
      </c>
      <c r="AS35" s="236"/>
      <c r="AT35" s="235" t="str">
        <f>IF(AT34="","",IF(AT34&gt;$H$356,"OUI","NON"))</f>
        <v>OUI</v>
      </c>
      <c r="AU35" s="236"/>
      <c r="AV35" s="235" t="str">
        <f>IF(AV34="","",IF(AV34&gt;$H$356,"OUI","NON"))</f>
        <v/>
      </c>
      <c r="AW35" s="236"/>
      <c r="AX35" s="235" t="str">
        <f>IF(AX34="","",IF(AX34&gt;$H$356,"OUI","NON"))</f>
        <v/>
      </c>
      <c r="AY35" s="234"/>
      <c r="AZ35" s="232" t="str">
        <f>IF(AZ34="","",IF(AZ34&gt;$H$356,"OUI","NON"))</f>
        <v>OUI</v>
      </c>
      <c r="BA35" s="236"/>
      <c r="BB35" s="235" t="str">
        <f>IF(BB34="","",IF(BB34&gt;$H$356,"OUI","NON"))</f>
        <v>OUI</v>
      </c>
      <c r="BC35" s="236"/>
      <c r="BD35" s="235" t="str">
        <f>IF(BD34="","",IF(BD34&gt;$H$356,"OUI","NON"))</f>
        <v>OUI</v>
      </c>
      <c r="BE35" s="236"/>
      <c r="BF35" s="235" t="str">
        <f>IF(BF34="","",IF(BF34&gt;$H$356,"OUI","NON"))</f>
        <v>OUI</v>
      </c>
      <c r="BG35" s="236"/>
      <c r="BH35" s="235" t="str">
        <f>IF(BH34="","",IF(BH34&gt;$H$356,"OUI","NON"))</f>
        <v>OUI</v>
      </c>
      <c r="BI35" s="236"/>
      <c r="BJ35" s="235" t="str">
        <f>IF(BJ34="","",IF(BJ34&gt;$H$356,"OUI","NON"))</f>
        <v/>
      </c>
      <c r="BK35" s="236"/>
      <c r="BL35" s="235" t="str">
        <f>IF(BL34="","",IF(BL34&gt;$H$356,"OUI","NON"))</f>
        <v/>
      </c>
      <c r="BM35" s="234"/>
      <c r="BN35" s="232" t="str">
        <f>IF(BN34="","",IF(BN34&gt;$H$356,"OUI","NON"))</f>
        <v>OUI</v>
      </c>
      <c r="BO35" s="236"/>
      <c r="BP35" s="235" t="str">
        <f>IF(BP34="","",IF(BP34&gt;$H$356,"OUI","NON"))</f>
        <v>OUI</v>
      </c>
      <c r="BQ35" s="236"/>
      <c r="BR35" s="235" t="str">
        <f>IF(BR34="","",IF(BR34&gt;$H$356,"OUI","NON"))</f>
        <v>OUI</v>
      </c>
      <c r="BS35" s="236"/>
      <c r="BT35" s="235" t="str">
        <f>IF(BT34="","",IF(BT34&gt;$H$356,"OUI","NON"))</f>
        <v>OUI</v>
      </c>
      <c r="BU35" s="236"/>
      <c r="BV35" s="235" t="str">
        <f>IF(BV34="","",IF(BV34&gt;$H$356,"OUI","NON"))</f>
        <v/>
      </c>
      <c r="BW35" s="236"/>
      <c r="BX35" s="235" t="str">
        <f>IF(BX34="","",IF(BX34&gt;$H$356,"OUI","NON"))</f>
        <v/>
      </c>
      <c r="BY35" s="236"/>
      <c r="BZ35" s="235" t="str">
        <f>IF(BZ34="","",IF(BZ34&gt;$H$356,"OUI","NON"))</f>
        <v/>
      </c>
      <c r="CA35" s="234"/>
      <c r="CB35" s="232" t="str">
        <f>IF(CB34="","",IF(CB34&gt;$H$356,"OUI","NON"))</f>
        <v/>
      </c>
      <c r="CC35" s="236"/>
      <c r="CD35" s="235" t="str">
        <f>IF(CD34="","",IF(CD34&gt;$H$356,"OUI","NON"))</f>
        <v/>
      </c>
      <c r="CE35" s="236"/>
      <c r="CF35" s="235" t="str">
        <f>IF(CF34="","",IF(CF34&gt;$H$356,"OUI","NON"))</f>
        <v/>
      </c>
      <c r="CG35" s="236"/>
      <c r="CH35" s="235" t="str">
        <f>IF(CH34="","",IF(CH34&gt;$H$356,"OUI","NON"))</f>
        <v/>
      </c>
      <c r="CI35" s="236"/>
      <c r="CJ35" s="235" t="str">
        <f>IF(CJ34="","",IF(CJ34&gt;$H$356,"OUI","NON"))</f>
        <v/>
      </c>
      <c r="CK35" s="236"/>
      <c r="CL35" s="235" t="str">
        <f>IF(CL34="","",IF(CL34&gt;$H$356,"OUI","NON"))</f>
        <v/>
      </c>
      <c r="CM35" s="236"/>
      <c r="CN35" s="235" t="str">
        <f>IF(CN34="","",IF(CN34&gt;$H$356,"OUI","NON"))</f>
        <v/>
      </c>
      <c r="CO35" s="233"/>
      <c r="CP35" s="3"/>
    </row>
    <row r="36" spans="2:94" s="4" customFormat="1" ht="22.5" customHeight="1" x14ac:dyDescent="0.25">
      <c r="B36" s="1"/>
      <c r="C36" s="5"/>
      <c r="D36" s="249" t="s">
        <v>5</v>
      </c>
      <c r="E36" s="249"/>
      <c r="F36" s="249"/>
      <c r="G36" s="6"/>
      <c r="H36" s="287">
        <v>9</v>
      </c>
      <c r="I36" s="288"/>
      <c r="J36" s="232">
        <f>IF(COUNT(J20:K21)=0,"",IF(OR(J21="",K20=""),0,IF((K20-J21)*24&gt;0,(K20-J21)*24,"KO")))</f>
        <v>1.9999999999999929</v>
      </c>
      <c r="K36" s="236"/>
      <c r="L36" s="235">
        <f>IF(COUNT(L20:M21)=0,"",IF(OR(L21="",M20=""),0,IF((M20-L21)*24&gt;0,(M20-L21)*24,"KO")))</f>
        <v>1.9999999999999929</v>
      </c>
      <c r="M36" s="236"/>
      <c r="N36" s="235">
        <f>IF(COUNT(N20:O21)=0,"",IF(OR(N21="",O20=""),0,IF((O20-N21)*24&gt;0,(O20-N21)*24,"KO")))</f>
        <v>1.9999999999999929</v>
      </c>
      <c r="O36" s="236"/>
      <c r="P36" s="235">
        <f>IF(COUNT(P20:Q21)=0,"",IF(OR(P21="",Q20=""),0,IF((Q20-P21)*24&gt;0,(Q20-P21)*24,"KO")))</f>
        <v>1.9999999999999929</v>
      </c>
      <c r="Q36" s="236"/>
      <c r="R36" s="235">
        <f>IF(COUNT(R20:S21)=0,"",IF(OR(R21="",S20=""),0,IF((S20-R21)*24&gt;0,(S20-R21)*24,"KO")))</f>
        <v>1.9999999999999929</v>
      </c>
      <c r="S36" s="236"/>
      <c r="T36" s="235" t="str">
        <f>IF(COUNT(T20:U21)=0,"",IF(OR(T21="",U20=""),0,IF((U20-T21)*24&gt;0,(U20-T21)*24,"KO")))</f>
        <v/>
      </c>
      <c r="U36" s="236"/>
      <c r="V36" s="235" t="str">
        <f>IF(COUNT(V20:W21)=0,"",IF(OR(V21="",W20=""),0,IF((W20-V21)*24&gt;0,(W20-V21)*24,"KO")))</f>
        <v/>
      </c>
      <c r="W36" s="234"/>
      <c r="X36" s="232">
        <f>IF(COUNT(X20:Y21)=0,"",IF(OR(X21="",Y20=""),0,IF((Y20-X21)*24&gt;0,(Y20-X21)*24,"KO")))</f>
        <v>1.9999999999999929</v>
      </c>
      <c r="Y36" s="236"/>
      <c r="Z36" s="235">
        <f>IF(COUNT(Z20:AA21)=0,"",IF(OR(Z21="",AA20=""),0,IF((AA20-Z21)*24&gt;0,(AA20-Z21)*24,"KO")))</f>
        <v>1.9999999999999929</v>
      </c>
      <c r="AA36" s="236"/>
      <c r="AB36" s="235">
        <f>IF(COUNT(AB20:AC21)=0,"",IF(OR(AB21="",AC20=""),0,IF((AC20-AB21)*24&gt;0,(AC20-AB21)*24,"KO")))</f>
        <v>1.9999999999999929</v>
      </c>
      <c r="AC36" s="236"/>
      <c r="AD36" s="235">
        <f>IF(COUNT(AD20:AE21)=0,"",IF(OR(AD21="",AE20=""),0,IF((AE20-AD21)*24&gt;0,(AE20-AD21)*24,"KO")))</f>
        <v>1.9999999999999929</v>
      </c>
      <c r="AE36" s="236"/>
      <c r="AF36" s="235">
        <f>IF(COUNT(AF20:AG21)=0,"",IF(OR(AF21="",AG20=""),0,IF((AG20-AF21)*24&gt;0,(AG20-AF21)*24,"KO")))</f>
        <v>1.9999999999999929</v>
      </c>
      <c r="AG36" s="236"/>
      <c r="AH36" s="235" t="str">
        <f>IF(COUNT(AH20:AI21)=0,"",IF(OR(AH21="",AI20=""),0,IF((AI20-AH21)*24&gt;0,(AI20-AH21)*24,"KO")))</f>
        <v/>
      </c>
      <c r="AI36" s="236"/>
      <c r="AJ36" s="235" t="str">
        <f>IF(COUNT(AJ20:AK21)=0,"",IF(OR(AJ21="",AK20=""),0,IF((AK20-AJ21)*24&gt;0,(AK20-AJ21)*24,"KO")))</f>
        <v/>
      </c>
      <c r="AK36" s="234"/>
      <c r="AL36" s="232">
        <f>IF(COUNT(AL20:AM21)=0,"",IF(OR(AL21="",AM20=""),0,IF((AM20-AL21)*24&gt;0,(AM20-AL21)*24,"KO")))</f>
        <v>1.9999999999999929</v>
      </c>
      <c r="AM36" s="236"/>
      <c r="AN36" s="235">
        <f>IF(COUNT(AN20:AO21)=0,"",IF(OR(AN21="",AO20=""),0,IF((AO20-AN21)*24&gt;0,(AO20-AN21)*24,"KO")))</f>
        <v>1.9999999999999929</v>
      </c>
      <c r="AO36" s="236"/>
      <c r="AP36" s="235">
        <f>IF(COUNT(AP20:AQ21)=0,"",IF(OR(AP21="",AQ20=""),0,IF((AQ20-AP21)*24&gt;0,(AQ20-AP21)*24,"KO")))</f>
        <v>1.9999999999999929</v>
      </c>
      <c r="AQ36" s="236"/>
      <c r="AR36" s="235">
        <f>IF(COUNT(AR20:AS21)=0,"",IF(OR(AR21="",AS20=""),0,IF((AS20-AR21)*24&gt;0,(AS20-AR21)*24,"KO")))</f>
        <v>1.9999999999999929</v>
      </c>
      <c r="AS36" s="236"/>
      <c r="AT36" s="235">
        <f>IF(COUNT(AT20:AU21)=0,"",IF(OR(AT21="",AU20=""),0,IF((AU20-AT21)*24&gt;0,(AU20-AT21)*24,"KO")))</f>
        <v>1.9999999999999929</v>
      </c>
      <c r="AU36" s="236"/>
      <c r="AV36" s="235" t="str">
        <f>IF(COUNT(AV20:AW21)=0,"",IF(OR(AV21="",AW20=""),0,IF((AW20-AV21)*24&gt;0,(AW20-AV21)*24,"KO")))</f>
        <v/>
      </c>
      <c r="AW36" s="236"/>
      <c r="AX36" s="235" t="str">
        <f>IF(COUNT(AX20:AY21)=0,"",IF(OR(AX21="",AY20=""),0,IF((AY20-AX21)*24&gt;0,(AY20-AX21)*24,"KO")))</f>
        <v/>
      </c>
      <c r="AY36" s="234"/>
      <c r="AZ36" s="232">
        <f>IF(COUNT(AZ20:BA21)=0,"",IF(OR(AZ21="",BA20=""),0,IF((BA20-AZ21)*24&gt;0,(BA20-AZ21)*24,"KO")))</f>
        <v>1.9999999999999929</v>
      </c>
      <c r="BA36" s="236"/>
      <c r="BB36" s="235">
        <f>IF(COUNT(BB20:BC21)=0,"",IF(OR(BB21="",BC20=""),0,IF((BC20-BB21)*24&gt;0,(BC20-BB21)*24,"KO")))</f>
        <v>1.9999999999999929</v>
      </c>
      <c r="BC36" s="236"/>
      <c r="BD36" s="235">
        <f>IF(COUNT(BD20:BE21)=0,"",IF(OR(BD21="",BE20=""),0,IF((BE20-BD21)*24&gt;0,(BE20-BD21)*24,"KO")))</f>
        <v>1.9999999999999929</v>
      </c>
      <c r="BE36" s="236"/>
      <c r="BF36" s="235">
        <f>IF(COUNT(BF20:BG21)=0,"",IF(OR(BF21="",BG20=""),0,IF((BG20-BF21)*24&gt;0,(BG20-BF21)*24,"KO")))</f>
        <v>1.9999999999999929</v>
      </c>
      <c r="BG36" s="236"/>
      <c r="BH36" s="235">
        <f>IF(COUNT(BH20:BI21)=0,"",IF(OR(BH21="",BI20=""),0,IF((BI20-BH21)*24&gt;0,(BI20-BH21)*24,"KO")))</f>
        <v>1.9999999999999929</v>
      </c>
      <c r="BI36" s="236"/>
      <c r="BJ36" s="235" t="str">
        <f>IF(COUNT(BJ20:BK21)=0,"",IF(OR(BJ21="",BK20=""),0,IF((BK20-BJ21)*24&gt;0,(BK20-BJ21)*24,"KO")))</f>
        <v/>
      </c>
      <c r="BK36" s="236"/>
      <c r="BL36" s="235" t="str">
        <f>IF(COUNT(BL20:BM21)=0,"",IF(OR(BL21="",BM20=""),0,IF((BM20-BL21)*24&gt;0,(BM20-BL21)*24,"KO")))</f>
        <v/>
      </c>
      <c r="BM36" s="234"/>
      <c r="BN36" s="232">
        <f>IF(COUNT(BN20:BO21)=0,"",IF(OR(BN21="",BO20=""),0,IF((BO20-BN21)*24&gt;0,(BO20-BN21)*24,"KO")))</f>
        <v>1.9999999999999929</v>
      </c>
      <c r="BO36" s="236"/>
      <c r="BP36" s="235">
        <f>IF(COUNT(BP20:BQ21)=0,"",IF(OR(BP21="",BQ20=""),0,IF((BQ20-BP21)*24&gt;0,(BQ20-BP21)*24,"KO")))</f>
        <v>1.9999999999999929</v>
      </c>
      <c r="BQ36" s="236"/>
      <c r="BR36" s="235">
        <f>IF(COUNT(BR20:BS21)=0,"",IF(OR(BR21="",BS20=""),0,IF((BS20-BR21)*24&gt;0,(BS20-BR21)*24,"KO")))</f>
        <v>1.9999999999999929</v>
      </c>
      <c r="BS36" s="236"/>
      <c r="BT36" s="235">
        <f>IF(COUNT(BT20:BU21)=0,"",IF(OR(BT21="",BU20=""),0,IF((BU20-BT21)*24&gt;0,(BU20-BT21)*24,"KO")))</f>
        <v>1.9999999999999929</v>
      </c>
      <c r="BU36" s="236"/>
      <c r="BV36" s="235">
        <f>IF(COUNT(BV20:BW21)=0,"",IF(OR(BV21="",BW20=""),0,IF((BW20-BV21)*24&gt;0,(BW20-BV21)*24,"KO")))</f>
        <v>1.9999999999999929</v>
      </c>
      <c r="BW36" s="236"/>
      <c r="BX36" s="235" t="str">
        <f>IF(COUNT(BX20:BY21)=0,"",IF(OR(BX21="",BY20=""),0,IF((BY20-BX21)*24&gt;0,(BY20-BX21)*24,"KO")))</f>
        <v/>
      </c>
      <c r="BY36" s="236"/>
      <c r="BZ36" s="235" t="str">
        <f>IF(COUNT(BZ20:CA21)=0,"",IF(OR(BZ21="",CA20=""),0,IF((CA20-BZ21)*24&gt;0,(CA20-BZ21)*24,"KO")))</f>
        <v/>
      </c>
      <c r="CA36" s="234"/>
      <c r="CB36" s="232">
        <f>IF(COUNT(CB20:CC21)=0,"",IF(OR(CB21="",CC20=""),0,IF((CC20-CB21)*24&gt;0,(CC20-CB21)*24,"KO")))</f>
        <v>1.9999999999999929</v>
      </c>
      <c r="CC36" s="236"/>
      <c r="CD36" s="235">
        <f>IF(COUNT(CD20:CE21)=0,"",IF(OR(CD21="",CE20=""),0,IF((CE20-CD21)*24&gt;0,(CE20-CD21)*24,"KO")))</f>
        <v>1.9999999999999929</v>
      </c>
      <c r="CE36" s="236"/>
      <c r="CF36" s="235">
        <f>IF(COUNT(CF20:CG21)=0,"",IF(OR(CF21="",CG20=""),0,IF((CG20-CF21)*24&gt;0,(CG20-CF21)*24,"KO")))</f>
        <v>1.9999999999999929</v>
      </c>
      <c r="CG36" s="236"/>
      <c r="CH36" s="235">
        <f>IF(COUNT(CH20:CI21)=0,"",IF(OR(CH21="",CI20=""),0,IF((CI20-CH21)*24&gt;0,(CI20-CH21)*24,"KO")))</f>
        <v>1.9999999999999929</v>
      </c>
      <c r="CI36" s="236"/>
      <c r="CJ36" s="235">
        <f>IF(COUNT(CJ20:CK21)=0,"",IF(OR(CJ21="",CK20=""),0,IF((CK20-CJ21)*24&gt;0,(CK20-CJ21)*24,"KO")))</f>
        <v>1.9999999999999929</v>
      </c>
      <c r="CK36" s="236"/>
      <c r="CL36" s="235" t="str">
        <f>IF(COUNT(CL20:CM21)=0,"",IF(OR(CL21="",CM20=""),0,IF((CM20-CL21)*24&gt;0,(CM20-CL21)*24,"KO")))</f>
        <v/>
      </c>
      <c r="CM36" s="236"/>
      <c r="CN36" s="235" t="str">
        <f>IF(COUNT(CN20:CO21)=0,"",IF(OR(CN21="",CO20=""),0,IF((CO20-CN21)*24&gt;0,(CO20-CN21)*24,"KO")))</f>
        <v/>
      </c>
      <c r="CO36" s="233"/>
      <c r="CP36" s="3"/>
    </row>
    <row r="37" spans="2:94" s="4" customFormat="1" ht="22.5" customHeight="1" x14ac:dyDescent="0.25">
      <c r="B37" s="1"/>
      <c r="C37" s="5"/>
      <c r="D37" s="231" t="s">
        <v>6</v>
      </c>
      <c r="E37" s="231"/>
      <c r="F37" s="231"/>
      <c r="G37" s="6"/>
      <c r="H37" s="289">
        <v>0.5</v>
      </c>
      <c r="I37" s="290">
        <v>0.75</v>
      </c>
      <c r="J37" s="232" t="str">
        <f>IF(J36="","",IF(COUNTIF(J27:K27,"=0")=0,IF(J29&gt;$H$36,IF(J36&lt;$I$37,"OUI","NON"),IF(J36&lt;$H$37,"OUI","NON")),"NON"))</f>
        <v>NON</v>
      </c>
      <c r="K37" s="236"/>
      <c r="L37" s="235" t="str">
        <f t="shared" ref="L37" si="247">IF(L36="","",IF(COUNTIF(L27:M27,"=0")=0,IF(L29&gt;$H$36,IF(L36&lt;$I$37,"OUI","NON"),IF(L36&lt;$H$37,"OUI","NON")),"NON"))</f>
        <v>NON</v>
      </c>
      <c r="M37" s="236"/>
      <c r="N37" s="235" t="str">
        <f t="shared" ref="N37" si="248">IF(N36="","",IF(COUNTIF(N27:O27,"=0")=0,IF(N29&gt;$H$36,IF(N36&lt;$I$37,"OUI","NON"),IF(N36&lt;$H$37,"OUI","NON")),"NON"))</f>
        <v>NON</v>
      </c>
      <c r="O37" s="236"/>
      <c r="P37" s="235" t="str">
        <f t="shared" ref="P37" si="249">IF(P36="","",IF(COUNTIF(P27:Q27,"=0")=0,IF(P29&gt;$H$36,IF(P36&lt;$I$37,"OUI","NON"),IF(P36&lt;$H$37,"OUI","NON")),"NON"))</f>
        <v>NON</v>
      </c>
      <c r="Q37" s="236"/>
      <c r="R37" s="235" t="str">
        <f t="shared" ref="R37" si="250">IF(R36="","",IF(COUNTIF(R27:S27,"=0")=0,IF(R29&gt;$H$36,IF(R36&lt;$I$37,"OUI","NON"),IF(R36&lt;$H$37,"OUI","NON")),"NON"))</f>
        <v>NON</v>
      </c>
      <c r="S37" s="236"/>
      <c r="T37" s="235" t="str">
        <f t="shared" ref="T37" si="251">IF(T36="","",IF(COUNTIF(T27:U27,"=0")=0,IF(T29&gt;$H$36,IF(T36&lt;$I$37,"OUI","NON"),IF(T36&lt;$H$37,"OUI","NON")),"NON"))</f>
        <v/>
      </c>
      <c r="U37" s="236"/>
      <c r="V37" s="235" t="str">
        <f t="shared" ref="V37" si="252">IF(V36="","",IF(COUNTIF(V27:W27,"=0")=0,IF(V29&gt;$H$36,IF(V36&lt;$I$37,"OUI","NON"),IF(V36&lt;$H$37,"OUI","NON")),"NON"))</f>
        <v/>
      </c>
      <c r="W37" s="234"/>
      <c r="X37" s="232" t="str">
        <f t="shared" ref="X37" si="253">IF(X36="","",IF(COUNTIF(X27:Y27,"=0")=0,IF(X29&gt;$H$36,IF(X36&lt;$I$37,"OUI","NON"),IF(X36&lt;$H$37,"OUI","NON")),"NON"))</f>
        <v>NON</v>
      </c>
      <c r="Y37" s="236"/>
      <c r="Z37" s="235" t="str">
        <f t="shared" ref="Z37" si="254">IF(Z36="","",IF(COUNTIF(Z27:AA27,"=0")=0,IF(Z29&gt;$H$36,IF(Z36&lt;$I$37,"OUI","NON"),IF(Z36&lt;$H$37,"OUI","NON")),"NON"))</f>
        <v>NON</v>
      </c>
      <c r="AA37" s="236"/>
      <c r="AB37" s="235" t="str">
        <f t="shared" ref="AB37" si="255">IF(AB36="","",IF(COUNTIF(AB27:AC27,"=0")=0,IF(AB29&gt;$H$36,IF(AB36&lt;$I$37,"OUI","NON"),IF(AB36&lt;$H$37,"OUI","NON")),"NON"))</f>
        <v>NON</v>
      </c>
      <c r="AC37" s="236"/>
      <c r="AD37" s="235" t="str">
        <f t="shared" ref="AD37" si="256">IF(AD36="","",IF(COUNTIF(AD27:AE27,"=0")=0,IF(AD29&gt;$H$36,IF(AD36&lt;$I$37,"OUI","NON"),IF(AD36&lt;$H$37,"OUI","NON")),"NON"))</f>
        <v>NON</v>
      </c>
      <c r="AE37" s="236"/>
      <c r="AF37" s="235" t="str">
        <f t="shared" ref="AF37" si="257">IF(AF36="","",IF(COUNTIF(AF27:AG27,"=0")=0,IF(AF29&gt;$H$36,IF(AF36&lt;$I$37,"OUI","NON"),IF(AF36&lt;$H$37,"OUI","NON")),"NON"))</f>
        <v>NON</v>
      </c>
      <c r="AG37" s="236"/>
      <c r="AH37" s="235" t="str">
        <f t="shared" ref="AH37" si="258">IF(AH36="","",IF(COUNTIF(AH27:AI27,"=0")=0,IF(AH29&gt;$H$36,IF(AH36&lt;$I$37,"OUI","NON"),IF(AH36&lt;$H$37,"OUI","NON")),"NON"))</f>
        <v/>
      </c>
      <c r="AI37" s="236"/>
      <c r="AJ37" s="235" t="str">
        <f t="shared" ref="AJ37" si="259">IF(AJ36="","",IF(COUNTIF(AJ27:AK27,"=0")=0,IF(AJ29&gt;$H$36,IF(AJ36&lt;$I$37,"OUI","NON"),IF(AJ36&lt;$H$37,"OUI","NON")),"NON"))</f>
        <v/>
      </c>
      <c r="AK37" s="234"/>
      <c r="AL37" s="232" t="str">
        <f t="shared" ref="AL37" si="260">IF(AL36="","",IF(COUNTIF(AL27:AM27,"=0")=0,IF(AL29&gt;$H$36,IF(AL36&lt;$I$37,"OUI","NON"),IF(AL36&lt;$H$37,"OUI","NON")),"NON"))</f>
        <v>NON</v>
      </c>
      <c r="AM37" s="236"/>
      <c r="AN37" s="235" t="str">
        <f t="shared" ref="AN37" si="261">IF(AN36="","",IF(COUNTIF(AN27:AO27,"=0")=0,IF(AN29&gt;$H$36,IF(AN36&lt;$I$37,"OUI","NON"),IF(AN36&lt;$H$37,"OUI","NON")),"NON"))</f>
        <v>NON</v>
      </c>
      <c r="AO37" s="236"/>
      <c r="AP37" s="235" t="str">
        <f t="shared" ref="AP37" si="262">IF(AP36="","",IF(COUNTIF(AP27:AQ27,"=0")=0,IF(AP29&gt;$H$36,IF(AP36&lt;$I$37,"OUI","NON"),IF(AP36&lt;$H$37,"OUI","NON")),"NON"))</f>
        <v>NON</v>
      </c>
      <c r="AQ37" s="236"/>
      <c r="AR37" s="235" t="str">
        <f t="shared" ref="AR37" si="263">IF(AR36="","",IF(COUNTIF(AR27:AS27,"=0")=0,IF(AR29&gt;$H$36,IF(AR36&lt;$I$37,"OUI","NON"),IF(AR36&lt;$H$37,"OUI","NON")),"NON"))</f>
        <v>NON</v>
      </c>
      <c r="AS37" s="236"/>
      <c r="AT37" s="235" t="str">
        <f t="shared" ref="AT37" si="264">IF(AT36="","",IF(COUNTIF(AT27:AU27,"=0")=0,IF(AT29&gt;$H$36,IF(AT36&lt;$I$37,"OUI","NON"),IF(AT36&lt;$H$37,"OUI","NON")),"NON"))</f>
        <v>NON</v>
      </c>
      <c r="AU37" s="236"/>
      <c r="AV37" s="235" t="str">
        <f t="shared" ref="AV37" si="265">IF(AV36="","",IF(COUNTIF(AV27:AW27,"=0")=0,IF(AV29&gt;$H$36,IF(AV36&lt;$I$37,"OUI","NON"),IF(AV36&lt;$H$37,"OUI","NON")),"NON"))</f>
        <v/>
      </c>
      <c r="AW37" s="236"/>
      <c r="AX37" s="235" t="str">
        <f t="shared" ref="AX37" si="266">IF(AX36="","",IF(COUNTIF(AX27:AY27,"=0")=0,IF(AX29&gt;$H$36,IF(AX36&lt;$I$37,"OUI","NON"),IF(AX36&lt;$H$37,"OUI","NON")),"NON"))</f>
        <v/>
      </c>
      <c r="AY37" s="234"/>
      <c r="AZ37" s="232" t="str">
        <f t="shared" ref="AZ37" si="267">IF(AZ36="","",IF(COUNTIF(AZ27:BA27,"=0")=0,IF(AZ29&gt;$H$36,IF(AZ36&lt;$I$37,"OUI","NON"),IF(AZ36&lt;$H$37,"OUI","NON")),"NON"))</f>
        <v>NON</v>
      </c>
      <c r="BA37" s="236"/>
      <c r="BB37" s="235" t="str">
        <f t="shared" ref="BB37" si="268">IF(BB36="","",IF(COUNTIF(BB27:BC27,"=0")=0,IF(BB29&gt;$H$36,IF(BB36&lt;$I$37,"OUI","NON"),IF(BB36&lt;$H$37,"OUI","NON")),"NON"))</f>
        <v>NON</v>
      </c>
      <c r="BC37" s="236"/>
      <c r="BD37" s="235" t="str">
        <f t="shared" ref="BD37" si="269">IF(BD36="","",IF(COUNTIF(BD27:BE27,"=0")=0,IF(BD29&gt;$H$36,IF(BD36&lt;$I$37,"OUI","NON"),IF(BD36&lt;$H$37,"OUI","NON")),"NON"))</f>
        <v>NON</v>
      </c>
      <c r="BE37" s="236"/>
      <c r="BF37" s="235" t="str">
        <f t="shared" ref="BF37" si="270">IF(BF36="","",IF(COUNTIF(BF27:BG27,"=0")=0,IF(BF29&gt;$H$36,IF(BF36&lt;$I$37,"OUI","NON"),IF(BF36&lt;$H$37,"OUI","NON")),"NON"))</f>
        <v>NON</v>
      </c>
      <c r="BG37" s="236"/>
      <c r="BH37" s="235" t="str">
        <f t="shared" ref="BH37" si="271">IF(BH36="","",IF(COUNTIF(BH27:BI27,"=0")=0,IF(BH29&gt;$H$36,IF(BH36&lt;$I$37,"OUI","NON"),IF(BH36&lt;$H$37,"OUI","NON")),"NON"))</f>
        <v>NON</v>
      </c>
      <c r="BI37" s="236"/>
      <c r="BJ37" s="235" t="str">
        <f t="shared" ref="BJ37" si="272">IF(BJ36="","",IF(COUNTIF(BJ27:BK27,"=0")=0,IF(BJ29&gt;$H$36,IF(BJ36&lt;$I$37,"OUI","NON"),IF(BJ36&lt;$H$37,"OUI","NON")),"NON"))</f>
        <v/>
      </c>
      <c r="BK37" s="236"/>
      <c r="BL37" s="235" t="str">
        <f t="shared" ref="BL37" si="273">IF(BL36="","",IF(COUNTIF(BL27:BM27,"=0")=0,IF(BL29&gt;$H$36,IF(BL36&lt;$I$37,"OUI","NON"),IF(BL36&lt;$H$37,"OUI","NON")),"NON"))</f>
        <v/>
      </c>
      <c r="BM37" s="234"/>
      <c r="BN37" s="232" t="str">
        <f t="shared" ref="BN37" si="274">IF(BN36="","",IF(COUNTIF(BN27:BO27,"=0")=0,IF(BN29&gt;$H$36,IF(BN36&lt;$I$37,"OUI","NON"),IF(BN36&lt;$H$37,"OUI","NON")),"NON"))</f>
        <v>NON</v>
      </c>
      <c r="BO37" s="236"/>
      <c r="BP37" s="235" t="str">
        <f t="shared" ref="BP37" si="275">IF(BP36="","",IF(COUNTIF(BP27:BQ27,"=0")=0,IF(BP29&gt;$H$36,IF(BP36&lt;$I$37,"OUI","NON"),IF(BP36&lt;$H$37,"OUI","NON")),"NON"))</f>
        <v>NON</v>
      </c>
      <c r="BQ37" s="236"/>
      <c r="BR37" s="235" t="str">
        <f t="shared" ref="BR37" si="276">IF(BR36="","",IF(COUNTIF(BR27:BS27,"=0")=0,IF(BR29&gt;$H$36,IF(BR36&lt;$I$37,"OUI","NON"),IF(BR36&lt;$H$37,"OUI","NON")),"NON"))</f>
        <v>NON</v>
      </c>
      <c r="BS37" s="236"/>
      <c r="BT37" s="235" t="str">
        <f t="shared" ref="BT37" si="277">IF(BT36="","",IF(COUNTIF(BT27:BU27,"=0")=0,IF(BT29&gt;$H$36,IF(BT36&lt;$I$37,"OUI","NON"),IF(BT36&lt;$H$37,"OUI","NON")),"NON"))</f>
        <v>NON</v>
      </c>
      <c r="BU37" s="236"/>
      <c r="BV37" s="235" t="str">
        <f t="shared" ref="BV37" si="278">IF(BV36="","",IF(COUNTIF(BV27:BW27,"=0")=0,IF(BV29&gt;$H$36,IF(BV36&lt;$I$37,"OUI","NON"),IF(BV36&lt;$H$37,"OUI","NON")),"NON"))</f>
        <v>NON</v>
      </c>
      <c r="BW37" s="236"/>
      <c r="BX37" s="235" t="str">
        <f t="shared" ref="BX37" si="279">IF(BX36="","",IF(COUNTIF(BX27:BY27,"=0")=0,IF(BX29&gt;$H$36,IF(BX36&lt;$I$37,"OUI","NON"),IF(BX36&lt;$H$37,"OUI","NON")),"NON"))</f>
        <v/>
      </c>
      <c r="BY37" s="236"/>
      <c r="BZ37" s="235" t="str">
        <f t="shared" ref="BZ37" si="280">IF(BZ36="","",IF(COUNTIF(BZ27:CA27,"=0")=0,IF(BZ29&gt;$H$36,IF(BZ36&lt;$I$37,"OUI","NON"),IF(BZ36&lt;$H$37,"OUI","NON")),"NON"))</f>
        <v/>
      </c>
      <c r="CA37" s="234"/>
      <c r="CB37" s="232" t="str">
        <f t="shared" ref="CB37" si="281">IF(CB36="","",IF(COUNTIF(CB27:CC27,"=0")=0,IF(CB29&gt;$H$36,IF(CB36&lt;$I$37,"OUI","NON"),IF(CB36&lt;$H$37,"OUI","NON")),"NON"))</f>
        <v>NON</v>
      </c>
      <c r="CC37" s="236"/>
      <c r="CD37" s="235" t="str">
        <f t="shared" ref="CD37" si="282">IF(CD36="","",IF(COUNTIF(CD27:CE27,"=0")=0,IF(CD29&gt;$H$36,IF(CD36&lt;$I$37,"OUI","NON"),IF(CD36&lt;$H$37,"OUI","NON")),"NON"))</f>
        <v>NON</v>
      </c>
      <c r="CE37" s="236"/>
      <c r="CF37" s="235" t="str">
        <f t="shared" ref="CF37" si="283">IF(CF36="","",IF(COUNTIF(CF27:CG27,"=0")=0,IF(CF29&gt;$H$36,IF(CF36&lt;$I$37,"OUI","NON"),IF(CF36&lt;$H$37,"OUI","NON")),"NON"))</f>
        <v>NON</v>
      </c>
      <c r="CG37" s="236"/>
      <c r="CH37" s="235" t="str">
        <f t="shared" ref="CH37" si="284">IF(CH36="","",IF(COUNTIF(CH27:CI27,"=0")=0,IF(CH29&gt;$H$36,IF(CH36&lt;$I$37,"OUI","NON"),IF(CH36&lt;$H$37,"OUI","NON")),"NON"))</f>
        <v>NON</v>
      </c>
      <c r="CI37" s="236"/>
      <c r="CJ37" s="235" t="str">
        <f t="shared" ref="CJ37" si="285">IF(CJ36="","",IF(COUNTIF(CJ27:CK27,"=0")=0,IF(CJ29&gt;$H$36,IF(CJ36&lt;$I$37,"OUI","NON"),IF(CJ36&lt;$H$37,"OUI","NON")),"NON"))</f>
        <v>NON</v>
      </c>
      <c r="CK37" s="236"/>
      <c r="CL37" s="235" t="str">
        <f t="shared" ref="CL37" si="286">IF(CL36="","",IF(COUNTIF(CL27:CM27,"=0")=0,IF(CL29&gt;$H$36,IF(CL36&lt;$I$37,"OUI","NON"),IF(CL36&lt;$H$37,"OUI","NON")),"NON"))</f>
        <v/>
      </c>
      <c r="CM37" s="236"/>
      <c r="CN37" s="235" t="str">
        <f t="shared" ref="CN37" si="287">IF(CN36="","",IF(COUNTIF(CN27:CO27,"=0")=0,IF(CN29&gt;$H$36,IF(CN36&lt;$I$37,"OUI","NON"),IF(CN36&lt;$H$37,"OUI","NON")),"NON"))</f>
        <v/>
      </c>
      <c r="CO37" s="233"/>
      <c r="CP37" s="3"/>
    </row>
    <row r="38" spans="2:94" s="4" customFormat="1" ht="22.5" customHeight="1" x14ac:dyDescent="0.25">
      <c r="B38" s="1"/>
      <c r="C38" s="5"/>
      <c r="D38" s="249" t="s">
        <v>7</v>
      </c>
      <c r="E38" s="249"/>
      <c r="F38" s="249"/>
      <c r="G38" s="6"/>
      <c r="H38" s="6"/>
      <c r="I38" s="9"/>
      <c r="J38" s="232">
        <f>IF(J32="","",IF(J17:K17=MIN($J$17:$CO$17),(MOD(J32,1))*24,IF(MAX($H$354:I$354)="",(MOD(J32,1))*24,(J32-MAX($H$354:I$354))*24)))</f>
        <v>6.9999999999417923</v>
      </c>
      <c r="K38" s="236"/>
      <c r="L38" s="235">
        <f>IF(L32="","",IF(L18:M18=MIN($J$18:$CO$18),(MOD(L32,1))*24,IF(MAX($H$33:K$33)="",(MOD(L32,1))*24,(L32-MAX($H$33:K$33))*24)))</f>
        <v>13.5</v>
      </c>
      <c r="M38" s="236"/>
      <c r="N38" s="235">
        <f>IF(N32="","",IF(N18:O18=MIN($J$18:$CO$18),(MOD(N32,1))*24,IF(MAX($H$33:M$33)="",(MOD(N32,1))*24,(N32-MAX($H$33:M$33))*24)))</f>
        <v>13.5</v>
      </c>
      <c r="O38" s="236"/>
      <c r="P38" s="235">
        <f>IF(P32="","",IF(P18:Q18=MIN($J$18:$CO$18),(MOD(P32,1))*24,IF(MAX($H$33:O$33)="",(MOD(P32,1))*24,(P32-MAX($H$33:O$33))*24)))</f>
        <v>13.5</v>
      </c>
      <c r="Q38" s="236"/>
      <c r="R38" s="235">
        <f>IF(R32="","",IF(R18:S18=MIN($J$18:$CO$18),(MOD(R32,1))*24,IF(MAX($H$33:Q$33)="",(MOD(R32,1))*24,(R32-MAX($H$33:Q$33))*24)))</f>
        <v>13.5</v>
      </c>
      <c r="S38" s="236"/>
      <c r="T38" s="235" t="str">
        <f>IF(T32="","",IF(T18:U18=MIN($J$18:$CO$18),(MOD(T32,1))*24,IF(MAX($H$33:S$33)="",(MOD(T32,1))*24,(T32-MAX($H$33:S$33))*24)))</f>
        <v/>
      </c>
      <c r="U38" s="236"/>
      <c r="V38" s="235" t="str">
        <f>IF(V32="","",IF(V18:W18=MIN($J$18:$CO$18),(MOD(V32,1))*24,IF(MAX($H$33:U$33)="",(MOD(V32,1))*24,(V32-MAX($H$33:U$33))*24)))</f>
        <v/>
      </c>
      <c r="W38" s="236"/>
      <c r="X38" s="235">
        <f>IF(X32="","",IF(X18:Y18=MIN($J$18:$CO$18),(MOD(X32,1))*24,IF(MAX($H$33:W$33)="",(MOD(X32,1))*24,(X32-MAX($H$33:W$33))*24)))</f>
        <v>61.5</v>
      </c>
      <c r="Y38" s="236"/>
      <c r="Z38" s="235">
        <f>IF(Z32="","",IF(Z18:AA18=MIN($J$18:$CO$18),(MOD(Z32,1))*24,IF(MAX($H$33:Y$33)="",(MOD(Z32,1))*24,(Z32-MAX($H$33:Y$33))*24)))</f>
        <v>13.5</v>
      </c>
      <c r="AA38" s="236"/>
      <c r="AB38" s="235">
        <f>IF(AB32="","",IF(AB18:AC18=MIN($J$18:$CO$18),(MOD(AB32,1))*24,IF(MAX($H$33:AA$33)="",(MOD(AB32,1))*24,(AB32-MAX($H$33:AA$33))*24)))</f>
        <v>13.5</v>
      </c>
      <c r="AC38" s="236"/>
      <c r="AD38" s="235">
        <f>IF(AD32="","",IF(AD18:AE18=MIN($J$18:$CO$18),(MOD(AD32,1))*24,IF(MAX($H$33:AC$33)="",(MOD(AD32,1))*24,(AD32-MAX($H$33:AC$33))*24)))</f>
        <v>13.5</v>
      </c>
      <c r="AE38" s="236"/>
      <c r="AF38" s="235">
        <f>IF(AF32="","",IF(AF18:AG18=MIN($J$18:$CO$18),(MOD(AF32,1))*24,IF(MAX($H$33:AE$33)="",(MOD(AF32,1))*24,(AF32-MAX($H$33:AE$33))*24)))</f>
        <v>13.5</v>
      </c>
      <c r="AG38" s="236"/>
      <c r="AH38" s="235" t="str">
        <f>IF(AH32="","",IF(AH18:AI18=MIN($J$18:$CO$18),(MOD(AH32,1))*24,IF(MAX($H$33:AG$33)="",(MOD(AH32,1))*24,(AH32-MAX($H$33:AG$33))*24)))</f>
        <v/>
      </c>
      <c r="AI38" s="236"/>
      <c r="AJ38" s="235" t="str">
        <f>IF(AJ32="","",IF(AJ18:AK18=MIN($J$18:$CO$18),(MOD(AJ32,1))*24,IF(MAX($H$33:AI$33)="",(MOD(AJ32,1))*24,(AJ32-MAX($H$33:AI$33))*24)))</f>
        <v/>
      </c>
      <c r="AK38" s="236"/>
      <c r="AL38" s="235">
        <f>IF(AL32="","",IF(AL18:AM18=MIN($J$18:$CO$18),(MOD(AL32,1))*24,IF(MAX($H$33:AK$33)="",(MOD(AL32,1))*24,(AL32-MAX($H$33:AK$33))*24)))</f>
        <v>61.5</v>
      </c>
      <c r="AM38" s="236"/>
      <c r="AN38" s="235">
        <f>IF(AN32="","",IF(AN18:AO18=MIN($J$18:$CO$18),(MOD(AN32,1))*24,IF(MAX($H$33:AM$33)="",(MOD(AN32,1))*24,(AN32-MAX($H$33:AM$33))*24)))</f>
        <v>13.5</v>
      </c>
      <c r="AO38" s="236"/>
      <c r="AP38" s="235">
        <f>IF(AP32="","",IF(AP18:AQ18=MIN($J$18:$CO$18),(MOD(AP32,1))*24,IF(MAX($H$33:AO$33)="",(MOD(AP32,1))*24,(AP32-MAX($H$33:AO$33))*24)))</f>
        <v>13.5</v>
      </c>
      <c r="AQ38" s="236"/>
      <c r="AR38" s="235">
        <f>IF(AR32="","",IF(AR18:AS18=MIN($J$18:$CO$18),(MOD(AR32,1))*24,IF(MAX($H$33:AQ$33)="",(MOD(AR32,1))*24,(AR32-MAX($H$33:AQ$33))*24)))</f>
        <v>13.5</v>
      </c>
      <c r="AS38" s="236"/>
      <c r="AT38" s="235">
        <f>IF(AT32="","",IF(AT18:AU18=MIN($J$18:$CO$18),(MOD(AT32,1))*24,IF(MAX($H$33:AS$33)="",(MOD(AT32,1))*24,(AT32-MAX($H$33:AS$33))*24)))</f>
        <v>13.5</v>
      </c>
      <c r="AU38" s="236"/>
      <c r="AV38" s="235" t="str">
        <f>IF(AV32="","",IF(AV18:AW18=MIN($J$18:$CO$18),(MOD(AV32,1))*24,IF(MAX($H$33:AU$33)="",(MOD(AV32,1))*24,(AV32-MAX($H$33:AU$33))*24)))</f>
        <v/>
      </c>
      <c r="AW38" s="236"/>
      <c r="AX38" s="235" t="str">
        <f>IF(AX32="","",IF(AX18:AY18=MIN($J$18:$CO$18),(MOD(AX32,1))*24,IF(MAX($H$33:AW$33)="",(MOD(AX32,1))*24,(AX32-MAX($H$33:AW$33))*24)))</f>
        <v/>
      </c>
      <c r="AY38" s="236"/>
      <c r="AZ38" s="235">
        <f>IF(AZ32="","",IF(AZ18:BA18=MIN($J$18:$CO$18),(MOD(AZ32,1))*24,IF(MAX($H$33:AY$33)="",(MOD(AZ32,1))*24,(AZ32-MAX($H$33:AY$33))*24)))</f>
        <v>61.5</v>
      </c>
      <c r="BA38" s="236"/>
      <c r="BB38" s="235">
        <f>IF(BB32="","",IF(BB18:BC18=MIN($J$18:$CO$18),(MOD(BB32,1))*24,IF(MAX($H$33:BA$33)="",(MOD(BB32,1))*24,(BB32-MAX($H$33:BA$33))*24)))</f>
        <v>13.5</v>
      </c>
      <c r="BC38" s="236"/>
      <c r="BD38" s="235">
        <f>IF(BD32="","",IF(BD18:BE18=MIN($J$18:$CO$18),(MOD(BD32,1))*24,IF(MAX($H$33:BC$33)="",(MOD(BD32,1))*24,(BD32-MAX($H$33:BC$33))*24)))</f>
        <v>13.5</v>
      </c>
      <c r="BE38" s="236"/>
      <c r="BF38" s="235">
        <f>IF(BF32="","",IF(BF18:BG18=MIN($J$18:$CO$18),(MOD(BF32,1))*24,IF(MAX($H$33:BE$33)="",(MOD(BF32,1))*24,(BF32-MAX($H$33:BE$33))*24)))</f>
        <v>13.5</v>
      </c>
      <c r="BG38" s="236"/>
      <c r="BH38" s="235">
        <f>IF(BH32="","",IF(BH18:BI18=MIN($J$18:$CO$18),(MOD(BH32,1))*24,IF(MAX($H$33:BG$33)="",(MOD(BH32,1))*24,(BH32-MAX($H$33:BG$33))*24)))</f>
        <v>13.5</v>
      </c>
      <c r="BI38" s="236"/>
      <c r="BJ38" s="235" t="str">
        <f>IF(BJ32="","",IF(BJ18:BK18=MIN($J$18:$CO$18),(MOD(BJ32,1))*24,IF(MAX($H$33:BI$33)="",(MOD(BJ32,1))*24,(BJ32-MAX($H$33:BI$33))*24)))</f>
        <v/>
      </c>
      <c r="BK38" s="236"/>
      <c r="BL38" s="235" t="str">
        <f>IF(BL32="","",IF(BL18:BM18=MIN($J$18:$CO$18),(MOD(BL32,1))*24,IF(MAX($H$33:BK$33)="",(MOD(BL32,1))*24,(BL32-MAX($H$33:BK$33))*24)))</f>
        <v/>
      </c>
      <c r="BM38" s="236"/>
      <c r="BN38" s="235">
        <f>IF(BN32="","",IF(BN18:BO18=MIN($J$18:$CO$18),(MOD(BN32,1))*24,IF(MAX($H$33:BM$33)="",(MOD(BN32,1))*24,(BN32-MAX($H$33:BM$33))*24)))</f>
        <v>61.5</v>
      </c>
      <c r="BO38" s="236"/>
      <c r="BP38" s="235">
        <f>IF(BP32="","",IF(BP18:BQ18=MIN($J$18:$CO$18),(MOD(BP32,1))*24,IF(MAX($H$33:BO$33)="",(MOD(BP32,1))*24,(BP32-MAX($H$33:BO$33))*24)))</f>
        <v>13.5</v>
      </c>
      <c r="BQ38" s="236"/>
      <c r="BR38" s="235">
        <f>IF(BR32="","",IF(BR18:BS18=MIN($J$18:$CO$18),(MOD(BR32,1))*24,IF(MAX($H$33:BQ$33)="",(MOD(BR32,1))*24,(BR32-MAX($H$33:BQ$33))*24)))</f>
        <v>13.5</v>
      </c>
      <c r="BS38" s="236"/>
      <c r="BT38" s="235">
        <f>IF(BT32="","",IF(BT18:BU18=MIN($J$18:$CO$18),(MOD(BT32,1))*24,IF(MAX($H$33:BS$33)="",(MOD(BT32,1))*24,(BT32-MAX($H$33:BS$33))*24)))</f>
        <v>13.5</v>
      </c>
      <c r="BU38" s="236"/>
      <c r="BV38" s="235" t="str">
        <f>IF(BV32="","",IF(BV18:BW18=MIN($J$18:$CO$18),(MOD(BV32,1))*24,IF(MAX($H$33:BU$33)="",(MOD(BV32,1))*24,(BV32-MAX($H$33:BU$33))*24)))</f>
        <v/>
      </c>
      <c r="BW38" s="236"/>
      <c r="BX38" s="235" t="str">
        <f>IF(BX32="","",IF(BX18:BY18=MIN($J$18:$CO$18),(MOD(BX32,1))*24,IF(MAX($H$33:BW$33)="",(MOD(BX32,1))*24,(BX32-MAX($H$33:BW$33))*24)))</f>
        <v/>
      </c>
      <c r="BY38" s="236"/>
      <c r="BZ38" s="235" t="str">
        <f>IF(BZ32="","",IF(BZ18:CA18=MIN($J$18:$CO$18),(MOD(BZ32,1))*24,IF(MAX($H$33:BY$33)="",(MOD(BZ32,1))*24,(BZ32-MAX($H$33:BY$33))*24)))</f>
        <v/>
      </c>
      <c r="CA38" s="236"/>
      <c r="CB38" s="235" t="str">
        <f>IF(CB32="","",IF(CB18:CC18=MIN($J$18:$CO$18),(MOD(CB32,1))*24,IF(MAX($H$33:CA$33)="",(MOD(CB32,1))*24,(CB32-MAX($H$33:CA$33))*24)))</f>
        <v/>
      </c>
      <c r="CC38" s="236"/>
      <c r="CD38" s="235" t="str">
        <f>IF(CD32="","",IF(CD18:CE18=MIN($J$18:$CO$18),(MOD(CD32,1))*24,IF(MAX($H$33:CC$33)="",(MOD(CD32,1))*24,(CD32-MAX($H$33:CC$33))*24)))</f>
        <v/>
      </c>
      <c r="CE38" s="236"/>
      <c r="CF38" s="235" t="str">
        <f>IF(CF32="","",IF(CF18:CG18=MIN($J$18:$CO$18),(MOD(CF32,1))*24,IF(MAX($H$33:CE$33)="",(MOD(CF32,1))*24,(CF32-MAX($H$33:CE$33))*24)))</f>
        <v/>
      </c>
      <c r="CG38" s="236"/>
      <c r="CH38" s="235" t="str">
        <f>IF(CH32="","",IF(CH18:CI18=MIN($J$18:$CO$18),(MOD(CH32,1))*24,IF(MAX($H$33:CG$33)="",(MOD(CH32,1))*24,(CH32-MAX($H$33:CG$33))*24)))</f>
        <v/>
      </c>
      <c r="CI38" s="236"/>
      <c r="CJ38" s="235" t="str">
        <f>IF(CJ32="","",IF(CJ18:CK18=MIN($J$18:$CO$18),(MOD(CJ32,1))*24,IF(MAX($H$33:CI$33)="",(MOD(CJ32,1))*24,(CJ32-MAX($H$33:CI$33))*24)))</f>
        <v/>
      </c>
      <c r="CK38" s="236"/>
      <c r="CL38" s="235" t="str">
        <f>IF(CL32="","",IF(CL18:CM18=MIN($J$18:$CO$18),(MOD(CL32,1))*24,IF(MAX($H$33:CK$33)="",(MOD(CL32,1))*24,(CL32-MAX($H$33:CK$33))*24)))</f>
        <v/>
      </c>
      <c r="CM38" s="236"/>
      <c r="CN38" s="235" t="str">
        <f>IF(CN32="","",IF(CN18:CO18=MIN($J$18:$CO$18),(MOD(CN32,1))*24,IF(MAX($H$33:CM$33)="",(MOD(CN32,1))*24,(CN32-MAX($H$33:CM$33))*24)))</f>
        <v/>
      </c>
      <c r="CO38" s="236"/>
      <c r="CP38" s="3"/>
    </row>
    <row r="39" spans="2:94" s="4" customFormat="1" ht="22.5" customHeight="1" x14ac:dyDescent="0.25">
      <c r="B39" s="1"/>
      <c r="C39" s="5"/>
      <c r="D39" s="231" t="s">
        <v>6</v>
      </c>
      <c r="E39" s="231"/>
      <c r="F39" s="231"/>
      <c r="G39" s="6"/>
      <c r="H39" s="287">
        <v>10</v>
      </c>
      <c r="I39" s="288"/>
      <c r="J39" s="232" t="str">
        <f>IF(J38="","",IF(WEEKDAY(J18)=2,"NON",IF(J38&lt;$H$360,"OUI","NON")))</f>
        <v>NON</v>
      </c>
      <c r="K39" s="236"/>
      <c r="L39" s="235" t="str">
        <f>IF(L38="","",IF(WEEKDAY(L18)=2,"NON",IF(L38&lt;$H$360,"OUI","NON")))</f>
        <v>NON</v>
      </c>
      <c r="M39" s="236"/>
      <c r="N39" s="235" t="str">
        <f>IF(N38="","",IF(WEEKDAY(N18)=2,"NON",IF(N38&lt;$H$360,"OUI","NON")))</f>
        <v>NON</v>
      </c>
      <c r="O39" s="236"/>
      <c r="P39" s="235" t="str">
        <f>IF(P38="","",IF(WEEKDAY(P18)=2,"NON",IF(P38&lt;$H$360,"OUI","NON")))</f>
        <v>NON</v>
      </c>
      <c r="Q39" s="236"/>
      <c r="R39" s="235" t="str">
        <f>IF(R38="","",IF(WEEKDAY(R18)=2,"NON",IF(R38&lt;$H$360,"OUI","NON")))</f>
        <v>NON</v>
      </c>
      <c r="S39" s="236"/>
      <c r="T39" s="235" t="str">
        <f>IF(T38="","",IF(WEEKDAY(T18)=2,"NON",IF(T38&lt;$H$360,"OUI","NON")))</f>
        <v/>
      </c>
      <c r="U39" s="236"/>
      <c r="V39" s="235" t="str">
        <f>IF(V38="","",IF(WEEKDAY(V18)=2,"NON",IF(V38&lt;$H$360,"OUI","NON")))</f>
        <v/>
      </c>
      <c r="W39" s="236"/>
      <c r="X39" s="235" t="str">
        <f>IF(X38="","",IF(WEEKDAY(X18)=2,"NON",IF(X38&lt;$H$360,"OUI","NON")))</f>
        <v>NON</v>
      </c>
      <c r="Y39" s="236"/>
      <c r="Z39" s="235" t="str">
        <f>IF(Z38="","",IF(WEEKDAY(Z18)=2,"NON",IF(Z38&lt;$H$360,"OUI","NON")))</f>
        <v>NON</v>
      </c>
      <c r="AA39" s="236"/>
      <c r="AB39" s="235" t="str">
        <f>IF(AB38="","",IF(WEEKDAY(AB18)=2,"NON",IF(AB38&lt;$H$360,"OUI","NON")))</f>
        <v>NON</v>
      </c>
      <c r="AC39" s="236"/>
      <c r="AD39" s="235" t="str">
        <f>IF(AD38="","",IF(WEEKDAY(AD18)=2,"NON",IF(AD38&lt;$H$360,"OUI","NON")))</f>
        <v>NON</v>
      </c>
      <c r="AE39" s="236"/>
      <c r="AF39" s="235" t="str">
        <f>IF(AF38="","",IF(WEEKDAY(AF18)=2,"NON",IF(AF38&lt;$H$360,"OUI","NON")))</f>
        <v>NON</v>
      </c>
      <c r="AG39" s="236"/>
      <c r="AH39" s="235" t="str">
        <f>IF(AH38="","",IF(WEEKDAY(AH18)=2,"NON",IF(AH38&lt;$H$360,"OUI","NON")))</f>
        <v/>
      </c>
      <c r="AI39" s="236"/>
      <c r="AJ39" s="235" t="str">
        <f>IF(AJ38="","",IF(WEEKDAY(AJ18)=2,"NON",IF(AJ38&lt;$H$360,"OUI","NON")))</f>
        <v/>
      </c>
      <c r="AK39" s="236"/>
      <c r="AL39" s="235" t="str">
        <f>IF(AL38="","",IF(WEEKDAY(AL18)=2,"NON",IF(AL38&lt;$H$360,"OUI","NON")))</f>
        <v>NON</v>
      </c>
      <c r="AM39" s="236"/>
      <c r="AN39" s="235" t="str">
        <f>IF(AN38="","",IF(WEEKDAY(AN18)=2,"NON",IF(AN38&lt;$H$360,"OUI","NON")))</f>
        <v>NON</v>
      </c>
      <c r="AO39" s="236"/>
      <c r="AP39" s="235" t="str">
        <f>IF(AP38="","",IF(WEEKDAY(AP18)=2,"NON",IF(AP38&lt;$H$360,"OUI","NON")))</f>
        <v>NON</v>
      </c>
      <c r="AQ39" s="236"/>
      <c r="AR39" s="235" t="str">
        <f>IF(AR38="","",IF(WEEKDAY(AR18)=2,"NON",IF(AR38&lt;$H$360,"OUI","NON")))</f>
        <v>NON</v>
      </c>
      <c r="AS39" s="236"/>
      <c r="AT39" s="235" t="str">
        <f>IF(AT38="","",IF(WEEKDAY(AT18)=2,"NON",IF(AT38&lt;$H$360,"OUI","NON")))</f>
        <v>NON</v>
      </c>
      <c r="AU39" s="236"/>
      <c r="AV39" s="235" t="str">
        <f>IF(AV38="","",IF(WEEKDAY(AV18)=2,"NON",IF(AV38&lt;$H$360,"OUI","NON")))</f>
        <v/>
      </c>
      <c r="AW39" s="236"/>
      <c r="AX39" s="235" t="str">
        <f>IF(AX38="","",IF(WEEKDAY(AX18)=2,"NON",IF(AX38&lt;$H$360,"OUI","NON")))</f>
        <v/>
      </c>
      <c r="AY39" s="236"/>
      <c r="AZ39" s="235" t="str">
        <f>IF(AZ38="","",IF(WEEKDAY(AZ18)=2,"NON",IF(AZ38&lt;$H$360,"OUI","NON")))</f>
        <v>NON</v>
      </c>
      <c r="BA39" s="236"/>
      <c r="BB39" s="235" t="str">
        <f>IF(BB38="","",IF(WEEKDAY(BB18)=2,"NON",IF(BB38&lt;$H$360,"OUI","NON")))</f>
        <v>NON</v>
      </c>
      <c r="BC39" s="236"/>
      <c r="BD39" s="235" t="str">
        <f>IF(BD38="","",IF(WEEKDAY(BD18)=2,"NON",IF(BD38&lt;$H$360,"OUI","NON")))</f>
        <v>NON</v>
      </c>
      <c r="BE39" s="236"/>
      <c r="BF39" s="235" t="str">
        <f>IF(BF38="","",IF(WEEKDAY(BF18)=2,"NON",IF(BF38&lt;$H$360,"OUI","NON")))</f>
        <v>NON</v>
      </c>
      <c r="BG39" s="236"/>
      <c r="BH39" s="235" t="str">
        <f>IF(BH38="","",IF(WEEKDAY(BH18)=2,"NON",IF(BH38&lt;$H$360,"OUI","NON")))</f>
        <v>NON</v>
      </c>
      <c r="BI39" s="236"/>
      <c r="BJ39" s="235" t="str">
        <f>IF(BJ38="","",IF(WEEKDAY(BJ18)=2,"NON",IF(BJ38&lt;$H$360,"OUI","NON")))</f>
        <v/>
      </c>
      <c r="BK39" s="236"/>
      <c r="BL39" s="235" t="str">
        <f>IF(BL38="","",IF(WEEKDAY(BL18)=2,"NON",IF(BL38&lt;$H$360,"OUI","NON")))</f>
        <v/>
      </c>
      <c r="BM39" s="236"/>
      <c r="BN39" s="235" t="str">
        <f>IF(BN38="","",IF(WEEKDAY(BN18)=2,"NON",IF(BN38&lt;$H$360,"OUI","NON")))</f>
        <v>NON</v>
      </c>
      <c r="BO39" s="236"/>
      <c r="BP39" s="235" t="str">
        <f>IF(BP38="","",IF(WEEKDAY(BP18)=2,"NON",IF(BP38&lt;$H$360,"OUI","NON")))</f>
        <v>NON</v>
      </c>
      <c r="BQ39" s="236"/>
      <c r="BR39" s="235" t="str">
        <f>IF(BR38="","",IF(WEEKDAY(BR18)=2,"NON",IF(BR38&lt;$H$360,"OUI","NON")))</f>
        <v>NON</v>
      </c>
      <c r="BS39" s="236"/>
      <c r="BT39" s="235" t="str">
        <f>IF(BT38="","",IF(WEEKDAY(BT18)=2,"NON",IF(BT38&lt;$H$360,"OUI","NON")))</f>
        <v>NON</v>
      </c>
      <c r="BU39" s="236"/>
      <c r="BV39" s="235" t="str">
        <f>IF(BV38="","",IF(WEEKDAY(BV18)=2,"NON",IF(BV38&lt;$H$360,"OUI","NON")))</f>
        <v/>
      </c>
      <c r="BW39" s="236"/>
      <c r="BX39" s="235" t="str">
        <f>IF(BX38="","",IF(WEEKDAY(BX18)=2,"NON",IF(BX38&lt;$H$360,"OUI","NON")))</f>
        <v/>
      </c>
      <c r="BY39" s="236"/>
      <c r="BZ39" s="235" t="str">
        <f>IF(BZ38="","",IF(WEEKDAY(BZ18)=2,"NON",IF(BZ38&lt;$H$360,"OUI","NON")))</f>
        <v/>
      </c>
      <c r="CA39" s="236"/>
      <c r="CB39" s="235" t="str">
        <f>IF(CB38="","",IF(WEEKDAY(CB18)=2,"NON",IF(CB38&lt;$H$360,"OUI","NON")))</f>
        <v/>
      </c>
      <c r="CC39" s="236"/>
      <c r="CD39" s="235" t="str">
        <f>IF(CD38="","",IF(WEEKDAY(CD18)=2,"NON",IF(CD38&lt;$H$360,"OUI","NON")))</f>
        <v/>
      </c>
      <c r="CE39" s="236"/>
      <c r="CF39" s="235" t="str">
        <f>IF(CF38="","",IF(WEEKDAY(CF18)=2,"NON",IF(CF38&lt;$H$360,"OUI","NON")))</f>
        <v/>
      </c>
      <c r="CG39" s="236"/>
      <c r="CH39" s="235" t="str">
        <f>IF(CH38="","",IF(WEEKDAY(CH18)=2,"NON",IF(CH38&lt;$H$360,"OUI","NON")))</f>
        <v/>
      </c>
      <c r="CI39" s="236"/>
      <c r="CJ39" s="235" t="str">
        <f>IF(CJ38="","",IF(WEEKDAY(CJ18)=2,"NON",IF(CJ38&lt;$H$360,"OUI","NON")))</f>
        <v/>
      </c>
      <c r="CK39" s="236"/>
      <c r="CL39" s="235" t="str">
        <f>IF(CL38="","",IF(WEEKDAY(CL18)=2,"NON",IF(CL38&lt;$H$360,"OUI","NON")))</f>
        <v/>
      </c>
      <c r="CM39" s="236"/>
      <c r="CN39" s="235" t="str">
        <f>IF(CN38="","",IF(WEEKDAY(CN18)=2,"NON",IF(CN38&lt;$H$360,"OUI","NON")))</f>
        <v/>
      </c>
      <c r="CO39" s="236"/>
      <c r="CP39" s="3"/>
    </row>
    <row r="40" spans="2:94" s="4" customFormat="1" ht="22.5" customHeight="1" x14ac:dyDescent="0.25">
      <c r="B40" s="1"/>
      <c r="C40" s="5"/>
      <c r="D40" s="249" t="s">
        <v>8</v>
      </c>
      <c r="E40" s="249"/>
      <c r="F40" s="249"/>
      <c r="G40" s="6"/>
      <c r="H40" s="6"/>
      <c r="I40" s="9"/>
      <c r="J40" s="228">
        <f>IF(X38="","",X38)</f>
        <v>61.5</v>
      </c>
      <c r="K40" s="229"/>
      <c r="L40" s="229"/>
      <c r="M40" s="229"/>
      <c r="N40" s="229"/>
      <c r="O40" s="229"/>
      <c r="P40" s="229"/>
      <c r="Q40" s="229"/>
      <c r="R40" s="229"/>
      <c r="S40" s="229"/>
      <c r="T40" s="229"/>
      <c r="U40" s="229"/>
      <c r="V40" s="229"/>
      <c r="W40" s="230"/>
      <c r="X40" s="228">
        <f>IF(AL38="","",AL38)</f>
        <v>61.5</v>
      </c>
      <c r="Y40" s="229"/>
      <c r="Z40" s="229"/>
      <c r="AA40" s="229"/>
      <c r="AB40" s="229"/>
      <c r="AC40" s="229"/>
      <c r="AD40" s="229"/>
      <c r="AE40" s="229"/>
      <c r="AF40" s="229"/>
      <c r="AG40" s="229"/>
      <c r="AH40" s="229"/>
      <c r="AI40" s="229"/>
      <c r="AJ40" s="229"/>
      <c r="AK40" s="230"/>
      <c r="AL40" s="228">
        <f>IF(AZ38="","",AZ38)</f>
        <v>61.5</v>
      </c>
      <c r="AM40" s="229"/>
      <c r="AN40" s="229"/>
      <c r="AO40" s="229"/>
      <c r="AP40" s="229"/>
      <c r="AQ40" s="229"/>
      <c r="AR40" s="229"/>
      <c r="AS40" s="229"/>
      <c r="AT40" s="229"/>
      <c r="AU40" s="229"/>
      <c r="AV40" s="229"/>
      <c r="AW40" s="229"/>
      <c r="AX40" s="229"/>
      <c r="AY40" s="230"/>
      <c r="AZ40" s="228">
        <f>IF(BN38="","",BN38)</f>
        <v>61.5</v>
      </c>
      <c r="BA40" s="229"/>
      <c r="BB40" s="229"/>
      <c r="BC40" s="229"/>
      <c r="BD40" s="229"/>
      <c r="BE40" s="229"/>
      <c r="BF40" s="229"/>
      <c r="BG40" s="229"/>
      <c r="BH40" s="229"/>
      <c r="BI40" s="229"/>
      <c r="BJ40" s="229"/>
      <c r="BK40" s="229"/>
      <c r="BL40" s="229"/>
      <c r="BM40" s="230"/>
      <c r="BN40" s="228" t="str">
        <f>IF(CB38="","",CB38)</f>
        <v/>
      </c>
      <c r="BO40" s="229"/>
      <c r="BP40" s="229"/>
      <c r="BQ40" s="229"/>
      <c r="BR40" s="229"/>
      <c r="BS40" s="229"/>
      <c r="BT40" s="229"/>
      <c r="BU40" s="229"/>
      <c r="BV40" s="229"/>
      <c r="BW40" s="229"/>
      <c r="BX40" s="229"/>
      <c r="BY40" s="229"/>
      <c r="BZ40" s="229"/>
      <c r="CA40" s="230"/>
      <c r="CB40" s="228" t="str">
        <f>IF(CP38="","",CP38)</f>
        <v/>
      </c>
      <c r="CC40" s="229"/>
      <c r="CD40" s="229"/>
      <c r="CE40" s="229"/>
      <c r="CF40" s="229"/>
      <c r="CG40" s="229"/>
      <c r="CH40" s="229"/>
      <c r="CI40" s="229"/>
      <c r="CJ40" s="229"/>
      <c r="CK40" s="229"/>
      <c r="CL40" s="229"/>
      <c r="CM40" s="229"/>
      <c r="CN40" s="229"/>
      <c r="CO40" s="229"/>
      <c r="CP40" s="3"/>
    </row>
    <row r="41" spans="2:94" s="4" customFormat="1" ht="22.5" customHeight="1" x14ac:dyDescent="0.25">
      <c r="B41" s="1"/>
      <c r="C41" s="5"/>
      <c r="D41" s="231" t="s">
        <v>6</v>
      </c>
      <c r="E41" s="231"/>
      <c r="F41" s="231"/>
      <c r="G41" s="6"/>
      <c r="H41" s="287">
        <v>35</v>
      </c>
      <c r="I41" s="288"/>
      <c r="J41" s="232" t="str">
        <f>IF(J40="","",IF(J40&lt;$H$362,"OUI","NON"))</f>
        <v>NON</v>
      </c>
      <c r="K41" s="233"/>
      <c r="L41" s="233"/>
      <c r="M41" s="233"/>
      <c r="N41" s="233"/>
      <c r="O41" s="233"/>
      <c r="P41" s="233"/>
      <c r="Q41" s="233"/>
      <c r="R41" s="233"/>
      <c r="S41" s="233"/>
      <c r="T41" s="233"/>
      <c r="U41" s="233"/>
      <c r="V41" s="233"/>
      <c r="W41" s="234"/>
      <c r="X41" s="232" t="str">
        <f t="shared" ref="X41" si="288">IF(X40="","",IF(X40&lt;$H$362,"OUI","NON"))</f>
        <v>NON</v>
      </c>
      <c r="Y41" s="233"/>
      <c r="Z41" s="233"/>
      <c r="AA41" s="233"/>
      <c r="AB41" s="233"/>
      <c r="AC41" s="233"/>
      <c r="AD41" s="233"/>
      <c r="AE41" s="233"/>
      <c r="AF41" s="233"/>
      <c r="AG41" s="233"/>
      <c r="AH41" s="233"/>
      <c r="AI41" s="233"/>
      <c r="AJ41" s="233"/>
      <c r="AK41" s="234"/>
      <c r="AL41" s="232" t="str">
        <f t="shared" ref="AL41" si="289">IF(AL40="","",IF(AL40&lt;$H$362,"OUI","NON"))</f>
        <v>NON</v>
      </c>
      <c r="AM41" s="233"/>
      <c r="AN41" s="233"/>
      <c r="AO41" s="233"/>
      <c r="AP41" s="233"/>
      <c r="AQ41" s="233"/>
      <c r="AR41" s="233"/>
      <c r="AS41" s="233"/>
      <c r="AT41" s="233"/>
      <c r="AU41" s="233"/>
      <c r="AV41" s="233"/>
      <c r="AW41" s="233"/>
      <c r="AX41" s="233"/>
      <c r="AY41" s="234"/>
      <c r="AZ41" s="232" t="str">
        <f t="shared" ref="AZ41" si="290">IF(AZ40="","",IF(AZ40&lt;$H$362,"OUI","NON"))</f>
        <v>NON</v>
      </c>
      <c r="BA41" s="233"/>
      <c r="BB41" s="233"/>
      <c r="BC41" s="233"/>
      <c r="BD41" s="233"/>
      <c r="BE41" s="233"/>
      <c r="BF41" s="233"/>
      <c r="BG41" s="233"/>
      <c r="BH41" s="233"/>
      <c r="BI41" s="233"/>
      <c r="BJ41" s="233"/>
      <c r="BK41" s="233"/>
      <c r="BL41" s="233"/>
      <c r="BM41" s="234"/>
      <c r="BN41" s="232" t="str">
        <f t="shared" ref="BN41" si="291">IF(BN40="","",IF(BN40&lt;$H$362,"OUI","NON"))</f>
        <v/>
      </c>
      <c r="BO41" s="233"/>
      <c r="BP41" s="233"/>
      <c r="BQ41" s="233"/>
      <c r="BR41" s="233"/>
      <c r="BS41" s="233"/>
      <c r="BT41" s="233"/>
      <c r="BU41" s="233"/>
      <c r="BV41" s="233"/>
      <c r="BW41" s="233"/>
      <c r="BX41" s="233"/>
      <c r="BY41" s="233"/>
      <c r="BZ41" s="233"/>
      <c r="CA41" s="234"/>
      <c r="CB41" s="232" t="str">
        <f t="shared" ref="CB41" si="292">IF(CB40="","",IF(CB40&lt;$H$362,"OUI","NON"))</f>
        <v/>
      </c>
      <c r="CC41" s="233"/>
      <c r="CD41" s="233"/>
      <c r="CE41" s="233"/>
      <c r="CF41" s="233"/>
      <c r="CG41" s="233"/>
      <c r="CH41" s="233"/>
      <c r="CI41" s="233"/>
      <c r="CJ41" s="233"/>
      <c r="CK41" s="233"/>
      <c r="CL41" s="233"/>
      <c r="CM41" s="233"/>
      <c r="CN41" s="233"/>
      <c r="CO41" s="233"/>
      <c r="CP41" s="3"/>
    </row>
  </sheetData>
  <mergeCells count="548">
    <mergeCell ref="BZ30:CA30"/>
    <mergeCell ref="CB30:CC30"/>
    <mergeCell ref="CD30:CE30"/>
    <mergeCell ref="CF30:CG30"/>
    <mergeCell ref="CH30:CI30"/>
    <mergeCell ref="CJ30:CK30"/>
    <mergeCell ref="CL30:CM30"/>
    <mergeCell ref="CN30:CO30"/>
    <mergeCell ref="BH30:BI30"/>
    <mergeCell ref="BJ30:BK30"/>
    <mergeCell ref="BL30:BM30"/>
    <mergeCell ref="BN30:BO30"/>
    <mergeCell ref="BP30:BQ30"/>
    <mergeCell ref="BR30:BS30"/>
    <mergeCell ref="BT30:BU30"/>
    <mergeCell ref="BV30:BW30"/>
    <mergeCell ref="BX30:BY30"/>
    <mergeCell ref="AP30:AQ30"/>
    <mergeCell ref="AR30:AS30"/>
    <mergeCell ref="AT30:AU30"/>
    <mergeCell ref="AV30:AW30"/>
    <mergeCell ref="AX30:AY30"/>
    <mergeCell ref="AZ30:BA30"/>
    <mergeCell ref="BB30:BC30"/>
    <mergeCell ref="BD30:BE30"/>
    <mergeCell ref="BF30:BG30"/>
    <mergeCell ref="CD29:CE29"/>
    <mergeCell ref="CF29:CG29"/>
    <mergeCell ref="CH29:CI29"/>
    <mergeCell ref="CJ29:CK29"/>
    <mergeCell ref="CL29:CM29"/>
    <mergeCell ref="CN29:CO29"/>
    <mergeCell ref="D30:F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Z30:AA30"/>
    <mergeCell ref="AB30:AC30"/>
    <mergeCell ref="AD30:AE30"/>
    <mergeCell ref="AF30:AG30"/>
    <mergeCell ref="AH30:AI30"/>
    <mergeCell ref="AJ30:AK30"/>
    <mergeCell ref="AL30:AM30"/>
    <mergeCell ref="AN30:AO30"/>
    <mergeCell ref="BL29:BM29"/>
    <mergeCell ref="BN29:BO29"/>
    <mergeCell ref="BP29:BQ29"/>
    <mergeCell ref="BR29:BS29"/>
    <mergeCell ref="BT29:BU29"/>
    <mergeCell ref="BV29:BW29"/>
    <mergeCell ref="BX29:BY29"/>
    <mergeCell ref="BZ29:CA29"/>
    <mergeCell ref="CB29:CC29"/>
    <mergeCell ref="AT29:AU29"/>
    <mergeCell ref="AV29:AW29"/>
    <mergeCell ref="AX29:AY29"/>
    <mergeCell ref="AZ29:BA29"/>
    <mergeCell ref="BB29:BC29"/>
    <mergeCell ref="BD29:BE29"/>
    <mergeCell ref="BF29:BG29"/>
    <mergeCell ref="BH29:BI29"/>
    <mergeCell ref="BJ29:BK29"/>
    <mergeCell ref="AB29:AC29"/>
    <mergeCell ref="AD29:AE29"/>
    <mergeCell ref="AF29:AG29"/>
    <mergeCell ref="AH29:AI29"/>
    <mergeCell ref="AJ29:AK29"/>
    <mergeCell ref="AL29:AM29"/>
    <mergeCell ref="AN29:AO29"/>
    <mergeCell ref="AP29:AQ29"/>
    <mergeCell ref="AR29:AS29"/>
    <mergeCell ref="J29:K29"/>
    <mergeCell ref="L29:M29"/>
    <mergeCell ref="N29:O29"/>
    <mergeCell ref="P29:Q29"/>
    <mergeCell ref="R29:S29"/>
    <mergeCell ref="T29:U29"/>
    <mergeCell ref="V29:W29"/>
    <mergeCell ref="X29:Y29"/>
    <mergeCell ref="Z29:AA29"/>
    <mergeCell ref="D23:I23"/>
    <mergeCell ref="J23:P23"/>
    <mergeCell ref="Q23:W23"/>
    <mergeCell ref="X23:AD23"/>
    <mergeCell ref="AE23:AK23"/>
    <mergeCell ref="AL23:AR23"/>
    <mergeCell ref="AS23:AY23"/>
    <mergeCell ref="AZ23:BF23"/>
    <mergeCell ref="BG23:BM23"/>
    <mergeCell ref="BN23:BT23"/>
    <mergeCell ref="BU23:CA23"/>
    <mergeCell ref="CB23:CH23"/>
    <mergeCell ref="CI23:CO23"/>
    <mergeCell ref="D24:F24"/>
    <mergeCell ref="D25:F25"/>
    <mergeCell ref="D26:F26"/>
    <mergeCell ref="D27:F27"/>
    <mergeCell ref="D28:F28"/>
    <mergeCell ref="D29:F29"/>
    <mergeCell ref="N34:O34"/>
    <mergeCell ref="L34:M34"/>
    <mergeCell ref="J34:K34"/>
    <mergeCell ref="D34:F34"/>
    <mergeCell ref="Q31:W31"/>
    <mergeCell ref="X31:AD31"/>
    <mergeCell ref="AE31:AK31"/>
    <mergeCell ref="AL31:AR31"/>
    <mergeCell ref="CJ34:CK34"/>
    <mergeCell ref="CH34:CI34"/>
    <mergeCell ref="CF34:CG34"/>
    <mergeCell ref="BF34:BG34"/>
    <mergeCell ref="AT34:AU34"/>
    <mergeCell ref="AR34:AS34"/>
    <mergeCell ref="AP34:AQ34"/>
    <mergeCell ref="AN34:AO34"/>
    <mergeCell ref="AL34:AM34"/>
    <mergeCell ref="AJ34:AK34"/>
    <mergeCell ref="AH34:AI34"/>
    <mergeCell ref="AF34:AG34"/>
    <mergeCell ref="AD34:AE34"/>
    <mergeCell ref="AB34:AC34"/>
    <mergeCell ref="Z34:AA34"/>
    <mergeCell ref="X34:Y34"/>
    <mergeCell ref="V34:W34"/>
    <mergeCell ref="T34:U34"/>
    <mergeCell ref="R34:S34"/>
    <mergeCell ref="P34:Q34"/>
    <mergeCell ref="Z32:AA32"/>
    <mergeCell ref="AB32:AC32"/>
    <mergeCell ref="AD32:AE32"/>
    <mergeCell ref="AF32:AG32"/>
    <mergeCell ref="AH32:AI32"/>
    <mergeCell ref="AJ32:AK32"/>
    <mergeCell ref="CI31:CO31"/>
    <mergeCell ref="D32:F32"/>
    <mergeCell ref="J32:K32"/>
    <mergeCell ref="L32:M32"/>
    <mergeCell ref="N32:O32"/>
    <mergeCell ref="P32:Q32"/>
    <mergeCell ref="R32:S32"/>
    <mergeCell ref="T32:U32"/>
    <mergeCell ref="V32:W32"/>
    <mergeCell ref="X32:Y32"/>
    <mergeCell ref="AS31:AY31"/>
    <mergeCell ref="AZ31:BF31"/>
    <mergeCell ref="BG31:BM31"/>
    <mergeCell ref="BN31:BT31"/>
    <mergeCell ref="BU31:CA31"/>
    <mergeCell ref="CB31:CH31"/>
    <mergeCell ref="D31:I31"/>
    <mergeCell ref="J31:P31"/>
    <mergeCell ref="BB32:BC32"/>
    <mergeCell ref="BD32:BE32"/>
    <mergeCell ref="BF32:BG32"/>
    <mergeCell ref="BH32:BI32"/>
    <mergeCell ref="AL32:AM32"/>
    <mergeCell ref="AN32:AO32"/>
    <mergeCell ref="AP32:AQ32"/>
    <mergeCell ref="AR32:AS32"/>
    <mergeCell ref="AT32:AU32"/>
    <mergeCell ref="AV32:AW32"/>
    <mergeCell ref="CH32:CI32"/>
    <mergeCell ref="CJ32:CK32"/>
    <mergeCell ref="CL32:CM32"/>
    <mergeCell ref="CN32:CO32"/>
    <mergeCell ref="D33:F33"/>
    <mergeCell ref="H33:I33"/>
    <mergeCell ref="J33:K33"/>
    <mergeCell ref="L33:M33"/>
    <mergeCell ref="N33:O33"/>
    <mergeCell ref="P33:Q33"/>
    <mergeCell ref="BV32:BW32"/>
    <mergeCell ref="BX32:BY32"/>
    <mergeCell ref="BZ32:CA32"/>
    <mergeCell ref="CB32:CC32"/>
    <mergeCell ref="CD32:CE32"/>
    <mergeCell ref="CF32:CG32"/>
    <mergeCell ref="BJ32:BK32"/>
    <mergeCell ref="BL32:BM32"/>
    <mergeCell ref="BN32:BO32"/>
    <mergeCell ref="BP32:BQ32"/>
    <mergeCell ref="BR32:BS32"/>
    <mergeCell ref="BT32:BU32"/>
    <mergeCell ref="AX32:AY32"/>
    <mergeCell ref="AZ32:BA32"/>
    <mergeCell ref="AD33:AE33"/>
    <mergeCell ref="AF33:AG33"/>
    <mergeCell ref="AH33:AI33"/>
    <mergeCell ref="AJ33:AK33"/>
    <mergeCell ref="AL33:AM33"/>
    <mergeCell ref="AN33:AO33"/>
    <mergeCell ref="R33:S33"/>
    <mergeCell ref="T33:U33"/>
    <mergeCell ref="V33:W33"/>
    <mergeCell ref="X33:Y33"/>
    <mergeCell ref="Z33:AA33"/>
    <mergeCell ref="AB33:AC33"/>
    <mergeCell ref="BF33:BG33"/>
    <mergeCell ref="BH33:BI33"/>
    <mergeCell ref="BJ33:BK33"/>
    <mergeCell ref="BL33:BM33"/>
    <mergeCell ref="AP33:AQ33"/>
    <mergeCell ref="AR33:AS33"/>
    <mergeCell ref="AT33:AU33"/>
    <mergeCell ref="AV33:AW33"/>
    <mergeCell ref="AX33:AY33"/>
    <mergeCell ref="AZ33:BA33"/>
    <mergeCell ref="CL33:CM33"/>
    <mergeCell ref="CN33:CO33"/>
    <mergeCell ref="BZ33:CA33"/>
    <mergeCell ref="CB33:CC33"/>
    <mergeCell ref="CD33:CE33"/>
    <mergeCell ref="CF33:CG33"/>
    <mergeCell ref="CH33:CI33"/>
    <mergeCell ref="CJ33:CK33"/>
    <mergeCell ref="BN33:BO33"/>
    <mergeCell ref="BP33:BQ33"/>
    <mergeCell ref="BR33:BS33"/>
    <mergeCell ref="BT33:BU33"/>
    <mergeCell ref="BV33:BW33"/>
    <mergeCell ref="BX33:BY33"/>
    <mergeCell ref="BB33:BC33"/>
    <mergeCell ref="BD33:BE33"/>
    <mergeCell ref="CL34:CM34"/>
    <mergeCell ref="CN34:CO34"/>
    <mergeCell ref="D35:F35"/>
    <mergeCell ref="H35:I35"/>
    <mergeCell ref="J35:K35"/>
    <mergeCell ref="L35:M35"/>
    <mergeCell ref="N35:O35"/>
    <mergeCell ref="BT34:BU34"/>
    <mergeCell ref="BV34:BW34"/>
    <mergeCell ref="BX34:BY34"/>
    <mergeCell ref="BZ34:CA34"/>
    <mergeCell ref="CB34:CC34"/>
    <mergeCell ref="CD34:CE34"/>
    <mergeCell ref="BH34:BI34"/>
    <mergeCell ref="BJ34:BK34"/>
    <mergeCell ref="BL34:BM34"/>
    <mergeCell ref="BN34:BO34"/>
    <mergeCell ref="BP34:BQ34"/>
    <mergeCell ref="BR34:BS34"/>
    <mergeCell ref="AV34:AW34"/>
    <mergeCell ref="AX34:AY34"/>
    <mergeCell ref="AZ34:BA34"/>
    <mergeCell ref="BB34:BC34"/>
    <mergeCell ref="BD34:BE34"/>
    <mergeCell ref="P35:Q35"/>
    <mergeCell ref="R35:S35"/>
    <mergeCell ref="T35:U35"/>
    <mergeCell ref="V35:W35"/>
    <mergeCell ref="X35:Y35"/>
    <mergeCell ref="Z35:AA35"/>
    <mergeCell ref="D36:F36"/>
    <mergeCell ref="H36:I36"/>
    <mergeCell ref="J36:K36"/>
    <mergeCell ref="L36:M36"/>
    <mergeCell ref="N36:O36"/>
    <mergeCell ref="P36:Q36"/>
    <mergeCell ref="R36:S36"/>
    <mergeCell ref="BX35:BY35"/>
    <mergeCell ref="BZ35:CA35"/>
    <mergeCell ref="BL35:BM35"/>
    <mergeCell ref="BN35:BO35"/>
    <mergeCell ref="BP35:BQ35"/>
    <mergeCell ref="BR35:BS35"/>
    <mergeCell ref="BT35:BU35"/>
    <mergeCell ref="BV35:BW35"/>
    <mergeCell ref="AZ35:BA35"/>
    <mergeCell ref="BB35:BC35"/>
    <mergeCell ref="BD35:BE35"/>
    <mergeCell ref="BF35:BG35"/>
    <mergeCell ref="BH35:BI35"/>
    <mergeCell ref="BJ35:BK35"/>
    <mergeCell ref="AN35:AO35"/>
    <mergeCell ref="AP35:AQ35"/>
    <mergeCell ref="AR35:AS35"/>
    <mergeCell ref="T36:U36"/>
    <mergeCell ref="V36:W36"/>
    <mergeCell ref="X36:Y36"/>
    <mergeCell ref="Z36:AA36"/>
    <mergeCell ref="AB36:AC36"/>
    <mergeCell ref="AD36:AE36"/>
    <mergeCell ref="CJ35:CK35"/>
    <mergeCell ref="CL35:CM35"/>
    <mergeCell ref="CN35:CO35"/>
    <mergeCell ref="CB35:CC35"/>
    <mergeCell ref="CD35:CE35"/>
    <mergeCell ref="CF35:CG35"/>
    <mergeCell ref="CH35:CI35"/>
    <mergeCell ref="AT35:AU35"/>
    <mergeCell ref="AV35:AW35"/>
    <mergeCell ref="AX35:AY35"/>
    <mergeCell ref="AB35:AC35"/>
    <mergeCell ref="AD35:AE35"/>
    <mergeCell ref="AF35:AG35"/>
    <mergeCell ref="AH35:AI35"/>
    <mergeCell ref="AJ35:AK35"/>
    <mergeCell ref="AL35:AM35"/>
    <mergeCell ref="AR36:AS36"/>
    <mergeCell ref="AT36:AU36"/>
    <mergeCell ref="AV36:AW36"/>
    <mergeCell ref="AX36:AY36"/>
    <mergeCell ref="AZ36:BA36"/>
    <mergeCell ref="BB36:BC36"/>
    <mergeCell ref="AF36:AG36"/>
    <mergeCell ref="AH36:AI36"/>
    <mergeCell ref="AJ36:AK36"/>
    <mergeCell ref="AL36:AM36"/>
    <mergeCell ref="AN36:AO36"/>
    <mergeCell ref="AP36:AQ36"/>
    <mergeCell ref="BT36:BU36"/>
    <mergeCell ref="BV36:BW36"/>
    <mergeCell ref="BX36:BY36"/>
    <mergeCell ref="BZ36:CA36"/>
    <mergeCell ref="BD36:BE36"/>
    <mergeCell ref="BF36:BG36"/>
    <mergeCell ref="BH36:BI36"/>
    <mergeCell ref="BJ36:BK36"/>
    <mergeCell ref="BL36:BM36"/>
    <mergeCell ref="BN36:BO36"/>
    <mergeCell ref="Z37:AA37"/>
    <mergeCell ref="AB37:AC37"/>
    <mergeCell ref="AD37:AE37"/>
    <mergeCell ref="AF37:AG37"/>
    <mergeCell ref="AH37:AI37"/>
    <mergeCell ref="AJ37:AK37"/>
    <mergeCell ref="CN36:CO36"/>
    <mergeCell ref="D37:F37"/>
    <mergeCell ref="J37:K37"/>
    <mergeCell ref="L37:M37"/>
    <mergeCell ref="N37:O37"/>
    <mergeCell ref="P37:Q37"/>
    <mergeCell ref="R37:S37"/>
    <mergeCell ref="T37:U37"/>
    <mergeCell ref="V37:W37"/>
    <mergeCell ref="X37:Y37"/>
    <mergeCell ref="CB36:CC36"/>
    <mergeCell ref="CD36:CE36"/>
    <mergeCell ref="CF36:CG36"/>
    <mergeCell ref="CH36:CI36"/>
    <mergeCell ref="CJ36:CK36"/>
    <mergeCell ref="CL36:CM36"/>
    <mergeCell ref="BP36:BQ36"/>
    <mergeCell ref="BR36:BS36"/>
    <mergeCell ref="BB37:BC37"/>
    <mergeCell ref="BD37:BE37"/>
    <mergeCell ref="BF37:BG37"/>
    <mergeCell ref="BH37:BI37"/>
    <mergeCell ref="AL37:AM37"/>
    <mergeCell ref="AN37:AO37"/>
    <mergeCell ref="AP37:AQ37"/>
    <mergeCell ref="AR37:AS37"/>
    <mergeCell ref="AT37:AU37"/>
    <mergeCell ref="AV37:AW37"/>
    <mergeCell ref="CH37:CI37"/>
    <mergeCell ref="CJ37:CK37"/>
    <mergeCell ref="CL37:CM37"/>
    <mergeCell ref="CN37:CO37"/>
    <mergeCell ref="D38:F38"/>
    <mergeCell ref="J38:K38"/>
    <mergeCell ref="L38:M38"/>
    <mergeCell ref="N38:O38"/>
    <mergeCell ref="P38:Q38"/>
    <mergeCell ref="R38:S38"/>
    <mergeCell ref="BV37:BW37"/>
    <mergeCell ref="BX37:BY37"/>
    <mergeCell ref="BZ37:CA37"/>
    <mergeCell ref="CB37:CC37"/>
    <mergeCell ref="CD37:CE37"/>
    <mergeCell ref="CF37:CG37"/>
    <mergeCell ref="BJ37:BK37"/>
    <mergeCell ref="BL37:BM37"/>
    <mergeCell ref="BN37:BO37"/>
    <mergeCell ref="BP37:BQ37"/>
    <mergeCell ref="BR37:BS37"/>
    <mergeCell ref="BT37:BU37"/>
    <mergeCell ref="AX37:AY37"/>
    <mergeCell ref="AZ37:BA37"/>
    <mergeCell ref="AF38:AG38"/>
    <mergeCell ref="AH38:AI38"/>
    <mergeCell ref="AJ38:AK38"/>
    <mergeCell ref="AL38:AM38"/>
    <mergeCell ref="AN38:AO38"/>
    <mergeCell ref="AP38:AQ38"/>
    <mergeCell ref="T38:U38"/>
    <mergeCell ref="V38:W38"/>
    <mergeCell ref="X38:Y38"/>
    <mergeCell ref="Z38:AA38"/>
    <mergeCell ref="AB38:AC38"/>
    <mergeCell ref="AD38:AE38"/>
    <mergeCell ref="BH38:BI38"/>
    <mergeCell ref="BJ38:BK38"/>
    <mergeCell ref="BL38:BM38"/>
    <mergeCell ref="BN38:BO38"/>
    <mergeCell ref="AR38:AS38"/>
    <mergeCell ref="AT38:AU38"/>
    <mergeCell ref="AV38:AW38"/>
    <mergeCell ref="AX38:AY38"/>
    <mergeCell ref="AZ38:BA38"/>
    <mergeCell ref="BB38:BC38"/>
    <mergeCell ref="CN38:CO38"/>
    <mergeCell ref="D39:F39"/>
    <mergeCell ref="H39:I39"/>
    <mergeCell ref="J39:K39"/>
    <mergeCell ref="L39:M39"/>
    <mergeCell ref="N39:O39"/>
    <mergeCell ref="P39:Q39"/>
    <mergeCell ref="R39:S39"/>
    <mergeCell ref="T39:U39"/>
    <mergeCell ref="V39:W39"/>
    <mergeCell ref="CB38:CC38"/>
    <mergeCell ref="CD38:CE38"/>
    <mergeCell ref="CF38:CG38"/>
    <mergeCell ref="CH38:CI38"/>
    <mergeCell ref="CJ38:CK38"/>
    <mergeCell ref="CL38:CM38"/>
    <mergeCell ref="BP38:BQ38"/>
    <mergeCell ref="BR38:BS38"/>
    <mergeCell ref="BT38:BU38"/>
    <mergeCell ref="BV38:BW38"/>
    <mergeCell ref="BX38:BY38"/>
    <mergeCell ref="BZ38:CA38"/>
    <mergeCell ref="BD38:BE38"/>
    <mergeCell ref="BF38:BG38"/>
    <mergeCell ref="AJ39:AK39"/>
    <mergeCell ref="AL39:AM39"/>
    <mergeCell ref="AN39:AO39"/>
    <mergeCell ref="AP39:AQ39"/>
    <mergeCell ref="AR39:AS39"/>
    <mergeCell ref="AT39:AU39"/>
    <mergeCell ref="X39:Y39"/>
    <mergeCell ref="Z39:AA39"/>
    <mergeCell ref="AB39:AC39"/>
    <mergeCell ref="AD39:AE39"/>
    <mergeCell ref="AF39:AG39"/>
    <mergeCell ref="AH39:AI39"/>
    <mergeCell ref="AL40:AY40"/>
    <mergeCell ref="AZ40:BM40"/>
    <mergeCell ref="BT39:BU39"/>
    <mergeCell ref="BV39:BW39"/>
    <mergeCell ref="BX39:BY39"/>
    <mergeCell ref="BZ39:CA39"/>
    <mergeCell ref="CB39:CC39"/>
    <mergeCell ref="CD39:CE39"/>
    <mergeCell ref="BH39:BI39"/>
    <mergeCell ref="BJ39:BK39"/>
    <mergeCell ref="BL39:BM39"/>
    <mergeCell ref="BN39:BO39"/>
    <mergeCell ref="BP39:BQ39"/>
    <mergeCell ref="BR39:BS39"/>
    <mergeCell ref="AV39:AW39"/>
    <mergeCell ref="AX39:AY39"/>
    <mergeCell ref="AZ39:BA39"/>
    <mergeCell ref="BB39:BC39"/>
    <mergeCell ref="BD39:BE39"/>
    <mergeCell ref="BF39:BG39"/>
    <mergeCell ref="B14:C14"/>
    <mergeCell ref="D14:I14"/>
    <mergeCell ref="J14:P14"/>
    <mergeCell ref="Q14:W14"/>
    <mergeCell ref="X14:AD14"/>
    <mergeCell ref="AE14:AK14"/>
    <mergeCell ref="BN40:CA40"/>
    <mergeCell ref="CB40:CO40"/>
    <mergeCell ref="D41:F41"/>
    <mergeCell ref="H41:I41"/>
    <mergeCell ref="J41:W41"/>
    <mergeCell ref="X41:AK41"/>
    <mergeCell ref="AL41:AY41"/>
    <mergeCell ref="AZ41:BM41"/>
    <mergeCell ref="BN41:CA41"/>
    <mergeCell ref="CB41:CO41"/>
    <mergeCell ref="CF39:CG39"/>
    <mergeCell ref="CH39:CI39"/>
    <mergeCell ref="CJ39:CK39"/>
    <mergeCell ref="CL39:CM39"/>
    <mergeCell ref="CN39:CO39"/>
    <mergeCell ref="D40:F40"/>
    <mergeCell ref="J40:W40"/>
    <mergeCell ref="X40:AK40"/>
    <mergeCell ref="CB14:CH14"/>
    <mergeCell ref="CI14:CO14"/>
    <mergeCell ref="CR14:CW14"/>
    <mergeCell ref="CY14:CZ14"/>
    <mergeCell ref="AL14:AR14"/>
    <mergeCell ref="AS14:AY14"/>
    <mergeCell ref="AZ14:BF14"/>
    <mergeCell ref="BG14:BM14"/>
    <mergeCell ref="BN14:BT14"/>
    <mergeCell ref="BU14:CA14"/>
    <mergeCell ref="AF16:AG16"/>
    <mergeCell ref="AH16:AK16"/>
    <mergeCell ref="AL16:AM16"/>
    <mergeCell ref="AP16:AS16"/>
    <mergeCell ref="CB15:CO15"/>
    <mergeCell ref="CR15:CX15"/>
    <mergeCell ref="CY15:CZ15"/>
    <mergeCell ref="D16:F16"/>
    <mergeCell ref="J16:K16"/>
    <mergeCell ref="N16:Q16"/>
    <mergeCell ref="R16:S16"/>
    <mergeCell ref="T16:W16"/>
    <mergeCell ref="D15:F15"/>
    <mergeCell ref="J15:W15"/>
    <mergeCell ref="X15:AK15"/>
    <mergeCell ref="AL15:AY15"/>
    <mergeCell ref="AZ15:BM15"/>
    <mergeCell ref="BN15:CA15"/>
    <mergeCell ref="D17:F17"/>
    <mergeCell ref="CR17:CX17"/>
    <mergeCell ref="CY17:CZ17"/>
    <mergeCell ref="D18:F18"/>
    <mergeCell ref="CR18:CX18"/>
    <mergeCell ref="CY18:CZ18"/>
    <mergeCell ref="CJ16:CK16"/>
    <mergeCell ref="CL16:CO16"/>
    <mergeCell ref="CR16:CX16"/>
    <mergeCell ref="CY16:CZ16"/>
    <mergeCell ref="BN16:BO16"/>
    <mergeCell ref="BR16:BU16"/>
    <mergeCell ref="BV16:BW16"/>
    <mergeCell ref="BX16:CA16"/>
    <mergeCell ref="CB16:CC16"/>
    <mergeCell ref="CF16:CI16"/>
    <mergeCell ref="AT16:AU16"/>
    <mergeCell ref="AV16:AY16"/>
    <mergeCell ref="AZ16:BA16"/>
    <mergeCell ref="BD16:BG16"/>
    <mergeCell ref="BH16:BI16"/>
    <mergeCell ref="BJ16:BM16"/>
    <mergeCell ref="X16:Y16"/>
    <mergeCell ref="AB16:AE16"/>
    <mergeCell ref="D20:F20"/>
    <mergeCell ref="CR20:CX20"/>
    <mergeCell ref="CY20:CZ20"/>
    <mergeCell ref="D21:F21"/>
    <mergeCell ref="CR21:CX21"/>
    <mergeCell ref="CY21:CZ21"/>
    <mergeCell ref="D19:F19"/>
    <mergeCell ref="CR19:CX19"/>
    <mergeCell ref="CY19:CZ19"/>
  </mergeCells>
  <conditionalFormatting sqref="J28:CO28 J30:CO30">
    <cfRule type="cellIs" dxfId="0" priority="1" operator="equal">
      <formula>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Néant</cp:lastModifiedBy>
  <dcterms:created xsi:type="dcterms:W3CDTF">2019-10-12T10:44:50Z</dcterms:created>
  <dcterms:modified xsi:type="dcterms:W3CDTF">2019-10-12T11:16:10Z</dcterms:modified>
</cp:coreProperties>
</file>