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M:\PEA\PCE\A28\PCE\Formulaires\MODELES\"/>
    </mc:Choice>
  </mc:AlternateContent>
  <bookViews>
    <workbookView xWindow="240" yWindow="120" windowWidth="20115" windowHeight="7995"/>
  </bookViews>
  <sheets>
    <sheet name="EnvoidunEmail" sheetId="1" r:id="rId1"/>
    <sheet name="Liste" sheetId="2" state="hidden" r:id="rId2"/>
    <sheet name="Feuil1" sheetId="3" r:id="rId3"/>
  </sheets>
  <definedNames>
    <definedName name="Communes">Liste!$L$2:$L$61</definedName>
    <definedName name="Destinataire">Liste!$V$2:$V$3</definedName>
    <definedName name="DiffuseurAmont">Liste!$M$2:$M$10</definedName>
    <definedName name="Gene">Liste!$T$2:$T$4</definedName>
    <definedName name="meteo">Liste!$N$2:$N$6</definedName>
    <definedName name="Natureevenement">Liste!$A$2:$A$35</definedName>
    <definedName name="Sens">Liste!$H$2:$H$3</definedName>
  </definedNames>
  <calcPr calcId="162913"/>
</workbook>
</file>

<file path=xl/calcChain.xml><?xml version="1.0" encoding="utf-8"?>
<calcChain xmlns="http://schemas.openxmlformats.org/spreadsheetml/2006/main">
  <c r="L3" i="1" l="1"/>
  <c r="M2" i="1"/>
  <c r="N2" i="1" s="1"/>
  <c r="L2" i="1"/>
  <c r="H3" i="1"/>
  <c r="AL2" i="1"/>
</calcChain>
</file>

<file path=xl/sharedStrings.xml><?xml version="1.0" encoding="utf-8"?>
<sst xmlns="http://schemas.openxmlformats.org/spreadsheetml/2006/main" count="204" uniqueCount="180">
  <si>
    <t>Le</t>
  </si>
  <si>
    <t>Date</t>
  </si>
  <si>
    <t>à</t>
  </si>
  <si>
    <t>Heure</t>
  </si>
  <si>
    <t>Localisation</t>
  </si>
  <si>
    <t xml:space="preserve">A28, sens </t>
  </si>
  <si>
    <t xml:space="preserve">, PR </t>
  </si>
  <si>
    <t>Nom</t>
  </si>
  <si>
    <t>Diffuseur aval</t>
  </si>
  <si>
    <t>Diffuseur amont</t>
  </si>
  <si>
    <t>Description</t>
  </si>
  <si>
    <t>Bilan corporel</t>
  </si>
  <si>
    <t>Gêne la circulation</t>
  </si>
  <si>
    <t>Oui</t>
  </si>
  <si>
    <t xml:space="preserve">Bouchon sur </t>
  </si>
  <si>
    <t>X</t>
  </si>
  <si>
    <t>Km</t>
  </si>
  <si>
    <t>Action de l'exploitant</t>
  </si>
  <si>
    <t>Intervenant</t>
  </si>
  <si>
    <t xml:space="preserve">arrivés à </t>
  </si>
  <si>
    <t>X heure</t>
  </si>
  <si>
    <t>Dégât au DPAC</t>
  </si>
  <si>
    <t>Condition météo</t>
  </si>
  <si>
    <t>Fin de l'évènement</t>
  </si>
  <si>
    <t>Type d'évènement</t>
  </si>
  <si>
    <t>Abandon véhicule</t>
  </si>
  <si>
    <t>Agression</t>
  </si>
  <si>
    <t>Alerte vent</t>
  </si>
  <si>
    <t>Alerte vent - coupure</t>
  </si>
  <si>
    <t xml:space="preserve">Alerte vent - délestage </t>
  </si>
  <si>
    <t>Animal errant</t>
  </si>
  <si>
    <t>Animal mort sur voie</t>
  </si>
  <si>
    <t>Arrêt de véhicule</t>
  </si>
  <si>
    <t>Bouchons</t>
  </si>
  <si>
    <t>Clandestin</t>
  </si>
  <si>
    <t>Conduite dangereuse</t>
  </si>
  <si>
    <t>Contre-sens</t>
  </si>
  <si>
    <t>Coupure EDF</t>
  </si>
  <si>
    <t>Fuite Gaz-Liquide-Solide</t>
  </si>
  <si>
    <t>Incendie</t>
  </si>
  <si>
    <t>Incendie de véhicule</t>
  </si>
  <si>
    <t>Incendie d'équipement</t>
  </si>
  <si>
    <t>Incendie hors DPAC</t>
  </si>
  <si>
    <t>Jet de projectile</t>
  </si>
  <si>
    <t>Malaise</t>
  </si>
  <si>
    <t>Manifestation</t>
  </si>
  <si>
    <t>Objet sur voie</t>
  </si>
  <si>
    <t>Panne carburant</t>
  </si>
  <si>
    <t>Panne mécanique</t>
  </si>
  <si>
    <t>Panne pneumatique</t>
  </si>
  <si>
    <t>Piéton</t>
  </si>
  <si>
    <t>Salage curatif</t>
  </si>
  <si>
    <t>Salage pré-curatif</t>
  </si>
  <si>
    <t>Salage préventif</t>
  </si>
  <si>
    <t>Suicide ou tentative</t>
  </si>
  <si>
    <t>Vol de véhicule</t>
  </si>
  <si>
    <t>Sens</t>
  </si>
  <si>
    <t>Gêne à la circulation</t>
  </si>
  <si>
    <t>Non</t>
  </si>
  <si>
    <t>Valframbert</t>
  </si>
  <si>
    <t>Forges</t>
  </si>
  <si>
    <t>Vingt-Hanaps</t>
  </si>
  <si>
    <t>Saint-Gervais-du-Perron</t>
  </si>
  <si>
    <t>Neauphe-sous-Essai</t>
  </si>
  <si>
    <t>Sées</t>
  </si>
  <si>
    <t>Neuville-près-Sées</t>
  </si>
  <si>
    <t>Chailloué</t>
  </si>
  <si>
    <t>Godisson</t>
  </si>
  <si>
    <t>Le Merlerault</t>
  </si>
  <si>
    <t>Nonant-le-Pin</t>
  </si>
  <si>
    <t>Saint-Germain-de- Clairefeuille</t>
  </si>
  <si>
    <t>Menil-Froger</t>
  </si>
  <si>
    <t>Croisilles</t>
  </si>
  <si>
    <t>Coulmer</t>
  </si>
  <si>
    <t>Gacé</t>
  </si>
  <si>
    <t>Saint-Evroult-de-Montfort</t>
  </si>
  <si>
    <t>Chaumont</t>
  </si>
  <si>
    <t>Le Sap-André</t>
  </si>
  <si>
    <t>Heugon</t>
  </si>
  <si>
    <t>Monnai</t>
  </si>
  <si>
    <t>Verneusses</t>
  </si>
  <si>
    <t>La Goulafrière</t>
  </si>
  <si>
    <t>La Chapelle-Gauthier</t>
  </si>
  <si>
    <t>Saint-Jean-du-Thenney</t>
  </si>
  <si>
    <t>La Vespière</t>
  </si>
  <si>
    <t>Saint-Germain-la-Campagne</t>
  </si>
  <si>
    <t>Capelle-les-Grands</t>
  </si>
  <si>
    <t>Saint-Mards-de-Fresne</t>
  </si>
  <si>
    <t>Plainville</t>
  </si>
  <si>
    <t>Saint-Vincent-du-Boulay</t>
  </si>
  <si>
    <t>Saint-Martin-du-Tilleul</t>
  </si>
  <si>
    <t>Malouy</t>
  </si>
  <si>
    <t>Courbépine</t>
  </si>
  <si>
    <t>Boissy-Lamberville</t>
  </si>
  <si>
    <t>Saint-Paul-de-Fourques</t>
  </si>
  <si>
    <t>Bosrobert</t>
  </si>
  <si>
    <t>Saint-Eloi-de-Fourques</t>
  </si>
  <si>
    <t>Malleville-sur-le-Bec</t>
  </si>
  <si>
    <t>Bonneville-Aptot</t>
  </si>
  <si>
    <t>Bosrobert/Malleville-sur-le-bec</t>
  </si>
  <si>
    <t>Boissey-le-Chatel</t>
  </si>
  <si>
    <t>Voiscreville</t>
  </si>
  <si>
    <t>Le Theillement</t>
  </si>
  <si>
    <t>Berville-en-Roumois</t>
  </si>
  <si>
    <t>Bosc-Bénard-Crécy</t>
  </si>
  <si>
    <t>Thuit-Hebert</t>
  </si>
  <si>
    <t>Bourg-Achard</t>
  </si>
  <si>
    <t xml:space="preserve">Bosgouet </t>
  </si>
  <si>
    <t>Honguemare-Guénouville</t>
  </si>
  <si>
    <t>Harcourt</t>
  </si>
  <si>
    <t>Calleville</t>
  </si>
  <si>
    <t>La Haye-de-Calleville</t>
  </si>
  <si>
    <t>Plasnes</t>
  </si>
  <si>
    <t>Boisney</t>
  </si>
  <si>
    <t>Hecmanville</t>
  </si>
  <si>
    <t>Franqueville</t>
  </si>
  <si>
    <t>Aclou</t>
  </si>
  <si>
    <t>Fontaine-la-Soret</t>
  </si>
  <si>
    <t>Brionne</t>
  </si>
  <si>
    <t>Nom communes</t>
  </si>
  <si>
    <t>Diffuseurs</t>
  </si>
  <si>
    <t>Alençon Nord</t>
  </si>
  <si>
    <t>Gacé1</t>
  </si>
  <si>
    <t>Gacé2</t>
  </si>
  <si>
    <t>Orbec1</t>
  </si>
  <si>
    <t>Orbec2</t>
  </si>
  <si>
    <t>Bernay</t>
  </si>
  <si>
    <t>Roumois</t>
  </si>
  <si>
    <t>commune de</t>
  </si>
  <si>
    <t>PR</t>
  </si>
  <si>
    <t>Département</t>
  </si>
  <si>
    <t>En attente d'information</t>
  </si>
  <si>
    <t>Pompiers</t>
  </si>
  <si>
    <t>Gendarmerie</t>
  </si>
  <si>
    <t>Dépanneurs</t>
  </si>
  <si>
    <t>Durée estimée de l'évènement</t>
  </si>
  <si>
    <t>Sèche</t>
  </si>
  <si>
    <t>Humide</t>
  </si>
  <si>
    <t>Neige</t>
  </si>
  <si>
    <t>Verglas</t>
  </si>
  <si>
    <t>Brouillard</t>
  </si>
  <si>
    <t>Test Email en Automatique</t>
  </si>
  <si>
    <t>Nature évenement</t>
  </si>
  <si>
    <t>Chantier</t>
  </si>
  <si>
    <t>Accident</t>
  </si>
  <si>
    <t>Destinataire</t>
  </si>
  <si>
    <t>EXT A28 VIAB INCIDENT</t>
  </si>
  <si>
    <t>EXT A28 VIAB EVENEMENT</t>
  </si>
  <si>
    <t xml:space="preserve"> météo</t>
  </si>
  <si>
    <t>Evenement hors pleine trace</t>
  </si>
  <si>
    <t>Aire de la Dentelle</t>
  </si>
  <si>
    <t>Aire de la Risle et Charentonne</t>
  </si>
  <si>
    <t>Aire des Haras 1</t>
  </si>
  <si>
    <t>Aire des Haras 2</t>
  </si>
  <si>
    <t>Aire des Sources sens 1</t>
  </si>
  <si>
    <t>Aire des Sources sens 2</t>
  </si>
  <si>
    <t>Aire d'Harcourt</t>
  </si>
  <si>
    <t>Bretelle A28/A13</t>
  </si>
  <si>
    <t>Bretelle de Bernay</t>
  </si>
  <si>
    <t>Bretelle de Brionne</t>
  </si>
  <si>
    <t>Bretelle de Gacé 1</t>
  </si>
  <si>
    <t>Bretelle de Gacé 2</t>
  </si>
  <si>
    <t>Bretelle de Sées</t>
  </si>
  <si>
    <t>Bretelle des haras 1</t>
  </si>
  <si>
    <t>Bretelle des haras2</t>
  </si>
  <si>
    <t>Bretelle d'Orbec 1</t>
  </si>
  <si>
    <t>Bretelle d'Orbec 2</t>
  </si>
  <si>
    <t>Centre de Chaumont</t>
  </si>
  <si>
    <t>Dépannage carburant</t>
  </si>
  <si>
    <t>Péage de Bernay</t>
  </si>
  <si>
    <t>Péage de Brionne</t>
  </si>
  <si>
    <t>Péage de Gacé 1</t>
  </si>
  <si>
    <t>Péage de Gacé 2</t>
  </si>
  <si>
    <t>Péage de Sées</t>
  </si>
  <si>
    <t>Péage d'Orbec 1</t>
  </si>
  <si>
    <t>Péage d'Orbec 2</t>
  </si>
  <si>
    <t>Péage du Roumois</t>
  </si>
  <si>
    <t>Hors trace</t>
  </si>
  <si>
    <t>non concerné</t>
  </si>
  <si>
    <t>ALERTE ENLEVEMENT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</si>
</sst>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h:mm;@"/>
  </numFmts>
  <fonts count="7" x14ac:knownFonts="1">
    <font>
      <sz val="11"/>
      <color theme="1"/>
      <name val="Calibri"/>
      <family val="2"/>
      <scheme val="minor"/>
    </font>
    <font>
      <sz val="12"/>
      <color indexed="8"/>
      <name val="Arial"/>
      <family val="2"/>
    </font>
    <font>
      <sz val="12"/>
      <name val="Arial"/>
      <family val="2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4"/>
      <color rgb="FF3366FF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0" borderId="0" xfId="0" applyNumberFormat="1" applyAlignment="1">
      <alignment horizontal="center"/>
    </xf>
    <xf numFmtId="49" fontId="0" fillId="0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top" wrapText="1"/>
    </xf>
    <xf numFmtId="164" fontId="2" fillId="0" borderId="0" xfId="0" applyNumberFormat="1" applyFont="1" applyFill="1" applyBorder="1" applyAlignment="1">
      <alignment horizontal="center"/>
    </xf>
    <xf numFmtId="0" fontId="0" fillId="0" borderId="0" xfId="0" applyProtection="1"/>
    <xf numFmtId="0" fontId="0" fillId="0" borderId="0" xfId="0" applyProtection="1">
      <protection locked="0"/>
    </xf>
    <xf numFmtId="0" fontId="4" fillId="0" borderId="0" xfId="0" applyFont="1" applyProtection="1"/>
    <xf numFmtId="0" fontId="3" fillId="0" borderId="0" xfId="0" applyFont="1" applyProtection="1">
      <protection locked="0"/>
    </xf>
    <xf numFmtId="0" fontId="3" fillId="0" borderId="1" xfId="0" applyFont="1" applyBorder="1" applyProtection="1">
      <protection locked="0"/>
    </xf>
    <xf numFmtId="14" fontId="3" fillId="0" borderId="1" xfId="0" applyNumberFormat="1" applyFont="1" applyBorder="1" applyProtection="1">
      <protection locked="0"/>
    </xf>
    <xf numFmtId="165" fontId="3" fillId="0" borderId="1" xfId="0" applyNumberFormat="1" applyFont="1" applyBorder="1" applyProtection="1">
      <protection locked="0"/>
    </xf>
    <xf numFmtId="164" fontId="3" fillId="0" borderId="1" xfId="0" applyNumberFormat="1" applyFont="1" applyBorder="1" applyProtection="1">
      <protection locked="0"/>
    </xf>
    <xf numFmtId="0" fontId="5" fillId="2" borderId="2" xfId="0" applyFont="1" applyFill="1" applyBorder="1" applyAlignment="1" applyProtection="1">
      <alignment horizontal="center" vertical="center"/>
    </xf>
    <xf numFmtId="0" fontId="5" fillId="2" borderId="3" xfId="0" applyFont="1" applyFill="1" applyBorder="1" applyAlignment="1" applyProtection="1">
      <alignment horizontal="center" vertical="center"/>
    </xf>
    <xf numFmtId="0" fontId="5" fillId="2" borderId="4" xfId="0" applyFont="1" applyFill="1" applyBorder="1" applyAlignment="1" applyProtection="1">
      <alignment horizontal="center" vertical="center"/>
    </xf>
    <xf numFmtId="0" fontId="4" fillId="2" borderId="0" xfId="0" applyFont="1" applyFill="1" applyProtection="1"/>
    <xf numFmtId="0" fontId="0" fillId="2" borderId="0" xfId="0" applyFill="1" applyProtection="1"/>
    <xf numFmtId="0" fontId="3" fillId="0" borderId="1" xfId="0" applyFont="1" applyBorder="1" applyProtection="1"/>
    <xf numFmtId="0" fontId="0" fillId="0" borderId="0" xfId="0" applyAlignment="1">
      <alignment horizontal="center" vertical="justify" wrapText="1"/>
    </xf>
    <xf numFmtId="0" fontId="3" fillId="0" borderId="6" xfId="0" applyFont="1" applyBorder="1" applyProtection="1">
      <protection locked="0"/>
    </xf>
    <xf numFmtId="0" fontId="3" fillId="0" borderId="7" xfId="0" applyFont="1" applyBorder="1" applyProtection="1">
      <protection locked="0"/>
    </xf>
    <xf numFmtId="0" fontId="5" fillId="2" borderId="8" xfId="0" applyFont="1" applyFill="1" applyBorder="1" applyAlignment="1" applyProtection="1">
      <alignment horizontal="center" vertical="center"/>
    </xf>
    <xf numFmtId="0" fontId="3" fillId="0" borderId="5" xfId="0" applyFont="1" applyBorder="1" applyProtection="1">
      <protection locked="0"/>
    </xf>
    <xf numFmtId="0" fontId="0" fillId="0" borderId="5" xfId="0" applyFill="1" applyBorder="1" applyProtection="1"/>
    <xf numFmtId="0" fontId="0" fillId="0" borderId="5" xfId="0" applyFill="1" applyBorder="1" applyProtection="1">
      <protection locked="0"/>
    </xf>
    <xf numFmtId="0" fontId="3" fillId="0" borderId="5" xfId="0" applyFont="1" applyBorder="1" applyProtection="1"/>
  </cellXfs>
  <cellStyles count="1">
    <cellStyle name="Normal" xfId="0" builtinId="0"/>
  </cellStyles>
  <dxfs count="1">
    <dxf>
      <font>
        <color auto="1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180975</xdr:colOff>
          <xdr:row>4</xdr:row>
          <xdr:rowOff>19050</xdr:rowOff>
        </xdr:from>
        <xdr:to>
          <xdr:col>40</xdr:col>
          <xdr:colOff>733425</xdr:colOff>
          <xdr:row>8</xdr:row>
          <xdr:rowOff>123825</xdr:rowOff>
        </xdr:to>
        <xdr:sp macro="" textlink="">
          <xdr:nvSpPr>
            <xdr:cNvPr id="1034" name="CommandButton1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228600</xdr:colOff>
          <xdr:row>10</xdr:row>
          <xdr:rowOff>123825</xdr:rowOff>
        </xdr:from>
        <xdr:to>
          <xdr:col>4</xdr:col>
          <xdr:colOff>419100</xdr:colOff>
          <xdr:row>14</xdr:row>
          <xdr:rowOff>161925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3366FF"/>
                  </a:solidFill>
                  <a:latin typeface="Calibri"/>
                  <a:cs typeface="Calibri"/>
                </a:rPr>
                <a:t>Ouvrir l'autre formulaire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O27"/>
  <sheetViews>
    <sheetView tabSelected="1" workbookViewId="0">
      <selection activeCell="C2" sqref="C2"/>
    </sheetView>
  </sheetViews>
  <sheetFormatPr baseColWidth="10" defaultRowHeight="15" x14ac:dyDescent="0.25"/>
  <cols>
    <col min="1" max="1" width="25" style="14" customWidth="1"/>
    <col min="2" max="2" width="3" style="14" hidden="1" customWidth="1"/>
    <col min="3" max="3" width="11" style="14" customWidth="1"/>
    <col min="4" max="4" width="2" style="14" hidden="1" customWidth="1"/>
    <col min="5" max="5" width="8.140625" style="14" customWidth="1"/>
    <col min="6" max="6" width="11.42578125" style="14" hidden="1" customWidth="1"/>
    <col min="7" max="7" width="9.85546875" style="14" hidden="1" customWidth="1"/>
    <col min="8" max="8" width="6.85546875" style="14" bestFit="1" customWidth="1"/>
    <col min="9" max="9" width="4.7109375" style="14" hidden="1" customWidth="1"/>
    <col min="10" max="10" width="11.85546875" style="14" customWidth="1"/>
    <col min="11" max="11" width="10.85546875" style="14" hidden="1" customWidth="1"/>
    <col min="12" max="12" width="29.5703125" style="14" hidden="1" customWidth="1"/>
    <col min="13" max="13" width="15.42578125" style="14" hidden="1" customWidth="1"/>
    <col min="14" max="14" width="13.28515625" style="14" hidden="1" customWidth="1"/>
    <col min="15" max="15" width="11.140625" style="14" hidden="1" customWidth="1"/>
    <col min="16" max="16" width="46.28515625" style="14" customWidth="1"/>
    <col min="17" max="17" width="13.28515625" style="14" hidden="1" customWidth="1"/>
    <col min="18" max="18" width="8.28515625" style="14" hidden="1" customWidth="1"/>
    <col min="19" max="19" width="17.5703125" style="14" hidden="1" customWidth="1"/>
    <col min="20" max="20" width="23.140625" style="14" hidden="1" customWidth="1"/>
    <col min="21" max="21" width="12.28515625" style="14" hidden="1" customWidth="1"/>
    <col min="22" max="22" width="20.140625" style="14" hidden="1" customWidth="1"/>
    <col min="23" max="23" width="3.85546875" style="14" hidden="1" customWidth="1"/>
    <col min="24" max="24" width="20.140625" style="14" hidden="1" customWidth="1"/>
    <col min="25" max="25" width="29.42578125" style="14" customWidth="1"/>
    <col min="26" max="26" width="11.42578125" style="14" hidden="1" customWidth="1"/>
    <col min="27" max="27" width="8" style="14" hidden="1" customWidth="1"/>
    <col min="28" max="28" width="8.85546875" style="14" hidden="1" customWidth="1"/>
    <col min="29" max="29" width="7.85546875" style="14" hidden="1" customWidth="1"/>
    <col min="30" max="30" width="29.7109375" style="14" hidden="1" customWidth="1"/>
    <col min="31" max="31" width="7.85546875" style="14" hidden="1" customWidth="1"/>
    <col min="32" max="32" width="14" style="14" hidden="1" customWidth="1"/>
    <col min="33" max="33" width="2.140625" style="14" hidden="1" customWidth="1"/>
    <col min="34" max="34" width="16.140625" style="14" hidden="1" customWidth="1"/>
    <col min="35" max="35" width="10.140625" style="14" customWidth="1"/>
    <col min="36" max="36" width="18.28515625" style="14" hidden="1" customWidth="1"/>
    <col min="37" max="37" width="7.85546875" style="14" hidden="1" customWidth="1"/>
    <col min="38" max="38" width="11.42578125" style="14" hidden="1" customWidth="1"/>
    <col min="39" max="39" width="27.28515625" style="14" customWidth="1"/>
    <col min="40" max="40" width="13" style="14" hidden="1" customWidth="1"/>
    <col min="41" max="41" width="11.42578125" style="15"/>
  </cols>
  <sheetData>
    <row r="1" spans="1:40" s="16" customFormat="1" ht="21.75" thickBot="1" x14ac:dyDescent="0.4">
      <c r="A1" s="22" t="s">
        <v>142</v>
      </c>
      <c r="B1" s="23" t="s">
        <v>0</v>
      </c>
      <c r="C1" s="23" t="s">
        <v>1</v>
      </c>
      <c r="D1" s="23" t="s">
        <v>2</v>
      </c>
      <c r="E1" s="23" t="s">
        <v>3</v>
      </c>
      <c r="F1" s="23" t="s">
        <v>4</v>
      </c>
      <c r="G1" s="23" t="s">
        <v>5</v>
      </c>
      <c r="H1" s="23" t="s">
        <v>56</v>
      </c>
      <c r="I1" s="23" t="s">
        <v>6</v>
      </c>
      <c r="J1" s="23" t="s">
        <v>129</v>
      </c>
      <c r="K1" s="23" t="s">
        <v>128</v>
      </c>
      <c r="L1" s="23" t="s">
        <v>7</v>
      </c>
      <c r="M1" s="23" t="s">
        <v>9</v>
      </c>
      <c r="N1" s="23" t="s">
        <v>8</v>
      </c>
      <c r="O1" s="23" t="s">
        <v>10</v>
      </c>
      <c r="P1" s="23" t="s">
        <v>10</v>
      </c>
      <c r="Q1" s="23" t="s">
        <v>11</v>
      </c>
      <c r="R1" s="23" t="s">
        <v>11</v>
      </c>
      <c r="S1" s="23" t="s">
        <v>12</v>
      </c>
      <c r="T1" s="23" t="s">
        <v>12</v>
      </c>
      <c r="U1" s="23" t="s">
        <v>14</v>
      </c>
      <c r="V1" s="23" t="s">
        <v>15</v>
      </c>
      <c r="W1" s="23" t="s">
        <v>16</v>
      </c>
      <c r="X1" s="23" t="s">
        <v>17</v>
      </c>
      <c r="Y1" s="23" t="s">
        <v>17</v>
      </c>
      <c r="Z1" s="23" t="s">
        <v>18</v>
      </c>
      <c r="AA1" s="31"/>
      <c r="AB1" s="31" t="s">
        <v>19</v>
      </c>
      <c r="AC1" s="31" t="s">
        <v>20</v>
      </c>
      <c r="AD1" s="23" t="s">
        <v>135</v>
      </c>
      <c r="AE1" s="23" t="s">
        <v>20</v>
      </c>
      <c r="AF1" s="23" t="s">
        <v>21</v>
      </c>
      <c r="AG1" s="23" t="s">
        <v>15</v>
      </c>
      <c r="AH1" s="23" t="s">
        <v>22</v>
      </c>
      <c r="AI1" s="24" t="s">
        <v>148</v>
      </c>
      <c r="AJ1" s="25" t="s">
        <v>23</v>
      </c>
      <c r="AK1" s="25" t="s">
        <v>20</v>
      </c>
      <c r="AL1" s="25" t="s">
        <v>130</v>
      </c>
      <c r="AM1" s="24" t="s">
        <v>145</v>
      </c>
      <c r="AN1" s="24" t="s">
        <v>177</v>
      </c>
    </row>
    <row r="2" spans="1:40" s="17" customFormat="1" x14ac:dyDescent="0.25">
      <c r="A2" s="18"/>
      <c r="B2" s="18"/>
      <c r="C2" s="19"/>
      <c r="D2" s="18"/>
      <c r="E2" s="20"/>
      <c r="F2" s="18"/>
      <c r="G2" s="27" t="s">
        <v>5</v>
      </c>
      <c r="H2" s="18"/>
      <c r="I2" s="18" t="s">
        <v>6</v>
      </c>
      <c r="J2" s="21"/>
      <c r="K2" s="18"/>
      <c r="L2" s="27" t="str">
        <f>IF(AND(J2&gt;=160.452,J2&lt;164.12),"Valframbert",IF(AND(J2&gt;=164.12,J2&lt;167),"Forges",IF(AND(J2&gt;=167,J2&lt;169.37),"Vingt-Hanaps",IF(AND(J2&gt;=169.37,J2&lt;171.07),"St Gervais du Perron",IF(AND(J2&gt;=171.07,J2&lt;174.6),"Neauphe Sous Essai",IF(AND(J2&gt;=174.6,J2&lt;182),"Sées",IF(J2=182,"Neuville Près Sées",IF(AND(J2&gt;=182.001,J2&lt;184.89),"Sées",IF(AND(J2&gt;=184.89,J2&lt;186.35),"Neuville Près Sées",IF(AND(J2&gt;=186.35,J2&lt;187.47),"Chailloué",IF(AND(J2&gt;=187.47,J2&lt;189.1),"Godisson",IF(AND(J2&gt;=189.1,J2&lt;190.8),"Le Merlerault",IF(AND(J2&gt;=190.8,J2&lt;191.25),"Nonant Le Pin",IF(AND(J2&gt;=191.25,J2&lt;193.2),"St Germain De Clairefeuille",IF(AND(J2&gt;=193.2,J2&lt;195.75),"Menil Froger",IF(AND(J2&gt;=195.75,J2&lt;199.05),"Croisilles",IF(AND(J2&gt;=199.05,J2&lt;200.75),"Coulmer",IF(AND(J2&gt;=200.75,J2&lt;201.1),"Gacé",IF(AND(J2&gt;=201.4,J2&lt;203.4),"Chaumont",IF(AND(J2&gt;=201.1,J2&lt;201.4),"Coulmer",IF(AND(J2&gt;=203.4,J2&lt;207.72),"St Evroult De Monfort",IF(AND(J2&gt;=207.72,J2&lt;210.25),"Chaumont",IF(AND(J2&gt;=210.9,J2&lt;211.07),"Chaumont",IF(AND(J2&gt;=210.57,J2&lt;210.8),"Chaumont",IF(AND(J2&gt;=210.25,J2&lt;210.57),"Le Sap André",IF(AND(J2&gt;=211.07,J2&lt;213.49),"Heugon",IF(AND(,J2&gt;=210.8,J2&lt;210.9),"Heugon",IF(AND(J2&gt;=213.49,J2&lt;217.181),"Monnai",IF(AND(J2&gt;=217.181,J2&lt;219.45),"Verneusses",IF(AND(J2&gt;=219.45,J2&lt;225.17),"La Goulafrière",IF(AND(J2&gt;=225.17,J2&lt;228.41),"La Chapelle Gauthier",IF(AND(J2&gt;=228.41,J2&lt;229.95),"St Jean Du Thenney",IF(AND(J2&gt;=229.95,J2&lt;230.5),"La Vespière",IF(AND(J2&gt;=230.5,J2&lt;232.27),"St Germain La Campagne",IF(AND(J2&gt;=232.27,J2&lt;236),"Capelle Les Grands",IF(AND(J2&gt;=236,J2&lt;239.3),"St Mars De Fresne",IF(AND(J2&gt;=239.3,J2&lt;239.8),"Plainville",IF(AND(J2&gt;=239.8,J2&lt;241.66),"St Vincent du Boulay",IF(AND(J2&gt;=241.66,J2&lt;243.71),"St Martin du Tilleul",IF(AND(J2&gt;=243.71,J2&lt;244.91),"Malouy",IF(AND(,J2&gt;=248.25,J2&lt;249.37),"Courbépine",IF(AND(J2&gt;=245.45,J2&lt;246.87),"Courbépine",IF(AND(J2&gt;=244.91,J2&lt;245.32),"Courbépine"," ")))))))))))))))))))))))))))))))))))))))))))</f>
        <v xml:space="preserve"> </v>
      </c>
      <c r="M2" s="27" t="str">
        <f>IF(AND(J2&gt;=160.452,J2&lt;182.1,H2=1),"Alençon Nord",IF(AND(H2=1,J2&gt;=182.1,J2&lt;200.6),"Sées",IF(AND(J2&gt;=160.452,J2&lt;182.1,H2=2),"Sées",IF(AND(H2=2,J2&gt;=182.1,J2&lt;200.6),"Gacé 2",IF(AND(H2=1,J2&gt;=200.6,J2&lt;232.2),"Gacé 1",IF(AND(H2=1,J2&gt;=232.2,J2&lt;248.7),"Orbec 1",IF(AND(H2=1,J2&gt;=248.7,J2&lt;271),"Bernay",IF(AND(H2=1,J2&gt;=271,J2&lt;284.7),"Brionne",IF(AND(H2=1,J2&gt;=284.7,J2&lt;286),"Roumois",IF(AND(H2=1,J2&gt;=182,J2&lt;200.6),"Sées",IF(AND(H2=2,J2&gt;=200.6,J2&lt;232.2),"Orbec 2",IF(AND(H2=2,J2&gt;=232.2,J2&lt;248.7),"Bernay",IF(AND(H2=2,J2&gt;=248.7,J2&lt;271),"Brionne",IF(AND(H2=2,J2&gt;=271,J2&lt;284.7),"Roumois",IF(AND(H2=2,J2&gt;=284.7,J2&lt;286.2),"Diffuseur A13-A28",IF(AND(H2=1,J2&gt;=284.7,J2&lt;286.2),"Roumois"," "))))))))))))))))</f>
        <v xml:space="preserve"> </v>
      </c>
      <c r="N2" s="27" t="str">
        <f>IF(AND(M2="Roumois",H2=1),"Diffuseur A28-A13",IF(AND(M2="Roumois",H2=2),"Brionne",IF(AND(M2="Diffuseur A13-A28",H2=2),"Roumois",IF(AND(M2="Brionne",H2=1),"Roumois",IF(AND(M2="Bernay",H2=1),"Brionne",IF(AND(M2="Brionne",H2=2),"Bernay",IF(AND(M2="Orbec 1",H2=1),"Bernay",IF(AND(M2="Bernay",H2=2),"Orbec 2",IF(AND(M2="Gacé 1",H2=1),"Orbec 1",IF(AND(M2="Orbec 2",H2=2),"Gacé 2",IF(AND(M2="Sées",H2=1),"Gacé 1",IF(AND(M2="Gacé 2",H2=2),"Sées",IF(AND(M2="Alençon Nord",H2=1),"Sées",IF(AND(M2="Sées",H2=2),"Alençon Nord"," "))))))))))))))</f>
        <v xml:space="preserve"> </v>
      </c>
      <c r="O2" s="18"/>
      <c r="P2" s="18"/>
      <c r="Q2" s="18"/>
      <c r="R2" s="18"/>
      <c r="S2" s="18"/>
      <c r="T2" s="18"/>
      <c r="U2" s="18" t="s">
        <v>14</v>
      </c>
      <c r="V2" s="18"/>
      <c r="W2" s="18" t="s">
        <v>16</v>
      </c>
      <c r="X2" s="18" t="s">
        <v>17</v>
      </c>
      <c r="Y2" s="18"/>
      <c r="Z2" s="29" t="s">
        <v>18</v>
      </c>
      <c r="AA2" s="35" t="s">
        <v>132</v>
      </c>
      <c r="AB2" s="34" t="s">
        <v>178</v>
      </c>
      <c r="AC2" s="32"/>
      <c r="AD2" s="30" t="s">
        <v>135</v>
      </c>
      <c r="AE2" s="18"/>
      <c r="AF2" s="18" t="s">
        <v>21</v>
      </c>
      <c r="AG2" s="18"/>
      <c r="AH2" s="18" t="s">
        <v>22</v>
      </c>
      <c r="AI2" s="18"/>
      <c r="AJ2" s="17" t="s">
        <v>23</v>
      </c>
      <c r="AL2" s="17" t="str">
        <f>IF(AND(J2&gt;=160.452,J2&lt;217.181),"-61-",IF(AND(J2&gt;=217.181,J2&lt;229.95),"-27-",IF(AND(J2&gt;=229.95,J2&lt;230.5),"-14-",IF(AND(J2&gt;=230.5,J2&lt;286.2),"-27-",""))))</f>
        <v/>
      </c>
      <c r="AM2" s="18"/>
      <c r="AN2" s="18"/>
    </row>
    <row r="3" spans="1:40" s="14" customFormat="1" x14ac:dyDescent="0.25">
      <c r="A3" s="26"/>
      <c r="B3" s="26"/>
      <c r="C3" s="26"/>
      <c r="D3" s="26"/>
      <c r="E3" s="26"/>
      <c r="F3" s="26"/>
      <c r="G3" s="26"/>
      <c r="H3" s="26" t="str">
        <f>IF(H2=1,"Alençon-Rouen",IF(H2=2,"Rouen-Alençon",""))</f>
        <v/>
      </c>
      <c r="I3" s="26"/>
      <c r="J3" s="26"/>
      <c r="K3" s="26"/>
      <c r="L3" s="26" t="str">
        <f>IF(AND(J2&gt;=245.32,J2&lt;245.45),"Malouy",IF(AND(J2&gt;=246.87,J2&lt;248.25),"Boissy Lamberville",IF(AND(J2&gt;=248.25,J2&lt;249.37),"Courbépine",IF(AND(J2&gt;=249.37,J2&lt;252.41),"Plasnes",IF(AND(J2&gt;=252.41,J2&lt;255.25),"Boisney",IF(AND(J2&gt;=255.6,J2&lt;256.1),"Boisney",IF(AND(J2&gt;=255.25,J2&lt;255.6),"Hecmanville",IF(AND(J2&gt;=256.1,J2&lt;256.85),"Franqueville",IF(AND(J2&gt;=256.85,J2&lt;259.15),"Aclou",IF(AND(J2&gt;=259.15,J2&lt;259.33),"Fontaine la Soret",IF(AND(J2&gt;=259.33,J2&lt;259.41),"Aclou",IF(AND(J2&gt;=259.41,J2&lt;260.52),"Brionne",IF(AND(J2&gt;=260.52,J2&lt;261.95),"Harcourt",IF(AND(J2&gt;=261.95,J2&lt;263.81),"Calleville",IF(AND(J2&gt;=263.81,J2&lt;264.2),"La Haye de Calleville",IF(AND(J2&gt;=264.2,J2&lt;265.81),"Calleville",IF(AND(J2&gt;=265.81,J2&lt;268.57),"Bosrobert",IF(AND(J2&gt;=268.57,J2&lt;268.69),"St Paul De Fourques",IF(AND(J2&gt;=268.69,J2&lt;268.9),"Bosrobert",IF(AND(J2&gt;=268.9,J2&lt;269.07),"St Eloi De Fourques",IF(AND(J2&gt;=269.07,J2&lt;270.6),"Bosrobert",IF(AND(J2&gt;=270.6,J2&lt;270.9),"Malleville Sur Le Bec",IF(AND(J2&gt;=270.9,J2&lt;271),"Bonneville Aptot",IF(J2=271,"Bosrobert/Malleville Sur Le Bec",IF(AND(J2&gt;=271.001,J2&lt;273.49),"Bonneville Aptot",IF(AND(J2&gt;=273.49,J2&lt;274),"Boissey Le Chatel",IF(AND(J2&gt;=274.85,J2&lt;275.62),"Boissey Le Chatel",IF(AND(J2&gt;=274.52,J2&lt;274.8),"Boissey Le Chatel",IF(AND(J2&gt;=274,J2&lt;274.52),"Voiscreville",IF(AND(J2&gt;=274.8,J2&lt;274.85),"Voiscreville",IF(AND(J2&gt;=275.62,J2&lt;277.55),"Le Theillement",IF(AND(J2&gt;=277.55,J2&lt;278.51),"Berville En Roumois",IF(AND(J2&gt;=278.51,J2&lt;279.42),"Bosc Bénard Crécy",IF(AND(J2&gt;=279.42,J2&lt;281.6),"Thuit Hebert",IF(AND(J2&gt;=281.6,J2&lt;283.07),"Bourg Achard",IF(AND(J2&gt;=283.07,J2&lt;285.11),"Bosgouet",IF(AND(J2&gt;=285.11,J2&lt;=286.1),"Homguemare Guénouville"," ")))))))))))))))))))))))))))))))))))))</f>
        <v xml:space="preserve"> </v>
      </c>
      <c r="M3" s="26"/>
      <c r="N3" s="26"/>
      <c r="O3" s="26"/>
      <c r="P3" s="26"/>
      <c r="Q3" s="26"/>
      <c r="R3" s="26"/>
      <c r="S3" s="26"/>
      <c r="T3" s="26"/>
      <c r="U3" s="26"/>
      <c r="V3" s="26"/>
      <c r="W3" s="26"/>
      <c r="X3" s="26"/>
      <c r="Y3" s="26"/>
      <c r="Z3" s="26"/>
      <c r="AA3" s="33" t="s">
        <v>133</v>
      </c>
      <c r="AB3" s="34" t="s">
        <v>178</v>
      </c>
      <c r="AC3" s="34"/>
      <c r="AD3" s="26"/>
      <c r="AE3" s="26"/>
      <c r="AF3" s="26"/>
      <c r="AG3" s="26"/>
      <c r="AH3" s="26"/>
      <c r="AI3" s="26"/>
      <c r="AJ3" s="26"/>
      <c r="AK3" s="26"/>
      <c r="AL3" s="26"/>
      <c r="AM3" s="26"/>
      <c r="AN3" s="26"/>
    </row>
    <row r="4" spans="1:40" s="14" customFormat="1" x14ac:dyDescent="0.25">
      <c r="A4" s="26"/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  <c r="S4" s="26"/>
      <c r="T4" s="26"/>
      <c r="U4" s="26"/>
      <c r="V4" s="26"/>
      <c r="W4" s="26"/>
      <c r="X4" s="26"/>
      <c r="Y4" s="26"/>
      <c r="Z4" s="26"/>
      <c r="AA4" s="33" t="s">
        <v>134</v>
      </c>
      <c r="AB4" s="34" t="s">
        <v>178</v>
      </c>
      <c r="AC4" s="34"/>
      <c r="AD4" s="26"/>
      <c r="AE4" s="26"/>
      <c r="AF4" s="26"/>
      <c r="AG4" s="26"/>
      <c r="AH4" s="26"/>
      <c r="AI4" s="26"/>
      <c r="AJ4" s="26"/>
      <c r="AK4" s="26"/>
      <c r="AL4" s="26"/>
      <c r="AM4" s="26"/>
      <c r="AN4" s="26"/>
    </row>
    <row r="5" spans="1:40" s="14" customFormat="1" x14ac:dyDescent="0.25">
      <c r="A5" s="26"/>
      <c r="B5" s="26"/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I5" s="26"/>
      <c r="AJ5" s="26"/>
      <c r="AK5" s="26"/>
      <c r="AL5" s="26"/>
      <c r="AM5" s="26"/>
      <c r="AN5" s="26"/>
    </row>
    <row r="6" spans="1:40" s="14" customFormat="1" x14ac:dyDescent="0.25">
      <c r="A6" s="26"/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</row>
    <row r="7" spans="1:40" s="14" customFormat="1" x14ac:dyDescent="0.25">
      <c r="A7" s="26"/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  <c r="AL7" s="26"/>
      <c r="AM7" s="26"/>
      <c r="AN7" s="26"/>
    </row>
    <row r="8" spans="1:40" s="14" customFormat="1" x14ac:dyDescent="0.25">
      <c r="A8" s="26"/>
      <c r="B8" s="26"/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</row>
    <row r="9" spans="1:40" s="14" customFormat="1" x14ac:dyDescent="0.25">
      <c r="A9" s="26"/>
      <c r="B9" s="26"/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</row>
    <row r="10" spans="1:40" s="14" customFormat="1" x14ac:dyDescent="0.25">
      <c r="A10" s="26"/>
      <c r="B10" s="26"/>
      <c r="C10" s="26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6"/>
    </row>
    <row r="11" spans="1:40" s="14" customFormat="1" x14ac:dyDescent="0.25">
      <c r="A11" s="26"/>
      <c r="B11" s="26"/>
      <c r="C11" s="26"/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</row>
    <row r="12" spans="1:40" s="14" customFormat="1" x14ac:dyDescent="0.25">
      <c r="A12" s="26"/>
      <c r="B12" s="26"/>
      <c r="C12" s="26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</row>
    <row r="13" spans="1:40" s="14" customFormat="1" x14ac:dyDescent="0.25">
      <c r="A13" s="26"/>
      <c r="B13" s="26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</row>
    <row r="14" spans="1:40" s="14" customFormat="1" x14ac:dyDescent="0.25">
      <c r="A14" s="26"/>
      <c r="B14" s="26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</row>
    <row r="15" spans="1:40" s="14" customFormat="1" x14ac:dyDescent="0.25">
      <c r="A15" s="26"/>
      <c r="B15" s="26"/>
      <c r="C15" s="26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</row>
    <row r="16" spans="1:40" s="14" customFormat="1" x14ac:dyDescent="0.25">
      <c r="A16" s="26"/>
      <c r="B16" s="26"/>
      <c r="C16" s="26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</row>
    <row r="17" spans="1:40" s="14" customFormat="1" x14ac:dyDescent="0.25">
      <c r="A17" s="26"/>
      <c r="B17" s="26"/>
      <c r="C17" s="26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6"/>
      <c r="AL17" s="26"/>
      <c r="AM17" s="26"/>
      <c r="AN17" s="26"/>
    </row>
    <row r="18" spans="1:40" s="14" customFormat="1" x14ac:dyDescent="0.25">
      <c r="A18" s="26"/>
      <c r="B18" s="26"/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  <c r="AH18" s="26"/>
      <c r="AI18" s="26"/>
      <c r="AJ18" s="26"/>
      <c r="AK18" s="26"/>
      <c r="AL18" s="26"/>
      <c r="AM18" s="26"/>
      <c r="AN18" s="26"/>
    </row>
    <row r="19" spans="1:40" s="14" customFormat="1" x14ac:dyDescent="0.25">
      <c r="A19" s="26"/>
      <c r="B19" s="26"/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  <c r="AL19" s="26"/>
      <c r="AM19" s="26"/>
      <c r="AN19" s="26"/>
    </row>
    <row r="20" spans="1:40" x14ac:dyDescent="0.25">
      <c r="A20" s="26"/>
      <c r="B20" s="26"/>
      <c r="C20" s="26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6"/>
      <c r="AL20" s="26"/>
      <c r="AM20" s="26"/>
      <c r="AN20" s="26"/>
    </row>
    <row r="21" spans="1:40" x14ac:dyDescent="0.25">
      <c r="A21" s="26"/>
      <c r="B21" s="26"/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</row>
    <row r="22" spans="1:40" x14ac:dyDescent="0.25">
      <c r="A22" s="26"/>
      <c r="B22" s="26"/>
      <c r="C22" s="26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  <c r="AL22" s="26"/>
      <c r="AM22" s="26"/>
      <c r="AN22" s="26"/>
    </row>
    <row r="23" spans="1:40" x14ac:dyDescent="0.25">
      <c r="A23" s="26"/>
      <c r="B23" s="26"/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6"/>
      <c r="AL23" s="26"/>
      <c r="AM23" s="26"/>
      <c r="AN23" s="26"/>
    </row>
    <row r="24" spans="1:40" x14ac:dyDescent="0.25">
      <c r="A24" s="26"/>
      <c r="B24" s="26"/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  <c r="AN24" s="26"/>
    </row>
    <row r="25" spans="1:40" x14ac:dyDescent="0.25">
      <c r="A25" s="26"/>
      <c r="B25" s="26"/>
      <c r="C25" s="26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  <c r="AM25" s="26"/>
      <c r="AN25" s="26"/>
    </row>
    <row r="26" spans="1:40" x14ac:dyDescent="0.25">
      <c r="A26" s="26"/>
      <c r="B26" s="26"/>
      <c r="C26" s="26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"/>
      <c r="AE26" s="26"/>
      <c r="AF26" s="26"/>
      <c r="AG26" s="26"/>
      <c r="AH26" s="26"/>
      <c r="AI26" s="26"/>
      <c r="AJ26" s="26"/>
      <c r="AK26" s="26"/>
      <c r="AL26" s="26"/>
      <c r="AM26" s="26"/>
      <c r="AN26" s="26"/>
    </row>
    <row r="27" spans="1:40" x14ac:dyDescent="0.25">
      <c r="A27" s="26"/>
      <c r="B27" s="26"/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6"/>
      <c r="AH27" s="26"/>
      <c r="AI27" s="26"/>
      <c r="AJ27" s="26"/>
      <c r="AK27" s="26"/>
      <c r="AL27" s="26"/>
      <c r="AM27" s="26"/>
      <c r="AN27" s="26"/>
    </row>
  </sheetData>
  <sheetProtection algorithmName="SHA-512" hashValue="NXflIEmazskzqwGC+VtXaLvqwNR67JSO2mUAD9xzAR8EIKNxoDMeNuzo/townC3oP9BxL2iJ3u5RrVkfv2NdJA==" saltValue="D5lM0PJTX2XJmR79LRlwqw==" spinCount="100000" sheet="1" objects="1" scenarios="1" formatCells="0" formatColumns="0" formatRows="0" insertColumns="0" insertRows="0" insertHyperlinks="0" deleteColumns="0" deleteRows="0" sort="0" autoFilter="0" pivotTables="0"/>
  <dataValidations count="8">
    <dataValidation type="list" allowBlank="1" showInputMessage="1" showErrorMessage="1" sqref="A2">
      <formula1>Natureevenement</formula1>
    </dataValidation>
    <dataValidation type="date" allowBlank="1" showInputMessage="1" showErrorMessage="1" sqref="C2">
      <formula1>43466</formula1>
      <formula2>43830</formula2>
    </dataValidation>
    <dataValidation type="time" allowBlank="1" showInputMessage="1" showErrorMessage="1" sqref="E2">
      <formula1>0</formula1>
      <formula2>0.999305555555556</formula2>
    </dataValidation>
    <dataValidation type="list" allowBlank="1" showInputMessage="1" showErrorMessage="1" sqref="H2">
      <formula1>Sens</formula1>
    </dataValidation>
    <dataValidation type="list" allowBlank="1" showInputMessage="1" showErrorMessage="1" sqref="T2">
      <formula1>Gene</formula1>
    </dataValidation>
    <dataValidation type="decimal" allowBlank="1" showInputMessage="1" showErrorMessage="1" sqref="J2">
      <formula1>160.451</formula1>
      <formula2>286.1</formula2>
    </dataValidation>
    <dataValidation type="list" allowBlank="1" showInputMessage="1" showErrorMessage="1" sqref="AI2">
      <formula1>meteo</formula1>
    </dataValidation>
    <dataValidation type="list" allowBlank="1" showInputMessage="1" showErrorMessage="1" sqref="AM2">
      <formula1>Destinataire</formula1>
    </dataValidation>
  </dataValidations>
  <printOptions headings="1"/>
  <pageMargins left="0" right="0" top="0.74803149606299213" bottom="0.74803149606299213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34" r:id="rId4" name="CommandButton1">
          <controlPr defaultSize="0" autoLine="0" autoPict="0" r:id="rId5">
            <anchor moveWithCells="1">
              <from>
                <xdr:col>0</xdr:col>
                <xdr:colOff>180975</xdr:colOff>
                <xdr:row>4</xdr:row>
                <xdr:rowOff>19050</xdr:rowOff>
              </from>
              <to>
                <xdr:col>40</xdr:col>
                <xdr:colOff>733425</xdr:colOff>
                <xdr:row>8</xdr:row>
                <xdr:rowOff>123825</xdr:rowOff>
              </to>
            </anchor>
          </controlPr>
        </control>
      </mc:Choice>
      <mc:Fallback>
        <control shapeId="1034" r:id="rId4" name="CommandButton1"/>
      </mc:Fallback>
    </mc:AlternateContent>
    <mc:AlternateContent xmlns:mc="http://schemas.openxmlformats.org/markup-compatibility/2006">
      <mc:Choice Requires="x14">
        <control shapeId="1036" r:id="rId6" name="Button 12">
          <controlPr defaultSize="0" print="0" autoFill="0" autoPict="0" macro="[0]!userform">
            <anchor moveWithCells="1" sizeWithCells="1">
              <from>
                <xdr:col>0</xdr:col>
                <xdr:colOff>228600</xdr:colOff>
                <xdr:row>10</xdr:row>
                <xdr:rowOff>123825</xdr:rowOff>
              </from>
              <to>
                <xdr:col>4</xdr:col>
                <xdr:colOff>419100</xdr:colOff>
                <xdr:row>14</xdr:row>
                <xdr:rowOff>161925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83"/>
  <sheetViews>
    <sheetView workbookViewId="0">
      <selection activeCell="A2" sqref="A2"/>
    </sheetView>
  </sheetViews>
  <sheetFormatPr baseColWidth="10" defaultRowHeight="15" x14ac:dyDescent="0.25"/>
  <cols>
    <col min="1" max="1" width="34" bestFit="1" customWidth="1"/>
    <col min="2" max="7" width="2.7109375" customWidth="1"/>
    <col min="9" max="9" width="22.28515625" customWidth="1"/>
    <col min="10" max="11" width="2.7109375" customWidth="1"/>
    <col min="12" max="12" width="32.5703125" bestFit="1" customWidth="1"/>
    <col min="13" max="13" width="30.28515625" customWidth="1"/>
    <col min="14" max="14" width="11" customWidth="1"/>
    <col min="15" max="19" width="2.7109375" customWidth="1"/>
  </cols>
  <sheetData>
    <row r="1" spans="1:22" s="7" customFormat="1" ht="30" x14ac:dyDescent="0.25">
      <c r="A1" s="6" t="s">
        <v>24</v>
      </c>
      <c r="H1" s="6" t="s">
        <v>56</v>
      </c>
      <c r="I1" s="28" t="s">
        <v>149</v>
      </c>
      <c r="L1" s="7" t="s">
        <v>119</v>
      </c>
      <c r="M1" s="5" t="s">
        <v>120</v>
      </c>
      <c r="N1" s="5" t="s">
        <v>22</v>
      </c>
      <c r="T1" s="6" t="s">
        <v>57</v>
      </c>
      <c r="V1" s="5" t="s">
        <v>145</v>
      </c>
    </row>
    <row r="2" spans="1:22" ht="15.75" x14ac:dyDescent="0.25">
      <c r="A2" s="1" t="s">
        <v>25</v>
      </c>
      <c r="H2" s="4">
        <v>1</v>
      </c>
      <c r="I2" s="1" t="s">
        <v>150</v>
      </c>
      <c r="L2" s="11" t="s">
        <v>116</v>
      </c>
      <c r="M2" t="s">
        <v>121</v>
      </c>
      <c r="N2" t="s">
        <v>136</v>
      </c>
      <c r="T2" t="s">
        <v>131</v>
      </c>
      <c r="V2" t="s">
        <v>146</v>
      </c>
    </row>
    <row r="3" spans="1:22" ht="15.75" x14ac:dyDescent="0.25">
      <c r="A3" s="1" t="s">
        <v>144</v>
      </c>
      <c r="H3" s="4">
        <v>2</v>
      </c>
      <c r="I3" s="2" t="s">
        <v>151</v>
      </c>
      <c r="L3" s="11" t="s">
        <v>103</v>
      </c>
      <c r="M3" t="s">
        <v>64</v>
      </c>
      <c r="N3" t="s">
        <v>137</v>
      </c>
      <c r="T3" s="1" t="s">
        <v>13</v>
      </c>
      <c r="V3" t="s">
        <v>147</v>
      </c>
    </row>
    <row r="4" spans="1:22" ht="15.75" x14ac:dyDescent="0.25">
      <c r="A4" s="1" t="s">
        <v>26</v>
      </c>
      <c r="I4" s="1" t="s">
        <v>152</v>
      </c>
      <c r="L4" s="11" t="s">
        <v>113</v>
      </c>
      <c r="M4" t="s">
        <v>122</v>
      </c>
      <c r="N4" t="s">
        <v>138</v>
      </c>
      <c r="T4" s="1" t="s">
        <v>58</v>
      </c>
    </row>
    <row r="5" spans="1:22" ht="15.75" x14ac:dyDescent="0.25">
      <c r="A5" s="1" t="s">
        <v>179</v>
      </c>
      <c r="I5" s="1" t="s">
        <v>153</v>
      </c>
      <c r="L5" s="11" t="s">
        <v>100</v>
      </c>
      <c r="M5" t="s">
        <v>123</v>
      </c>
      <c r="N5" t="s">
        <v>139</v>
      </c>
    </row>
    <row r="6" spans="1:22" x14ac:dyDescent="0.25">
      <c r="A6" s="1" t="s">
        <v>27</v>
      </c>
      <c r="I6" s="1" t="s">
        <v>154</v>
      </c>
      <c r="L6" s="8" t="s">
        <v>93</v>
      </c>
      <c r="M6" t="s">
        <v>124</v>
      </c>
      <c r="N6" t="s">
        <v>140</v>
      </c>
    </row>
    <row r="7" spans="1:22" ht="15.75" x14ac:dyDescent="0.25">
      <c r="A7" s="1" t="s">
        <v>28</v>
      </c>
      <c r="I7" s="1" t="s">
        <v>155</v>
      </c>
      <c r="L7" s="11" t="s">
        <v>98</v>
      </c>
      <c r="M7" t="s">
        <v>125</v>
      </c>
    </row>
    <row r="8" spans="1:22" ht="15.75" x14ac:dyDescent="0.25">
      <c r="A8" s="1" t="s">
        <v>29</v>
      </c>
      <c r="I8" s="2" t="s">
        <v>156</v>
      </c>
      <c r="L8" s="11" t="s">
        <v>104</v>
      </c>
      <c r="M8" t="s">
        <v>126</v>
      </c>
    </row>
    <row r="9" spans="1:22" x14ac:dyDescent="0.25">
      <c r="A9" s="1" t="s">
        <v>30</v>
      </c>
      <c r="I9" s="2" t="s">
        <v>157</v>
      </c>
      <c r="L9" s="12" t="s">
        <v>107</v>
      </c>
      <c r="M9" t="s">
        <v>118</v>
      </c>
    </row>
    <row r="10" spans="1:22" ht="15.75" x14ac:dyDescent="0.25">
      <c r="A10" s="1" t="s">
        <v>31</v>
      </c>
      <c r="I10" s="2" t="s">
        <v>158</v>
      </c>
      <c r="L10" s="11" t="s">
        <v>95</v>
      </c>
      <c r="M10" t="s">
        <v>127</v>
      </c>
    </row>
    <row r="11" spans="1:22" x14ac:dyDescent="0.25">
      <c r="A11" s="1" t="s">
        <v>32</v>
      </c>
      <c r="I11" s="2" t="s">
        <v>159</v>
      </c>
      <c r="L11" s="12" t="s">
        <v>99</v>
      </c>
    </row>
    <row r="12" spans="1:22" ht="15.75" x14ac:dyDescent="0.25">
      <c r="A12" s="1" t="s">
        <v>33</v>
      </c>
      <c r="I12" s="1" t="s">
        <v>160</v>
      </c>
      <c r="L12" s="11" t="s">
        <v>106</v>
      </c>
    </row>
    <row r="13" spans="1:22" ht="15.75" x14ac:dyDescent="0.25">
      <c r="A13" s="1" t="s">
        <v>143</v>
      </c>
      <c r="I13" s="1" t="s">
        <v>161</v>
      </c>
      <c r="L13" s="11" t="s">
        <v>118</v>
      </c>
    </row>
    <row r="14" spans="1:22" ht="15.75" x14ac:dyDescent="0.25">
      <c r="A14" s="3" t="s">
        <v>34</v>
      </c>
      <c r="I14" s="1" t="s">
        <v>162</v>
      </c>
      <c r="L14" s="11" t="s">
        <v>110</v>
      </c>
    </row>
    <row r="15" spans="1:22" x14ac:dyDescent="0.25">
      <c r="A15" s="1" t="s">
        <v>35</v>
      </c>
      <c r="I15" s="2" t="s">
        <v>163</v>
      </c>
      <c r="L15" s="8" t="s">
        <v>86</v>
      </c>
    </row>
    <row r="16" spans="1:22" x14ac:dyDescent="0.25">
      <c r="A16" s="1" t="s">
        <v>36</v>
      </c>
      <c r="I16" s="2" t="s">
        <v>164</v>
      </c>
      <c r="L16" s="8" t="s">
        <v>66</v>
      </c>
    </row>
    <row r="17" spans="1:12" x14ac:dyDescent="0.25">
      <c r="A17" s="1" t="s">
        <v>37</v>
      </c>
      <c r="I17" s="2" t="s">
        <v>165</v>
      </c>
      <c r="L17" s="8" t="s">
        <v>76</v>
      </c>
    </row>
    <row r="18" spans="1:12" x14ac:dyDescent="0.25">
      <c r="A18" s="1" t="s">
        <v>38</v>
      </c>
      <c r="I18" s="2" t="s">
        <v>166</v>
      </c>
      <c r="L18" s="8" t="s">
        <v>73</v>
      </c>
    </row>
    <row r="19" spans="1:12" x14ac:dyDescent="0.25">
      <c r="A19" s="1" t="s">
        <v>39</v>
      </c>
      <c r="I19" s="1" t="s">
        <v>167</v>
      </c>
      <c r="L19" s="9" t="s">
        <v>92</v>
      </c>
    </row>
    <row r="20" spans="1:12" x14ac:dyDescent="0.25">
      <c r="A20" s="1" t="s">
        <v>40</v>
      </c>
      <c r="I20" s="2" t="s">
        <v>168</v>
      </c>
      <c r="L20" s="8" t="s">
        <v>72</v>
      </c>
    </row>
    <row r="21" spans="1:12" ht="15.75" x14ac:dyDescent="0.25">
      <c r="A21" s="1" t="s">
        <v>41</v>
      </c>
      <c r="I21" s="2" t="s">
        <v>169</v>
      </c>
      <c r="L21" s="11" t="s">
        <v>117</v>
      </c>
    </row>
    <row r="22" spans="1:12" x14ac:dyDescent="0.25">
      <c r="A22" s="1" t="s">
        <v>42</v>
      </c>
      <c r="I22" s="2" t="s">
        <v>170</v>
      </c>
      <c r="L22" s="8" t="s">
        <v>60</v>
      </c>
    </row>
    <row r="23" spans="1:12" ht="15.75" x14ac:dyDescent="0.25">
      <c r="A23" s="1" t="s">
        <v>43</v>
      </c>
      <c r="I23" s="1" t="s">
        <v>171</v>
      </c>
      <c r="L23" s="11" t="s">
        <v>115</v>
      </c>
    </row>
    <row r="24" spans="1:12" x14ac:dyDescent="0.25">
      <c r="A24" s="1" t="s">
        <v>44</v>
      </c>
      <c r="I24" s="1" t="s">
        <v>172</v>
      </c>
      <c r="L24" s="8" t="s">
        <v>74</v>
      </c>
    </row>
    <row r="25" spans="1:12" x14ac:dyDescent="0.25">
      <c r="A25" s="1" t="s">
        <v>45</v>
      </c>
      <c r="I25" s="1" t="s">
        <v>173</v>
      </c>
      <c r="L25" s="8" t="s">
        <v>67</v>
      </c>
    </row>
    <row r="26" spans="1:12" ht="15.75" x14ac:dyDescent="0.25">
      <c r="A26" s="1" t="s">
        <v>46</v>
      </c>
      <c r="I26" s="2" t="s">
        <v>174</v>
      </c>
      <c r="L26" s="11" t="s">
        <v>109</v>
      </c>
    </row>
    <row r="27" spans="1:12" ht="15.75" x14ac:dyDescent="0.25">
      <c r="A27" s="1" t="s">
        <v>47</v>
      </c>
      <c r="I27" s="2" t="s">
        <v>175</v>
      </c>
      <c r="L27" s="11" t="s">
        <v>114</v>
      </c>
    </row>
    <row r="28" spans="1:12" x14ac:dyDescent="0.25">
      <c r="A28" s="1" t="s">
        <v>48</v>
      </c>
      <c r="I28" s="2" t="s">
        <v>176</v>
      </c>
      <c r="L28" s="8" t="s">
        <v>78</v>
      </c>
    </row>
    <row r="29" spans="1:12" ht="15.75" x14ac:dyDescent="0.25">
      <c r="A29" s="1" t="s">
        <v>49</v>
      </c>
      <c r="L29" s="13" t="s">
        <v>108</v>
      </c>
    </row>
    <row r="30" spans="1:12" x14ac:dyDescent="0.25">
      <c r="A30" s="1" t="s">
        <v>50</v>
      </c>
      <c r="L30" s="8" t="s">
        <v>82</v>
      </c>
    </row>
    <row r="31" spans="1:12" x14ac:dyDescent="0.25">
      <c r="A31" s="1" t="s">
        <v>51</v>
      </c>
      <c r="L31" s="8" t="s">
        <v>81</v>
      </c>
    </row>
    <row r="32" spans="1:12" ht="15.75" x14ac:dyDescent="0.25">
      <c r="A32" s="1" t="s">
        <v>52</v>
      </c>
      <c r="L32" s="11" t="s">
        <v>111</v>
      </c>
    </row>
    <row r="33" spans="1:12" x14ac:dyDescent="0.25">
      <c r="A33" s="1" t="s">
        <v>53</v>
      </c>
      <c r="L33" s="8" t="s">
        <v>84</v>
      </c>
    </row>
    <row r="34" spans="1:12" x14ac:dyDescent="0.25">
      <c r="A34" s="1" t="s">
        <v>54</v>
      </c>
      <c r="L34" s="8" t="s">
        <v>68</v>
      </c>
    </row>
    <row r="35" spans="1:12" x14ac:dyDescent="0.25">
      <c r="A35" s="1" t="s">
        <v>55</v>
      </c>
      <c r="L35" s="8" t="s">
        <v>77</v>
      </c>
    </row>
    <row r="36" spans="1:12" ht="15.75" x14ac:dyDescent="0.25">
      <c r="A36" s="1"/>
      <c r="L36" s="11" t="s">
        <v>102</v>
      </c>
    </row>
    <row r="37" spans="1:12" ht="15.75" x14ac:dyDescent="0.25">
      <c r="A37" s="1"/>
      <c r="L37" s="11" t="s">
        <v>97</v>
      </c>
    </row>
    <row r="38" spans="1:12" x14ac:dyDescent="0.25">
      <c r="A38" s="1"/>
      <c r="L38" s="8" t="s">
        <v>91</v>
      </c>
    </row>
    <row r="39" spans="1:12" x14ac:dyDescent="0.25">
      <c r="A39" s="2" t="s">
        <v>141</v>
      </c>
      <c r="L39" s="8" t="s">
        <v>71</v>
      </c>
    </row>
    <row r="40" spans="1:12" x14ac:dyDescent="0.25">
      <c r="A40" s="1"/>
      <c r="L40" s="8" t="s">
        <v>79</v>
      </c>
    </row>
    <row r="41" spans="1:12" x14ac:dyDescent="0.25">
      <c r="A41" s="1"/>
      <c r="L41" s="8" t="s">
        <v>63</v>
      </c>
    </row>
    <row r="42" spans="1:12" x14ac:dyDescent="0.25">
      <c r="A42" s="1"/>
      <c r="L42" s="8" t="s">
        <v>65</v>
      </c>
    </row>
    <row r="43" spans="1:12" x14ac:dyDescent="0.25">
      <c r="A43" s="1"/>
      <c r="L43" s="8" t="s">
        <v>69</v>
      </c>
    </row>
    <row r="44" spans="1:12" x14ac:dyDescent="0.25">
      <c r="A44" s="1"/>
      <c r="L44" s="8" t="s">
        <v>88</v>
      </c>
    </row>
    <row r="45" spans="1:12" ht="15.75" x14ac:dyDescent="0.25">
      <c r="A45" s="1"/>
      <c r="L45" s="11" t="s">
        <v>112</v>
      </c>
    </row>
    <row r="46" spans="1:12" ht="15.75" x14ac:dyDescent="0.25">
      <c r="A46" s="1"/>
      <c r="L46" s="11" t="s">
        <v>96</v>
      </c>
    </row>
    <row r="47" spans="1:12" x14ac:dyDescent="0.25">
      <c r="A47" s="1"/>
      <c r="L47" s="8" t="s">
        <v>75</v>
      </c>
    </row>
    <row r="48" spans="1:12" x14ac:dyDescent="0.25">
      <c r="A48" s="1"/>
      <c r="L48" s="8" t="s">
        <v>70</v>
      </c>
    </row>
    <row r="49" spans="12:12" x14ac:dyDescent="0.25">
      <c r="L49" s="8" t="s">
        <v>85</v>
      </c>
    </row>
    <row r="50" spans="12:12" x14ac:dyDescent="0.25">
      <c r="L50" s="8" t="s">
        <v>62</v>
      </c>
    </row>
    <row r="51" spans="12:12" x14ac:dyDescent="0.25">
      <c r="L51" s="8" t="s">
        <v>83</v>
      </c>
    </row>
    <row r="52" spans="12:12" x14ac:dyDescent="0.25">
      <c r="L52" s="8" t="s">
        <v>87</v>
      </c>
    </row>
    <row r="53" spans="12:12" x14ac:dyDescent="0.25">
      <c r="L53" s="8" t="s">
        <v>90</v>
      </c>
    </row>
    <row r="54" spans="12:12" ht="15.75" x14ac:dyDescent="0.25">
      <c r="L54" s="11" t="s">
        <v>94</v>
      </c>
    </row>
    <row r="55" spans="12:12" x14ac:dyDescent="0.25">
      <c r="L55" s="8" t="s">
        <v>89</v>
      </c>
    </row>
    <row r="56" spans="12:12" x14ac:dyDescent="0.25">
      <c r="L56" s="8" t="s">
        <v>64</v>
      </c>
    </row>
    <row r="57" spans="12:12" ht="15.75" x14ac:dyDescent="0.25">
      <c r="L57" s="11" t="s">
        <v>105</v>
      </c>
    </row>
    <row r="58" spans="12:12" x14ac:dyDescent="0.25">
      <c r="L58" s="8" t="s">
        <v>59</v>
      </c>
    </row>
    <row r="59" spans="12:12" x14ac:dyDescent="0.25">
      <c r="L59" s="8" t="s">
        <v>80</v>
      </c>
    </row>
    <row r="60" spans="12:12" x14ac:dyDescent="0.25">
      <c r="L60" s="8" t="s">
        <v>61</v>
      </c>
    </row>
    <row r="61" spans="12:12" ht="15.75" x14ac:dyDescent="0.25">
      <c r="L61" s="11" t="s">
        <v>101</v>
      </c>
    </row>
    <row r="62" spans="12:12" x14ac:dyDescent="0.25">
      <c r="L62" s="9"/>
    </row>
    <row r="63" spans="12:12" x14ac:dyDescent="0.25">
      <c r="L63" s="8"/>
    </row>
    <row r="64" spans="12:12" x14ac:dyDescent="0.25">
      <c r="L64" s="10"/>
    </row>
    <row r="65" spans="12:12" x14ac:dyDescent="0.25">
      <c r="L65" s="8"/>
    </row>
    <row r="66" spans="12:12" x14ac:dyDescent="0.25">
      <c r="L66" s="8"/>
    </row>
    <row r="67" spans="12:12" x14ac:dyDescent="0.25">
      <c r="L67" s="8"/>
    </row>
    <row r="68" spans="12:12" x14ac:dyDescent="0.25">
      <c r="L68" s="8"/>
    </row>
    <row r="69" spans="12:12" x14ac:dyDescent="0.25">
      <c r="L69" s="8"/>
    </row>
    <row r="70" spans="12:12" x14ac:dyDescent="0.25">
      <c r="L70" s="8"/>
    </row>
    <row r="71" spans="12:12" x14ac:dyDescent="0.25">
      <c r="L71" s="8"/>
    </row>
    <row r="72" spans="12:12" x14ac:dyDescent="0.25">
      <c r="L72" s="8"/>
    </row>
    <row r="73" spans="12:12" x14ac:dyDescent="0.25">
      <c r="L73" s="8"/>
    </row>
    <row r="74" spans="12:12" x14ac:dyDescent="0.25">
      <c r="L74" s="8"/>
    </row>
    <row r="75" spans="12:12" ht="15.75" x14ac:dyDescent="0.25">
      <c r="L75" s="11"/>
    </row>
    <row r="76" spans="12:12" ht="15.75" x14ac:dyDescent="0.25">
      <c r="L76" s="11"/>
    </row>
    <row r="77" spans="12:12" ht="15.75" x14ac:dyDescent="0.25">
      <c r="L77" s="11"/>
    </row>
    <row r="78" spans="12:12" ht="15.75" x14ac:dyDescent="0.25">
      <c r="L78" s="11"/>
    </row>
    <row r="79" spans="12:12" ht="15.75" x14ac:dyDescent="0.25">
      <c r="L79" s="11"/>
    </row>
    <row r="80" spans="12:12" x14ac:dyDescent="0.25">
      <c r="L80" s="12"/>
    </row>
    <row r="81" spans="12:12" ht="15.75" x14ac:dyDescent="0.25">
      <c r="L81" s="11"/>
    </row>
    <row r="82" spans="12:12" ht="15.75" x14ac:dyDescent="0.25">
      <c r="L82" s="11"/>
    </row>
    <row r="83" spans="12:12" ht="15.75" x14ac:dyDescent="0.25">
      <c r="L83" s="11"/>
    </row>
  </sheetData>
  <sortState ref="A2:A35">
    <sortCondition ref="A2"/>
  </sortState>
  <conditionalFormatting sqref="L2:L83">
    <cfRule type="duplicateValues" dxfId="0" priority="1"/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EnvoidunEmail</vt:lpstr>
      <vt:lpstr>Liste</vt:lpstr>
      <vt:lpstr>Feuil1</vt:lpstr>
      <vt:lpstr>Communes</vt:lpstr>
      <vt:lpstr>Destinataire</vt:lpstr>
      <vt:lpstr>DiffuseurAmont</vt:lpstr>
      <vt:lpstr>Gene</vt:lpstr>
      <vt:lpstr>meteo</vt:lpstr>
      <vt:lpstr>Natureevenement</vt:lpstr>
      <vt:lpstr>Sens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a.moreau</dc:creator>
  <cp:lastModifiedBy>Alexandre MOREAU</cp:lastModifiedBy>
  <cp:lastPrinted>2017-02-21T09:30:16Z</cp:lastPrinted>
  <dcterms:created xsi:type="dcterms:W3CDTF">2017-01-01T07:13:41Z</dcterms:created>
  <dcterms:modified xsi:type="dcterms:W3CDTF">2019-01-01T21:13:35Z</dcterms:modified>
</cp:coreProperties>
</file>