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svg" ContentType="image/svg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827" codeName="{37B6ACAC-4A07-160E-37E0-EFA003358AD4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Smartrenting\Dropbox\Smartrenting\PrivateSmartrenting\Stagiaires\Lea&amp;Guillaume\Lea\"/>
    </mc:Choice>
  </mc:AlternateContent>
  <bookViews>
    <workbookView xWindow="0" yWindow="0" windowWidth="19200" windowHeight="6945" tabRatio="767" activeTab="1" xr2:uid="{00000000-000D-0000-FFFF-FFFF00000000}"/>
  </bookViews>
  <sheets>
    <sheet name="Récapitulatif  Loyer PARIS 2018" sheetId="6" r:id="rId1"/>
    <sheet name="Récaptitulatif Résa PARIS 2018" sheetId="8" r:id="rId2"/>
    <sheet name="Comptabilité PARIS 2018" sheetId="10" r:id="rId3"/>
    <sheet name="Analyse Globale PARIS 2018 " sheetId="11" r:id="rId4"/>
    <sheet name="Analyse par appartement" sheetId="12" r:id="rId5"/>
  </sheets>
  <functionGroups builtInGroupCount="19"/>
  <definedNames>
    <definedName name="_xlnm._FilterDatabase" localSheetId="0" hidden="1">'Récapitulatif  Loyer PARIS 2018'!$A$1:$Y$6</definedName>
    <definedName name="_xlnm._FilterDatabase" localSheetId="1" hidden="1">'Récaptitulatif Résa PARIS 2018'!$A$1:$J$851</definedName>
    <definedName name="Appartements">OFFSET('Récapitulatif  Loyer PARIS 2018'!$A$4,0,0,COUNTA('Récapitulatif  Loyer PARIS 2018'!$A:$A)-3,1)</definedName>
    <definedName name="LastR1">ROW(OFFSET('Récapitulatif  Loyer PARIS 2018'!$A$1,0,0,COUNTA('Récapitulatif  Loyer PARIS 2018'!$A:$A),1))+ROWS(OFFSET('Récapitulatif  Loyer PARIS 2018'!$A$1,0,0,COUNTA('Récapitulatif  Loyer PARIS 2018'!$A:$A),1))-1</definedName>
    <definedName name="LastR2">ROW(OFFSET('Récaptitulatif Résa PARIS 2018'!$A$1,0,0,COUNTA('Récaptitulatif Résa PARIS 2018'!$A:$A),1))+ROWS(OFFSET('Récaptitulatif Résa PARIS 2018'!$A$1,0,0,COUNTA('Récaptitulatif Résa PARIS 2018'!$A:$A),1))-1</definedName>
    <definedName name="Mois">'Analyse Globale PARIS 2018 '!$B$1:$M$1</definedName>
    <definedName name="Types">'Analyse Globale PARIS 2018 '!$A$7:$A$10</definedName>
  </definedNames>
  <calcPr calcId="171027" calcMode="manual"/>
  <fileRecoveryPr autoRecover="0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X3" i="6" l="1"/>
  <c r="H2" i="10"/>
  <c r="E2" i="10"/>
  <c r="I774" i="8"/>
  <c r="F774" i="8"/>
  <c r="I766" i="8"/>
  <c r="F766" i="8"/>
  <c r="I802" i="8"/>
  <c r="F802" i="8"/>
  <c r="I757" i="8"/>
  <c r="F757" i="8"/>
  <c r="I782" i="8"/>
  <c r="F782" i="8"/>
  <c r="I749" i="8"/>
  <c r="F749" i="8"/>
  <c r="I811" i="8"/>
  <c r="F811" i="8"/>
  <c r="I791" i="8"/>
  <c r="F791" i="8"/>
  <c r="I648" i="8"/>
  <c r="F648" i="8"/>
  <c r="I656" i="8"/>
  <c r="F656" i="8"/>
  <c r="I664" i="8"/>
  <c r="F664" i="8"/>
  <c r="I676" i="8"/>
  <c r="F676" i="8"/>
  <c r="I684" i="8"/>
  <c r="F684" i="8"/>
  <c r="I567" i="8"/>
  <c r="F567" i="8"/>
  <c r="I551" i="8"/>
  <c r="F551" i="8"/>
  <c r="I559" i="8"/>
  <c r="F559" i="8"/>
  <c r="I508" i="8"/>
  <c r="F508" i="8"/>
  <c r="I535" i="8"/>
  <c r="F535" i="8"/>
  <c r="I543" i="8"/>
  <c r="F543" i="8"/>
  <c r="I516" i="8"/>
  <c r="F516" i="8"/>
  <c r="I525" i="8"/>
  <c r="F525" i="8"/>
  <c r="I393" i="8"/>
  <c r="F393" i="8"/>
  <c r="I377" i="8"/>
  <c r="F377" i="8"/>
  <c r="I404" i="8"/>
  <c r="F404" i="8"/>
  <c r="I422" i="8"/>
  <c r="F422" i="8"/>
  <c r="I385" i="8"/>
  <c r="F385" i="8"/>
  <c r="I413" i="8"/>
  <c r="F413" i="8"/>
  <c r="I360" i="8"/>
  <c r="F360" i="8"/>
  <c r="I369" i="8"/>
  <c r="F369" i="8"/>
  <c r="I430" i="8"/>
  <c r="F430" i="8"/>
  <c r="I246" i="8"/>
  <c r="F246" i="8"/>
  <c r="I238" i="8"/>
  <c r="F238" i="8"/>
  <c r="I258" i="8"/>
  <c r="F258" i="8"/>
  <c r="I267" i="8"/>
  <c r="F267" i="8"/>
  <c r="I123" i="8"/>
  <c r="F123" i="8"/>
  <c r="I158" i="8"/>
  <c r="F158" i="8"/>
  <c r="I115" i="8"/>
  <c r="F115" i="8"/>
  <c r="I149" i="8"/>
  <c r="F149" i="8"/>
  <c r="I141" i="8"/>
  <c r="F141" i="8"/>
  <c r="I133" i="8"/>
  <c r="F133" i="8"/>
  <c r="I166" i="8"/>
  <c r="F166" i="8"/>
  <c r="I107" i="8"/>
  <c r="F107" i="8"/>
  <c r="I43" i="8"/>
  <c r="F43" i="8"/>
  <c r="I35" i="8"/>
  <c r="F35" i="8"/>
  <c r="I26" i="8"/>
  <c r="F26" i="8"/>
  <c r="I775" i="8"/>
  <c r="F775" i="8"/>
  <c r="I767" i="8"/>
  <c r="F767" i="8"/>
  <c r="I803" i="8"/>
  <c r="F803" i="8"/>
  <c r="I758" i="8"/>
  <c r="F758" i="8"/>
  <c r="I783" i="8"/>
  <c r="F783" i="8"/>
  <c r="I750" i="8"/>
  <c r="F750" i="8"/>
  <c r="I812" i="8"/>
  <c r="F812" i="8"/>
  <c r="I792" i="8"/>
  <c r="F792" i="8"/>
  <c r="I649" i="8"/>
  <c r="F649" i="8"/>
  <c r="I657" i="8"/>
  <c r="F657" i="8"/>
  <c r="I665" i="8"/>
  <c r="F665" i="8"/>
  <c r="I677" i="8"/>
  <c r="F677" i="8"/>
  <c r="I685" i="8"/>
  <c r="F685" i="8"/>
  <c r="I568" i="8"/>
  <c r="F568" i="8"/>
  <c r="I552" i="8"/>
  <c r="F552" i="8"/>
  <c r="I560" i="8"/>
  <c r="F560" i="8"/>
  <c r="I509" i="8"/>
  <c r="F509" i="8"/>
  <c r="I536" i="8"/>
  <c r="F536" i="8"/>
  <c r="I544" i="8"/>
  <c r="F544" i="8"/>
  <c r="I517" i="8"/>
  <c r="F517" i="8"/>
  <c r="I526" i="8"/>
  <c r="F526" i="8"/>
  <c r="I394" i="8"/>
  <c r="F394" i="8"/>
  <c r="I378" i="8"/>
  <c r="F378" i="8"/>
  <c r="I405" i="8"/>
  <c r="F405" i="8"/>
  <c r="I423" i="8"/>
  <c r="F423" i="8"/>
  <c r="I386" i="8"/>
  <c r="F386" i="8"/>
  <c r="I414" i="8"/>
  <c r="F414" i="8"/>
  <c r="I361" i="8"/>
  <c r="F361" i="8"/>
  <c r="I370" i="8"/>
  <c r="F370" i="8"/>
  <c r="I431" i="8"/>
  <c r="F431" i="8"/>
  <c r="I247" i="8"/>
  <c r="F247" i="8"/>
  <c r="I239" i="8"/>
  <c r="F239" i="8"/>
  <c r="I259" i="8"/>
  <c r="F259" i="8"/>
  <c r="I268" i="8"/>
  <c r="F268" i="8"/>
  <c r="I124" i="8"/>
  <c r="F124" i="8"/>
  <c r="I159" i="8"/>
  <c r="F159" i="8"/>
  <c r="I116" i="8"/>
  <c r="F116" i="8"/>
  <c r="I150" i="8"/>
  <c r="F150" i="8"/>
  <c r="I142" i="8"/>
  <c r="F142" i="8"/>
  <c r="I134" i="8"/>
  <c r="F134" i="8"/>
  <c r="I167" i="8"/>
  <c r="F167" i="8"/>
  <c r="I108" i="8"/>
  <c r="F108" i="8"/>
  <c r="I44" i="8"/>
  <c r="F44" i="8"/>
  <c r="I36" i="8"/>
  <c r="F36" i="8"/>
  <c r="I27" i="8"/>
  <c r="F27" i="8"/>
  <c r="I2" i="10"/>
  <c r="I776" i="8" l="1"/>
  <c r="F776" i="8"/>
  <c r="I768" i="8"/>
  <c r="F768" i="8"/>
  <c r="I804" i="8"/>
  <c r="F804" i="8"/>
  <c r="I759" i="8"/>
  <c r="F759" i="8"/>
  <c r="I784" i="8"/>
  <c r="F784" i="8"/>
  <c r="I751" i="8"/>
  <c r="F751" i="8"/>
  <c r="I813" i="8"/>
  <c r="F813" i="8"/>
  <c r="I793" i="8"/>
  <c r="F793" i="8"/>
  <c r="I650" i="8"/>
  <c r="F650" i="8"/>
  <c r="I658" i="8"/>
  <c r="F658" i="8"/>
  <c r="I666" i="8"/>
  <c r="F666" i="8"/>
  <c r="I678" i="8"/>
  <c r="F678" i="8"/>
  <c r="I686" i="8"/>
  <c r="F686" i="8"/>
  <c r="I569" i="8"/>
  <c r="F569" i="8"/>
  <c r="I553" i="8"/>
  <c r="F553" i="8"/>
  <c r="I561" i="8"/>
  <c r="F561" i="8"/>
  <c r="I510" i="8"/>
  <c r="F510" i="8"/>
  <c r="I537" i="8"/>
  <c r="F537" i="8"/>
  <c r="I545" i="8"/>
  <c r="F545" i="8"/>
  <c r="I518" i="8"/>
  <c r="F518" i="8"/>
  <c r="I527" i="8"/>
  <c r="F527" i="8"/>
  <c r="I395" i="8"/>
  <c r="F395" i="8"/>
  <c r="I379" i="8"/>
  <c r="F379" i="8"/>
  <c r="I406" i="8"/>
  <c r="F406" i="8"/>
  <c r="I424" i="8"/>
  <c r="F424" i="8"/>
  <c r="I387" i="8"/>
  <c r="F387" i="8"/>
  <c r="I415" i="8"/>
  <c r="F415" i="8"/>
  <c r="I362" i="8"/>
  <c r="F362" i="8"/>
  <c r="I371" i="8"/>
  <c r="F371" i="8"/>
  <c r="I432" i="8"/>
  <c r="F432" i="8"/>
  <c r="I248" i="8"/>
  <c r="F248" i="8"/>
  <c r="I240" i="8"/>
  <c r="F240" i="8"/>
  <c r="I260" i="8"/>
  <c r="F260" i="8"/>
  <c r="I269" i="8"/>
  <c r="F269" i="8"/>
  <c r="I125" i="8"/>
  <c r="F125" i="8"/>
  <c r="I160" i="8"/>
  <c r="F160" i="8"/>
  <c r="I117" i="8"/>
  <c r="F117" i="8"/>
  <c r="I151" i="8"/>
  <c r="F151" i="8"/>
  <c r="I143" i="8"/>
  <c r="F143" i="8"/>
  <c r="I135" i="8"/>
  <c r="F135" i="8"/>
  <c r="I168" i="8"/>
  <c r="F168" i="8"/>
  <c r="I109" i="8"/>
  <c r="F109" i="8"/>
  <c r="I45" i="8"/>
  <c r="F45" i="8"/>
  <c r="I37" i="8"/>
  <c r="F37" i="8"/>
  <c r="I28" i="8"/>
  <c r="F28" i="8"/>
  <c r="I777" i="8" l="1"/>
  <c r="F777" i="8"/>
  <c r="I769" i="8"/>
  <c r="F769" i="8"/>
  <c r="I805" i="8"/>
  <c r="F805" i="8"/>
  <c r="I760" i="8"/>
  <c r="F760" i="8"/>
  <c r="I785" i="8"/>
  <c r="F785" i="8"/>
  <c r="I752" i="8"/>
  <c r="F752" i="8"/>
  <c r="I814" i="8"/>
  <c r="F814" i="8"/>
  <c r="I794" i="8"/>
  <c r="F794" i="8"/>
  <c r="I651" i="8"/>
  <c r="F651" i="8"/>
  <c r="I659" i="8"/>
  <c r="F659" i="8"/>
  <c r="I667" i="8"/>
  <c r="F667" i="8"/>
  <c r="I679" i="8"/>
  <c r="F679" i="8"/>
  <c r="I687" i="8"/>
  <c r="F687" i="8"/>
  <c r="I570" i="8"/>
  <c r="F570" i="8"/>
  <c r="I554" i="8"/>
  <c r="F554" i="8"/>
  <c r="I562" i="8"/>
  <c r="F562" i="8"/>
  <c r="I511" i="8"/>
  <c r="F511" i="8"/>
  <c r="I538" i="8"/>
  <c r="F538" i="8"/>
  <c r="I546" i="8"/>
  <c r="F546" i="8"/>
  <c r="I519" i="8"/>
  <c r="F519" i="8"/>
  <c r="I528" i="8"/>
  <c r="F528" i="8"/>
  <c r="I396" i="8"/>
  <c r="F396" i="8"/>
  <c r="I380" i="8"/>
  <c r="F380" i="8"/>
  <c r="I407" i="8"/>
  <c r="F407" i="8"/>
  <c r="I425" i="8"/>
  <c r="F425" i="8"/>
  <c r="I388" i="8"/>
  <c r="F388" i="8"/>
  <c r="I416" i="8"/>
  <c r="F416" i="8"/>
  <c r="I363" i="8"/>
  <c r="F363" i="8"/>
  <c r="I372" i="8"/>
  <c r="F372" i="8"/>
  <c r="I433" i="8"/>
  <c r="F433" i="8"/>
  <c r="I249" i="8"/>
  <c r="F249" i="8"/>
  <c r="I241" i="8"/>
  <c r="F241" i="8"/>
  <c r="I261" i="8"/>
  <c r="F261" i="8"/>
  <c r="I270" i="8"/>
  <c r="F270" i="8"/>
  <c r="I126" i="8"/>
  <c r="F126" i="8"/>
  <c r="I161" i="8"/>
  <c r="F161" i="8"/>
  <c r="I118" i="8"/>
  <c r="F118" i="8"/>
  <c r="I152" i="8"/>
  <c r="F152" i="8"/>
  <c r="I144" i="8"/>
  <c r="F144" i="8"/>
  <c r="I136" i="8"/>
  <c r="F136" i="8"/>
  <c r="I169" i="8"/>
  <c r="F169" i="8"/>
  <c r="I110" i="8"/>
  <c r="F110" i="8"/>
  <c r="I46" i="8"/>
  <c r="F46" i="8"/>
  <c r="I38" i="8"/>
  <c r="F38" i="8"/>
  <c r="I29" i="8"/>
  <c r="F29" i="8"/>
  <c r="I778" i="8"/>
  <c r="F778" i="8"/>
  <c r="I770" i="8"/>
  <c r="F770" i="8"/>
  <c r="I806" i="8"/>
  <c r="F806" i="8"/>
  <c r="I761" i="8"/>
  <c r="F761" i="8"/>
  <c r="I786" i="8"/>
  <c r="F786" i="8"/>
  <c r="I753" i="8"/>
  <c r="F753" i="8"/>
  <c r="I815" i="8"/>
  <c r="F815" i="8"/>
  <c r="I795" i="8"/>
  <c r="F795" i="8"/>
  <c r="I652" i="8"/>
  <c r="F652" i="8"/>
  <c r="I660" i="8"/>
  <c r="F660" i="8"/>
  <c r="I668" i="8"/>
  <c r="F668" i="8"/>
  <c r="I680" i="8"/>
  <c r="F680" i="8"/>
  <c r="I688" i="8"/>
  <c r="F688" i="8"/>
  <c r="I571" i="8"/>
  <c r="F571" i="8"/>
  <c r="I555" i="8"/>
  <c r="F555" i="8"/>
  <c r="I563" i="8"/>
  <c r="F563" i="8"/>
  <c r="I512" i="8"/>
  <c r="F512" i="8"/>
  <c r="I539" i="8"/>
  <c r="F539" i="8"/>
  <c r="I547" i="8"/>
  <c r="F547" i="8"/>
  <c r="I520" i="8"/>
  <c r="F520" i="8"/>
  <c r="I529" i="8"/>
  <c r="F529" i="8"/>
  <c r="I397" i="8"/>
  <c r="F397" i="8"/>
  <c r="I381" i="8"/>
  <c r="F381" i="8"/>
  <c r="I408" i="8"/>
  <c r="F408" i="8"/>
  <c r="I426" i="8"/>
  <c r="F426" i="8"/>
  <c r="I389" i="8"/>
  <c r="F389" i="8"/>
  <c r="I417" i="8"/>
  <c r="F417" i="8"/>
  <c r="I364" i="8"/>
  <c r="F364" i="8"/>
  <c r="I373" i="8"/>
  <c r="F373" i="8"/>
  <c r="I434" i="8"/>
  <c r="F434" i="8"/>
  <c r="I250" i="8"/>
  <c r="F250" i="8"/>
  <c r="I242" i="8"/>
  <c r="F242" i="8"/>
  <c r="I262" i="8"/>
  <c r="F262" i="8"/>
  <c r="I271" i="8"/>
  <c r="F271" i="8"/>
  <c r="I127" i="8"/>
  <c r="F127" i="8"/>
  <c r="I162" i="8"/>
  <c r="F162" i="8"/>
  <c r="I119" i="8"/>
  <c r="F119" i="8"/>
  <c r="I153" i="8"/>
  <c r="F153" i="8"/>
  <c r="I145" i="8"/>
  <c r="F145" i="8"/>
  <c r="I137" i="8"/>
  <c r="F137" i="8"/>
  <c r="I170" i="8"/>
  <c r="F170" i="8"/>
  <c r="I111" i="8"/>
  <c r="F111" i="8"/>
  <c r="I47" i="8"/>
  <c r="F47" i="8"/>
  <c r="I39" i="8"/>
  <c r="F39" i="8"/>
  <c r="I30" i="8"/>
  <c r="F30" i="8"/>
  <c r="I779" i="8"/>
  <c r="F779" i="8"/>
  <c r="I771" i="8"/>
  <c r="F771" i="8"/>
  <c r="I807" i="8"/>
  <c r="F807" i="8"/>
  <c r="I762" i="8"/>
  <c r="F762" i="8"/>
  <c r="I787" i="8"/>
  <c r="F787" i="8"/>
  <c r="I754" i="8"/>
  <c r="F754" i="8"/>
  <c r="I816" i="8"/>
  <c r="F816" i="8"/>
  <c r="I796" i="8"/>
  <c r="F796" i="8"/>
  <c r="I653" i="8"/>
  <c r="F653" i="8"/>
  <c r="I661" i="8"/>
  <c r="F661" i="8"/>
  <c r="I669" i="8"/>
  <c r="F669" i="8"/>
  <c r="I681" i="8"/>
  <c r="F681" i="8"/>
  <c r="I689" i="8"/>
  <c r="F689" i="8"/>
  <c r="I572" i="8"/>
  <c r="F572" i="8"/>
  <c r="I556" i="8"/>
  <c r="F556" i="8"/>
  <c r="I564" i="8"/>
  <c r="F564" i="8"/>
  <c r="I513" i="8"/>
  <c r="F513" i="8"/>
  <c r="I540" i="8"/>
  <c r="F540" i="8"/>
  <c r="I548" i="8"/>
  <c r="F548" i="8"/>
  <c r="I521" i="8"/>
  <c r="F521" i="8"/>
  <c r="I530" i="8"/>
  <c r="F530" i="8"/>
  <c r="I398" i="8"/>
  <c r="F398" i="8"/>
  <c r="I382" i="8"/>
  <c r="F382" i="8"/>
  <c r="I409" i="8"/>
  <c r="F409" i="8"/>
  <c r="I427" i="8"/>
  <c r="F427" i="8"/>
  <c r="I390" i="8"/>
  <c r="F390" i="8"/>
  <c r="I418" i="8"/>
  <c r="F418" i="8"/>
  <c r="I365" i="8"/>
  <c r="F365" i="8"/>
  <c r="I374" i="8"/>
  <c r="F374" i="8"/>
  <c r="I435" i="8"/>
  <c r="F435" i="8"/>
  <c r="I251" i="8"/>
  <c r="F251" i="8"/>
  <c r="I243" i="8"/>
  <c r="F243" i="8"/>
  <c r="I263" i="8"/>
  <c r="F263" i="8"/>
  <c r="I272" i="8"/>
  <c r="F272" i="8"/>
  <c r="I128" i="8"/>
  <c r="F128" i="8"/>
  <c r="I163" i="8"/>
  <c r="F163" i="8"/>
  <c r="I120" i="8"/>
  <c r="F120" i="8"/>
  <c r="I154" i="8"/>
  <c r="F154" i="8"/>
  <c r="I146" i="8"/>
  <c r="F146" i="8"/>
  <c r="I138" i="8"/>
  <c r="F138" i="8"/>
  <c r="I171" i="8"/>
  <c r="F171" i="8"/>
  <c r="I112" i="8"/>
  <c r="F112" i="8"/>
  <c r="I48" i="8"/>
  <c r="F48" i="8"/>
  <c r="I40" i="8"/>
  <c r="F40" i="8"/>
  <c r="I31" i="8"/>
  <c r="F31" i="8"/>
  <c r="I780" i="8"/>
  <c r="F780" i="8"/>
  <c r="I772" i="8"/>
  <c r="F772" i="8"/>
  <c r="I808" i="8"/>
  <c r="F808" i="8"/>
  <c r="I763" i="8"/>
  <c r="F763" i="8"/>
  <c r="I788" i="8"/>
  <c r="F788" i="8"/>
  <c r="I755" i="8"/>
  <c r="F755" i="8"/>
  <c r="I817" i="8"/>
  <c r="F817" i="8"/>
  <c r="I797" i="8"/>
  <c r="F797" i="8"/>
  <c r="I654" i="8"/>
  <c r="F654" i="8"/>
  <c r="I662" i="8"/>
  <c r="F662" i="8"/>
  <c r="I670" i="8"/>
  <c r="F670" i="8"/>
  <c r="I682" i="8"/>
  <c r="F682" i="8"/>
  <c r="I690" i="8"/>
  <c r="F690" i="8"/>
  <c r="I573" i="8"/>
  <c r="F573" i="8"/>
  <c r="I557" i="8"/>
  <c r="F557" i="8"/>
  <c r="I565" i="8"/>
  <c r="F565" i="8"/>
  <c r="I514" i="8"/>
  <c r="F514" i="8"/>
  <c r="I541" i="8"/>
  <c r="F541" i="8"/>
  <c r="I549" i="8"/>
  <c r="F549" i="8"/>
  <c r="I522" i="8"/>
  <c r="F522" i="8"/>
  <c r="I531" i="8"/>
  <c r="F531" i="8"/>
  <c r="I399" i="8"/>
  <c r="F399" i="8"/>
  <c r="I383" i="8"/>
  <c r="F383" i="8"/>
  <c r="I410" i="8"/>
  <c r="F410" i="8"/>
  <c r="I428" i="8"/>
  <c r="F428" i="8"/>
  <c r="I391" i="8"/>
  <c r="F391" i="8"/>
  <c r="I419" i="8"/>
  <c r="F419" i="8"/>
  <c r="I366" i="8"/>
  <c r="F366" i="8"/>
  <c r="I375" i="8"/>
  <c r="F375" i="8"/>
  <c r="I436" i="8"/>
  <c r="F436" i="8"/>
  <c r="I252" i="8"/>
  <c r="F252" i="8"/>
  <c r="I244" i="8"/>
  <c r="F244" i="8"/>
  <c r="I264" i="8"/>
  <c r="F264" i="8"/>
  <c r="I273" i="8"/>
  <c r="F273" i="8"/>
  <c r="I129" i="8"/>
  <c r="F129" i="8"/>
  <c r="I164" i="8"/>
  <c r="F164" i="8"/>
  <c r="I121" i="8"/>
  <c r="F121" i="8"/>
  <c r="I155" i="8"/>
  <c r="F155" i="8"/>
  <c r="I147" i="8"/>
  <c r="F147" i="8"/>
  <c r="I139" i="8"/>
  <c r="F139" i="8"/>
  <c r="I172" i="8"/>
  <c r="F172" i="8"/>
  <c r="I113" i="8"/>
  <c r="F113" i="8"/>
  <c r="I49" i="8"/>
  <c r="F49" i="8"/>
  <c r="I41" i="8"/>
  <c r="F41" i="8"/>
  <c r="I32" i="8"/>
  <c r="F32" i="8"/>
  <c r="I781" i="8"/>
  <c r="F781" i="8"/>
  <c r="I773" i="8"/>
  <c r="F773" i="8"/>
  <c r="I809" i="8"/>
  <c r="F809" i="8"/>
  <c r="I764" i="8"/>
  <c r="F764" i="8"/>
  <c r="I789" i="8"/>
  <c r="F789" i="8"/>
  <c r="I756" i="8"/>
  <c r="F756" i="8"/>
  <c r="I818" i="8"/>
  <c r="F818" i="8"/>
  <c r="I748" i="8"/>
  <c r="F748" i="8"/>
  <c r="I798" i="8"/>
  <c r="F798" i="8"/>
  <c r="I675" i="8"/>
  <c r="F675" i="8"/>
  <c r="I655" i="8"/>
  <c r="F655" i="8"/>
  <c r="I663" i="8"/>
  <c r="F663" i="8"/>
  <c r="I671" i="8"/>
  <c r="F671" i="8"/>
  <c r="I683" i="8"/>
  <c r="F683" i="8"/>
  <c r="I672" i="8"/>
  <c r="F672" i="8"/>
  <c r="I691" i="8"/>
  <c r="F691" i="8"/>
  <c r="I574" i="8"/>
  <c r="F574" i="8"/>
  <c r="I534" i="8"/>
  <c r="F534" i="8"/>
  <c r="I558" i="8"/>
  <c r="F558" i="8"/>
  <c r="I566" i="8"/>
  <c r="F566" i="8"/>
  <c r="I515" i="8"/>
  <c r="F515" i="8"/>
  <c r="I542" i="8"/>
  <c r="F542" i="8"/>
  <c r="I550" i="8"/>
  <c r="F550" i="8"/>
  <c r="I523" i="8"/>
  <c r="F523" i="8"/>
  <c r="I532" i="8"/>
  <c r="F532" i="8"/>
  <c r="I400" i="8"/>
  <c r="F400" i="8"/>
  <c r="I384" i="8"/>
  <c r="F384" i="8"/>
  <c r="I411" i="8"/>
  <c r="F411" i="8"/>
  <c r="I429" i="8"/>
  <c r="F429" i="8"/>
  <c r="I359" i="8"/>
  <c r="F359" i="8"/>
  <c r="I392" i="8"/>
  <c r="F392" i="8"/>
  <c r="I420" i="8"/>
  <c r="F420" i="8"/>
  <c r="I367" i="8"/>
  <c r="F367" i="8"/>
  <c r="I376" i="8"/>
  <c r="F376" i="8"/>
  <c r="I437" i="8"/>
  <c r="F437" i="8"/>
  <c r="I255" i="8"/>
  <c r="F255" i="8"/>
  <c r="I266" i="8"/>
  <c r="F266" i="8"/>
  <c r="I253" i="8"/>
  <c r="F253" i="8"/>
  <c r="I254" i="8"/>
  <c r="F254" i="8"/>
  <c r="I245" i="8"/>
  <c r="F245" i="8"/>
  <c r="I265" i="8"/>
  <c r="F265" i="8"/>
  <c r="I274" i="8"/>
  <c r="F274" i="8"/>
  <c r="I237" i="8"/>
  <c r="F237" i="8"/>
  <c r="I256" i="8"/>
  <c r="F256" i="8"/>
  <c r="I130" i="8"/>
  <c r="F130" i="8"/>
  <c r="I165" i="8"/>
  <c r="F165" i="8"/>
  <c r="I122" i="8"/>
  <c r="F122" i="8"/>
  <c r="I156" i="8"/>
  <c r="F156" i="8"/>
  <c r="I148" i="8"/>
  <c r="F148" i="8"/>
  <c r="I140" i="8"/>
  <c r="F140" i="8"/>
  <c r="I173" i="8"/>
  <c r="F173" i="8"/>
  <c r="I106" i="8"/>
  <c r="F106" i="8"/>
  <c r="I114" i="8"/>
  <c r="F114" i="8"/>
  <c r="I50" i="8"/>
  <c r="F50" i="8"/>
  <c r="I42" i="8"/>
  <c r="F42" i="8"/>
  <c r="I34" i="8"/>
  <c r="F34" i="8"/>
  <c r="I33" i="8"/>
  <c r="F33" i="8"/>
  <c r="I51" i="8"/>
  <c r="F51" i="8"/>
  <c r="I10" i="8"/>
  <c r="F10" i="8"/>
  <c r="F73" i="8"/>
  <c r="F52" i="8"/>
  <c r="F69" i="8"/>
  <c r="F82" i="8"/>
  <c r="F58" i="8"/>
  <c r="F61" i="8"/>
  <c r="F91" i="8"/>
  <c r="F186" i="8"/>
  <c r="F196" i="8"/>
  <c r="F183" i="8"/>
  <c r="F105" i="8"/>
  <c r="F184" i="8"/>
  <c r="F193" i="8"/>
  <c r="F219" i="8"/>
  <c r="F211" i="8"/>
  <c r="F207" i="8"/>
  <c r="F199" i="8"/>
  <c r="F223" i="8"/>
  <c r="F225" i="8"/>
  <c r="F216" i="8"/>
  <c r="F191" i="8"/>
  <c r="F214" i="8"/>
  <c r="F213" i="8"/>
  <c r="F188" i="8"/>
  <c r="F182" i="8"/>
  <c r="F178" i="8"/>
  <c r="F157" i="8"/>
  <c r="F209" i="8"/>
  <c r="F222" i="8"/>
  <c r="F220" i="8"/>
  <c r="F104" i="8"/>
  <c r="F189" i="8"/>
  <c r="F174" i="8"/>
  <c r="F204" i="8"/>
  <c r="F180" i="8"/>
  <c r="F176" i="8"/>
  <c r="F210" i="8"/>
  <c r="F201" i="8"/>
  <c r="F227" i="8"/>
  <c r="F197" i="8"/>
  <c r="F190" i="8"/>
  <c r="F179" i="8"/>
  <c r="F208" i="8"/>
  <c r="F198" i="8"/>
  <c r="F221" i="8"/>
  <c r="F226" i="8"/>
  <c r="F132" i="8"/>
  <c r="F102" i="8"/>
  <c r="F175" i="8"/>
  <c r="F206" i="8"/>
  <c r="F224" i="8"/>
  <c r="F217" i="8"/>
  <c r="F192" i="8"/>
  <c r="F218" i="8"/>
  <c r="F202" i="8"/>
  <c r="F212" i="8"/>
  <c r="F203" i="8"/>
  <c r="F194" i="8"/>
  <c r="F131" i="8"/>
  <c r="F99" i="8"/>
  <c r="F185" i="8"/>
  <c r="F100" i="8"/>
  <c r="F205" i="8"/>
  <c r="F195" i="8"/>
  <c r="F215" i="8"/>
  <c r="F92" i="8"/>
  <c r="F181" i="8"/>
  <c r="F103" i="8"/>
  <c r="F97" i="8"/>
  <c r="F200" i="8"/>
  <c r="F187" i="8"/>
  <c r="F177" i="8"/>
  <c r="F304" i="8"/>
  <c r="F310" i="8"/>
  <c r="F235" i="8"/>
  <c r="F312" i="8"/>
  <c r="F338" i="8"/>
  <c r="F289" i="8"/>
  <c r="F321" i="8"/>
  <c r="F329" i="8"/>
  <c r="F300" i="8"/>
  <c r="F299" i="8"/>
  <c r="F350" i="8"/>
  <c r="F331" i="8"/>
  <c r="F330" i="8"/>
  <c r="F307" i="8"/>
  <c r="F293" i="8"/>
  <c r="F342" i="8"/>
  <c r="F344" i="8"/>
  <c r="F341" i="8"/>
  <c r="F326" i="8"/>
  <c r="F281" i="8"/>
  <c r="F334" i="8"/>
  <c r="F318" i="8"/>
  <c r="F280" i="8"/>
  <c r="F279" i="8"/>
  <c r="F345" i="8"/>
  <c r="F328" i="8"/>
  <c r="F314" i="8"/>
  <c r="F285" i="8"/>
  <c r="F232" i="8"/>
  <c r="F296" i="8"/>
  <c r="F297" i="8"/>
  <c r="F343" i="8"/>
  <c r="F340" i="8"/>
  <c r="F335" i="8"/>
  <c r="F324" i="8"/>
  <c r="F309" i="8"/>
  <c r="F301" i="8"/>
  <c r="F295" i="8"/>
  <c r="F231" i="8"/>
  <c r="F294" i="8"/>
  <c r="F349" i="8"/>
  <c r="F325" i="8"/>
  <c r="F291" i="8"/>
  <c r="F327" i="8"/>
  <c r="F284" i="8"/>
  <c r="F337" i="8"/>
  <c r="F306" i="8"/>
  <c r="F277" i="8"/>
  <c r="F336" i="8"/>
  <c r="F332" i="8"/>
  <c r="F313" i="8"/>
  <c r="F292" i="8"/>
  <c r="F308" i="8"/>
  <c r="F276" i="8"/>
  <c r="F319" i="8"/>
  <c r="F315" i="8"/>
  <c r="F288" i="8"/>
  <c r="F278" i="8"/>
  <c r="F346" i="8"/>
  <c r="F283" i="8"/>
  <c r="F230" i="8"/>
  <c r="F339" i="8"/>
  <c r="F286" i="8"/>
  <c r="F287" i="8"/>
  <c r="F275" i="8"/>
  <c r="F322" i="8"/>
  <c r="F228" i="8"/>
  <c r="F233" i="8"/>
  <c r="F311" i="8"/>
  <c r="F316" i="8"/>
  <c r="F302" i="8"/>
  <c r="F257" i="8"/>
  <c r="F347" i="8"/>
  <c r="F282" i="8"/>
  <c r="F320" i="8"/>
  <c r="F229" i="8"/>
  <c r="F305" i="8"/>
  <c r="F290" i="8"/>
  <c r="F236" i="8"/>
  <c r="F234" i="8"/>
  <c r="F317" i="8"/>
  <c r="F298" i="8"/>
  <c r="F303" i="8"/>
  <c r="F358" i="8"/>
  <c r="F475" i="8"/>
  <c r="F489" i="8"/>
  <c r="F466" i="8"/>
  <c r="F499" i="8"/>
  <c r="F464" i="8"/>
  <c r="F457" i="8"/>
  <c r="F455" i="8"/>
  <c r="F421" i="8"/>
  <c r="F493" i="8"/>
  <c r="F355" i="8"/>
  <c r="F468" i="8"/>
  <c r="F472" i="8"/>
  <c r="F412" i="8"/>
  <c r="F486" i="8"/>
  <c r="F480" i="8"/>
  <c r="F442" i="8"/>
  <c r="F368" i="8"/>
  <c r="F476" i="8"/>
  <c r="F402" i="8"/>
  <c r="F354" i="8"/>
  <c r="F356" i="8"/>
  <c r="F439" i="8"/>
  <c r="F443" i="8"/>
  <c r="F451" i="8"/>
  <c r="F496" i="8"/>
  <c r="F456" i="8"/>
  <c r="F438" i="8"/>
  <c r="F484" i="8"/>
  <c r="F478" i="8"/>
  <c r="F458" i="8"/>
  <c r="F401" i="8"/>
  <c r="F353" i="8"/>
  <c r="F495" i="8"/>
  <c r="F488" i="8"/>
  <c r="F483" i="8"/>
  <c r="F485" i="8"/>
  <c r="F479" i="8"/>
  <c r="F465" i="8"/>
  <c r="F460" i="8"/>
  <c r="F471" i="8"/>
  <c r="F469" i="8"/>
  <c r="F444" i="8"/>
  <c r="F474" i="8"/>
  <c r="F448" i="8"/>
  <c r="F477" i="8"/>
  <c r="F445" i="8"/>
  <c r="F352" i="8"/>
  <c r="F490" i="8"/>
  <c r="F449" i="8"/>
  <c r="F482" i="8"/>
  <c r="F452" i="8"/>
  <c r="F447" i="8"/>
  <c r="F461" i="8"/>
  <c r="F446" i="8"/>
  <c r="F403" i="8"/>
  <c r="F492" i="8"/>
  <c r="F454" i="8"/>
  <c r="F441" i="8"/>
  <c r="F473" i="8"/>
  <c r="F467" i="8"/>
  <c r="F497" i="8"/>
  <c r="F494" i="8"/>
  <c r="F462" i="8"/>
  <c r="F357" i="8"/>
  <c r="F333" i="8"/>
  <c r="F348" i="8"/>
  <c r="F453" i="8"/>
  <c r="F450" i="8"/>
  <c r="F481" i="8"/>
  <c r="F463" i="8"/>
  <c r="F351" i="8"/>
  <c r="F440" i="8"/>
  <c r="F470" i="8"/>
  <c r="F323" i="8"/>
  <c r="F491" i="8"/>
  <c r="F487" i="8"/>
  <c r="F459" i="8"/>
  <c r="F501" i="8"/>
  <c r="F500" i="8"/>
  <c r="F503" i="8"/>
  <c r="F502" i="8"/>
  <c r="F498" i="8"/>
  <c r="F506" i="8"/>
  <c r="F505" i="8"/>
  <c r="F507" i="8"/>
  <c r="F524" i="8"/>
  <c r="F533" i="8"/>
  <c r="F576" i="8"/>
  <c r="F577" i="8"/>
  <c r="F578" i="8"/>
  <c r="F580" i="8"/>
  <c r="F575" i="8"/>
  <c r="F504" i="8"/>
  <c r="F579" i="8"/>
  <c r="F586" i="8"/>
  <c r="F589" i="8"/>
  <c r="F584" i="8"/>
  <c r="F588" i="8"/>
  <c r="F581" i="8"/>
  <c r="F587" i="8"/>
  <c r="F585" i="8"/>
  <c r="F590" i="8"/>
  <c r="F591" i="8"/>
  <c r="F582" i="8"/>
  <c r="F583" i="8"/>
  <c r="F593" i="8"/>
  <c r="F597" i="8"/>
  <c r="F596" i="8"/>
  <c r="F598" i="8"/>
  <c r="F592" i="8"/>
  <c r="F595" i="8"/>
  <c r="F600" i="8"/>
  <c r="F604" i="8"/>
  <c r="F605" i="8"/>
  <c r="F601" i="8"/>
  <c r="F603" i="8"/>
  <c r="F606" i="8"/>
  <c r="F599" i="8"/>
  <c r="F607" i="8"/>
  <c r="F602" i="8"/>
  <c r="F594" i="8"/>
  <c r="F611" i="8"/>
  <c r="F610" i="8"/>
  <c r="F613" i="8"/>
  <c r="F612" i="8"/>
  <c r="F614" i="8"/>
  <c r="F609" i="8"/>
  <c r="F608" i="8"/>
  <c r="F615" i="8"/>
  <c r="F619" i="8"/>
  <c r="F616" i="8"/>
  <c r="F618" i="8"/>
  <c r="F625" i="8"/>
  <c r="F620" i="8"/>
  <c r="F623" i="8"/>
  <c r="F622" i="8"/>
  <c r="F617" i="8"/>
  <c r="F627" i="8"/>
  <c r="F626" i="8"/>
  <c r="F624" i="8"/>
  <c r="F629" i="8"/>
  <c r="F634" i="8"/>
  <c r="F630" i="8"/>
  <c r="F631" i="8"/>
  <c r="F628" i="8"/>
  <c r="F636" i="8"/>
  <c r="F635" i="8"/>
  <c r="F633" i="8"/>
  <c r="F638" i="8"/>
  <c r="F639" i="8"/>
  <c r="F632" i="8"/>
  <c r="F640" i="8"/>
  <c r="F637" i="8"/>
  <c r="F621" i="8"/>
  <c r="F692" i="8"/>
  <c r="F645" i="8"/>
  <c r="F646" i="8"/>
  <c r="F736" i="8"/>
  <c r="F724" i="8"/>
  <c r="F694" i="8"/>
  <c r="F738" i="8"/>
  <c r="F716" i="8"/>
  <c r="F709" i="8"/>
  <c r="F707" i="8"/>
  <c r="F696" i="8"/>
  <c r="F735" i="8"/>
  <c r="F720" i="8"/>
  <c r="F717" i="8"/>
  <c r="F722" i="8"/>
  <c r="F733" i="8"/>
  <c r="F704" i="8"/>
  <c r="F644" i="8"/>
  <c r="F713" i="8"/>
  <c r="F702" i="8"/>
  <c r="F728" i="8"/>
  <c r="F739" i="8"/>
  <c r="F714" i="8"/>
  <c r="F643" i="8"/>
  <c r="F698" i="8"/>
  <c r="F699" i="8"/>
  <c r="F715" i="8"/>
  <c r="F711" i="8"/>
  <c r="F706" i="8"/>
  <c r="F693" i="8"/>
  <c r="F642" i="8"/>
  <c r="F718" i="8"/>
  <c r="F695" i="8"/>
  <c r="F721" i="8"/>
  <c r="F710" i="8"/>
  <c r="F729" i="8"/>
  <c r="F727" i="8"/>
  <c r="F674" i="8"/>
  <c r="F737" i="8"/>
  <c r="F732" i="8"/>
  <c r="F673" i="8"/>
  <c r="F726" i="8"/>
  <c r="F730" i="8"/>
  <c r="F641" i="8"/>
  <c r="F708" i="8"/>
  <c r="F703" i="8"/>
  <c r="F712" i="8"/>
  <c r="F734" i="8"/>
  <c r="F731" i="8"/>
  <c r="F725" i="8"/>
  <c r="F719" i="8"/>
  <c r="F700" i="8"/>
  <c r="F701" i="8"/>
  <c r="F647" i="8"/>
  <c r="F697" i="8"/>
  <c r="F705" i="8"/>
  <c r="F745" i="8"/>
  <c r="F850" i="8"/>
  <c r="F839" i="8"/>
  <c r="F851" i="8"/>
  <c r="F846" i="8"/>
  <c r="F823" i="8"/>
  <c r="F840" i="8"/>
  <c r="F747" i="8"/>
  <c r="F819" i="8"/>
  <c r="F746" i="8"/>
  <c r="F842" i="8"/>
  <c r="F848" i="8"/>
  <c r="F841" i="8"/>
  <c r="F849" i="8"/>
  <c r="F740" i="8"/>
  <c r="F836" i="8"/>
  <c r="F800" i="8"/>
  <c r="F844" i="8"/>
  <c r="F847" i="8"/>
  <c r="F741" i="8"/>
  <c r="F821" i="8"/>
  <c r="F831" i="8"/>
  <c r="F845" i="8"/>
  <c r="F822" i="8"/>
  <c r="F790" i="8"/>
  <c r="F799" i="8"/>
  <c r="F843" i="8"/>
  <c r="F742" i="8"/>
  <c r="F837" i="8"/>
  <c r="F838" i="8"/>
  <c r="F830" i="8"/>
  <c r="F723" i="8"/>
  <c r="F833" i="8"/>
  <c r="F810" i="8"/>
  <c r="F820" i="8"/>
  <c r="F829" i="8"/>
  <c r="F835" i="8"/>
  <c r="F828" i="8"/>
  <c r="F824" i="8"/>
  <c r="F832" i="8"/>
  <c r="F834" i="8"/>
  <c r="F826" i="8"/>
  <c r="F825" i="8"/>
  <c r="F801" i="8"/>
  <c r="F765" i="8"/>
  <c r="F827" i="8"/>
  <c r="F743" i="8"/>
  <c r="F744" i="8"/>
  <c r="F3" i="8"/>
  <c r="F5" i="8"/>
  <c r="F6" i="8"/>
  <c r="F7" i="8"/>
  <c r="F8" i="8"/>
  <c r="F4" i="8"/>
  <c r="I744" i="8"/>
  <c r="I743" i="8"/>
  <c r="I827" i="8"/>
  <c r="I765" i="8"/>
  <c r="I801" i="8"/>
  <c r="I825" i="8"/>
  <c r="I826" i="8"/>
  <c r="I834" i="8"/>
  <c r="I832" i="8"/>
  <c r="I824" i="8"/>
  <c r="I828" i="8"/>
  <c r="I835" i="8"/>
  <c r="I829" i="8"/>
  <c r="I820" i="8"/>
  <c r="I810" i="8"/>
  <c r="I833" i="8"/>
  <c r="I723" i="8"/>
  <c r="I830" i="8"/>
  <c r="I838" i="8"/>
  <c r="I837" i="8"/>
  <c r="I742" i="8"/>
  <c r="I843" i="8"/>
  <c r="I799" i="8"/>
  <c r="I790" i="8"/>
  <c r="I822" i="8"/>
  <c r="I845" i="8"/>
  <c r="I831" i="8"/>
  <c r="I821" i="8"/>
  <c r="I741" i="8"/>
  <c r="I847" i="8"/>
  <c r="I844" i="8"/>
  <c r="I800" i="8"/>
  <c r="I836" i="8"/>
  <c r="I740" i="8"/>
  <c r="I849" i="8"/>
  <c r="I841" i="8"/>
  <c r="I848" i="8"/>
  <c r="I842" i="8"/>
  <c r="I746" i="8"/>
  <c r="I819" i="8"/>
  <c r="I747" i="8"/>
  <c r="I840" i="8"/>
  <c r="I823" i="8"/>
  <c r="I846" i="8"/>
  <c r="I851" i="8"/>
  <c r="I839" i="8"/>
  <c r="I850" i="8"/>
  <c r="I745" i="8"/>
  <c r="I705" i="8"/>
  <c r="I697" i="8"/>
  <c r="I647" i="8"/>
  <c r="I701" i="8"/>
  <c r="I700" i="8"/>
  <c r="I719" i="8"/>
  <c r="I725" i="8"/>
  <c r="I731" i="8"/>
  <c r="I734" i="8"/>
  <c r="I712" i="8"/>
  <c r="I703" i="8"/>
  <c r="I708" i="8"/>
  <c r="I641" i="8"/>
  <c r="I730" i="8"/>
  <c r="I726" i="8"/>
  <c r="I673" i="8"/>
  <c r="I732" i="8"/>
  <c r="I737" i="8"/>
  <c r="I674" i="8"/>
  <c r="I727" i="8"/>
  <c r="I729" i="8"/>
  <c r="I710" i="8"/>
  <c r="I721" i="8"/>
  <c r="I695" i="8"/>
  <c r="I718" i="8"/>
  <c r="I642" i="8"/>
  <c r="I693" i="8"/>
  <c r="I706" i="8"/>
  <c r="I711" i="8"/>
  <c r="I715" i="8"/>
  <c r="I699" i="8"/>
  <c r="I698" i="8"/>
  <c r="I643" i="8"/>
  <c r="I714" i="8"/>
  <c r="I739" i="8"/>
  <c r="I728" i="8"/>
  <c r="I702" i="8"/>
  <c r="I713" i="8"/>
  <c r="I644" i="8"/>
  <c r="I704" i="8"/>
  <c r="I733" i="8"/>
  <c r="I722" i="8"/>
  <c r="I717" i="8"/>
  <c r="I720" i="8"/>
  <c r="I735" i="8"/>
  <c r="I696" i="8"/>
  <c r="I707" i="8"/>
  <c r="I709" i="8"/>
  <c r="I716" i="8"/>
  <c r="I738" i="8"/>
  <c r="I694" i="8"/>
  <c r="I724" i="8"/>
  <c r="I736" i="8"/>
  <c r="I646" i="8"/>
  <c r="I645" i="8"/>
  <c r="I692" i="8"/>
  <c r="I621" i="8"/>
  <c r="I637" i="8"/>
  <c r="I640" i="8"/>
  <c r="I632" i="8"/>
  <c r="I639" i="8"/>
  <c r="I638" i="8"/>
  <c r="I633" i="8"/>
  <c r="I635" i="8"/>
  <c r="I636" i="8"/>
  <c r="I628" i="8"/>
  <c r="I631" i="8"/>
  <c r="I630" i="8"/>
  <c r="I634" i="8"/>
  <c r="I629" i="8"/>
  <c r="I624" i="8"/>
  <c r="I626" i="8"/>
  <c r="I627" i="8"/>
  <c r="I617" i="8"/>
  <c r="I622" i="8"/>
  <c r="I623" i="8"/>
  <c r="I620" i="8"/>
  <c r="I625" i="8"/>
  <c r="I618" i="8"/>
  <c r="I616" i="8"/>
  <c r="I619" i="8"/>
  <c r="I615" i="8"/>
  <c r="I608" i="8"/>
  <c r="I609" i="8"/>
  <c r="I614" i="8"/>
  <c r="I612" i="8"/>
  <c r="I613" i="8"/>
  <c r="I610" i="8"/>
  <c r="I611" i="8"/>
  <c r="I594" i="8"/>
  <c r="I602" i="8"/>
  <c r="I607" i="8"/>
  <c r="I599" i="8"/>
  <c r="I606" i="8"/>
  <c r="I603" i="8"/>
  <c r="I601" i="8"/>
  <c r="I605" i="8"/>
  <c r="I604" i="8"/>
  <c r="I600" i="8"/>
  <c r="I595" i="8"/>
  <c r="I592" i="8"/>
  <c r="I598" i="8"/>
  <c r="I596" i="8"/>
  <c r="I597" i="8"/>
  <c r="I593" i="8"/>
  <c r="I583" i="8"/>
  <c r="I582" i="8"/>
  <c r="I591" i="8"/>
  <c r="I590" i="8"/>
  <c r="I585" i="8"/>
  <c r="I587" i="8"/>
  <c r="I581" i="8"/>
  <c r="I588" i="8"/>
  <c r="I584" i="8"/>
  <c r="I589" i="8"/>
  <c r="I586" i="8"/>
  <c r="I579" i="8"/>
  <c r="I504" i="8"/>
  <c r="I575" i="8"/>
  <c r="I580" i="8"/>
  <c r="I578" i="8"/>
  <c r="I577" i="8"/>
  <c r="I576" i="8"/>
  <c r="I533" i="8"/>
  <c r="I524" i="8"/>
  <c r="I507" i="8"/>
  <c r="I505" i="8"/>
  <c r="I506" i="8"/>
  <c r="I498" i="8"/>
  <c r="I502" i="8"/>
  <c r="I503" i="8"/>
  <c r="I500" i="8"/>
  <c r="I501" i="8"/>
  <c r="I459" i="8"/>
  <c r="I487" i="8"/>
  <c r="I491" i="8"/>
  <c r="I323" i="8"/>
  <c r="I470" i="8"/>
  <c r="I440" i="8"/>
  <c r="I351" i="8"/>
  <c r="I463" i="8"/>
  <c r="I481" i="8"/>
  <c r="I450" i="8"/>
  <c r="I453" i="8"/>
  <c r="I348" i="8"/>
  <c r="I333" i="8"/>
  <c r="I357" i="8"/>
  <c r="I462" i="8"/>
  <c r="I494" i="8"/>
  <c r="I497" i="8"/>
  <c r="I467" i="8"/>
  <c r="I473" i="8"/>
  <c r="I441" i="8"/>
  <c r="I454" i="8"/>
  <c r="I492" i="8"/>
  <c r="I403" i="8"/>
  <c r="I446" i="8"/>
  <c r="I461" i="8"/>
  <c r="I447" i="8"/>
  <c r="I452" i="8"/>
  <c r="I482" i="8"/>
  <c r="I449" i="8"/>
  <c r="I490" i="8"/>
  <c r="I352" i="8"/>
  <c r="I445" i="8"/>
  <c r="I477" i="8"/>
  <c r="I448" i="8"/>
  <c r="I474" i="8"/>
  <c r="I444" i="8"/>
  <c r="I469" i="8"/>
  <c r="I471" i="8"/>
  <c r="I460" i="8"/>
  <c r="I465" i="8"/>
  <c r="I479" i="8"/>
  <c r="I485" i="8"/>
  <c r="I483" i="8"/>
  <c r="I488" i="8"/>
  <c r="I495" i="8"/>
  <c r="I353" i="8"/>
  <c r="I401" i="8"/>
  <c r="I458" i="8"/>
  <c r="I478" i="8"/>
  <c r="I484" i="8"/>
  <c r="I438" i="8"/>
  <c r="I456" i="8"/>
  <c r="I496" i="8"/>
  <c r="I451" i="8"/>
  <c r="I443" i="8"/>
  <c r="I439" i="8"/>
  <c r="I356" i="8"/>
  <c r="I354" i="8"/>
  <c r="I402" i="8"/>
  <c r="I476" i="8"/>
  <c r="I368" i="8"/>
  <c r="I442" i="8"/>
  <c r="I480" i="8"/>
  <c r="I486" i="8"/>
  <c r="I412" i="8"/>
  <c r="I472" i="8"/>
  <c r="I468" i="8"/>
  <c r="I355" i="8"/>
  <c r="I493" i="8"/>
  <c r="I421" i="8"/>
  <c r="I455" i="8"/>
  <c r="I457" i="8"/>
  <c r="I464" i="8"/>
  <c r="I499" i="8"/>
  <c r="I466" i="8"/>
  <c r="I489" i="8"/>
  <c r="I475" i="8"/>
  <c r="I358" i="8"/>
  <c r="I303" i="8"/>
  <c r="I298" i="8"/>
  <c r="I317" i="8"/>
  <c r="I234" i="8"/>
  <c r="I236" i="8"/>
  <c r="I290" i="8"/>
  <c r="I305" i="8"/>
  <c r="I229" i="8"/>
  <c r="I320" i="8"/>
  <c r="I282" i="8"/>
  <c r="I347" i="8"/>
  <c r="I257" i="8"/>
  <c r="I302" i="8"/>
  <c r="I316" i="8"/>
  <c r="I311" i="8"/>
  <c r="I233" i="8"/>
  <c r="I228" i="8"/>
  <c r="I322" i="8"/>
  <c r="I275" i="8"/>
  <c r="I287" i="8"/>
  <c r="I286" i="8"/>
  <c r="I339" i="8"/>
  <c r="I230" i="8"/>
  <c r="I283" i="8"/>
  <c r="I346" i="8"/>
  <c r="I278" i="8"/>
  <c r="I288" i="8"/>
  <c r="I315" i="8"/>
  <c r="I319" i="8"/>
  <c r="I276" i="8"/>
  <c r="I308" i="8"/>
  <c r="I292" i="8"/>
  <c r="I313" i="8"/>
  <c r="I332" i="8"/>
  <c r="I336" i="8"/>
  <c r="I277" i="8"/>
  <c r="I306" i="8"/>
  <c r="I337" i="8"/>
  <c r="I284" i="8"/>
  <c r="I327" i="8"/>
  <c r="I291" i="8"/>
  <c r="I325" i="8"/>
  <c r="I349" i="8"/>
  <c r="I294" i="8"/>
  <c r="I231" i="8"/>
  <c r="I295" i="8"/>
  <c r="I301" i="8"/>
  <c r="I309" i="8"/>
  <c r="I324" i="8"/>
  <c r="I335" i="8"/>
  <c r="I340" i="8"/>
  <c r="I343" i="8"/>
  <c r="I297" i="8"/>
  <c r="I296" i="8"/>
  <c r="I232" i="8"/>
  <c r="I285" i="8"/>
  <c r="I314" i="8"/>
  <c r="I328" i="8"/>
  <c r="I345" i="8"/>
  <c r="I279" i="8"/>
  <c r="I280" i="8"/>
  <c r="I318" i="8"/>
  <c r="I334" i="8"/>
  <c r="I281" i="8"/>
  <c r="I326" i="8"/>
  <c r="I341" i="8"/>
  <c r="I344" i="8"/>
  <c r="I342" i="8"/>
  <c r="I293" i="8"/>
  <c r="I307" i="8"/>
  <c r="I330" i="8"/>
  <c r="I331" i="8"/>
  <c r="I350" i="8"/>
  <c r="I299" i="8"/>
  <c r="I300" i="8"/>
  <c r="I329" i="8"/>
  <c r="I321" i="8"/>
  <c r="I289" i="8"/>
  <c r="I338" i="8"/>
  <c r="I312" i="8"/>
  <c r="I235" i="8"/>
  <c r="I310" i="8"/>
  <c r="I304" i="8"/>
  <c r="I177" i="8"/>
  <c r="I187" i="8"/>
  <c r="I200" i="8"/>
  <c r="I97" i="8"/>
  <c r="I103" i="8"/>
  <c r="I181" i="8"/>
  <c r="I92" i="8"/>
  <c r="I215" i="8"/>
  <c r="I195" i="8"/>
  <c r="I205" i="8"/>
  <c r="I100" i="8"/>
  <c r="I185" i="8"/>
  <c r="I99" i="8"/>
  <c r="I131" i="8"/>
  <c r="I194" i="8"/>
  <c r="I203" i="8"/>
  <c r="I212" i="8"/>
  <c r="I202" i="8"/>
  <c r="I218" i="8"/>
  <c r="I192" i="8"/>
  <c r="I217" i="8"/>
  <c r="I224" i="8"/>
  <c r="I206" i="8"/>
  <c r="I175" i="8"/>
  <c r="I102" i="8"/>
  <c r="I132" i="8"/>
  <c r="I226" i="8"/>
  <c r="I221" i="8"/>
  <c r="I198" i="8"/>
  <c r="I208" i="8"/>
  <c r="I179" i="8"/>
  <c r="I190" i="8"/>
  <c r="I197" i="8"/>
  <c r="I227" i="8"/>
  <c r="I201" i="8"/>
  <c r="I210" i="8"/>
  <c r="I176" i="8"/>
  <c r="I180" i="8"/>
  <c r="I204" i="8"/>
  <c r="I174" i="8"/>
  <c r="I189" i="8"/>
  <c r="I104" i="8"/>
  <c r="I220" i="8"/>
  <c r="I222" i="8"/>
  <c r="I209" i="8"/>
  <c r="I157" i="8"/>
  <c r="I178" i="8"/>
  <c r="I182" i="8"/>
  <c r="I188" i="8"/>
  <c r="I213" i="8"/>
  <c r="I214" i="8"/>
  <c r="I191" i="8"/>
  <c r="I216" i="8"/>
  <c r="I225" i="8"/>
  <c r="I223" i="8"/>
  <c r="I199" i="8"/>
  <c r="I207" i="8"/>
  <c r="I211" i="8"/>
  <c r="I219" i="8"/>
  <c r="I193" i="8"/>
  <c r="I184" i="8"/>
  <c r="I105" i="8"/>
  <c r="I183" i="8"/>
  <c r="I196" i="8"/>
  <c r="I186" i="8"/>
  <c r="I91" i="8"/>
  <c r="I61" i="8"/>
  <c r="I58" i="8"/>
  <c r="I82" i="8"/>
  <c r="I69" i="8"/>
  <c r="I52" i="8"/>
  <c r="I73" i="8"/>
  <c r="I75" i="8"/>
  <c r="I54" i="8"/>
  <c r="I65" i="8"/>
  <c r="I89" i="8"/>
  <c r="I56" i="8"/>
  <c r="I68" i="8"/>
  <c r="I98" i="8"/>
  <c r="I74" i="8"/>
  <c r="I79" i="8"/>
  <c r="I84" i="8"/>
  <c r="I71" i="8"/>
  <c r="I96" i="8"/>
  <c r="I60" i="8"/>
  <c r="I55" i="8"/>
  <c r="I88" i="8"/>
  <c r="I78" i="8"/>
  <c r="I83" i="8"/>
  <c r="I93" i="8"/>
  <c r="I81" i="8"/>
  <c r="I94" i="8"/>
  <c r="I101" i="8"/>
  <c r="I22" i="8"/>
  <c r="I21" i="8"/>
  <c r="I86" i="8"/>
  <c r="I87" i="8"/>
  <c r="I64" i="8"/>
  <c r="I59" i="8"/>
  <c r="I63" i="8"/>
  <c r="I85" i="8"/>
  <c r="I95" i="8"/>
  <c r="I24" i="8"/>
  <c r="I70" i="8"/>
  <c r="I23" i="8"/>
  <c r="I76" i="8"/>
  <c r="I67" i="8"/>
  <c r="I57" i="8"/>
  <c r="I66" i="8"/>
  <c r="I72" i="8"/>
  <c r="I80" i="8"/>
  <c r="I25" i="8"/>
  <c r="I77" i="8"/>
  <c r="I62" i="8"/>
  <c r="I53" i="8"/>
  <c r="I90" i="8"/>
  <c r="I13" i="8"/>
  <c r="I20" i="8"/>
  <c r="I18" i="8"/>
  <c r="I12" i="8"/>
  <c r="I9" i="8"/>
  <c r="I15" i="8"/>
  <c r="I17" i="8"/>
  <c r="I16" i="8"/>
  <c r="I14" i="8"/>
  <c r="I11" i="8"/>
  <c r="I19" i="8"/>
  <c r="I2" i="8"/>
  <c r="I3" i="8"/>
  <c r="I5" i="8"/>
  <c r="I6" i="8"/>
  <c r="I7" i="8"/>
  <c r="I8" i="8"/>
  <c r="I4" i="8"/>
  <c r="A4" i="12" l="1" a="1"/>
  <c r="A4" i="12" s="1"/>
  <c r="B4" i="12" s="1"/>
  <c r="A5" i="12" a="1"/>
  <c r="A5" i="12" s="1"/>
  <c r="B5" i="12" s="1"/>
  <c r="A6" i="12" a="1"/>
  <c r="A6" i="12" s="1"/>
  <c r="B6" i="12" s="1"/>
  <c r="A7" i="12" a="1"/>
  <c r="A7" i="12" s="1"/>
  <c r="B7" i="12" s="1"/>
  <c r="A8" i="12" a="1"/>
  <c r="A8" i="12" s="1"/>
  <c r="B8" i="12" s="1"/>
  <c r="A9" i="12" a="1"/>
  <c r="A9" i="12" s="1"/>
  <c r="B9" i="12" s="1"/>
  <c r="A10" i="12" a="1"/>
  <c r="A10" i="12" s="1"/>
  <c r="B10" i="12" s="1"/>
  <c r="A11" i="12" a="1"/>
  <c r="A11" i="12" s="1"/>
  <c r="B11" i="12" s="1"/>
  <c r="A12" i="12" a="1"/>
  <c r="A12" i="12" s="1"/>
  <c r="B12" i="12" s="1"/>
  <c r="A13" i="12" a="1"/>
  <c r="A13" i="12" s="1"/>
  <c r="B13" i="12" s="1"/>
  <c r="A14" i="12" a="1"/>
  <c r="A14" i="12" s="1"/>
  <c r="B14" i="12" s="1"/>
  <c r="A15" i="12" a="1"/>
  <c r="A15" i="12" s="1"/>
  <c r="B15" i="12" s="1"/>
  <c r="A16" i="12" a="1"/>
  <c r="A16" i="12" s="1"/>
  <c r="B16" i="12" s="1"/>
  <c r="A17" i="12" a="1"/>
  <c r="A17" i="12" s="1"/>
  <c r="B17" i="12" s="1"/>
  <c r="A18" i="12" a="1"/>
  <c r="A18" i="12" s="1"/>
  <c r="B18" i="12" s="1"/>
  <c r="A19" i="12" a="1"/>
  <c r="A19" i="12" s="1"/>
  <c r="B19" i="12" s="1"/>
  <c r="A20" i="12" a="1"/>
  <c r="A20" i="12" s="1"/>
  <c r="B20" i="12" s="1"/>
  <c r="A21" i="12" a="1"/>
  <c r="A21" i="12" s="1"/>
  <c r="B21" i="12" s="1"/>
  <c r="A22" i="12" a="1"/>
  <c r="A22" i="12" s="1"/>
  <c r="B22" i="12" s="1"/>
  <c r="A23" i="12" a="1"/>
  <c r="A23" i="12" s="1"/>
  <c r="B23" i="12" s="1"/>
  <c r="A24" i="12" a="1"/>
  <c r="A24" i="12" s="1"/>
  <c r="B24" i="12" s="1"/>
  <c r="A25" i="12" a="1"/>
  <c r="A25" i="12" s="1"/>
  <c r="B25" i="12" s="1"/>
  <c r="A26" i="12" a="1"/>
  <c r="A26" i="12" s="1"/>
  <c r="B26" i="12" s="1"/>
  <c r="A27" i="12" a="1"/>
  <c r="A27" i="12" s="1"/>
  <c r="B27" i="12" s="1"/>
  <c r="A28" i="12" a="1"/>
  <c r="A28" i="12" s="1"/>
  <c r="B28" i="12" s="1"/>
  <c r="A29" i="12" a="1"/>
  <c r="A29" i="12" s="1"/>
  <c r="B29" i="12" s="1"/>
  <c r="A30" i="12" a="1"/>
  <c r="A30" i="12" s="1"/>
  <c r="B30" i="12" s="1"/>
  <c r="A31" i="12" a="1"/>
  <c r="A31" i="12" s="1"/>
  <c r="B31" i="12" s="1"/>
  <c r="A32" i="12" a="1"/>
  <c r="A32" i="12" s="1"/>
  <c r="B32" i="12" s="1"/>
  <c r="A33" i="12" a="1"/>
  <c r="A33" i="12" s="1"/>
  <c r="B33" i="12" s="1"/>
  <c r="A34" i="12" a="1"/>
  <c r="A34" i="12" s="1"/>
  <c r="B34" i="12" s="1"/>
  <c r="A35" i="12" a="1"/>
  <c r="A35" i="12" s="1"/>
  <c r="B35" i="12" s="1"/>
  <c r="A36" i="12" a="1"/>
  <c r="A36" i="12" s="1"/>
  <c r="B36" i="12" s="1"/>
  <c r="A37" i="12" a="1"/>
  <c r="A37" i="12" s="1"/>
  <c r="B37" i="12" s="1"/>
  <c r="A38" i="12" a="1"/>
  <c r="A38" i="12" s="1"/>
  <c r="B38" i="12" s="1"/>
  <c r="A39" i="12" a="1"/>
  <c r="A39" i="12" s="1"/>
  <c r="B39" i="12" s="1"/>
  <c r="A40" i="12" a="1"/>
  <c r="A40" i="12" s="1"/>
  <c r="B40" i="12" s="1"/>
  <c r="A41" i="12" a="1"/>
  <c r="A41" i="12" s="1"/>
  <c r="B41" i="12" s="1"/>
  <c r="A42" i="12" a="1"/>
  <c r="A42" i="12" s="1"/>
  <c r="B42" i="12" s="1"/>
  <c r="A43" i="12" a="1"/>
  <c r="A43" i="12" s="1"/>
  <c r="B43" i="12" s="1"/>
  <c r="A44" i="12" a="1"/>
  <c r="A44" i="12" s="1"/>
  <c r="B44" i="12" s="1"/>
  <c r="A45" i="12" a="1"/>
  <c r="A45" i="12" s="1"/>
  <c r="B45" i="12" s="1"/>
  <c r="A46" i="12" a="1"/>
  <c r="A46" i="12" s="1"/>
  <c r="B46" i="12" s="1"/>
  <c r="A47" i="12" a="1"/>
  <c r="A47" i="12" s="1"/>
  <c r="B47" i="12" s="1"/>
  <c r="A48" i="12" a="1"/>
  <c r="A48" i="12" s="1"/>
  <c r="B48" i="12" s="1"/>
  <c r="A49" i="12" a="1"/>
  <c r="A49" i="12" s="1"/>
  <c r="B49" i="12" s="1"/>
  <c r="A50" i="12" a="1"/>
  <c r="A50" i="12" s="1"/>
  <c r="B50" i="12" s="1"/>
  <c r="A51" i="12" a="1"/>
  <c r="A51" i="12" s="1"/>
  <c r="B51" i="12" s="1"/>
  <c r="A52" i="12" a="1"/>
  <c r="A52" i="12" s="1"/>
  <c r="B52" i="12" s="1"/>
  <c r="A53" i="12" a="1"/>
  <c r="A53" i="12" s="1"/>
  <c r="B53" i="12" s="1"/>
  <c r="A54" i="12" a="1"/>
  <c r="A54" i="12" s="1"/>
  <c r="B54" i="12" s="1"/>
  <c r="A55" i="12" a="1"/>
  <c r="A55" i="12" s="1"/>
  <c r="B55" i="12" s="1"/>
  <c r="A56" i="12" a="1"/>
  <c r="A56" i="12" s="1"/>
  <c r="B56" i="12" s="1"/>
  <c r="A57" i="12" a="1"/>
  <c r="A57" i="12" s="1"/>
  <c r="B57" i="12" s="1"/>
  <c r="A58" i="12" a="1"/>
  <c r="A58" i="12" s="1"/>
  <c r="B58" i="12" s="1"/>
  <c r="A59" i="12" a="1"/>
  <c r="A59" i="12" s="1"/>
  <c r="B59" i="12" s="1"/>
  <c r="A60" i="12" a="1"/>
  <c r="A60" i="12" s="1"/>
  <c r="B60" i="12" s="1"/>
  <c r="A61" i="12" a="1"/>
  <c r="A61" i="12" s="1"/>
  <c r="B61" i="12" s="1"/>
  <c r="A62" i="12" a="1"/>
  <c r="A62" i="12" s="1"/>
  <c r="B62" i="12" s="1"/>
  <c r="A63" i="12" a="1"/>
  <c r="A63" i="12" s="1"/>
  <c r="B63" i="12" s="1"/>
  <c r="A64" i="12" a="1"/>
  <c r="A64" i="12" s="1"/>
  <c r="B64" i="12" s="1"/>
  <c r="A65" i="12" a="1"/>
  <c r="A65" i="12" s="1"/>
  <c r="B65" i="12" s="1"/>
  <c r="A66" i="12" a="1"/>
  <c r="A66" i="12" s="1"/>
  <c r="B66" i="12" s="1"/>
  <c r="A67" i="12" a="1"/>
  <c r="A67" i="12" s="1"/>
  <c r="B67" i="12" s="1"/>
  <c r="A68" i="12" a="1"/>
  <c r="A68" i="12" s="1"/>
  <c r="B68" i="12" s="1"/>
  <c r="A69" i="12" a="1"/>
  <c r="A69" i="12" s="1"/>
  <c r="B69" i="12" s="1"/>
  <c r="A70" i="12" a="1"/>
  <c r="A70" i="12" s="1"/>
  <c r="B70" i="12" s="1"/>
  <c r="A71" i="12" a="1"/>
  <c r="A71" i="12" s="1"/>
  <c r="B71" i="12" s="1"/>
  <c r="A72" i="12" a="1"/>
  <c r="A72" i="12" s="1"/>
  <c r="B72" i="12" s="1"/>
  <c r="A73" i="12" a="1"/>
  <c r="A73" i="12" s="1"/>
  <c r="B73" i="12" s="1"/>
  <c r="A74" i="12" a="1"/>
  <c r="A74" i="12" s="1"/>
  <c r="B74" i="12" s="1"/>
  <c r="A75" i="12" a="1"/>
  <c r="A75" i="12" s="1"/>
  <c r="B75" i="12" s="1"/>
  <c r="A76" i="12" a="1"/>
  <c r="A76" i="12" s="1"/>
  <c r="B76" i="12" s="1"/>
  <c r="A77" i="12" a="1"/>
  <c r="A77" i="12" s="1"/>
  <c r="B77" i="12" s="1"/>
  <c r="A78" i="12" a="1"/>
  <c r="A78" i="12" s="1"/>
  <c r="B78" i="12" s="1"/>
  <c r="A79" i="12" a="1"/>
  <c r="A79" i="12" s="1"/>
  <c r="B79" i="12" s="1"/>
  <c r="A80" i="12" a="1"/>
  <c r="A80" i="12" s="1"/>
  <c r="B80" i="12" s="1"/>
  <c r="A81" i="12" a="1"/>
  <c r="A81" i="12" s="1"/>
  <c r="B81" i="12" s="1"/>
  <c r="A82" i="12" a="1"/>
  <c r="A82" i="12" s="1"/>
  <c r="B82" i="12" s="1"/>
  <c r="A83" i="12" a="1"/>
  <c r="A83" i="12" s="1"/>
  <c r="B83" i="12" s="1"/>
  <c r="A84" i="12" a="1"/>
  <c r="A84" i="12" s="1"/>
  <c r="B84" i="12" s="1"/>
  <c r="A85" i="12" a="1"/>
  <c r="A85" i="12" s="1"/>
  <c r="B85" i="12" s="1"/>
  <c r="A86" i="12" a="1"/>
  <c r="A86" i="12" s="1"/>
  <c r="B86" i="12" s="1"/>
  <c r="A87" i="12" a="1"/>
  <c r="A87" i="12" s="1"/>
  <c r="B87" i="12" s="1"/>
  <c r="A88" i="12" a="1"/>
  <c r="A88" i="12" s="1"/>
  <c r="B88" i="12" s="1"/>
  <c r="A89" i="12" a="1"/>
  <c r="A89" i="12" s="1"/>
  <c r="B89" i="12" s="1"/>
  <c r="A90" i="12" a="1"/>
  <c r="A90" i="12" s="1"/>
  <c r="B90" i="12" s="1"/>
  <c r="A91" i="12" a="1"/>
  <c r="A91" i="12" s="1"/>
  <c r="B91" i="12" s="1"/>
  <c r="A92" i="12" a="1"/>
  <c r="A92" i="12" s="1"/>
  <c r="B92" i="12" s="1"/>
  <c r="A93" i="12" a="1"/>
  <c r="A93" i="12" s="1"/>
  <c r="B93" i="12" s="1"/>
  <c r="A94" i="12" a="1"/>
  <c r="A94" i="12" s="1"/>
  <c r="B94" i="12" s="1"/>
  <c r="A95" i="12" a="1"/>
  <c r="A95" i="12" s="1"/>
  <c r="B95" i="12" s="1"/>
  <c r="A96" i="12" a="1"/>
  <c r="A96" i="12" s="1"/>
  <c r="B96" i="12" s="1"/>
  <c r="A97" i="12" a="1"/>
  <c r="A97" i="12" s="1"/>
  <c r="B97" i="12" s="1"/>
  <c r="A98" i="12" a="1"/>
  <c r="A98" i="12" s="1"/>
  <c r="B98" i="12" s="1"/>
  <c r="A99" i="12" a="1"/>
  <c r="A99" i="12" s="1"/>
  <c r="B99" i="12" s="1"/>
  <c r="A100" i="12" a="1"/>
  <c r="A100" i="12" s="1"/>
  <c r="B100" i="12" s="1"/>
  <c r="A101" i="12" a="1"/>
  <c r="A101" i="12" s="1"/>
  <c r="B101" i="12" s="1"/>
  <c r="A102" i="12" a="1"/>
  <c r="A102" i="12" s="1"/>
  <c r="B102" i="12" s="1"/>
  <c r="A103" i="12" a="1"/>
  <c r="A103" i="12" s="1"/>
  <c r="B103" i="12" s="1"/>
  <c r="A104" i="12" a="1"/>
  <c r="A104" i="12" s="1"/>
  <c r="B104" i="12" s="1"/>
  <c r="A105" i="12" a="1"/>
  <c r="A105" i="12" s="1"/>
  <c r="B105" i="12" s="1"/>
  <c r="A106" i="12" a="1"/>
  <c r="A106" i="12" s="1"/>
  <c r="B106" i="12" s="1"/>
  <c r="A107" i="12" a="1"/>
  <c r="A107" i="12" s="1"/>
  <c r="B107" i="12" s="1"/>
  <c r="A108" i="12" a="1"/>
  <c r="A108" i="12" s="1"/>
  <c r="B108" i="12" s="1"/>
  <c r="A109" i="12" a="1"/>
  <c r="A109" i="12" s="1"/>
  <c r="B109" i="12" s="1"/>
  <c r="A110" i="12" a="1"/>
  <c r="A110" i="12" s="1"/>
  <c r="B110" i="12" s="1"/>
  <c r="A111" i="12" a="1"/>
  <c r="A111" i="12" s="1"/>
  <c r="B111" i="12" s="1"/>
  <c r="A112" i="12" a="1"/>
  <c r="A112" i="12" s="1"/>
  <c r="B112" i="12" s="1"/>
  <c r="A113" i="12" a="1"/>
  <c r="A113" i="12" s="1"/>
  <c r="B113" i="12" s="1"/>
  <c r="A114" i="12" a="1"/>
  <c r="A114" i="12" s="1"/>
  <c r="B114" i="12" s="1"/>
  <c r="A115" i="12" a="1"/>
  <c r="A115" i="12" s="1"/>
  <c r="B115" i="12" s="1"/>
  <c r="A116" i="12" a="1"/>
  <c r="A116" i="12" s="1"/>
  <c r="B116" i="12" s="1"/>
  <c r="A117" i="12" a="1"/>
  <c r="A117" i="12" s="1"/>
  <c r="B117" i="12" s="1"/>
  <c r="A118" i="12" a="1"/>
  <c r="A118" i="12" s="1"/>
  <c r="B118" i="12" s="1"/>
  <c r="A119" i="12" a="1"/>
  <c r="A119" i="12" s="1"/>
  <c r="B119" i="12" s="1"/>
  <c r="A120" i="12" a="1"/>
  <c r="A120" i="12" s="1"/>
  <c r="B120" i="12" s="1"/>
  <c r="A121" i="12" a="1"/>
  <c r="A121" i="12" s="1"/>
  <c r="B121" i="12" s="1"/>
  <c r="A122" i="12" a="1"/>
  <c r="A122" i="12" s="1"/>
  <c r="B122" i="12" s="1"/>
  <c r="A123" i="12" a="1"/>
  <c r="A123" i="12" s="1"/>
  <c r="B123" i="12" s="1"/>
  <c r="A124" i="12" a="1"/>
  <c r="A124" i="12" s="1"/>
  <c r="B124" i="12" s="1"/>
  <c r="A125" i="12" a="1"/>
  <c r="A125" i="12" s="1"/>
  <c r="B125" i="12" s="1"/>
  <c r="A126" i="12" a="1"/>
  <c r="A126" i="12" s="1"/>
  <c r="B126" i="12" s="1"/>
  <c r="A127" i="12" a="1"/>
  <c r="A127" i="12" s="1"/>
  <c r="B127" i="12" s="1"/>
  <c r="A128" i="12" a="1"/>
  <c r="A128" i="12" s="1"/>
  <c r="B128" i="12" s="1"/>
  <c r="A129" i="12" a="1"/>
  <c r="A129" i="12" s="1"/>
  <c r="B129" i="12" s="1"/>
  <c r="A130" i="12" a="1"/>
  <c r="A130" i="12" s="1"/>
  <c r="B130" i="12" s="1"/>
  <c r="A131" i="12" a="1"/>
  <c r="A131" i="12" s="1"/>
  <c r="B131" i="12" s="1"/>
  <c r="A132" i="12" a="1"/>
  <c r="A132" i="12" s="1"/>
  <c r="B132" i="12" s="1"/>
  <c r="A133" i="12" a="1"/>
  <c r="A133" i="12" s="1"/>
  <c r="B133" i="12" s="1"/>
  <c r="A134" i="12" a="1"/>
  <c r="A134" i="12" s="1"/>
  <c r="B134" i="12" s="1"/>
  <c r="A135" i="12" a="1"/>
  <c r="A135" i="12" s="1"/>
  <c r="B135" i="12" s="1"/>
  <c r="A136" i="12" a="1"/>
  <c r="A136" i="12" s="1"/>
  <c r="B136" i="12" s="1"/>
  <c r="A137" i="12" a="1"/>
  <c r="A137" i="12" s="1"/>
  <c r="B137" i="12" s="1"/>
  <c r="A138" i="12" a="1"/>
  <c r="A138" i="12" s="1"/>
  <c r="B138" i="12" s="1"/>
  <c r="A139" i="12" a="1"/>
  <c r="A139" i="12" s="1"/>
  <c r="B139" i="12" s="1"/>
  <c r="A140" i="12" a="1"/>
  <c r="A140" i="12" s="1"/>
  <c r="B140" i="12" s="1"/>
  <c r="A141" i="12" a="1"/>
  <c r="A141" i="12" s="1"/>
  <c r="B141" i="12" s="1"/>
  <c r="A142" i="12" a="1"/>
  <c r="A142" i="12" s="1"/>
  <c r="B142" i="12" s="1"/>
  <c r="A143" i="12" a="1"/>
  <c r="A143" i="12" s="1"/>
  <c r="B143" i="12" s="1"/>
  <c r="A144" i="12" a="1"/>
  <c r="A144" i="12" s="1"/>
  <c r="B144" i="12" s="1"/>
  <c r="A145" i="12" a="1"/>
  <c r="A145" i="12" s="1"/>
  <c r="B145" i="12" s="1"/>
  <c r="A146" i="12" a="1"/>
  <c r="A146" i="12" s="1"/>
  <c r="B146" i="12" s="1"/>
  <c r="A147" i="12" a="1"/>
  <c r="A147" i="12" s="1"/>
  <c r="B147" i="12" s="1"/>
  <c r="A148" i="12" a="1"/>
  <c r="A148" i="12" s="1"/>
  <c r="B148" i="12" s="1"/>
  <c r="A149" i="12" a="1"/>
  <c r="A149" i="12" s="1"/>
  <c r="B149" i="12" s="1"/>
  <c r="A150" i="12" a="1"/>
  <c r="A150" i="12" s="1"/>
  <c r="B150" i="12" s="1"/>
  <c r="A151" i="12" a="1"/>
  <c r="A151" i="12" s="1"/>
  <c r="B151" i="12" s="1"/>
  <c r="A152" i="12" a="1"/>
  <c r="A152" i="12" s="1"/>
  <c r="B152" i="12" s="1"/>
  <c r="A153" i="12" a="1"/>
  <c r="A153" i="12" s="1"/>
  <c r="B153" i="12" s="1"/>
  <c r="A154" i="12" a="1"/>
  <c r="A154" i="12" s="1"/>
  <c r="B154" i="12" s="1"/>
  <c r="A155" i="12" a="1"/>
  <c r="A155" i="12" s="1"/>
  <c r="B155" i="12" s="1"/>
  <c r="A156" i="12" a="1"/>
  <c r="A156" i="12" s="1"/>
  <c r="B156" i="12" s="1"/>
  <c r="A157" i="12" a="1"/>
  <c r="A157" i="12" s="1"/>
  <c r="B157" i="12" s="1"/>
  <c r="A158" i="12" a="1"/>
  <c r="A158" i="12" s="1"/>
  <c r="B158" i="12" s="1"/>
  <c r="A159" i="12" a="1"/>
  <c r="A159" i="12" s="1"/>
  <c r="B159" i="12" s="1"/>
  <c r="A160" i="12" a="1"/>
  <c r="A160" i="12" s="1"/>
  <c r="B160" i="12" s="1"/>
  <c r="A161" i="12" a="1"/>
  <c r="A161" i="12" s="1"/>
  <c r="B161" i="12" s="1"/>
  <c r="A162" i="12" a="1"/>
  <c r="A162" i="12" s="1"/>
  <c r="B162" i="12" s="1"/>
  <c r="A163" i="12" a="1"/>
  <c r="A163" i="12" s="1"/>
  <c r="B163" i="12" s="1"/>
  <c r="A164" i="12" a="1"/>
  <c r="A164" i="12" s="1"/>
  <c r="B164" i="12" s="1"/>
  <c r="A165" i="12" a="1"/>
  <c r="A165" i="12" s="1"/>
  <c r="B165" i="12" s="1"/>
  <c r="A166" i="12" a="1"/>
  <c r="A166" i="12" s="1"/>
  <c r="B166" i="12" s="1"/>
  <c r="A167" i="12" a="1"/>
  <c r="A167" i="12" s="1"/>
  <c r="B167" i="12" s="1"/>
  <c r="A168" i="12" a="1"/>
  <c r="A168" i="12" s="1"/>
  <c r="B168" i="12" s="1"/>
  <c r="A169" i="12" a="1"/>
  <c r="A169" i="12" s="1"/>
  <c r="B169" i="12" s="1"/>
  <c r="A170" i="12" a="1"/>
  <c r="A170" i="12" s="1"/>
  <c r="B170" i="12" s="1"/>
  <c r="A171" i="12" a="1"/>
  <c r="A171" i="12" s="1"/>
  <c r="B171" i="12" s="1"/>
  <c r="A172" i="12" a="1"/>
  <c r="A172" i="12" s="1"/>
  <c r="B172" i="12" s="1"/>
  <c r="A173" i="12" a="1"/>
  <c r="A173" i="12" s="1"/>
  <c r="B173" i="12" s="1"/>
  <c r="A174" i="12" a="1"/>
  <c r="A174" i="12" s="1"/>
  <c r="B174" i="12" s="1"/>
  <c r="A175" i="12" a="1"/>
  <c r="A175" i="12" s="1"/>
  <c r="B175" i="12" s="1"/>
  <c r="A176" i="12" a="1"/>
  <c r="A176" i="12" s="1"/>
  <c r="B176" i="12" s="1"/>
  <c r="A177" i="12" a="1"/>
  <c r="A177" i="12" s="1"/>
  <c r="B177" i="12" s="1"/>
  <c r="A178" i="12" a="1"/>
  <c r="A178" i="12" s="1"/>
  <c r="B178" i="12" s="1"/>
  <c r="A179" i="12" a="1"/>
  <c r="A179" i="12" s="1"/>
  <c r="B179" i="12" s="1"/>
  <c r="A180" i="12" a="1"/>
  <c r="A180" i="12" s="1"/>
  <c r="B180" i="12" s="1"/>
  <c r="A181" i="12" a="1"/>
  <c r="A181" i="12" s="1"/>
  <c r="B181" i="12" s="1"/>
  <c r="A182" i="12" a="1"/>
  <c r="A182" i="12" s="1"/>
  <c r="B182" i="12" s="1"/>
  <c r="A183" i="12" a="1"/>
  <c r="A183" i="12" s="1"/>
  <c r="B183" i="12" s="1"/>
  <c r="A184" i="12" a="1"/>
  <c r="A184" i="12" s="1"/>
  <c r="B184" i="12" s="1"/>
  <c r="A185" i="12" a="1"/>
  <c r="A185" i="12" s="1"/>
  <c r="B185" i="12" s="1"/>
  <c r="A186" i="12" a="1"/>
  <c r="A186" i="12" s="1"/>
  <c r="B186" i="12" s="1"/>
  <c r="A187" i="12" a="1"/>
  <c r="A187" i="12" s="1"/>
  <c r="B187" i="12" s="1"/>
  <c r="A188" i="12" a="1"/>
  <c r="A188" i="12" s="1"/>
  <c r="B188" i="12" s="1"/>
  <c r="A189" i="12" a="1"/>
  <c r="A189" i="12" s="1"/>
  <c r="B189" i="12" s="1"/>
  <c r="A190" i="12" a="1"/>
  <c r="A190" i="12" s="1"/>
  <c r="B190" i="12" s="1"/>
  <c r="A191" i="12" a="1"/>
  <c r="A191" i="12" s="1"/>
  <c r="B191" i="12" s="1"/>
  <c r="A192" i="12" a="1"/>
  <c r="A192" i="12" s="1"/>
  <c r="B192" i="12" s="1"/>
  <c r="A193" i="12" a="1"/>
  <c r="A193" i="12" s="1"/>
  <c r="B193" i="12" s="1"/>
  <c r="A194" i="12" a="1"/>
  <c r="A194" i="12" s="1"/>
  <c r="B194" i="12" s="1"/>
  <c r="A195" i="12" a="1"/>
  <c r="A195" i="12" s="1"/>
  <c r="B195" i="12" s="1"/>
  <c r="A196" i="12" a="1"/>
  <c r="A196" i="12" s="1"/>
  <c r="B196" i="12" s="1"/>
  <c r="A197" i="12" a="1"/>
  <c r="A197" i="12" s="1"/>
  <c r="B197" i="12" s="1"/>
  <c r="A198" i="12" a="1"/>
  <c r="A198" i="12" s="1"/>
  <c r="B198" i="12" s="1"/>
  <c r="A199" i="12" a="1"/>
  <c r="A199" i="12" s="1"/>
  <c r="B199" i="12" s="1"/>
  <c r="A200" i="12" a="1"/>
  <c r="A200" i="12" s="1"/>
  <c r="B200" i="12" s="1"/>
  <c r="A201" i="12" a="1"/>
  <c r="A201" i="12" s="1"/>
  <c r="B201" i="12" s="1"/>
  <c r="A202" i="12" a="1"/>
  <c r="A202" i="12" s="1"/>
  <c r="B202" i="12" s="1"/>
  <c r="A203" i="12" a="1"/>
  <c r="A203" i="12" s="1"/>
  <c r="B203" i="12" s="1"/>
  <c r="A204" i="12" a="1"/>
  <c r="A204" i="12" s="1"/>
  <c r="B204" i="12" s="1"/>
  <c r="A205" i="12" a="1"/>
  <c r="A205" i="12" s="1"/>
  <c r="B205" i="12" s="1"/>
  <c r="A206" i="12" a="1"/>
  <c r="A206" i="12" s="1"/>
  <c r="B206" i="12" s="1"/>
  <c r="A207" i="12" a="1"/>
  <c r="A207" i="12" s="1"/>
  <c r="B207" i="12" s="1"/>
  <c r="A208" i="12" a="1"/>
  <c r="A208" i="12" s="1"/>
  <c r="B208" i="12" s="1"/>
  <c r="A209" i="12" a="1"/>
  <c r="A209" i="12" s="1"/>
  <c r="B209" i="12" s="1"/>
  <c r="A210" i="12" a="1"/>
  <c r="A210" i="12" s="1"/>
  <c r="B210" i="12" s="1"/>
  <c r="A211" i="12" a="1"/>
  <c r="A211" i="12" s="1"/>
  <c r="B211" i="12" s="1"/>
  <c r="A212" i="12" a="1"/>
  <c r="A212" i="12" s="1"/>
  <c r="B212" i="12" s="1"/>
  <c r="A213" i="12" a="1"/>
  <c r="A213" i="12" s="1"/>
  <c r="B213" i="12" s="1"/>
  <c r="A214" i="12" a="1"/>
  <c r="A214" i="12" s="1"/>
  <c r="B214" i="12" s="1"/>
  <c r="A215" i="12" a="1"/>
  <c r="A215" i="12" s="1"/>
  <c r="B215" i="12" s="1"/>
  <c r="A216" i="12" a="1"/>
  <c r="A216" i="12" s="1"/>
  <c r="B216" i="12" s="1"/>
  <c r="A217" i="12" a="1"/>
  <c r="A217" i="12" s="1"/>
  <c r="B217" i="12" s="1"/>
  <c r="A218" i="12" a="1"/>
  <c r="A218" i="12" s="1"/>
  <c r="B218" i="12" s="1"/>
  <c r="A219" i="12" a="1"/>
  <c r="A219" i="12" s="1"/>
  <c r="B219" i="12" s="1"/>
  <c r="A220" i="12" a="1"/>
  <c r="A220" i="12" s="1"/>
  <c r="B220" i="12" s="1"/>
  <c r="A221" i="12" a="1"/>
  <c r="A221" i="12" s="1"/>
  <c r="B221" i="12" s="1"/>
  <c r="A222" i="12" a="1"/>
  <c r="A222" i="12" s="1"/>
  <c r="B222" i="12" s="1"/>
  <c r="A223" i="12" a="1"/>
  <c r="A223" i="12" s="1"/>
  <c r="B223" i="12" s="1"/>
  <c r="A224" i="12" a="1"/>
  <c r="A224" i="12" s="1"/>
  <c r="B224" i="12" s="1"/>
  <c r="A225" i="12" a="1"/>
  <c r="A225" i="12" s="1"/>
  <c r="B225" i="12" s="1"/>
  <c r="A226" i="12" a="1"/>
  <c r="A226" i="12" s="1"/>
  <c r="B226" i="12" s="1"/>
  <c r="A227" i="12" a="1"/>
  <c r="A227" i="12" s="1"/>
  <c r="B227" i="12" s="1"/>
  <c r="A228" i="12" a="1"/>
  <c r="A228" i="12" s="1"/>
  <c r="B228" i="12" s="1"/>
  <c r="A229" i="12" a="1"/>
  <c r="A229" i="12" s="1"/>
  <c r="B229" i="12" s="1"/>
  <c r="A230" i="12" a="1"/>
  <c r="A230" i="12" s="1"/>
  <c r="B230" i="12" s="1"/>
  <c r="A231" i="12" a="1"/>
  <c r="A231" i="12" s="1"/>
  <c r="B231" i="12" s="1"/>
  <c r="A232" i="12" a="1"/>
  <c r="A232" i="12" s="1"/>
  <c r="B232" i="12" s="1"/>
  <c r="A233" i="12" a="1"/>
  <c r="A233" i="12" s="1"/>
  <c r="B233" i="12" s="1"/>
  <c r="A234" i="12" a="1"/>
  <c r="A234" i="12" s="1"/>
  <c r="B234" i="12" s="1"/>
  <c r="A235" i="12" a="1"/>
  <c r="A235" i="12" s="1"/>
  <c r="B235" i="12" s="1"/>
  <c r="A236" i="12" a="1"/>
  <c r="A236" i="12" s="1"/>
  <c r="B236" i="12" s="1"/>
  <c r="A237" i="12" a="1"/>
  <c r="A237" i="12" s="1"/>
  <c r="B237" i="12" s="1"/>
  <c r="A238" i="12" a="1"/>
  <c r="A238" i="12" s="1"/>
  <c r="B238" i="12" s="1"/>
  <c r="A239" i="12" a="1"/>
  <c r="A239" i="12" s="1"/>
  <c r="B239" i="12" s="1"/>
  <c r="A240" i="12" a="1"/>
  <c r="A240" i="12" s="1"/>
  <c r="B240" i="12" s="1"/>
  <c r="A241" i="12" a="1"/>
  <c r="A241" i="12" s="1"/>
  <c r="B241" i="12" s="1"/>
  <c r="A242" i="12" a="1"/>
  <c r="A242" i="12" s="1"/>
  <c r="B242" i="12" s="1"/>
  <c r="A243" i="12" a="1"/>
  <c r="A243" i="12" s="1"/>
  <c r="B243" i="12" s="1"/>
  <c r="A244" i="12" a="1"/>
  <c r="A244" i="12" s="1"/>
  <c r="B244" i="12" s="1"/>
  <c r="A245" i="12" a="1"/>
  <c r="A245" i="12" s="1"/>
  <c r="B245" i="12" s="1"/>
  <c r="A246" i="12" a="1"/>
  <c r="A246" i="12" s="1"/>
  <c r="B246" i="12" s="1"/>
  <c r="A247" i="12" a="1"/>
  <c r="A247" i="12" s="1"/>
  <c r="B247" i="12" s="1"/>
  <c r="A248" i="12" a="1"/>
  <c r="A248" i="12" s="1"/>
  <c r="B248" i="12" s="1"/>
  <c r="A249" i="12" a="1"/>
  <c r="A249" i="12" s="1"/>
  <c r="B249" i="12" s="1"/>
  <c r="A250" i="12" a="1"/>
  <c r="A250" i="12" s="1"/>
  <c r="B250" i="12" s="1"/>
  <c r="A251" i="12" a="1"/>
  <c r="A251" i="12" s="1"/>
  <c r="B251" i="12" s="1"/>
  <c r="A252" i="12" a="1"/>
  <c r="A252" i="12" s="1"/>
  <c r="B252" i="12" s="1"/>
  <c r="A253" i="12" a="1"/>
  <c r="A253" i="12" s="1"/>
  <c r="B253" i="12" s="1"/>
  <c r="A254" i="12" a="1"/>
  <c r="A254" i="12" s="1"/>
  <c r="B254" i="12" s="1"/>
  <c r="A255" i="12" a="1"/>
  <c r="A255" i="12" s="1"/>
  <c r="B255" i="12" s="1"/>
  <c r="A256" i="12" a="1"/>
  <c r="A256" i="12" s="1"/>
  <c r="B256" i="12" s="1"/>
  <c r="A257" i="12" a="1"/>
  <c r="A257" i="12" s="1"/>
  <c r="B257" i="12" s="1"/>
  <c r="A258" i="12" a="1"/>
  <c r="A258" i="12" s="1"/>
  <c r="B258" i="12" s="1"/>
  <c r="A259" i="12" a="1"/>
  <c r="A259" i="12" s="1"/>
  <c r="B259" i="12" s="1"/>
  <c r="A260" i="12" a="1"/>
  <c r="A260" i="12" s="1"/>
  <c r="B260" i="12" s="1"/>
  <c r="A261" i="12" a="1"/>
  <c r="A261" i="12" s="1"/>
  <c r="B261" i="12" s="1"/>
  <c r="A262" i="12" a="1"/>
  <c r="A262" i="12" s="1"/>
  <c r="B262" i="12" s="1"/>
  <c r="A263" i="12" a="1"/>
  <c r="A263" i="12" s="1"/>
  <c r="B263" i="12" s="1"/>
  <c r="A264" i="12" a="1"/>
  <c r="A264" i="12" s="1"/>
  <c r="B264" i="12" s="1"/>
  <c r="A265" i="12" a="1"/>
  <c r="A265" i="12" s="1"/>
  <c r="B265" i="12" s="1"/>
  <c r="A266" i="12" a="1"/>
  <c r="A266" i="12" s="1"/>
  <c r="B266" i="12" s="1"/>
  <c r="A267" i="12" a="1"/>
  <c r="A267" i="12" s="1"/>
  <c r="B267" i="12" s="1"/>
  <c r="A268" i="12" a="1"/>
  <c r="A268" i="12" s="1"/>
  <c r="B268" i="12" s="1"/>
  <c r="A269" i="12" a="1"/>
  <c r="A269" i="12" s="1"/>
  <c r="B269" i="12" s="1"/>
  <c r="A270" i="12" a="1"/>
  <c r="A270" i="12" s="1"/>
  <c r="B270" i="12" s="1"/>
  <c r="A271" i="12" a="1"/>
  <c r="A271" i="12" s="1"/>
  <c r="B271" i="12" s="1"/>
  <c r="A272" i="12" a="1"/>
  <c r="A272" i="12" s="1"/>
  <c r="B272" i="12" s="1"/>
  <c r="A273" i="12" a="1"/>
  <c r="A273" i="12" s="1"/>
  <c r="B273" i="12" s="1"/>
  <c r="A274" i="12" a="1"/>
  <c r="A274" i="12" s="1"/>
  <c r="B274" i="12" s="1"/>
  <c r="A275" i="12" a="1"/>
  <c r="A275" i="12" s="1"/>
  <c r="B275" i="12" s="1"/>
  <c r="A276" i="12" a="1"/>
  <c r="A276" i="12" s="1"/>
  <c r="B276" i="12" s="1"/>
  <c r="A277" i="12" a="1"/>
  <c r="A277" i="12" s="1"/>
  <c r="B277" i="12" s="1"/>
  <c r="A278" i="12" a="1"/>
  <c r="A278" i="12" s="1"/>
  <c r="B278" i="12" s="1"/>
  <c r="A279" i="12" a="1"/>
  <c r="A279" i="12" s="1"/>
  <c r="B279" i="12" s="1"/>
  <c r="A280" i="12" a="1"/>
  <c r="A280" i="12" s="1"/>
  <c r="B280" i="12" s="1"/>
  <c r="A281" i="12" a="1"/>
  <c r="A281" i="12" s="1"/>
  <c r="B281" i="12" s="1"/>
  <c r="A282" i="12" a="1"/>
  <c r="A282" i="12" s="1"/>
  <c r="B282" i="12" s="1"/>
  <c r="A283" i="12" a="1"/>
  <c r="A283" i="12" s="1"/>
  <c r="B283" i="12" s="1"/>
  <c r="A284" i="12" a="1"/>
  <c r="A284" i="12" s="1"/>
  <c r="B284" i="12" s="1"/>
  <c r="A285" i="12" a="1"/>
  <c r="A285" i="12" s="1"/>
  <c r="B285" i="12" s="1"/>
  <c r="A286" i="12" a="1"/>
  <c r="A286" i="12" s="1"/>
  <c r="B286" i="12" s="1"/>
  <c r="A287" i="12" a="1"/>
  <c r="A287" i="12" s="1"/>
  <c r="B287" i="12" s="1"/>
  <c r="A288" i="12" a="1"/>
  <c r="A288" i="12" s="1"/>
  <c r="B288" i="12" s="1"/>
  <c r="A289" i="12" a="1"/>
  <c r="A289" i="12" s="1"/>
  <c r="B289" i="12" s="1"/>
  <c r="A290" i="12" a="1"/>
  <c r="A290" i="12" s="1"/>
  <c r="B290" i="12" s="1"/>
  <c r="A291" i="12" a="1"/>
  <c r="A291" i="12" s="1"/>
  <c r="B291" i="12" s="1"/>
  <c r="A292" i="12" a="1"/>
  <c r="A292" i="12" s="1"/>
  <c r="B292" i="12" s="1"/>
  <c r="A293" i="12" a="1"/>
  <c r="A293" i="12" s="1"/>
  <c r="B293" i="12" s="1"/>
  <c r="A294" i="12" a="1"/>
  <c r="A294" i="12" s="1"/>
  <c r="B294" i="12" s="1"/>
  <c r="A295" i="12" a="1"/>
  <c r="A295" i="12" s="1"/>
  <c r="B295" i="12" s="1"/>
  <c r="A296" i="12" a="1"/>
  <c r="A296" i="12" s="1"/>
  <c r="B296" i="12" s="1"/>
  <c r="A297" i="12" a="1"/>
  <c r="A297" i="12" s="1"/>
  <c r="B297" i="12" s="1"/>
  <c r="A298" i="12" a="1"/>
  <c r="A298" i="12" s="1"/>
  <c r="B298" i="12" s="1"/>
  <c r="A299" i="12" a="1"/>
  <c r="A299" i="12" s="1"/>
  <c r="B299" i="12" s="1"/>
  <c r="A300" i="12" a="1"/>
  <c r="A300" i="12" s="1"/>
  <c r="B300" i="12" s="1"/>
  <c r="A301" i="12" a="1"/>
  <c r="A301" i="12" s="1"/>
  <c r="B301" i="12" s="1"/>
  <c r="A302" i="12" a="1"/>
  <c r="A302" i="12" s="1"/>
  <c r="B302" i="12" s="1"/>
  <c r="A303" i="12" a="1"/>
  <c r="A303" i="12" s="1"/>
  <c r="B303" i="12" s="1"/>
  <c r="A304" i="12" a="1"/>
  <c r="A304" i="12" s="1"/>
  <c r="B304" i="12" s="1"/>
  <c r="A305" i="12" a="1"/>
  <c r="A305" i="12" s="1"/>
  <c r="B305" i="12" s="1"/>
  <c r="A306" i="12" a="1"/>
  <c r="A306" i="12" s="1"/>
  <c r="B306" i="12" s="1"/>
  <c r="A307" i="12" a="1"/>
  <c r="A307" i="12" s="1"/>
  <c r="B307" i="12" s="1"/>
  <c r="A308" i="12" a="1"/>
  <c r="A308" i="12" s="1"/>
  <c r="B308" i="12" s="1"/>
  <c r="A309" i="12" a="1"/>
  <c r="A309" i="12" s="1"/>
  <c r="B309" i="12" s="1"/>
  <c r="A310" i="12" a="1"/>
  <c r="A310" i="12" s="1"/>
  <c r="B310" i="12" s="1"/>
  <c r="A311" i="12" a="1"/>
  <c r="A311" i="12" s="1"/>
  <c r="B311" i="12" s="1"/>
  <c r="A312" i="12" a="1"/>
  <c r="A312" i="12" s="1"/>
  <c r="B312" i="12" s="1"/>
  <c r="A313" i="12" a="1"/>
  <c r="A313" i="12" s="1"/>
  <c r="B313" i="12" s="1"/>
  <c r="A314" i="12" a="1"/>
  <c r="A314" i="12" s="1"/>
  <c r="B314" i="12" s="1"/>
  <c r="A315" i="12" a="1"/>
  <c r="A315" i="12" s="1"/>
  <c r="B315" i="12" s="1"/>
  <c r="A316" i="12" a="1"/>
  <c r="A316" i="12" s="1"/>
  <c r="B316" i="12" s="1"/>
  <c r="A317" i="12" a="1"/>
  <c r="A317" i="12" s="1"/>
  <c r="B317" i="12" s="1"/>
  <c r="A318" i="12" a="1"/>
  <c r="A318" i="12" s="1"/>
  <c r="B318" i="12" s="1"/>
  <c r="A319" i="12" a="1"/>
  <c r="A319" i="12" s="1"/>
  <c r="B319" i="12" s="1"/>
  <c r="A320" i="12" a="1"/>
  <c r="A320" i="12" s="1"/>
  <c r="B320" i="12" s="1"/>
  <c r="A321" i="12" a="1"/>
  <c r="A321" i="12" s="1"/>
  <c r="B321" i="12" s="1"/>
  <c r="A322" i="12" a="1"/>
  <c r="A322" i="12" s="1"/>
  <c r="B322" i="12" s="1"/>
  <c r="A323" i="12" a="1"/>
  <c r="A323" i="12" s="1"/>
  <c r="B323" i="12" s="1"/>
  <c r="A324" i="12" a="1"/>
  <c r="A324" i="12" s="1"/>
  <c r="B324" i="12" s="1"/>
  <c r="A325" i="12" a="1"/>
  <c r="A325" i="12" s="1"/>
  <c r="B325" i="12" s="1"/>
  <c r="A326" i="12" a="1"/>
  <c r="A326" i="12" s="1"/>
  <c r="B326" i="12" s="1"/>
  <c r="A327" i="12" a="1"/>
  <c r="A327" i="12" s="1"/>
  <c r="B327" i="12" s="1"/>
  <c r="A328" i="12" a="1"/>
  <c r="A328" i="12" s="1"/>
  <c r="B328" i="12" s="1"/>
  <c r="A329" i="12" a="1"/>
  <c r="A329" i="12" s="1"/>
  <c r="B329" i="12" s="1"/>
  <c r="A330" i="12" a="1"/>
  <c r="A330" i="12" s="1"/>
  <c r="B330" i="12" s="1"/>
  <c r="A331" i="12" a="1"/>
  <c r="A331" i="12" s="1"/>
  <c r="B331" i="12" s="1"/>
  <c r="A332" i="12" a="1"/>
  <c r="A332" i="12" s="1"/>
  <c r="B332" i="12" s="1"/>
  <c r="A333" i="12" a="1"/>
  <c r="A333" i="12" s="1"/>
  <c r="B333" i="12" s="1"/>
  <c r="A334" i="12" a="1"/>
  <c r="A334" i="12" s="1"/>
  <c r="B334" i="12" s="1"/>
  <c r="A335" i="12" a="1"/>
  <c r="A335" i="12" s="1"/>
  <c r="B335" i="12" s="1"/>
  <c r="A336" i="12" a="1"/>
  <c r="A336" i="12" s="1"/>
  <c r="B336" i="12" s="1"/>
  <c r="A337" i="12" a="1"/>
  <c r="A337" i="12" s="1"/>
  <c r="B337" i="12" s="1"/>
  <c r="A338" i="12" a="1"/>
  <c r="A338" i="12" s="1"/>
  <c r="B338" i="12" s="1"/>
  <c r="A339" i="12" a="1"/>
  <c r="A339" i="12" s="1"/>
  <c r="B339" i="12" s="1"/>
  <c r="A340" i="12" a="1"/>
  <c r="A340" i="12" s="1"/>
  <c r="B340" i="12" s="1"/>
  <c r="A341" i="12" a="1"/>
  <c r="A341" i="12" s="1"/>
  <c r="B341" i="12" s="1"/>
  <c r="A342" i="12" a="1"/>
  <c r="A342" i="12" s="1"/>
  <c r="B342" i="12" s="1"/>
  <c r="A343" i="12" a="1"/>
  <c r="A343" i="12" s="1"/>
  <c r="B343" i="12" s="1"/>
  <c r="A344" i="12" a="1"/>
  <c r="A344" i="12" s="1"/>
  <c r="B344" i="12" s="1"/>
  <c r="A345" i="12" a="1"/>
  <c r="A345" i="12" s="1"/>
  <c r="B345" i="12" s="1"/>
  <c r="A346" i="12" a="1"/>
  <c r="A346" i="12" s="1"/>
  <c r="B346" i="12" s="1"/>
  <c r="A347" i="12" a="1"/>
  <c r="A347" i="12" s="1"/>
  <c r="B347" i="12" s="1"/>
  <c r="A348" i="12" a="1"/>
  <c r="A348" i="12" s="1"/>
  <c r="B348" i="12" s="1"/>
  <c r="A349" i="12" a="1"/>
  <c r="A349" i="12" s="1"/>
  <c r="B349" i="12" s="1"/>
  <c r="A350" i="12" a="1"/>
  <c r="A350" i="12" s="1"/>
  <c r="B350" i="12" s="1"/>
  <c r="A351" i="12" a="1"/>
  <c r="A351" i="12" s="1"/>
  <c r="B351" i="12" s="1"/>
  <c r="A352" i="12" a="1"/>
  <c r="A352" i="12" s="1"/>
  <c r="B352" i="12" s="1"/>
  <c r="A353" i="12" a="1"/>
  <c r="A353" i="12" s="1"/>
  <c r="B353" i="12" s="1"/>
  <c r="A354" i="12" a="1"/>
  <c r="A354" i="12" s="1"/>
  <c r="B354" i="12" s="1"/>
  <c r="A355" i="12" a="1"/>
  <c r="A355" i="12" s="1"/>
  <c r="B355" i="12" s="1"/>
  <c r="A356" i="12" a="1"/>
  <c r="A356" i="12" s="1"/>
  <c r="B356" i="12" s="1"/>
  <c r="A357" i="12" a="1"/>
  <c r="A357" i="12" s="1"/>
  <c r="B357" i="12" s="1"/>
  <c r="A358" i="12" a="1"/>
  <c r="A358" i="12" s="1"/>
  <c r="B358" i="12" s="1"/>
  <c r="A359" i="12" a="1"/>
  <c r="A359" i="12" s="1"/>
  <c r="B359" i="12" s="1"/>
  <c r="A360" i="12" a="1"/>
  <c r="A360" i="12" s="1"/>
  <c r="B360" i="12" s="1"/>
  <c r="A361" i="12" a="1"/>
  <c r="A361" i="12" s="1"/>
  <c r="B361" i="12" s="1"/>
  <c r="A362" i="12" a="1"/>
  <c r="A362" i="12" s="1"/>
  <c r="B362" i="12" s="1"/>
  <c r="A363" i="12" a="1"/>
  <c r="A363" i="12" s="1"/>
  <c r="B363" i="12" s="1"/>
  <c r="A364" i="12" a="1"/>
  <c r="A364" i="12" s="1"/>
  <c r="B364" i="12" s="1"/>
  <c r="A365" i="12" a="1"/>
  <c r="A365" i="12" s="1"/>
  <c r="B365" i="12" s="1"/>
  <c r="A366" i="12" a="1"/>
  <c r="A366" i="12" s="1"/>
  <c r="B366" i="12" s="1"/>
  <c r="A367" i="12" a="1"/>
  <c r="A367" i="12" s="1"/>
  <c r="B367" i="12" s="1"/>
  <c r="A368" i="12" a="1"/>
  <c r="A368" i="12" s="1"/>
  <c r="B368" i="12" s="1"/>
  <c r="A369" i="12" a="1"/>
  <c r="A369" i="12" s="1"/>
  <c r="B369" i="12" s="1"/>
  <c r="A370" i="12" a="1"/>
  <c r="A370" i="12" s="1"/>
  <c r="B370" i="12" s="1"/>
  <c r="A371" i="12" a="1"/>
  <c r="A371" i="12" s="1"/>
  <c r="B371" i="12" s="1"/>
  <c r="A372" i="12" a="1"/>
  <c r="A372" i="12" s="1"/>
  <c r="B372" i="12" s="1"/>
  <c r="A373" i="12" a="1"/>
  <c r="A373" i="12" s="1"/>
  <c r="B373" i="12" s="1"/>
  <c r="A374" i="12" a="1"/>
  <c r="A374" i="12" s="1"/>
  <c r="B374" i="12" s="1"/>
  <c r="A375" i="12" a="1"/>
  <c r="A375" i="12" s="1"/>
  <c r="B375" i="12" s="1"/>
  <c r="A376" i="12" a="1"/>
  <c r="A376" i="12" s="1"/>
  <c r="B376" i="12" s="1"/>
  <c r="A377" i="12" a="1"/>
  <c r="A377" i="12" s="1"/>
  <c r="B377" i="12" s="1"/>
  <c r="A378" i="12" a="1"/>
  <c r="A378" i="12" s="1"/>
  <c r="B378" i="12" s="1"/>
  <c r="A379" i="12" a="1"/>
  <c r="A379" i="12" s="1"/>
  <c r="B379" i="12" s="1"/>
  <c r="A380" i="12" a="1"/>
  <c r="A380" i="12" s="1"/>
  <c r="B380" i="12" s="1"/>
  <c r="A381" i="12" a="1"/>
  <c r="A381" i="12" s="1"/>
  <c r="B381" i="12" s="1"/>
  <c r="A382" i="12" a="1"/>
  <c r="A382" i="12" s="1"/>
  <c r="B382" i="12" s="1"/>
  <c r="A383" i="12" a="1"/>
  <c r="A383" i="12" s="1"/>
  <c r="B383" i="12" s="1"/>
  <c r="A384" i="12" a="1"/>
  <c r="A384" i="12" s="1"/>
  <c r="B384" i="12" s="1"/>
  <c r="A385" i="12" a="1"/>
  <c r="A385" i="12" s="1"/>
  <c r="B385" i="12" s="1"/>
  <c r="A386" i="12" a="1"/>
  <c r="A386" i="12" s="1"/>
  <c r="B386" i="12" s="1"/>
  <c r="A387" i="12" a="1"/>
  <c r="A387" i="12" s="1"/>
  <c r="B387" i="12" s="1"/>
  <c r="A388" i="12" a="1"/>
  <c r="A388" i="12" s="1"/>
  <c r="B388" i="12" s="1"/>
  <c r="A389" i="12" a="1"/>
  <c r="A389" i="12" s="1"/>
  <c r="B389" i="12" s="1"/>
  <c r="A390" i="12" a="1"/>
  <c r="A390" i="12" s="1"/>
  <c r="B390" i="12" s="1"/>
  <c r="A391" i="12" a="1"/>
  <c r="A391" i="12" s="1"/>
  <c r="B391" i="12" s="1"/>
  <c r="A392" i="12" a="1"/>
  <c r="A392" i="12" s="1"/>
  <c r="B392" i="12" s="1"/>
  <c r="A393" i="12" a="1"/>
  <c r="A393" i="12" s="1"/>
  <c r="B393" i="12" s="1"/>
  <c r="A394" i="12" a="1"/>
  <c r="A394" i="12" s="1"/>
  <c r="B394" i="12" s="1"/>
  <c r="A395" i="12" a="1"/>
  <c r="A395" i="12" s="1"/>
  <c r="B395" i="12" s="1"/>
  <c r="A396" i="12" a="1"/>
  <c r="A396" i="12" s="1"/>
  <c r="B396" i="12" s="1"/>
  <c r="A397" i="12" a="1"/>
  <c r="A397" i="12" s="1"/>
  <c r="B397" i="12" s="1"/>
  <c r="A398" i="12" a="1"/>
  <c r="A398" i="12" s="1"/>
  <c r="B398" i="12" s="1"/>
  <c r="A399" i="12" a="1"/>
  <c r="A399" i="12" s="1"/>
  <c r="B399" i="12" s="1"/>
  <c r="A400" i="12" a="1"/>
  <c r="A400" i="12" s="1"/>
  <c r="B400" i="12" s="1"/>
  <c r="A401" i="12" a="1"/>
  <c r="A401" i="12" s="1"/>
  <c r="B401" i="12" s="1"/>
  <c r="A402" i="12" a="1"/>
  <c r="A402" i="12" s="1"/>
  <c r="B402" i="12" s="1"/>
  <c r="A403" i="12" a="1"/>
  <c r="A403" i="12" s="1"/>
  <c r="B403" i="12" s="1"/>
  <c r="A404" i="12" a="1"/>
  <c r="A404" i="12" s="1"/>
  <c r="B404" i="12" s="1"/>
  <c r="A405" i="12" a="1"/>
  <c r="A405" i="12" s="1"/>
  <c r="B405" i="12" s="1"/>
  <c r="A406" i="12" a="1"/>
  <c r="A406" i="12" s="1"/>
  <c r="B406" i="12" s="1"/>
  <c r="A407" i="12" a="1"/>
  <c r="A407" i="12" s="1"/>
  <c r="B407" i="12" s="1"/>
  <c r="A408" i="12" a="1"/>
  <c r="A408" i="12" s="1"/>
  <c r="B408" i="12" s="1"/>
  <c r="A409" i="12" a="1"/>
  <c r="A409" i="12" s="1"/>
  <c r="B409" i="12" s="1"/>
  <c r="A410" i="12" a="1"/>
  <c r="A410" i="12" s="1"/>
  <c r="B410" i="12" s="1"/>
  <c r="A411" i="12" a="1"/>
  <c r="A411" i="12" s="1"/>
  <c r="B411" i="12" s="1"/>
  <c r="A412" i="12" a="1"/>
  <c r="A412" i="12" s="1"/>
  <c r="B412" i="12" s="1"/>
  <c r="A413" i="12" a="1"/>
  <c r="A413" i="12" s="1"/>
  <c r="B413" i="12" s="1"/>
  <c r="A414" i="12" a="1"/>
  <c r="A414" i="12" s="1"/>
  <c r="B414" i="12" s="1"/>
  <c r="A415" i="12" a="1"/>
  <c r="A415" i="12" s="1"/>
  <c r="B415" i="12" s="1"/>
  <c r="A416" i="12" a="1"/>
  <c r="A416" i="12" s="1"/>
  <c r="B416" i="12" s="1"/>
  <c r="A417" i="12" a="1"/>
  <c r="A417" i="12" s="1"/>
  <c r="B417" i="12" s="1"/>
  <c r="A418" i="12" a="1"/>
  <c r="A418" i="12" s="1"/>
  <c r="B418" i="12" s="1"/>
  <c r="A419" i="12" a="1"/>
  <c r="A419" i="12" s="1"/>
  <c r="B419" i="12" s="1"/>
  <c r="A420" i="12" a="1"/>
  <c r="A420" i="12" s="1"/>
  <c r="B420" i="12" s="1"/>
  <c r="A421" i="12" a="1"/>
  <c r="A421" i="12" s="1"/>
  <c r="B421" i="12" s="1"/>
  <c r="A422" i="12" a="1"/>
  <c r="A422" i="12" s="1"/>
  <c r="B422" i="12" s="1"/>
  <c r="A423" i="12" a="1"/>
  <c r="A423" i="12" s="1"/>
  <c r="B423" i="12" s="1"/>
  <c r="A424" i="12" a="1"/>
  <c r="A424" i="12" s="1"/>
  <c r="B424" i="12" s="1"/>
  <c r="A425" i="12" a="1"/>
  <c r="A425" i="12" s="1"/>
  <c r="B425" i="12" s="1"/>
  <c r="A426" i="12" a="1"/>
  <c r="A426" i="12" s="1"/>
  <c r="B426" i="12" s="1"/>
  <c r="A427" i="12" a="1"/>
  <c r="A427" i="12" s="1"/>
  <c r="B427" i="12" s="1"/>
  <c r="A428" i="12" a="1"/>
  <c r="A428" i="12" s="1"/>
  <c r="B428" i="12" s="1"/>
  <c r="A429" i="12" a="1"/>
  <c r="A429" i="12" s="1"/>
  <c r="B429" i="12" s="1"/>
  <c r="A430" i="12" a="1"/>
  <c r="A430" i="12" s="1"/>
  <c r="B430" i="12" s="1"/>
  <c r="A431" i="12" a="1"/>
  <c r="A431" i="12" s="1"/>
  <c r="B431" i="12" s="1"/>
  <c r="A432" i="12" a="1"/>
  <c r="A432" i="12" s="1"/>
  <c r="B432" i="12" s="1"/>
  <c r="A433" i="12" a="1"/>
  <c r="A433" i="12" s="1"/>
  <c r="B433" i="12" s="1"/>
  <c r="A434" i="12" a="1"/>
  <c r="A434" i="12" s="1"/>
  <c r="B434" i="12" s="1"/>
  <c r="A435" i="12" a="1"/>
  <c r="A435" i="12" s="1"/>
  <c r="B435" i="12" s="1"/>
  <c r="A436" i="12" a="1"/>
  <c r="A436" i="12" s="1"/>
  <c r="B436" i="12" s="1"/>
  <c r="A437" i="12" a="1"/>
  <c r="A437" i="12" s="1"/>
  <c r="B437" i="12" s="1"/>
  <c r="A438" i="12" a="1"/>
  <c r="A438" i="12" s="1"/>
  <c r="B438" i="12" s="1"/>
  <c r="A439" i="12" a="1"/>
  <c r="A439" i="12" s="1"/>
  <c r="B439" i="12" s="1"/>
  <c r="A440" i="12" a="1"/>
  <c r="A440" i="12" s="1"/>
  <c r="B440" i="12" s="1"/>
  <c r="A441" i="12" a="1"/>
  <c r="A441" i="12" s="1"/>
  <c r="B441" i="12" s="1"/>
  <c r="A442" i="12" a="1"/>
  <c r="A442" i="12" s="1"/>
  <c r="B442" i="12" s="1"/>
  <c r="A443" i="12" a="1"/>
  <c r="A443" i="12" s="1"/>
  <c r="B443" i="12" s="1"/>
  <c r="A444" i="12" a="1"/>
  <c r="A444" i="12" s="1"/>
  <c r="B444" i="12" s="1"/>
  <c r="A445" i="12" a="1"/>
  <c r="A445" i="12" s="1"/>
  <c r="B445" i="12" s="1"/>
  <c r="A446" i="12" a="1"/>
  <c r="A446" i="12" s="1"/>
  <c r="B446" i="12" s="1"/>
  <c r="A447" i="12" a="1"/>
  <c r="A447" i="12" s="1"/>
  <c r="B447" i="12" s="1"/>
  <c r="A448" i="12" a="1"/>
  <c r="A448" i="12" s="1"/>
  <c r="B448" i="12" s="1"/>
  <c r="A449" i="12" a="1"/>
  <c r="A449" i="12" s="1"/>
  <c r="B449" i="12" s="1"/>
  <c r="A450" i="12" a="1"/>
  <c r="A450" i="12" s="1"/>
  <c r="B450" i="12" s="1"/>
  <c r="A451" i="12" a="1"/>
  <c r="A451" i="12" s="1"/>
  <c r="B451" i="12" s="1"/>
  <c r="A452" i="12" a="1"/>
  <c r="A452" i="12" s="1"/>
  <c r="B452" i="12" s="1"/>
  <c r="A453" i="12" a="1"/>
  <c r="A453" i="12" s="1"/>
  <c r="B453" i="12" s="1"/>
  <c r="A454" i="12" a="1"/>
  <c r="A454" i="12" s="1"/>
  <c r="B454" i="12" s="1"/>
  <c r="A455" i="12" a="1"/>
  <c r="A455" i="12" s="1"/>
  <c r="B455" i="12" s="1"/>
  <c r="A456" i="12" a="1"/>
  <c r="A456" i="12" s="1"/>
  <c r="B456" i="12" s="1"/>
  <c r="A457" i="12" a="1"/>
  <c r="A457" i="12" s="1"/>
  <c r="B457" i="12" s="1"/>
  <c r="A458" i="12" a="1"/>
  <c r="A458" i="12" s="1"/>
  <c r="B458" i="12" s="1"/>
  <c r="A459" i="12" a="1"/>
  <c r="A459" i="12" s="1"/>
  <c r="B459" i="12" s="1"/>
  <c r="A460" i="12" a="1"/>
  <c r="A460" i="12" s="1"/>
  <c r="B460" i="12" s="1"/>
  <c r="A461" i="12" a="1"/>
  <c r="A461" i="12" s="1"/>
  <c r="B461" i="12" s="1"/>
  <c r="A462" i="12" a="1"/>
  <c r="A462" i="12" s="1"/>
  <c r="B462" i="12" s="1"/>
  <c r="A463" i="12" a="1"/>
  <c r="A463" i="12" s="1"/>
  <c r="B463" i="12" s="1"/>
  <c r="A464" i="12" a="1"/>
  <c r="A464" i="12" s="1"/>
  <c r="B464" i="12" s="1"/>
  <c r="A465" i="12" a="1"/>
  <c r="A465" i="12" s="1"/>
  <c r="B465" i="12" s="1"/>
  <c r="A466" i="12" a="1"/>
  <c r="A466" i="12" s="1"/>
  <c r="B466" i="12" s="1"/>
  <c r="A467" i="12" a="1"/>
  <c r="A467" i="12" s="1"/>
  <c r="B467" i="12" s="1"/>
  <c r="A468" i="12" a="1"/>
  <c r="A468" i="12" s="1"/>
  <c r="B468" i="12" s="1"/>
  <c r="A469" i="12" a="1"/>
  <c r="A469" i="12" s="1"/>
  <c r="B469" i="12" s="1"/>
  <c r="A470" i="12" a="1"/>
  <c r="A470" i="12" s="1"/>
  <c r="B470" i="12" s="1"/>
  <c r="A471" i="12" a="1"/>
  <c r="A471" i="12" s="1"/>
  <c r="B471" i="12" s="1"/>
  <c r="A472" i="12" a="1"/>
  <c r="A472" i="12" s="1"/>
  <c r="B472" i="12" s="1"/>
  <c r="A473" i="12" a="1"/>
  <c r="A473" i="12" s="1"/>
  <c r="B473" i="12" s="1"/>
  <c r="A474" i="12" a="1"/>
  <c r="A474" i="12" s="1"/>
  <c r="B474" i="12" s="1"/>
  <c r="A475" i="12" a="1"/>
  <c r="A475" i="12" s="1"/>
  <c r="B475" i="12" s="1"/>
  <c r="A476" i="12" a="1"/>
  <c r="A476" i="12" s="1"/>
  <c r="B476" i="12" s="1"/>
  <c r="A477" i="12" a="1"/>
  <c r="A477" i="12" s="1"/>
  <c r="B477" i="12" s="1"/>
  <c r="A478" i="12" a="1"/>
  <c r="A478" i="12" s="1"/>
  <c r="B478" i="12" s="1"/>
  <c r="A479" i="12" a="1"/>
  <c r="A479" i="12" s="1"/>
  <c r="B479" i="12" s="1"/>
  <c r="A480" i="12" a="1"/>
  <c r="A480" i="12" s="1"/>
  <c r="B480" i="12" s="1"/>
  <c r="A481" i="12" a="1"/>
  <c r="A481" i="12" s="1"/>
  <c r="B481" i="12" s="1"/>
  <c r="A482" i="12" a="1"/>
  <c r="A482" i="12" s="1"/>
  <c r="B482" i="12" s="1"/>
  <c r="A483" i="12" a="1"/>
  <c r="A483" i="12" s="1"/>
  <c r="B483" i="12" s="1"/>
  <c r="A484" i="12" a="1"/>
  <c r="A484" i="12" s="1"/>
  <c r="B484" i="12" s="1"/>
  <c r="A485" i="12" a="1"/>
  <c r="A485" i="12" s="1"/>
  <c r="B485" i="12" s="1"/>
  <c r="A486" i="12" a="1"/>
  <c r="A486" i="12" s="1"/>
  <c r="B486" i="12" s="1"/>
  <c r="A487" i="12" a="1"/>
  <c r="A487" i="12" s="1"/>
  <c r="B487" i="12" s="1"/>
  <c r="A488" i="12" a="1"/>
  <c r="A488" i="12" s="1"/>
  <c r="B488" i="12" s="1"/>
  <c r="A489" i="12" a="1"/>
  <c r="A489" i="12" s="1"/>
  <c r="B489" i="12" s="1"/>
  <c r="A490" i="12" a="1"/>
  <c r="A490" i="12" s="1"/>
  <c r="B490" i="12" s="1"/>
  <c r="A491" i="12" a="1"/>
  <c r="A491" i="12" s="1"/>
  <c r="B491" i="12" s="1"/>
  <c r="A492" i="12" a="1"/>
  <c r="A492" i="12" s="1"/>
  <c r="B492" i="12" s="1"/>
  <c r="A493" i="12" a="1"/>
  <c r="A493" i="12" s="1"/>
  <c r="B493" i="12" s="1"/>
  <c r="A494" i="12" a="1"/>
  <c r="A494" i="12" s="1"/>
  <c r="B494" i="12" s="1"/>
  <c r="A495" i="12" a="1"/>
  <c r="A495" i="12" s="1"/>
  <c r="B495" i="12" s="1"/>
  <c r="A496" i="12" a="1"/>
  <c r="A496" i="12" s="1"/>
  <c r="B496" i="12" s="1"/>
  <c r="A497" i="12" a="1"/>
  <c r="A497" i="12" s="1"/>
  <c r="B497" i="12" s="1"/>
  <c r="A498" i="12" a="1"/>
  <c r="A498" i="12" s="1"/>
  <c r="B498" i="12" s="1"/>
  <c r="A499" i="12" a="1"/>
  <c r="A499" i="12" s="1"/>
  <c r="B499" i="12" s="1"/>
  <c r="A500" i="12" a="1"/>
  <c r="A500" i="12" s="1"/>
  <c r="B500" i="12" s="1"/>
  <c r="A501" i="12" a="1"/>
  <c r="A501" i="12" s="1"/>
  <c r="B501" i="12" s="1"/>
  <c r="A502" i="12" a="1"/>
  <c r="A502" i="12" s="1"/>
  <c r="B502" i="12" s="1"/>
  <c r="A3" i="12" a="1"/>
  <c r="A3" i="12" s="1"/>
  <c r="B3" i="12" s="1"/>
  <c r="V3" i="6"/>
  <c r="T3" i="6"/>
  <c r="R3" i="6"/>
  <c r="P3" i="6"/>
  <c r="N3" i="6"/>
  <c r="L3" i="6"/>
  <c r="J3" i="6"/>
  <c r="H3" i="6"/>
  <c r="F3" i="6"/>
  <c r="D3" i="6"/>
  <c r="B3" i="6"/>
  <c r="F502" i="12" l="1"/>
  <c r="F500" i="12"/>
  <c r="F498" i="12"/>
  <c r="F496" i="12"/>
  <c r="F494" i="12"/>
  <c r="F492" i="12"/>
  <c r="F490" i="12"/>
  <c r="F488" i="12"/>
  <c r="F486" i="12"/>
  <c r="F484" i="12"/>
  <c r="F482" i="12"/>
  <c r="F480" i="12"/>
  <c r="F478" i="12"/>
  <c r="F476" i="12"/>
  <c r="F474" i="12"/>
  <c r="F472" i="12"/>
  <c r="F470" i="12"/>
  <c r="F468" i="12"/>
  <c r="F466" i="12"/>
  <c r="F464" i="12"/>
  <c r="F462" i="12"/>
  <c r="F460" i="12"/>
  <c r="F458" i="12"/>
  <c r="F456" i="12"/>
  <c r="F454" i="12"/>
  <c r="F452" i="12"/>
  <c r="F450" i="12"/>
  <c r="F448" i="12"/>
  <c r="F446" i="12"/>
  <c r="F444" i="12"/>
  <c r="F442" i="12"/>
  <c r="F440" i="12"/>
  <c r="F438" i="12"/>
  <c r="F436" i="12"/>
  <c r="F434" i="12"/>
  <c r="F432" i="12"/>
  <c r="F430" i="12"/>
  <c r="F428" i="12"/>
  <c r="F426" i="12"/>
  <c r="F424" i="12"/>
  <c r="F422" i="12"/>
  <c r="F420" i="12"/>
  <c r="F418" i="12"/>
  <c r="F416" i="12"/>
  <c r="F414" i="12"/>
  <c r="F412" i="12"/>
  <c r="F410" i="12"/>
  <c r="F408" i="12"/>
  <c r="F406" i="12"/>
  <c r="F404" i="12"/>
  <c r="F402" i="12"/>
  <c r="F400" i="12"/>
  <c r="F398" i="12"/>
  <c r="F396" i="12"/>
  <c r="F394" i="12"/>
  <c r="F392" i="12"/>
  <c r="F390" i="12"/>
  <c r="F388" i="12"/>
  <c r="F386" i="12"/>
  <c r="F384" i="12"/>
  <c r="F382" i="12"/>
  <c r="F380" i="12"/>
  <c r="F378" i="12"/>
  <c r="F376" i="12"/>
  <c r="F374" i="12"/>
  <c r="F372" i="12"/>
  <c r="F370" i="12"/>
  <c r="F368" i="12"/>
  <c r="F366" i="12"/>
  <c r="F364" i="12"/>
  <c r="F362" i="12"/>
  <c r="F360" i="12"/>
  <c r="F358" i="12"/>
  <c r="F356" i="12"/>
  <c r="F354" i="12"/>
  <c r="F352" i="12"/>
  <c r="F350" i="12"/>
  <c r="F348" i="12"/>
  <c r="F346" i="12"/>
  <c r="F344" i="12"/>
  <c r="F342" i="12"/>
  <c r="F340" i="12"/>
  <c r="F338" i="12"/>
  <c r="F336" i="12"/>
  <c r="F334" i="12"/>
  <c r="F332" i="12"/>
  <c r="F330" i="12"/>
  <c r="F328" i="12"/>
  <c r="F326" i="12"/>
  <c r="F324" i="12"/>
  <c r="F322" i="12"/>
  <c r="F320" i="12"/>
  <c r="F318" i="12"/>
  <c r="F316" i="12"/>
  <c r="F314" i="12"/>
  <c r="F312" i="12"/>
  <c r="F310" i="12"/>
  <c r="F308" i="12"/>
  <c r="F306" i="12"/>
  <c r="F304" i="12"/>
  <c r="F302" i="12"/>
  <c r="F300" i="12"/>
  <c r="F298" i="12"/>
  <c r="F296" i="12"/>
  <c r="F294" i="12"/>
  <c r="F292" i="12"/>
  <c r="F290" i="12"/>
  <c r="F288" i="12"/>
  <c r="F286" i="12"/>
  <c r="F284" i="12"/>
  <c r="F282" i="12"/>
  <c r="F280" i="12"/>
  <c r="F278" i="12"/>
  <c r="F276" i="12"/>
  <c r="F274" i="12"/>
  <c r="F272" i="12"/>
  <c r="F270" i="12"/>
  <c r="F268" i="12"/>
  <c r="F266" i="12"/>
  <c r="F264" i="12"/>
  <c r="F262" i="12"/>
  <c r="F260" i="12"/>
  <c r="F258" i="12"/>
  <c r="F256" i="12"/>
  <c r="F254" i="12"/>
  <c r="F252" i="12"/>
  <c r="F250" i="12"/>
  <c r="F248" i="12"/>
  <c r="F246" i="12"/>
  <c r="F244" i="12"/>
  <c r="F242" i="12"/>
  <c r="F240" i="12"/>
  <c r="F238" i="12"/>
  <c r="F236" i="12"/>
  <c r="F234" i="12"/>
  <c r="F232" i="12"/>
  <c r="F230" i="12"/>
  <c r="F228" i="12"/>
  <c r="F226" i="12"/>
  <c r="F224" i="12"/>
  <c r="F222" i="12"/>
  <c r="F220" i="12"/>
  <c r="F218" i="12"/>
  <c r="F216" i="12"/>
  <c r="F214" i="12"/>
  <c r="F212" i="12"/>
  <c r="F210" i="12"/>
  <c r="F208" i="12"/>
  <c r="F206" i="12"/>
  <c r="F204" i="12"/>
  <c r="F202" i="12"/>
  <c r="F200" i="12"/>
  <c r="F198" i="12"/>
  <c r="F196" i="12"/>
  <c r="F194" i="12"/>
  <c r="F192" i="12"/>
  <c r="F190" i="12"/>
  <c r="F188" i="12"/>
  <c r="F186" i="12"/>
  <c r="F184" i="12"/>
  <c r="F182" i="12"/>
  <c r="F180" i="12"/>
  <c r="F178" i="12"/>
  <c r="F176" i="12"/>
  <c r="F174" i="12"/>
  <c r="F172" i="12"/>
  <c r="F170" i="12"/>
  <c r="F168" i="12"/>
  <c r="F166" i="12"/>
  <c r="F164" i="12"/>
  <c r="F162" i="12"/>
  <c r="F160" i="12"/>
  <c r="F158" i="12"/>
  <c r="F156" i="12"/>
  <c r="F154" i="12"/>
  <c r="F152" i="12"/>
  <c r="F150" i="12"/>
  <c r="F148" i="12"/>
  <c r="F146" i="12"/>
  <c r="F144" i="12"/>
  <c r="F142" i="12"/>
  <c r="F140" i="12"/>
  <c r="F138" i="12"/>
  <c r="F136" i="12"/>
  <c r="F134" i="12"/>
  <c r="F132" i="12"/>
  <c r="F130" i="12"/>
  <c r="F128" i="12"/>
  <c r="F126" i="12"/>
  <c r="F124" i="12"/>
  <c r="F122" i="12"/>
  <c r="F120" i="12"/>
  <c r="F118" i="12"/>
  <c r="F116" i="12"/>
  <c r="F114" i="12"/>
  <c r="F112" i="12"/>
  <c r="F110" i="12"/>
  <c r="F108" i="12"/>
  <c r="F106" i="12"/>
  <c r="F104" i="12"/>
  <c r="F102" i="12"/>
  <c r="F100" i="12"/>
  <c r="F98" i="12"/>
  <c r="F96" i="12"/>
  <c r="F94" i="12"/>
  <c r="F92" i="12"/>
  <c r="F90" i="12"/>
  <c r="F88" i="12"/>
  <c r="F86" i="12"/>
  <c r="F84" i="12"/>
  <c r="F82" i="12"/>
  <c r="F80" i="12"/>
  <c r="F78" i="12"/>
  <c r="F76" i="12"/>
  <c r="F74" i="12"/>
  <c r="F72" i="12"/>
  <c r="F70" i="12"/>
  <c r="F68" i="12"/>
  <c r="F66" i="12"/>
  <c r="F64" i="12"/>
  <c r="F62" i="12"/>
  <c r="F60" i="12"/>
  <c r="F58" i="12"/>
  <c r="F56" i="12"/>
  <c r="F54" i="12"/>
  <c r="F52" i="12"/>
  <c r="F50" i="12"/>
  <c r="F48" i="12"/>
  <c r="F46" i="12"/>
  <c r="F44" i="12"/>
  <c r="F42" i="12"/>
  <c r="F40" i="12"/>
  <c r="F38" i="12"/>
  <c r="F36" i="12"/>
  <c r="F34" i="12"/>
  <c r="F32" i="12"/>
  <c r="F30" i="12"/>
  <c r="F28" i="12"/>
  <c r="F26" i="12"/>
  <c r="F24" i="12"/>
  <c r="F22" i="12"/>
  <c r="F20" i="12"/>
  <c r="F18" i="12"/>
  <c r="F16" i="12"/>
  <c r="F14" i="12"/>
  <c r="F12" i="12"/>
  <c r="F10" i="12"/>
  <c r="F8" i="12"/>
  <c r="F6" i="12"/>
  <c r="F4" i="12"/>
  <c r="F501" i="12"/>
  <c r="F499" i="12"/>
  <c r="F497" i="12"/>
  <c r="F495" i="12"/>
  <c r="F493" i="12"/>
  <c r="F491" i="12"/>
  <c r="F489" i="12"/>
  <c r="F487" i="12"/>
  <c r="F485" i="12"/>
  <c r="F483" i="12"/>
  <c r="F481" i="12"/>
  <c r="F479" i="12"/>
  <c r="F477" i="12"/>
  <c r="F475" i="12"/>
  <c r="F473" i="12"/>
  <c r="F471" i="12"/>
  <c r="F469" i="12"/>
  <c r="F467" i="12"/>
  <c r="F465" i="12"/>
  <c r="F463" i="12"/>
  <c r="F461" i="12"/>
  <c r="F459" i="12"/>
  <c r="F457" i="12"/>
  <c r="F455" i="12"/>
  <c r="F453" i="12"/>
  <c r="F451" i="12"/>
  <c r="F449" i="12"/>
  <c r="F447" i="12"/>
  <c r="F445" i="12"/>
  <c r="F443" i="12"/>
  <c r="F441" i="12"/>
  <c r="F439" i="12"/>
  <c r="F437" i="12"/>
  <c r="F435" i="12"/>
  <c r="F433" i="12"/>
  <c r="F431" i="12"/>
  <c r="F429" i="12"/>
  <c r="F427" i="12"/>
  <c r="F425" i="12"/>
  <c r="F423" i="12"/>
  <c r="F421" i="12"/>
  <c r="F419" i="12"/>
  <c r="F417" i="12"/>
  <c r="F415" i="12"/>
  <c r="F413" i="12"/>
  <c r="F411" i="12"/>
  <c r="F409" i="12"/>
  <c r="F407" i="12"/>
  <c r="F405" i="12"/>
  <c r="F403" i="12"/>
  <c r="F401" i="12"/>
  <c r="F399" i="12"/>
  <c r="F397" i="12"/>
  <c r="F395" i="12"/>
  <c r="F393" i="12"/>
  <c r="F391" i="12"/>
  <c r="F389" i="12"/>
  <c r="F387" i="12"/>
  <c r="F385" i="12"/>
  <c r="F383" i="12"/>
  <c r="F381" i="12"/>
  <c r="F379" i="12"/>
  <c r="F377" i="12"/>
  <c r="F375" i="12"/>
  <c r="F373" i="12"/>
  <c r="F371" i="12"/>
  <c r="F369" i="12"/>
  <c r="F367" i="12"/>
  <c r="F365" i="12"/>
  <c r="F363" i="12"/>
  <c r="F361" i="12"/>
  <c r="F359" i="12"/>
  <c r="F357" i="12"/>
  <c r="F355" i="12"/>
  <c r="F353" i="12"/>
  <c r="F351" i="12"/>
  <c r="F349" i="12"/>
  <c r="F347" i="12"/>
  <c r="F345" i="12"/>
  <c r="F343" i="12"/>
  <c r="F341" i="12"/>
  <c r="F339" i="12"/>
  <c r="F337" i="12"/>
  <c r="F335" i="12"/>
  <c r="F333" i="12"/>
  <c r="F331" i="12"/>
  <c r="F329" i="12"/>
  <c r="F327" i="12"/>
  <c r="F325" i="12"/>
  <c r="F323" i="12"/>
  <c r="F321" i="12"/>
  <c r="F319" i="12"/>
  <c r="F317" i="12"/>
  <c r="F315" i="12"/>
  <c r="F313" i="12"/>
  <c r="F311" i="12"/>
  <c r="F309" i="12"/>
  <c r="F307" i="12"/>
  <c r="F305" i="12"/>
  <c r="F303" i="12"/>
  <c r="F301" i="12"/>
  <c r="F299" i="12"/>
  <c r="F297" i="12"/>
  <c r="F295" i="12"/>
  <c r="F293" i="12"/>
  <c r="F291" i="12"/>
  <c r="F289" i="12"/>
  <c r="F287" i="12"/>
  <c r="F285" i="12"/>
  <c r="F283" i="12"/>
  <c r="F281" i="12"/>
  <c r="F279" i="12"/>
  <c r="F277" i="12"/>
  <c r="F275" i="12"/>
  <c r="F273" i="12"/>
  <c r="F271" i="12"/>
  <c r="F269" i="12"/>
  <c r="F267" i="12"/>
  <c r="F265" i="12"/>
  <c r="F263" i="12"/>
  <c r="F261" i="12"/>
  <c r="F259" i="12"/>
  <c r="F257" i="12"/>
  <c r="F255" i="12"/>
  <c r="F253" i="12"/>
  <c r="F251" i="12"/>
  <c r="F249" i="12"/>
  <c r="F247" i="12"/>
  <c r="F245" i="12"/>
  <c r="F243" i="12"/>
  <c r="F241" i="12"/>
  <c r="F239" i="12"/>
  <c r="F237" i="12"/>
  <c r="F235" i="12"/>
  <c r="F233" i="12"/>
  <c r="F231" i="12"/>
  <c r="F229" i="12"/>
  <c r="F227" i="12"/>
  <c r="F225" i="12"/>
  <c r="F223" i="12"/>
  <c r="F221" i="12"/>
  <c r="F219" i="12"/>
  <c r="F217" i="12"/>
  <c r="F215" i="12"/>
  <c r="F213" i="12"/>
  <c r="F211" i="12"/>
  <c r="F209" i="12"/>
  <c r="F207" i="12"/>
  <c r="F205" i="12"/>
  <c r="F203" i="12"/>
  <c r="F201" i="12"/>
  <c r="F199" i="12"/>
  <c r="F197" i="12"/>
  <c r="F195" i="12"/>
  <c r="F193" i="12"/>
  <c r="F191" i="12"/>
  <c r="F189" i="12"/>
  <c r="F187" i="12"/>
  <c r="F185" i="12"/>
  <c r="F183" i="12"/>
  <c r="F181" i="12"/>
  <c r="F179" i="12"/>
  <c r="F177" i="12"/>
  <c r="F175" i="12"/>
  <c r="F173" i="12"/>
  <c r="F171" i="12"/>
  <c r="F169" i="12"/>
  <c r="F167" i="12"/>
  <c r="F165" i="12"/>
  <c r="F163" i="12"/>
  <c r="F161" i="12"/>
  <c r="F159" i="12"/>
  <c r="F157" i="12"/>
  <c r="F155" i="12"/>
  <c r="F153" i="12"/>
  <c r="F151" i="12"/>
  <c r="F149" i="12"/>
  <c r="F147" i="12"/>
  <c r="F145" i="12"/>
  <c r="F143" i="12"/>
  <c r="F141" i="12"/>
  <c r="F139" i="12"/>
  <c r="F137" i="12"/>
  <c r="F135" i="12"/>
  <c r="F133" i="12"/>
  <c r="F131" i="12"/>
  <c r="F129" i="12"/>
  <c r="F127" i="12"/>
  <c r="F125" i="12"/>
  <c r="F123" i="12"/>
  <c r="F121" i="12"/>
  <c r="F119" i="12"/>
  <c r="F117" i="12"/>
  <c r="F115" i="12"/>
  <c r="F113" i="12"/>
  <c r="F111" i="12"/>
  <c r="F109" i="12"/>
  <c r="F107" i="12"/>
  <c r="F105" i="12"/>
  <c r="F103" i="12"/>
  <c r="F101" i="12"/>
  <c r="F99" i="12"/>
  <c r="F97" i="12"/>
  <c r="F95" i="12"/>
  <c r="F93" i="12"/>
  <c r="F91" i="12"/>
  <c r="F89" i="12"/>
  <c r="F87" i="12"/>
  <c r="F85" i="12"/>
  <c r="F83" i="12"/>
  <c r="F81" i="12"/>
  <c r="F79" i="12"/>
  <c r="F77" i="12"/>
  <c r="F75" i="12"/>
  <c r="F73" i="12"/>
  <c r="F71" i="12"/>
  <c r="F69" i="12"/>
  <c r="F67" i="12"/>
  <c r="F65" i="12"/>
  <c r="F63" i="12"/>
  <c r="F61" i="12"/>
  <c r="F59" i="12"/>
  <c r="F57" i="12"/>
  <c r="F55" i="12"/>
  <c r="F53" i="12"/>
  <c r="F51" i="12"/>
  <c r="F49" i="12"/>
  <c r="F47" i="12"/>
  <c r="F45" i="12"/>
  <c r="F43" i="12"/>
  <c r="F41" i="12"/>
  <c r="F39" i="12"/>
  <c r="F37" i="12"/>
  <c r="F35" i="12"/>
  <c r="F33" i="12"/>
  <c r="F31" i="12"/>
  <c r="F29" i="12"/>
  <c r="F27" i="12"/>
  <c r="F25" i="12"/>
  <c r="F23" i="12"/>
  <c r="F21" i="12"/>
  <c r="F19" i="12"/>
  <c r="F17" i="12"/>
  <c r="F15" i="12"/>
  <c r="F13" i="12"/>
  <c r="F11" i="12"/>
  <c r="F9" i="12"/>
  <c r="F7" i="12"/>
  <c r="F5" i="12"/>
  <c r="F3" i="12"/>
  <c r="D14" i="12"/>
  <c r="D10" i="12"/>
  <c r="D6" i="12"/>
  <c r="E502" i="12"/>
  <c r="E500" i="12"/>
  <c r="E498" i="12"/>
  <c r="E496" i="12"/>
  <c r="E494" i="12"/>
  <c r="E492" i="12"/>
  <c r="E490" i="12"/>
  <c r="E488" i="12"/>
  <c r="E486" i="12"/>
  <c r="E484" i="12"/>
  <c r="E482" i="12"/>
  <c r="E480" i="12"/>
  <c r="E478" i="12"/>
  <c r="E476" i="12"/>
  <c r="E474" i="12"/>
  <c r="E472" i="12"/>
  <c r="E470" i="12"/>
  <c r="E468" i="12"/>
  <c r="E466" i="12"/>
  <c r="E464" i="12"/>
  <c r="E462" i="12"/>
  <c r="E460" i="12"/>
  <c r="E458" i="12"/>
  <c r="E456" i="12"/>
  <c r="E454" i="12"/>
  <c r="E452" i="12"/>
  <c r="E450" i="12"/>
  <c r="E448" i="12"/>
  <c r="E446" i="12"/>
  <c r="E444" i="12"/>
  <c r="E442" i="12"/>
  <c r="E440" i="12"/>
  <c r="E438" i="12"/>
  <c r="E436" i="12"/>
  <c r="E434" i="12"/>
  <c r="E432" i="12"/>
  <c r="E430" i="12"/>
  <c r="E428" i="12"/>
  <c r="E426" i="12"/>
  <c r="E424" i="12"/>
  <c r="E422" i="12"/>
  <c r="E420" i="12"/>
  <c r="E418" i="12"/>
  <c r="E416" i="12"/>
  <c r="E414" i="12"/>
  <c r="E412" i="12"/>
  <c r="E410" i="12"/>
  <c r="E408" i="12"/>
  <c r="E406" i="12"/>
  <c r="E404" i="12"/>
  <c r="E402" i="12"/>
  <c r="E400" i="12"/>
  <c r="E398" i="12"/>
  <c r="E396" i="12"/>
  <c r="E394" i="12"/>
  <c r="E392" i="12"/>
  <c r="E390" i="12"/>
  <c r="E388" i="12"/>
  <c r="E386" i="12"/>
  <c r="E384" i="12"/>
  <c r="E382" i="12"/>
  <c r="E380" i="12"/>
  <c r="E378" i="12"/>
  <c r="E376" i="12"/>
  <c r="E374" i="12"/>
  <c r="E372" i="12"/>
  <c r="E370" i="12"/>
  <c r="E368" i="12"/>
  <c r="E366" i="12"/>
  <c r="E364" i="12"/>
  <c r="E362" i="12"/>
  <c r="E360" i="12"/>
  <c r="E358" i="12"/>
  <c r="E356" i="12"/>
  <c r="E354" i="12"/>
  <c r="E352" i="12"/>
  <c r="E350" i="12"/>
  <c r="E348" i="12"/>
  <c r="E346" i="12"/>
  <c r="E344" i="12"/>
  <c r="E342" i="12"/>
  <c r="E340" i="12"/>
  <c r="E338" i="12"/>
  <c r="E336" i="12"/>
  <c r="E334" i="12"/>
  <c r="E332" i="12"/>
  <c r="E330" i="12"/>
  <c r="E328" i="12"/>
  <c r="E326" i="12"/>
  <c r="E324" i="12"/>
  <c r="E322" i="12"/>
  <c r="E320" i="12"/>
  <c r="E318" i="12"/>
  <c r="E316" i="12"/>
  <c r="E314" i="12"/>
  <c r="E312" i="12"/>
  <c r="E310" i="12"/>
  <c r="E308" i="12"/>
  <c r="E306" i="12"/>
  <c r="E304" i="12"/>
  <c r="E302" i="12"/>
  <c r="E300" i="12"/>
  <c r="E298" i="12"/>
  <c r="E296" i="12"/>
  <c r="E294" i="12"/>
  <c r="E292" i="12"/>
  <c r="E290" i="12"/>
  <c r="E288" i="12"/>
  <c r="E286" i="12"/>
  <c r="E284" i="12"/>
  <c r="E282" i="12"/>
  <c r="E280" i="12"/>
  <c r="E278" i="12"/>
  <c r="E276" i="12"/>
  <c r="E274" i="12"/>
  <c r="E272" i="12"/>
  <c r="E270" i="12"/>
  <c r="E268" i="12"/>
  <c r="E266" i="12"/>
  <c r="E264" i="12"/>
  <c r="E262" i="12"/>
  <c r="E260" i="12"/>
  <c r="E258" i="12"/>
  <c r="E256" i="12"/>
  <c r="E254" i="12"/>
  <c r="E252" i="12"/>
  <c r="E250" i="12"/>
  <c r="E248" i="12"/>
  <c r="E246" i="12"/>
  <c r="E244" i="12"/>
  <c r="E242" i="12"/>
  <c r="E240" i="12"/>
  <c r="E238" i="12"/>
  <c r="E236" i="12"/>
  <c r="E234" i="12"/>
  <c r="E232" i="12"/>
  <c r="E230" i="12"/>
  <c r="E228" i="12"/>
  <c r="E226" i="12"/>
  <c r="E224" i="12"/>
  <c r="E222" i="12"/>
  <c r="E220" i="12"/>
  <c r="E218" i="12"/>
  <c r="E216" i="12"/>
  <c r="E214" i="12"/>
  <c r="E212" i="12"/>
  <c r="E210" i="12"/>
  <c r="E208" i="12"/>
  <c r="E206" i="12"/>
  <c r="E204" i="12"/>
  <c r="E202" i="12"/>
  <c r="E200" i="12"/>
  <c r="E198" i="12"/>
  <c r="E196" i="12"/>
  <c r="E194" i="12"/>
  <c r="E192" i="12"/>
  <c r="E190" i="12"/>
  <c r="E188" i="12"/>
  <c r="E186" i="12"/>
  <c r="E184" i="12"/>
  <c r="E182" i="12"/>
  <c r="E180" i="12"/>
  <c r="E178" i="12"/>
  <c r="E176" i="12"/>
  <c r="E174" i="12"/>
  <c r="E172" i="12"/>
  <c r="E170" i="12"/>
  <c r="E168" i="12"/>
  <c r="E166" i="12"/>
  <c r="E164" i="12"/>
  <c r="E162" i="12"/>
  <c r="E160" i="12"/>
  <c r="E158" i="12"/>
  <c r="E156" i="12"/>
  <c r="E154" i="12"/>
  <c r="E152" i="12"/>
  <c r="E150" i="12"/>
  <c r="E148" i="12"/>
  <c r="E146" i="12"/>
  <c r="E144" i="12"/>
  <c r="E142" i="12"/>
  <c r="E140" i="12"/>
  <c r="E138" i="12"/>
  <c r="E136" i="12"/>
  <c r="E134" i="12"/>
  <c r="E132" i="12"/>
  <c r="E130" i="12"/>
  <c r="E128" i="12"/>
  <c r="E126" i="12"/>
  <c r="E124" i="12"/>
  <c r="E122" i="12"/>
  <c r="E120" i="12"/>
  <c r="E118" i="12"/>
  <c r="E116" i="12"/>
  <c r="E114" i="12"/>
  <c r="E112" i="12"/>
  <c r="E110" i="12"/>
  <c r="E108" i="12"/>
  <c r="E106" i="12"/>
  <c r="E104" i="12"/>
  <c r="E102" i="12"/>
  <c r="E100" i="12"/>
  <c r="E98" i="12"/>
  <c r="E96" i="12"/>
  <c r="E94" i="12"/>
  <c r="E92" i="12"/>
  <c r="E90" i="12"/>
  <c r="E88" i="12"/>
  <c r="E86" i="12"/>
  <c r="E84" i="12"/>
  <c r="E82" i="12"/>
  <c r="E80" i="12"/>
  <c r="E78" i="12"/>
  <c r="E76" i="12"/>
  <c r="E74" i="12"/>
  <c r="E72" i="12"/>
  <c r="E70" i="12"/>
  <c r="E68" i="12"/>
  <c r="E66" i="12"/>
  <c r="E64" i="12"/>
  <c r="E62" i="12"/>
  <c r="E60" i="12"/>
  <c r="E58" i="12"/>
  <c r="E56" i="12"/>
  <c r="E54" i="12"/>
  <c r="E52" i="12"/>
  <c r="E50" i="12"/>
  <c r="E48" i="12"/>
  <c r="E46" i="12"/>
  <c r="E44" i="12"/>
  <c r="E42" i="12"/>
  <c r="E40" i="12"/>
  <c r="E38" i="12"/>
  <c r="E36" i="12"/>
  <c r="E34" i="12"/>
  <c r="E32" i="12"/>
  <c r="E30" i="12"/>
  <c r="E28" i="12"/>
  <c r="E26" i="12"/>
  <c r="E24" i="12"/>
  <c r="E22" i="12"/>
  <c r="E20" i="12"/>
  <c r="E18" i="12"/>
  <c r="E16" i="12"/>
  <c r="E14" i="12"/>
  <c r="E12" i="12"/>
  <c r="E10" i="12"/>
  <c r="E8" i="12"/>
  <c r="E6" i="12"/>
  <c r="E4" i="12"/>
  <c r="D12" i="12"/>
  <c r="D8" i="12"/>
  <c r="D4" i="12"/>
  <c r="E501" i="12"/>
  <c r="E499" i="12"/>
  <c r="E497" i="12"/>
  <c r="E495" i="12"/>
  <c r="E493" i="12"/>
  <c r="E491" i="12"/>
  <c r="E489" i="12"/>
  <c r="E487" i="12"/>
  <c r="E485" i="12"/>
  <c r="E483" i="12"/>
  <c r="E481" i="12"/>
  <c r="E479" i="12"/>
  <c r="E477" i="12"/>
  <c r="E475" i="12"/>
  <c r="E473" i="12"/>
  <c r="E471" i="12"/>
  <c r="E469" i="12"/>
  <c r="E467" i="12"/>
  <c r="E465" i="12"/>
  <c r="E463" i="12"/>
  <c r="E461" i="12"/>
  <c r="E459" i="12"/>
  <c r="E457" i="12"/>
  <c r="E455" i="12"/>
  <c r="E453" i="12"/>
  <c r="E451" i="12"/>
  <c r="E449" i="12"/>
  <c r="E447" i="12"/>
  <c r="E445" i="12"/>
  <c r="E443" i="12"/>
  <c r="E441" i="12"/>
  <c r="E439" i="12"/>
  <c r="E437" i="12"/>
  <c r="E435" i="12"/>
  <c r="E433" i="12"/>
  <c r="E431" i="12"/>
  <c r="E429" i="12"/>
  <c r="E427" i="12"/>
  <c r="E425" i="12"/>
  <c r="E423" i="12"/>
  <c r="E421" i="12"/>
  <c r="E419" i="12"/>
  <c r="E417" i="12"/>
  <c r="E415" i="12"/>
  <c r="E413" i="12"/>
  <c r="E411" i="12"/>
  <c r="E409" i="12"/>
  <c r="E407" i="12"/>
  <c r="E405" i="12"/>
  <c r="E403" i="12"/>
  <c r="E401" i="12"/>
  <c r="E399" i="12"/>
  <c r="E397" i="12"/>
  <c r="E395" i="12"/>
  <c r="E393" i="12"/>
  <c r="E391" i="12"/>
  <c r="E389" i="12"/>
  <c r="E387" i="12"/>
  <c r="E385" i="12"/>
  <c r="E383" i="12"/>
  <c r="E381" i="12"/>
  <c r="E379" i="12"/>
  <c r="E377" i="12"/>
  <c r="E375" i="12"/>
  <c r="E373" i="12"/>
  <c r="E371" i="12"/>
  <c r="E369" i="12"/>
  <c r="E367" i="12"/>
  <c r="E365" i="12"/>
  <c r="E363" i="12"/>
  <c r="E361" i="12"/>
  <c r="E359" i="12"/>
  <c r="E357" i="12"/>
  <c r="E355" i="12"/>
  <c r="E353" i="12"/>
  <c r="E351" i="12"/>
  <c r="E349" i="12"/>
  <c r="E347" i="12"/>
  <c r="E345" i="12"/>
  <c r="E343" i="12"/>
  <c r="E341" i="12"/>
  <c r="E339" i="12"/>
  <c r="E337" i="12"/>
  <c r="E335" i="12"/>
  <c r="E333" i="12"/>
  <c r="E331" i="12"/>
  <c r="E329" i="12"/>
  <c r="E327" i="12"/>
  <c r="E325" i="12"/>
  <c r="E323" i="12"/>
  <c r="E321" i="12"/>
  <c r="E319" i="12"/>
  <c r="E317" i="12"/>
  <c r="E315" i="12"/>
  <c r="E313" i="12"/>
  <c r="E311" i="12"/>
  <c r="E309" i="12"/>
  <c r="E307" i="12"/>
  <c r="E305" i="12"/>
  <c r="E303" i="12"/>
  <c r="E301" i="12"/>
  <c r="E299" i="12"/>
  <c r="E297" i="12"/>
  <c r="E295" i="12"/>
  <c r="E293" i="12"/>
  <c r="E291" i="12"/>
  <c r="E289" i="12"/>
  <c r="E287" i="12"/>
  <c r="E285" i="12"/>
  <c r="E283" i="12"/>
  <c r="E281" i="12"/>
  <c r="E279" i="12"/>
  <c r="E277" i="12"/>
  <c r="E275" i="12"/>
  <c r="E273" i="12"/>
  <c r="E271" i="12"/>
  <c r="E269" i="12"/>
  <c r="E267" i="12"/>
  <c r="E265" i="12"/>
  <c r="E263" i="12"/>
  <c r="E261" i="12"/>
  <c r="E259" i="12"/>
  <c r="E257" i="12"/>
  <c r="E255" i="12"/>
  <c r="E253" i="12"/>
  <c r="E251" i="12"/>
  <c r="E249" i="12"/>
  <c r="E247" i="12"/>
  <c r="E245" i="12"/>
  <c r="E243" i="12"/>
  <c r="E241" i="12"/>
  <c r="E239" i="12"/>
  <c r="E237" i="12"/>
  <c r="E235" i="12"/>
  <c r="E233" i="12"/>
  <c r="E231" i="12"/>
  <c r="E229" i="12"/>
  <c r="E227" i="12"/>
  <c r="E225" i="12"/>
  <c r="E223" i="12"/>
  <c r="E221" i="12"/>
  <c r="E219" i="12"/>
  <c r="E217" i="12"/>
  <c r="E215" i="12"/>
  <c r="E213" i="12"/>
  <c r="E211" i="12"/>
  <c r="E209" i="12"/>
  <c r="E207" i="12"/>
  <c r="E205" i="12"/>
  <c r="E203" i="12"/>
  <c r="E201" i="12"/>
  <c r="E199" i="12"/>
  <c r="E197" i="12"/>
  <c r="E195" i="12"/>
  <c r="E193" i="12"/>
  <c r="E191" i="12"/>
  <c r="E189" i="12"/>
  <c r="E187" i="12"/>
  <c r="E185" i="12"/>
  <c r="E183" i="12"/>
  <c r="E181" i="12"/>
  <c r="E179" i="12"/>
  <c r="E177" i="12"/>
  <c r="E175" i="12"/>
  <c r="E173" i="12"/>
  <c r="E171" i="12"/>
  <c r="E169" i="12"/>
  <c r="E167" i="12"/>
  <c r="E165" i="12"/>
  <c r="E163" i="12"/>
  <c r="E161" i="12"/>
  <c r="E159" i="12"/>
  <c r="E157" i="12"/>
  <c r="E155" i="12"/>
  <c r="E153" i="12"/>
  <c r="E151" i="12"/>
  <c r="E149" i="12"/>
  <c r="E147" i="12"/>
  <c r="E145" i="12"/>
  <c r="E143" i="12"/>
  <c r="E141" i="12"/>
  <c r="E139" i="12"/>
  <c r="E137" i="12"/>
  <c r="E135" i="12"/>
  <c r="E133" i="12"/>
  <c r="E131" i="12"/>
  <c r="E129" i="12"/>
  <c r="E127" i="12"/>
  <c r="E125" i="12"/>
  <c r="E123" i="12"/>
  <c r="E121" i="12"/>
  <c r="E119" i="12"/>
  <c r="E117" i="12"/>
  <c r="E115" i="12"/>
  <c r="E113" i="12"/>
  <c r="E111" i="12"/>
  <c r="E109" i="12"/>
  <c r="E107" i="12"/>
  <c r="E105" i="12"/>
  <c r="E103" i="12"/>
  <c r="E101" i="12"/>
  <c r="E99" i="12"/>
  <c r="E97" i="12"/>
  <c r="E95" i="12"/>
  <c r="E93" i="12"/>
  <c r="E91" i="12"/>
  <c r="E89" i="12"/>
  <c r="E87" i="12"/>
  <c r="E85" i="12"/>
  <c r="E83" i="12"/>
  <c r="E81" i="12"/>
  <c r="E79" i="12"/>
  <c r="E77" i="12"/>
  <c r="E75" i="12"/>
  <c r="E73" i="12"/>
  <c r="E71" i="12"/>
  <c r="E69" i="12"/>
  <c r="E67" i="12"/>
  <c r="E65" i="12"/>
  <c r="E63" i="12"/>
  <c r="E61" i="12"/>
  <c r="E59" i="12"/>
  <c r="E57" i="12"/>
  <c r="E55" i="12"/>
  <c r="E53" i="12"/>
  <c r="E51" i="12"/>
  <c r="E49" i="12"/>
  <c r="E47" i="12"/>
  <c r="E45" i="12"/>
  <c r="E43" i="12"/>
  <c r="E41" i="12"/>
  <c r="E39" i="12"/>
  <c r="E37" i="12"/>
  <c r="E35" i="12"/>
  <c r="E33" i="12"/>
  <c r="E31" i="12"/>
  <c r="E29" i="12"/>
  <c r="E27" i="12"/>
  <c r="E25" i="12"/>
  <c r="E23" i="12"/>
  <c r="E21" i="12"/>
  <c r="E19" i="12"/>
  <c r="E17" i="12"/>
  <c r="E15" i="12"/>
  <c r="E13" i="12"/>
  <c r="E11" i="12"/>
  <c r="E9" i="12"/>
  <c r="E7" i="12"/>
  <c r="E5" i="12"/>
  <c r="D502" i="12"/>
  <c r="D500" i="12"/>
  <c r="D498" i="12"/>
  <c r="D496" i="12"/>
  <c r="D494" i="12"/>
  <c r="D492" i="12"/>
  <c r="D490" i="12"/>
  <c r="D488" i="12"/>
  <c r="D486" i="12"/>
  <c r="D484" i="12"/>
  <c r="D482" i="12"/>
  <c r="D480" i="12"/>
  <c r="D478" i="12"/>
  <c r="D476" i="12"/>
  <c r="D474" i="12"/>
  <c r="D472" i="12"/>
  <c r="D470" i="12"/>
  <c r="D468" i="12"/>
  <c r="D466" i="12"/>
  <c r="D464" i="12"/>
  <c r="D462" i="12"/>
  <c r="D460" i="12"/>
  <c r="D458" i="12"/>
  <c r="D456" i="12"/>
  <c r="D454" i="12"/>
  <c r="D452" i="12"/>
  <c r="D450" i="12"/>
  <c r="D448" i="12"/>
  <c r="D446" i="12"/>
  <c r="D444" i="12"/>
  <c r="D442" i="12"/>
  <c r="D440" i="12"/>
  <c r="D438" i="12"/>
  <c r="D436" i="12"/>
  <c r="D434" i="12"/>
  <c r="D432" i="12"/>
  <c r="D430" i="12"/>
  <c r="D428" i="12"/>
  <c r="D426" i="12"/>
  <c r="D424" i="12"/>
  <c r="D422" i="12"/>
  <c r="D420" i="12"/>
  <c r="D418" i="12"/>
  <c r="D416" i="12"/>
  <c r="D414" i="12"/>
  <c r="D412" i="12"/>
  <c r="D410" i="12"/>
  <c r="D408" i="12"/>
  <c r="D406" i="12"/>
  <c r="D404" i="12"/>
  <c r="D402" i="12"/>
  <c r="D400" i="12"/>
  <c r="D398" i="12"/>
  <c r="D396" i="12"/>
  <c r="D394" i="12"/>
  <c r="D392" i="12"/>
  <c r="D390" i="12"/>
  <c r="D388" i="12"/>
  <c r="D386" i="12"/>
  <c r="D384" i="12"/>
  <c r="D382" i="12"/>
  <c r="D380" i="12"/>
  <c r="D378" i="12"/>
  <c r="D376" i="12"/>
  <c r="D374" i="12"/>
  <c r="D372" i="12"/>
  <c r="D370" i="12"/>
  <c r="D368" i="12"/>
  <c r="D366" i="12"/>
  <c r="D364" i="12"/>
  <c r="D362" i="12"/>
  <c r="D360" i="12"/>
  <c r="D358" i="12"/>
  <c r="D356" i="12"/>
  <c r="D354" i="12"/>
  <c r="D352" i="12"/>
  <c r="D350" i="12"/>
  <c r="D348" i="12"/>
  <c r="D346" i="12"/>
  <c r="D344" i="12"/>
  <c r="D342" i="12"/>
  <c r="D340" i="12"/>
  <c r="D338" i="12"/>
  <c r="D336" i="12"/>
  <c r="D334" i="12"/>
  <c r="D332" i="12"/>
  <c r="D330" i="12"/>
  <c r="D328" i="12"/>
  <c r="D326" i="12"/>
  <c r="D324" i="12"/>
  <c r="D322" i="12"/>
  <c r="D320" i="12"/>
  <c r="D318" i="12"/>
  <c r="D316" i="12"/>
  <c r="D314" i="12"/>
  <c r="D312" i="12"/>
  <c r="D310" i="12"/>
  <c r="D308" i="12"/>
  <c r="D306" i="12"/>
  <c r="D304" i="12"/>
  <c r="D302" i="12"/>
  <c r="D300" i="12"/>
  <c r="D298" i="12"/>
  <c r="D296" i="12"/>
  <c r="D294" i="12"/>
  <c r="D292" i="12"/>
  <c r="D290" i="12"/>
  <c r="D288" i="12"/>
  <c r="D286" i="12"/>
  <c r="D284" i="12"/>
  <c r="D282" i="12"/>
  <c r="D280" i="12"/>
  <c r="D278" i="12"/>
  <c r="D276" i="12"/>
  <c r="D274" i="12"/>
  <c r="D272" i="12"/>
  <c r="D270" i="12"/>
  <c r="D268" i="12"/>
  <c r="D266" i="12"/>
  <c r="D264" i="12"/>
  <c r="D262" i="12"/>
  <c r="D260" i="12"/>
  <c r="D258" i="12"/>
  <c r="D256" i="12"/>
  <c r="D254" i="12"/>
  <c r="D252" i="12"/>
  <c r="D250" i="12"/>
  <c r="D248" i="12"/>
  <c r="D246" i="12"/>
  <c r="D244" i="12"/>
  <c r="D242" i="12"/>
  <c r="D240" i="12"/>
  <c r="D238" i="12"/>
  <c r="D236" i="12"/>
  <c r="D234" i="12"/>
  <c r="D232" i="12"/>
  <c r="D230" i="12"/>
  <c r="D228" i="12"/>
  <c r="D226" i="12"/>
  <c r="D224" i="12"/>
  <c r="D222" i="12"/>
  <c r="D220" i="12"/>
  <c r="D218" i="12"/>
  <c r="D216" i="12"/>
  <c r="D214" i="12"/>
  <c r="D212" i="12"/>
  <c r="D210" i="12"/>
  <c r="D208" i="12"/>
  <c r="D206" i="12"/>
  <c r="D204" i="12"/>
  <c r="D202" i="12"/>
  <c r="D200" i="12"/>
  <c r="D198" i="12"/>
  <c r="D196" i="12"/>
  <c r="D194" i="12"/>
  <c r="D192" i="12"/>
  <c r="D190" i="12"/>
  <c r="D188" i="12"/>
  <c r="D186" i="12"/>
  <c r="D184" i="12"/>
  <c r="D182" i="12"/>
  <c r="D180" i="12"/>
  <c r="D178" i="12"/>
  <c r="D176" i="12"/>
  <c r="D174" i="12"/>
  <c r="D172" i="12"/>
  <c r="D170" i="12"/>
  <c r="D168" i="12"/>
  <c r="D166" i="12"/>
  <c r="D164" i="12"/>
  <c r="D162" i="12"/>
  <c r="D160" i="12"/>
  <c r="D158" i="12"/>
  <c r="D156" i="12"/>
  <c r="D154" i="12"/>
  <c r="D152" i="12"/>
  <c r="D150" i="12"/>
  <c r="D148" i="12"/>
  <c r="D146" i="12"/>
  <c r="D144" i="12"/>
  <c r="D142" i="12"/>
  <c r="D140" i="12"/>
  <c r="D138" i="12"/>
  <c r="D136" i="12"/>
  <c r="D134" i="12"/>
  <c r="D132" i="12"/>
  <c r="D130" i="12"/>
  <c r="D128" i="12"/>
  <c r="D126" i="12"/>
  <c r="D124" i="12"/>
  <c r="D122" i="12"/>
  <c r="D120" i="12"/>
  <c r="D118" i="12"/>
  <c r="D116" i="12"/>
  <c r="D114" i="12"/>
  <c r="D112" i="12"/>
  <c r="D110" i="12"/>
  <c r="D108" i="12"/>
  <c r="D106" i="12"/>
  <c r="D104" i="12"/>
  <c r="D102" i="12"/>
  <c r="D100" i="12"/>
  <c r="D98" i="12"/>
  <c r="D96" i="12"/>
  <c r="D94" i="12"/>
  <c r="D92" i="12"/>
  <c r="D90" i="12"/>
  <c r="D88" i="12"/>
  <c r="D86" i="12"/>
  <c r="D84" i="12"/>
  <c r="D82" i="12"/>
  <c r="D80" i="12"/>
  <c r="D78" i="12"/>
  <c r="D76" i="12"/>
  <c r="D74" i="12"/>
  <c r="D72" i="12"/>
  <c r="D70" i="12"/>
  <c r="D68" i="12"/>
  <c r="D66" i="12"/>
  <c r="D64" i="12"/>
  <c r="D62" i="12"/>
  <c r="D60" i="12"/>
  <c r="D58" i="12"/>
  <c r="D56" i="12"/>
  <c r="D54" i="12"/>
  <c r="D52" i="12"/>
  <c r="D50" i="12"/>
  <c r="D48" i="12"/>
  <c r="D46" i="12"/>
  <c r="D44" i="12"/>
  <c r="D42" i="12"/>
  <c r="D40" i="12"/>
  <c r="D38" i="12"/>
  <c r="D36" i="12"/>
  <c r="D34" i="12"/>
  <c r="D32" i="12"/>
  <c r="D30" i="12"/>
  <c r="D28" i="12"/>
  <c r="D26" i="12"/>
  <c r="D24" i="12"/>
  <c r="D22" i="12"/>
  <c r="D20" i="12"/>
  <c r="D18" i="12"/>
  <c r="D16" i="12"/>
  <c r="D501" i="12"/>
  <c r="D499" i="12"/>
  <c r="D497" i="12"/>
  <c r="D495" i="12"/>
  <c r="D493" i="12"/>
  <c r="D491" i="12"/>
  <c r="D489" i="12"/>
  <c r="D487" i="12"/>
  <c r="D485" i="12"/>
  <c r="D483" i="12"/>
  <c r="D481" i="12"/>
  <c r="D479" i="12"/>
  <c r="D477" i="12"/>
  <c r="D475" i="12"/>
  <c r="D473" i="12"/>
  <c r="D471" i="12"/>
  <c r="D469" i="12"/>
  <c r="D467" i="12"/>
  <c r="D465" i="12"/>
  <c r="D463" i="12"/>
  <c r="D461" i="12"/>
  <c r="D459" i="12"/>
  <c r="D457" i="12"/>
  <c r="D455" i="12"/>
  <c r="D453" i="12"/>
  <c r="D451" i="12"/>
  <c r="D449" i="12"/>
  <c r="D447" i="12"/>
  <c r="D445" i="12"/>
  <c r="D443" i="12"/>
  <c r="D441" i="12"/>
  <c r="D439" i="12"/>
  <c r="D437" i="12"/>
  <c r="D435" i="12"/>
  <c r="D433" i="12"/>
  <c r="D431" i="12"/>
  <c r="D429" i="12"/>
  <c r="D427" i="12"/>
  <c r="D425" i="12"/>
  <c r="D423" i="12"/>
  <c r="D421" i="12"/>
  <c r="D419" i="12"/>
  <c r="D417" i="12"/>
  <c r="D415" i="12"/>
  <c r="D413" i="12"/>
  <c r="D411" i="12"/>
  <c r="D409" i="12"/>
  <c r="D407" i="12"/>
  <c r="D405" i="12"/>
  <c r="D403" i="12"/>
  <c r="D401" i="12"/>
  <c r="D399" i="12"/>
  <c r="D397" i="12"/>
  <c r="D395" i="12"/>
  <c r="D393" i="12"/>
  <c r="D391" i="12"/>
  <c r="D389" i="12"/>
  <c r="D387" i="12"/>
  <c r="D385" i="12"/>
  <c r="D383" i="12"/>
  <c r="D381" i="12"/>
  <c r="D379" i="12"/>
  <c r="D377" i="12"/>
  <c r="D375" i="12"/>
  <c r="D373" i="12"/>
  <c r="D371" i="12"/>
  <c r="D369" i="12"/>
  <c r="D367" i="12"/>
  <c r="D365" i="12"/>
  <c r="D363" i="12"/>
  <c r="D361" i="12"/>
  <c r="D359" i="12"/>
  <c r="D357" i="12"/>
  <c r="D355" i="12"/>
  <c r="D353" i="12"/>
  <c r="D351" i="12"/>
  <c r="D349" i="12"/>
  <c r="D347" i="12"/>
  <c r="D345" i="12"/>
  <c r="D343" i="12"/>
  <c r="D341" i="12"/>
  <c r="D339" i="12"/>
  <c r="D337" i="12"/>
  <c r="D335" i="12"/>
  <c r="D333" i="12"/>
  <c r="D331" i="12"/>
  <c r="D329" i="12"/>
  <c r="D327" i="12"/>
  <c r="D325" i="12"/>
  <c r="D323" i="12"/>
  <c r="D321" i="12"/>
  <c r="D319" i="12"/>
  <c r="D317" i="12"/>
  <c r="D315" i="12"/>
  <c r="D313" i="12"/>
  <c r="D311" i="12"/>
  <c r="D309" i="12"/>
  <c r="D307" i="12"/>
  <c r="D305" i="12"/>
  <c r="D303" i="12"/>
  <c r="D301" i="12"/>
  <c r="D299" i="12"/>
  <c r="D297" i="12"/>
  <c r="D295" i="12"/>
  <c r="D293" i="12"/>
  <c r="D291" i="12"/>
  <c r="D289" i="12"/>
  <c r="D287" i="12"/>
  <c r="D285" i="12"/>
  <c r="D283" i="12"/>
  <c r="D281" i="12"/>
  <c r="D279" i="12"/>
  <c r="D277" i="12"/>
  <c r="D275" i="12"/>
  <c r="D273" i="12"/>
  <c r="D271" i="12"/>
  <c r="D269" i="12"/>
  <c r="D267" i="12"/>
  <c r="D265" i="12"/>
  <c r="D263" i="12"/>
  <c r="D261" i="12"/>
  <c r="D259" i="12"/>
  <c r="D257" i="12"/>
  <c r="D255" i="12"/>
  <c r="D253" i="12"/>
  <c r="D251" i="12"/>
  <c r="D249" i="12"/>
  <c r="D247" i="12"/>
  <c r="D245" i="12"/>
  <c r="D243" i="12"/>
  <c r="D241" i="12"/>
  <c r="D239" i="12"/>
  <c r="D237" i="12"/>
  <c r="D235" i="12"/>
  <c r="D233" i="12"/>
  <c r="D231" i="12"/>
  <c r="D229" i="12"/>
  <c r="D227" i="12"/>
  <c r="D225" i="12"/>
  <c r="D223" i="12"/>
  <c r="D221" i="12"/>
  <c r="D219" i="12"/>
  <c r="D217" i="12"/>
  <c r="D215" i="12"/>
  <c r="D213" i="12"/>
  <c r="D211" i="12"/>
  <c r="D209" i="12"/>
  <c r="D207" i="12"/>
  <c r="D205" i="12"/>
  <c r="D203" i="12"/>
  <c r="D201" i="12"/>
  <c r="D199" i="12"/>
  <c r="D197" i="12"/>
  <c r="D195" i="12"/>
  <c r="D193" i="12"/>
  <c r="D191" i="12"/>
  <c r="D189" i="12"/>
  <c r="D187" i="12"/>
  <c r="D185" i="12"/>
  <c r="D183" i="12"/>
  <c r="D181" i="12"/>
  <c r="D179" i="12"/>
  <c r="D177" i="12"/>
  <c r="D175" i="12"/>
  <c r="D173" i="12"/>
  <c r="D171" i="12"/>
  <c r="D169" i="12"/>
  <c r="D167" i="12"/>
  <c r="D165" i="12"/>
  <c r="D163" i="12"/>
  <c r="D161" i="12"/>
  <c r="D159" i="12"/>
  <c r="D157" i="12"/>
  <c r="D155" i="12"/>
  <c r="D153" i="12"/>
  <c r="D151" i="12"/>
  <c r="D149" i="12"/>
  <c r="D147" i="12"/>
  <c r="D145" i="12"/>
  <c r="D143" i="12"/>
  <c r="D141" i="12"/>
  <c r="D139" i="12"/>
  <c r="D137" i="12"/>
  <c r="D135" i="12"/>
  <c r="D133" i="12"/>
  <c r="D131" i="12"/>
  <c r="D129" i="12"/>
  <c r="D127" i="12"/>
  <c r="D125" i="12"/>
  <c r="D123" i="12"/>
  <c r="D121" i="12"/>
  <c r="D119" i="12"/>
  <c r="D117" i="12"/>
  <c r="D115" i="12"/>
  <c r="D113" i="12"/>
  <c r="D111" i="12"/>
  <c r="D109" i="12"/>
  <c r="D107" i="12"/>
  <c r="D105" i="12"/>
  <c r="D103" i="12"/>
  <c r="D101" i="12"/>
  <c r="D99" i="12"/>
  <c r="D97" i="12"/>
  <c r="D95" i="12"/>
  <c r="D93" i="12"/>
  <c r="D91" i="12"/>
  <c r="D89" i="12"/>
  <c r="D87" i="12"/>
  <c r="D85" i="12"/>
  <c r="D83" i="12"/>
  <c r="D81" i="12"/>
  <c r="D79" i="12"/>
  <c r="D77" i="12"/>
  <c r="D75" i="12"/>
  <c r="D73" i="12"/>
  <c r="D71" i="12"/>
  <c r="D69" i="12"/>
  <c r="D67" i="12"/>
  <c r="D65" i="12"/>
  <c r="D63" i="12"/>
  <c r="D61" i="12"/>
  <c r="D59" i="12"/>
  <c r="D57" i="12"/>
  <c r="D55" i="12"/>
  <c r="D53" i="12"/>
  <c r="D51" i="12"/>
  <c r="D49" i="12"/>
  <c r="D47" i="12"/>
  <c r="D45" i="12"/>
  <c r="D43" i="12"/>
  <c r="D41" i="12"/>
  <c r="D39" i="12"/>
  <c r="D37" i="12"/>
  <c r="D35" i="12"/>
  <c r="D33" i="12"/>
  <c r="D31" i="12"/>
  <c r="D29" i="12"/>
  <c r="D27" i="12"/>
  <c r="D25" i="12"/>
  <c r="D23" i="12"/>
  <c r="D21" i="12"/>
  <c r="D19" i="12"/>
  <c r="D17" i="12"/>
  <c r="D15" i="12"/>
  <c r="D13" i="12"/>
  <c r="D11" i="12"/>
  <c r="D9" i="12"/>
  <c r="D7" i="12"/>
  <c r="D5" i="12"/>
  <c r="C502" i="12"/>
  <c r="C500" i="12"/>
  <c r="C498" i="12"/>
  <c r="C496" i="12"/>
  <c r="C494" i="12"/>
  <c r="C492" i="12"/>
  <c r="C490" i="12"/>
  <c r="C488" i="12"/>
  <c r="C486" i="12"/>
  <c r="C484" i="12"/>
  <c r="C482" i="12"/>
  <c r="C480" i="12"/>
  <c r="C478" i="12"/>
  <c r="C476" i="12"/>
  <c r="C474" i="12"/>
  <c r="C472" i="12"/>
  <c r="C470" i="12"/>
  <c r="C468" i="12"/>
  <c r="C466" i="12"/>
  <c r="C464" i="12"/>
  <c r="C462" i="12"/>
  <c r="C460" i="12"/>
  <c r="C458" i="12"/>
  <c r="C456" i="12"/>
  <c r="C454" i="12"/>
  <c r="C452" i="12"/>
  <c r="C450" i="12"/>
  <c r="C448" i="12"/>
  <c r="C446" i="12"/>
  <c r="C444" i="12"/>
  <c r="C442" i="12"/>
  <c r="C440" i="12"/>
  <c r="C438" i="12"/>
  <c r="C436" i="12"/>
  <c r="C434" i="12"/>
  <c r="C432" i="12"/>
  <c r="C430" i="12"/>
  <c r="C428" i="12"/>
  <c r="C426" i="12"/>
  <c r="C424" i="12"/>
  <c r="C422" i="12"/>
  <c r="C420" i="12"/>
  <c r="C418" i="12"/>
  <c r="C416" i="12"/>
  <c r="C414" i="12"/>
  <c r="C412" i="12"/>
  <c r="C410" i="12"/>
  <c r="C408" i="12"/>
  <c r="C406" i="12"/>
  <c r="C404" i="12"/>
  <c r="C402" i="12"/>
  <c r="C400" i="12"/>
  <c r="C398" i="12"/>
  <c r="C396" i="12"/>
  <c r="C394" i="12"/>
  <c r="C392" i="12"/>
  <c r="C390" i="12"/>
  <c r="C388" i="12"/>
  <c r="C386" i="12"/>
  <c r="C384" i="12"/>
  <c r="C382" i="12"/>
  <c r="C380" i="12"/>
  <c r="C378" i="12"/>
  <c r="C376" i="12"/>
  <c r="C374" i="12"/>
  <c r="C372" i="12"/>
  <c r="C370" i="12"/>
  <c r="C368" i="12"/>
  <c r="C366" i="12"/>
  <c r="C364" i="12"/>
  <c r="C362" i="12"/>
  <c r="C360" i="12"/>
  <c r="C358" i="12"/>
  <c r="C356" i="12"/>
  <c r="C354" i="12"/>
  <c r="C352" i="12"/>
  <c r="C350" i="12"/>
  <c r="C348" i="12"/>
  <c r="C346" i="12"/>
  <c r="C344" i="12"/>
  <c r="C342" i="12"/>
  <c r="C340" i="12"/>
  <c r="C338" i="12"/>
  <c r="C336" i="12"/>
  <c r="C334" i="12"/>
  <c r="C332" i="12"/>
  <c r="C330" i="12"/>
  <c r="C328" i="12"/>
  <c r="C326" i="12"/>
  <c r="C324" i="12"/>
  <c r="C322" i="12"/>
  <c r="C320" i="12"/>
  <c r="C318" i="12"/>
  <c r="C316" i="12"/>
  <c r="C314" i="12"/>
  <c r="C312" i="12"/>
  <c r="C310" i="12"/>
  <c r="C308" i="12"/>
  <c r="C306" i="12"/>
  <c r="C304" i="12"/>
  <c r="C302" i="12"/>
  <c r="C300" i="12"/>
  <c r="C298" i="12"/>
  <c r="C296" i="12"/>
  <c r="C294" i="12"/>
  <c r="C292" i="12"/>
  <c r="C290" i="12"/>
  <c r="C288" i="12"/>
  <c r="C286" i="12"/>
  <c r="C284" i="12"/>
  <c r="C282" i="12"/>
  <c r="C280" i="12"/>
  <c r="C278" i="12"/>
  <c r="C276" i="12"/>
  <c r="C274" i="12"/>
  <c r="C272" i="12"/>
  <c r="C270" i="12"/>
  <c r="C268" i="12"/>
  <c r="C266" i="12"/>
  <c r="C264" i="12"/>
  <c r="C262" i="12"/>
  <c r="C260" i="12"/>
  <c r="C258" i="12"/>
  <c r="C256" i="12"/>
  <c r="C254" i="12"/>
  <c r="C252" i="12"/>
  <c r="C250" i="12"/>
  <c r="C248" i="12"/>
  <c r="C246" i="12"/>
  <c r="C244" i="12"/>
  <c r="C242" i="12"/>
  <c r="C240" i="12"/>
  <c r="C238" i="12"/>
  <c r="C236" i="12"/>
  <c r="C234" i="12"/>
  <c r="C232" i="12"/>
  <c r="C230" i="12"/>
  <c r="C228" i="12"/>
  <c r="C226" i="12"/>
  <c r="C224" i="12"/>
  <c r="C222" i="12"/>
  <c r="C220" i="12"/>
  <c r="C218" i="12"/>
  <c r="C216" i="12"/>
  <c r="C214" i="12"/>
  <c r="C212" i="12"/>
  <c r="C210" i="12"/>
  <c r="C208" i="12"/>
  <c r="C206" i="12"/>
  <c r="C204" i="12"/>
  <c r="C202" i="12"/>
  <c r="C200" i="12"/>
  <c r="C198" i="12"/>
  <c r="C196" i="12"/>
  <c r="C194" i="12"/>
  <c r="C192" i="12"/>
  <c r="C190" i="12"/>
  <c r="C188" i="12"/>
  <c r="C186" i="12"/>
  <c r="C184" i="12"/>
  <c r="C182" i="12"/>
  <c r="C180" i="12"/>
  <c r="C178" i="12"/>
  <c r="C176" i="12"/>
  <c r="C174" i="12"/>
  <c r="C172" i="12"/>
  <c r="C170" i="12"/>
  <c r="C168" i="12"/>
  <c r="C166" i="12"/>
  <c r="C164" i="12"/>
  <c r="C162" i="12"/>
  <c r="C160" i="12"/>
  <c r="C158" i="12"/>
  <c r="C156" i="12"/>
  <c r="C154" i="12"/>
  <c r="C152" i="12"/>
  <c r="C150" i="12"/>
  <c r="C148" i="12"/>
  <c r="C146" i="12"/>
  <c r="C144" i="12"/>
  <c r="C142" i="12"/>
  <c r="C140" i="12"/>
  <c r="C138" i="12"/>
  <c r="C136" i="12"/>
  <c r="C134" i="12"/>
  <c r="C132" i="12"/>
  <c r="C130" i="12"/>
  <c r="C128" i="12"/>
  <c r="C126" i="12"/>
  <c r="C124" i="12"/>
  <c r="C122" i="12"/>
  <c r="C120" i="12"/>
  <c r="C118" i="12"/>
  <c r="C116" i="12"/>
  <c r="C114" i="12"/>
  <c r="C112" i="12"/>
  <c r="C110" i="12"/>
  <c r="C108" i="12"/>
  <c r="C106" i="12"/>
  <c r="C104" i="12"/>
  <c r="C102" i="12"/>
  <c r="C100" i="12"/>
  <c r="C98" i="12"/>
  <c r="C96" i="12"/>
  <c r="C94" i="12"/>
  <c r="C92" i="12"/>
  <c r="C90" i="12"/>
  <c r="C88" i="12"/>
  <c r="C86" i="12"/>
  <c r="C84" i="12"/>
  <c r="C82" i="12"/>
  <c r="C80" i="12"/>
  <c r="C78" i="12"/>
  <c r="C76" i="12"/>
  <c r="C74" i="12"/>
  <c r="C72" i="12"/>
  <c r="C70" i="12"/>
  <c r="C68" i="12"/>
  <c r="C66" i="12"/>
  <c r="C64" i="12"/>
  <c r="C62" i="12"/>
  <c r="C60" i="12"/>
  <c r="C58" i="12"/>
  <c r="C56" i="12"/>
  <c r="C54" i="12"/>
  <c r="C52" i="12"/>
  <c r="C50" i="12"/>
  <c r="C48" i="12"/>
  <c r="C46" i="12"/>
  <c r="C44" i="12"/>
  <c r="C42" i="12"/>
  <c r="C40" i="12"/>
  <c r="C38" i="12"/>
  <c r="C36" i="12"/>
  <c r="C34" i="12"/>
  <c r="C32" i="12"/>
  <c r="C30" i="12"/>
  <c r="C28" i="12"/>
  <c r="C26" i="12"/>
  <c r="C24" i="12"/>
  <c r="C22" i="12"/>
  <c r="C20" i="12"/>
  <c r="C18" i="12"/>
  <c r="C16" i="12"/>
  <c r="C14" i="12"/>
  <c r="C12" i="12"/>
  <c r="C10" i="12"/>
  <c r="C8" i="12"/>
  <c r="C6" i="12"/>
  <c r="C4" i="12"/>
  <c r="C501" i="12"/>
  <c r="C499" i="12"/>
  <c r="C497" i="12"/>
  <c r="C495" i="12"/>
  <c r="C493" i="12"/>
  <c r="C491" i="12"/>
  <c r="C489" i="12"/>
  <c r="C487" i="12"/>
  <c r="C485" i="12"/>
  <c r="C483" i="12"/>
  <c r="C481" i="12"/>
  <c r="C479" i="12"/>
  <c r="C477" i="12"/>
  <c r="C475" i="12"/>
  <c r="C473" i="12"/>
  <c r="C471" i="12"/>
  <c r="C469" i="12"/>
  <c r="C467" i="12"/>
  <c r="C465" i="12"/>
  <c r="C463" i="12"/>
  <c r="C461" i="12"/>
  <c r="C459" i="12"/>
  <c r="C457" i="12"/>
  <c r="C455" i="12"/>
  <c r="C453" i="12"/>
  <c r="C451" i="12"/>
  <c r="C449" i="12"/>
  <c r="C447" i="12"/>
  <c r="C445" i="12"/>
  <c r="C443" i="12"/>
  <c r="C441" i="12"/>
  <c r="C439" i="12"/>
  <c r="C437" i="12"/>
  <c r="C435" i="12"/>
  <c r="C433" i="12"/>
  <c r="C431" i="12"/>
  <c r="C429" i="12"/>
  <c r="C427" i="12"/>
  <c r="C425" i="12"/>
  <c r="C423" i="12"/>
  <c r="C421" i="12"/>
  <c r="C419" i="12"/>
  <c r="C417" i="12"/>
  <c r="C415" i="12"/>
  <c r="C413" i="12"/>
  <c r="C411" i="12"/>
  <c r="C409" i="12"/>
  <c r="C407" i="12"/>
  <c r="C405" i="12"/>
  <c r="C403" i="12"/>
  <c r="C401" i="12"/>
  <c r="C399" i="12"/>
  <c r="C397" i="12"/>
  <c r="C395" i="12"/>
  <c r="C393" i="12"/>
  <c r="C391" i="12"/>
  <c r="C389" i="12"/>
  <c r="C387" i="12"/>
  <c r="C385" i="12"/>
  <c r="C383" i="12"/>
  <c r="C381" i="12"/>
  <c r="C379" i="12"/>
  <c r="C377" i="12"/>
  <c r="C375" i="12"/>
  <c r="C373" i="12"/>
  <c r="C371" i="12"/>
  <c r="C369" i="12"/>
  <c r="C367" i="12"/>
  <c r="C365" i="12"/>
  <c r="C363" i="12"/>
  <c r="C361" i="12"/>
  <c r="C359" i="12"/>
  <c r="C357" i="12"/>
  <c r="C355" i="12"/>
  <c r="C353" i="12"/>
  <c r="C351" i="12"/>
  <c r="C349" i="12"/>
  <c r="C347" i="12"/>
  <c r="C345" i="12"/>
  <c r="C343" i="12"/>
  <c r="C341" i="12"/>
  <c r="C339" i="12"/>
  <c r="C337" i="12"/>
  <c r="C335" i="12"/>
  <c r="C333" i="12"/>
  <c r="C331" i="12"/>
  <c r="C329" i="12"/>
  <c r="C327" i="12"/>
  <c r="C325" i="12"/>
  <c r="C323" i="12"/>
  <c r="C321" i="12"/>
  <c r="C319" i="12"/>
  <c r="C317" i="12"/>
  <c r="C315" i="12"/>
  <c r="C313" i="12"/>
  <c r="C311" i="12"/>
  <c r="C309" i="12"/>
  <c r="C307" i="12"/>
  <c r="C305" i="12"/>
  <c r="C303" i="12"/>
  <c r="C301" i="12"/>
  <c r="C299" i="12"/>
  <c r="C297" i="12"/>
  <c r="C295" i="12"/>
  <c r="C293" i="12"/>
  <c r="C291" i="12"/>
  <c r="C289" i="12"/>
  <c r="C287" i="12"/>
  <c r="C285" i="12"/>
  <c r="C283" i="12"/>
  <c r="C281" i="12"/>
  <c r="C279" i="12"/>
  <c r="C277" i="12"/>
  <c r="C275" i="12"/>
  <c r="C273" i="12"/>
  <c r="C271" i="12"/>
  <c r="C269" i="12"/>
  <c r="C267" i="12"/>
  <c r="C265" i="12"/>
  <c r="C263" i="12"/>
  <c r="C261" i="12"/>
  <c r="C259" i="12"/>
  <c r="C257" i="12"/>
  <c r="C255" i="12"/>
  <c r="C253" i="12"/>
  <c r="C251" i="12"/>
  <c r="C249" i="12"/>
  <c r="C247" i="12"/>
  <c r="C245" i="12"/>
  <c r="C243" i="12"/>
  <c r="C241" i="12"/>
  <c r="C239" i="12"/>
  <c r="C237" i="12"/>
  <c r="C235" i="12"/>
  <c r="C233" i="12"/>
  <c r="C231" i="12"/>
  <c r="C229" i="12"/>
  <c r="C227" i="12"/>
  <c r="C225" i="12"/>
  <c r="C223" i="12"/>
  <c r="C221" i="12"/>
  <c r="C219" i="12"/>
  <c r="C217" i="12"/>
  <c r="C215" i="12"/>
  <c r="C213" i="12"/>
  <c r="C211" i="12"/>
  <c r="C209" i="12"/>
  <c r="C207" i="12"/>
  <c r="C205" i="12"/>
  <c r="C203" i="12"/>
  <c r="C201" i="12"/>
  <c r="C199" i="12"/>
  <c r="C197" i="12"/>
  <c r="C195" i="12"/>
  <c r="C193" i="12"/>
  <c r="C191" i="12"/>
  <c r="C189" i="12"/>
  <c r="C187" i="12"/>
  <c r="C185" i="12"/>
  <c r="C183" i="12"/>
  <c r="C181" i="12"/>
  <c r="C179" i="12"/>
  <c r="C177" i="12"/>
  <c r="C175" i="12"/>
  <c r="C173" i="12"/>
  <c r="C171" i="12"/>
  <c r="C169" i="12"/>
  <c r="C167" i="12"/>
  <c r="C165" i="12"/>
  <c r="C163" i="12"/>
  <c r="C161" i="12"/>
  <c r="C159" i="12"/>
  <c r="C157" i="12"/>
  <c r="C155" i="12"/>
  <c r="C153" i="12"/>
  <c r="C151" i="12"/>
  <c r="C149" i="12"/>
  <c r="C147" i="12"/>
  <c r="C145" i="12"/>
  <c r="C143" i="12"/>
  <c r="C141" i="12"/>
  <c r="C139" i="12"/>
  <c r="C137" i="12"/>
  <c r="C135" i="12"/>
  <c r="C133" i="12"/>
  <c r="C131" i="12"/>
  <c r="C129" i="12"/>
  <c r="C127" i="12"/>
  <c r="C125" i="12"/>
  <c r="C123" i="12"/>
  <c r="C121" i="12"/>
  <c r="C119" i="12"/>
  <c r="C117" i="12"/>
  <c r="C115" i="12"/>
  <c r="C113" i="12"/>
  <c r="C111" i="12"/>
  <c r="C109" i="12"/>
  <c r="C107" i="12"/>
  <c r="C105" i="12"/>
  <c r="C103" i="12"/>
  <c r="C101" i="12"/>
  <c r="C99" i="12"/>
  <c r="C97" i="12"/>
  <c r="C95" i="12"/>
  <c r="C93" i="12"/>
  <c r="C91" i="12"/>
  <c r="C89" i="12"/>
  <c r="C87" i="12"/>
  <c r="C85" i="12"/>
  <c r="C83" i="12"/>
  <c r="C81" i="12"/>
  <c r="C79" i="12"/>
  <c r="C77" i="12"/>
  <c r="C75" i="12"/>
  <c r="C73" i="12"/>
  <c r="C71" i="12"/>
  <c r="C69" i="12"/>
  <c r="C67" i="12"/>
  <c r="C65" i="12"/>
  <c r="C63" i="12"/>
  <c r="C61" i="12"/>
  <c r="C59" i="12"/>
  <c r="C57" i="12"/>
  <c r="C55" i="12"/>
  <c r="C53" i="12"/>
  <c r="C51" i="12"/>
  <c r="C49" i="12"/>
  <c r="C47" i="12"/>
  <c r="C45" i="12"/>
  <c r="C43" i="12"/>
  <c r="C41" i="12"/>
  <c r="C39" i="12"/>
  <c r="C37" i="12"/>
  <c r="C35" i="12"/>
  <c r="C33" i="12"/>
  <c r="C31" i="12"/>
  <c r="C29" i="12"/>
  <c r="C27" i="12"/>
  <c r="C25" i="12"/>
  <c r="C23" i="12"/>
  <c r="C21" i="12"/>
  <c r="C19" i="12"/>
  <c r="C17" i="12"/>
  <c r="C15" i="12"/>
  <c r="C13" i="12"/>
  <c r="C11" i="12"/>
  <c r="C9" i="12"/>
  <c r="C7" i="12"/>
  <c r="C5" i="12"/>
  <c r="C3" i="12"/>
  <c r="E3" i="12"/>
  <c r="D3" i="12"/>
  <c r="B2" i="12"/>
  <c r="M22" i="11"/>
  <c r="L22" i="11"/>
  <c r="K22" i="11"/>
  <c r="J22" i="11"/>
  <c r="I22" i="11"/>
  <c r="H22" i="11"/>
  <c r="G22" i="11"/>
  <c r="F22" i="11"/>
  <c r="E22" i="11"/>
  <c r="D22" i="11"/>
  <c r="C22" i="11"/>
  <c r="B22" i="11"/>
  <c r="N22" i="11" s="1"/>
  <c r="F75" i="8"/>
  <c r="F54" i="8"/>
  <c r="F65" i="8"/>
  <c r="F89" i="8"/>
  <c r="F56" i="8"/>
  <c r="F68" i="8"/>
  <c r="F98" i="8"/>
  <c r="F74" i="8"/>
  <c r="F79" i="8"/>
  <c r="F84" i="8"/>
  <c r="F71" i="8"/>
  <c r="F96" i="8"/>
  <c r="F60" i="8"/>
  <c r="F55" i="8"/>
  <c r="F88" i="8"/>
  <c r="F78" i="8"/>
  <c r="F83" i="8"/>
  <c r="F93" i="8"/>
  <c r="F81" i="8"/>
  <c r="F94" i="8"/>
  <c r="F101" i="8"/>
  <c r="F22" i="8"/>
  <c r="F21" i="8"/>
  <c r="F86" i="8"/>
  <c r="F87" i="8"/>
  <c r="F64" i="8"/>
  <c r="F59" i="8"/>
  <c r="F63" i="8"/>
  <c r="F85" i="8"/>
  <c r="F95" i="8"/>
  <c r="F24" i="8"/>
  <c r="F70" i="8"/>
  <c r="F23" i="8"/>
  <c r="F76" i="8"/>
  <c r="F67" i="8"/>
  <c r="F57" i="8"/>
  <c r="F66" i="8"/>
  <c r="F72" i="8"/>
  <c r="F80" i="8"/>
  <c r="F25" i="8"/>
  <c r="F77" i="8"/>
  <c r="F62" i="8"/>
  <c r="F53" i="8"/>
  <c r="F90" i="8"/>
  <c r="F13" i="8"/>
  <c r="F20" i="8"/>
  <c r="F18" i="8"/>
  <c r="F12" i="8"/>
  <c r="F9" i="8"/>
  <c r="F15" i="8"/>
  <c r="F17" i="8"/>
  <c r="F16" i="8"/>
  <c r="F14" i="8"/>
  <c r="F11" i="8"/>
  <c r="F19" i="8"/>
  <c r="F2" i="8"/>
  <c r="H5" i="11"/>
  <c r="J5" i="11"/>
  <c r="K5" i="11"/>
  <c r="E5" i="11"/>
  <c r="L5" i="11"/>
  <c r="G5" i="11"/>
  <c r="M5" i="11"/>
  <c r="B5" i="11"/>
  <c r="D5" i="11"/>
  <c r="F5" i="11"/>
  <c r="I5" i="11"/>
  <c r="C5" i="11"/>
  <c r="G6" i="11" l="1"/>
  <c r="I6" i="11"/>
  <c r="K6" i="11"/>
  <c r="M6" i="11"/>
  <c r="C6" i="11"/>
  <c r="E6" i="11"/>
  <c r="D6" i="11"/>
  <c r="F6" i="11"/>
  <c r="H6" i="11"/>
  <c r="J6" i="11"/>
  <c r="L6" i="11"/>
  <c r="N5" i="11"/>
  <c r="B6" i="11"/>
  <c r="L12" i="11"/>
  <c r="L16" i="11" s="1"/>
  <c r="I12" i="11"/>
  <c r="I16" i="11" s="1"/>
  <c r="C12" i="11"/>
  <c r="C16" i="11" s="1"/>
  <c r="F12" i="11"/>
  <c r="F16" i="11" s="1"/>
  <c r="E12" i="11"/>
  <c r="E16" i="11" s="1"/>
  <c r="G12" i="11"/>
  <c r="G16" i="11" s="1"/>
  <c r="J12" i="11"/>
  <c r="J16" i="11" s="1"/>
  <c r="D12" i="11"/>
  <c r="D16" i="11" s="1"/>
  <c r="H12" i="11"/>
  <c r="H16" i="11" s="1"/>
  <c r="K12" i="11"/>
  <c r="K16" i="11" s="1"/>
  <c r="M12" i="11"/>
  <c r="M16" i="11" s="1"/>
  <c r="B12" i="11"/>
  <c r="B16" i="11" s="1"/>
  <c r="N6" i="11" l="1"/>
  <c r="M4" i="11"/>
  <c r="K4" i="11"/>
  <c r="I4" i="11"/>
  <c r="G4" i="11"/>
  <c r="E4" i="11"/>
  <c r="C4" i="11"/>
  <c r="M3" i="11"/>
  <c r="M19" i="11" s="1"/>
  <c r="K3" i="11"/>
  <c r="K19" i="11" s="1"/>
  <c r="I3" i="11"/>
  <c r="I19" i="11" s="1"/>
  <c r="G3" i="11"/>
  <c r="G19" i="11" s="1"/>
  <c r="E3" i="11"/>
  <c r="E19" i="11" s="1"/>
  <c r="C3" i="11"/>
  <c r="C19" i="11" s="1"/>
  <c r="M2" i="11"/>
  <c r="M18" i="11" s="1"/>
  <c r="K2" i="11"/>
  <c r="K18" i="11" s="1"/>
  <c r="I2" i="11"/>
  <c r="I18" i="11" s="1"/>
  <c r="G2" i="11"/>
  <c r="G18" i="11" s="1"/>
  <c r="E2" i="11"/>
  <c r="E18" i="11" s="1"/>
  <c r="C2" i="11"/>
  <c r="C18" i="11" s="1"/>
  <c r="L10" i="11"/>
  <c r="J10" i="11"/>
  <c r="H10" i="11"/>
  <c r="F10" i="11"/>
  <c r="D10" i="11"/>
  <c r="B10" i="11"/>
  <c r="L9" i="11"/>
  <c r="J9" i="11"/>
  <c r="H9" i="11"/>
  <c r="F9" i="11"/>
  <c r="D9" i="11"/>
  <c r="B9" i="11"/>
  <c r="L8" i="11"/>
  <c r="J8" i="11"/>
  <c r="H8" i="11"/>
  <c r="F8" i="11"/>
  <c r="D8" i="11"/>
  <c r="B8" i="11"/>
  <c r="L7" i="11"/>
  <c r="J7" i="11"/>
  <c r="H7" i="11"/>
  <c r="F7" i="11"/>
  <c r="D7" i="11"/>
  <c r="B7" i="11"/>
  <c r="C7" i="11"/>
  <c r="L4" i="11"/>
  <c r="J4" i="11"/>
  <c r="H4" i="11"/>
  <c r="F4" i="11"/>
  <c r="D4" i="11"/>
  <c r="B4" i="11"/>
  <c r="L3" i="11"/>
  <c r="L19" i="11" s="1"/>
  <c r="J3" i="11"/>
  <c r="J19" i="11" s="1"/>
  <c r="H3" i="11"/>
  <c r="H19" i="11" s="1"/>
  <c r="F3" i="11"/>
  <c r="F19" i="11" s="1"/>
  <c r="D3" i="11"/>
  <c r="D19" i="11" s="1"/>
  <c r="B3" i="11"/>
  <c r="L2" i="11"/>
  <c r="L18" i="11" s="1"/>
  <c r="J2" i="11"/>
  <c r="J18" i="11" s="1"/>
  <c r="H2" i="11"/>
  <c r="H18" i="11" s="1"/>
  <c r="F2" i="11"/>
  <c r="F18" i="11" s="1"/>
  <c r="D2" i="11"/>
  <c r="D18" i="11" s="1"/>
  <c r="B2" i="11"/>
  <c r="M10" i="11"/>
  <c r="K10" i="11"/>
  <c r="I10" i="11"/>
  <c r="G10" i="11"/>
  <c r="E10" i="11"/>
  <c r="C10" i="11"/>
  <c r="M9" i="11"/>
  <c r="K9" i="11"/>
  <c r="I9" i="11"/>
  <c r="G9" i="11"/>
  <c r="E9" i="11"/>
  <c r="C9" i="11"/>
  <c r="M8" i="11"/>
  <c r="K8" i="11"/>
  <c r="I8" i="11"/>
  <c r="G8" i="11"/>
  <c r="E8" i="11"/>
  <c r="C8" i="11"/>
  <c r="M7" i="11"/>
  <c r="K7" i="11"/>
  <c r="I7" i="11"/>
  <c r="G7" i="11"/>
  <c r="E7" i="11"/>
  <c r="G3" i="12"/>
  <c r="N12" i="11"/>
  <c r="N16" i="11" s="1"/>
  <c r="H3" i="12" l="1"/>
  <c r="N2" i="11"/>
  <c r="N18" i="11" s="1"/>
  <c r="B18" i="11"/>
  <c r="N3" i="11"/>
  <c r="N19" i="11" s="1"/>
  <c r="B19" i="11"/>
  <c r="N4" i="11"/>
  <c r="B21" i="11"/>
  <c r="B20" i="11"/>
  <c r="F21" i="11"/>
  <c r="F20" i="11"/>
  <c r="J21" i="11"/>
  <c r="J20" i="11"/>
  <c r="E21" i="11"/>
  <c r="E20" i="11"/>
  <c r="I21" i="11"/>
  <c r="I20" i="11"/>
  <c r="M21" i="11"/>
  <c r="M20" i="11"/>
  <c r="D21" i="11"/>
  <c r="D20" i="11"/>
  <c r="H21" i="11"/>
  <c r="H20" i="11"/>
  <c r="L21" i="11"/>
  <c r="L20" i="11"/>
  <c r="C21" i="11"/>
  <c r="C20" i="11"/>
  <c r="G21" i="11"/>
  <c r="G20" i="11"/>
  <c r="K21" i="11"/>
  <c r="K20" i="11"/>
  <c r="H11" i="11"/>
  <c r="H15" i="11" s="1"/>
  <c r="H17" i="11" s="1"/>
  <c r="G11" i="11"/>
  <c r="M11" i="11"/>
  <c r="M15" i="11" s="1"/>
  <c r="D11" i="11"/>
  <c r="D15" i="11" s="1"/>
  <c r="K11" i="11"/>
  <c r="K15" i="11" s="1"/>
  <c r="E11" i="11"/>
  <c r="E15" i="11" s="1"/>
  <c r="F11" i="11"/>
  <c r="F15" i="11" s="1"/>
  <c r="N10" i="11"/>
  <c r="L11" i="11"/>
  <c r="L15" i="11" s="1"/>
  <c r="J11" i="11"/>
  <c r="J15" i="11" s="1"/>
  <c r="N9" i="11"/>
  <c r="B11" i="11"/>
  <c r="B15" i="11" s="1"/>
  <c r="I11" i="11"/>
  <c r="I15" i="11" s="1"/>
  <c r="N8" i="11"/>
  <c r="N7" i="11"/>
  <c r="C11" i="11"/>
  <c r="H13" i="11" l="1"/>
  <c r="H14" i="11" s="1"/>
  <c r="C15" i="11"/>
  <c r="C17" i="11" s="1"/>
  <c r="G13" i="11"/>
  <c r="G14" i="11" s="1"/>
  <c r="G15" i="11"/>
  <c r="G17" i="11" s="1"/>
  <c r="N21" i="11"/>
  <c r="N20" i="11"/>
  <c r="H4" i="12"/>
  <c r="G4" i="12"/>
  <c r="I13" i="11"/>
  <c r="I14" i="11" s="1"/>
  <c r="I17" i="11"/>
  <c r="L13" i="11"/>
  <c r="L14" i="11" s="1"/>
  <c r="L17" i="11"/>
  <c r="F13" i="11"/>
  <c r="F14" i="11" s="1"/>
  <c r="F17" i="11"/>
  <c r="K13" i="11"/>
  <c r="K14" i="11" s="1"/>
  <c r="K17" i="11"/>
  <c r="M13" i="11"/>
  <c r="M14" i="11" s="1"/>
  <c r="M17" i="11"/>
  <c r="B13" i="11"/>
  <c r="B14" i="11" s="1"/>
  <c r="B17" i="11"/>
  <c r="J13" i="11"/>
  <c r="J14" i="11" s="1"/>
  <c r="J17" i="11"/>
  <c r="E13" i="11"/>
  <c r="E14" i="11" s="1"/>
  <c r="E17" i="11"/>
  <c r="D13" i="11"/>
  <c r="D14" i="11" s="1"/>
  <c r="D17" i="11"/>
  <c r="C13" i="11"/>
  <c r="C14" i="11" s="1"/>
  <c r="N11" i="11"/>
  <c r="N15" i="11" s="1"/>
  <c r="I3" i="12"/>
  <c r="J3" i="12" s="1"/>
  <c r="K3" i="12"/>
  <c r="G16" i="12" l="1"/>
  <c r="I16" i="12" s="1"/>
  <c r="J16" i="12" s="1"/>
  <c r="H16" i="12"/>
  <c r="G5" i="12"/>
  <c r="H5" i="12"/>
  <c r="N13" i="11"/>
  <c r="N14" i="11" s="1"/>
  <c r="N17" i="11"/>
  <c r="I4" i="12"/>
  <c r="J4" i="12" s="1"/>
  <c r="K4" i="12"/>
  <c r="G17" i="12" l="1"/>
  <c r="I17" i="12" s="1"/>
  <c r="J17" i="12" s="1"/>
  <c r="H17" i="12"/>
  <c r="K16" i="12"/>
  <c r="G6" i="12"/>
  <c r="E2" i="12"/>
  <c r="C2" i="12"/>
  <c r="F2" i="12"/>
  <c r="D2" i="12"/>
  <c r="H6" i="12"/>
  <c r="G7" i="12"/>
  <c r="K5" i="12"/>
  <c r="I5" i="12"/>
  <c r="K17" i="12" l="1"/>
  <c r="H18" i="12"/>
  <c r="K18" i="12" s="1"/>
  <c r="G18" i="12"/>
  <c r="J5" i="12"/>
  <c r="H7" i="12"/>
  <c r="I7" i="12"/>
  <c r="J7" i="12" s="1"/>
  <c r="I6" i="12"/>
  <c r="J6" i="12" s="1"/>
  <c r="K6" i="12"/>
  <c r="H19" i="12" l="1"/>
  <c r="K19" i="12" s="1"/>
  <c r="G19" i="12"/>
  <c r="I18" i="12"/>
  <c r="J18" i="12" s="1"/>
  <c r="K7" i="12"/>
  <c r="H8" i="12"/>
  <c r="H9" i="12"/>
  <c r="G8" i="12"/>
  <c r="I8" i="12" l="1"/>
  <c r="J8" i="12" s="1"/>
  <c r="I19" i="12"/>
  <c r="J19" i="12" s="1"/>
  <c r="G20" i="12"/>
  <c r="H20" i="12"/>
  <c r="K8" i="12"/>
  <c r="G9" i="12"/>
  <c r="K9" i="12"/>
  <c r="I20" i="12" l="1"/>
  <c r="J20" i="12" s="1"/>
  <c r="G23" i="12"/>
  <c r="H23" i="12"/>
  <c r="K20" i="12"/>
  <c r="H22" i="12"/>
  <c r="K22" i="12" s="1"/>
  <c r="G22" i="12"/>
  <c r="H21" i="12"/>
  <c r="G21" i="12"/>
  <c r="I9" i="12"/>
  <c r="J9" i="12" s="1"/>
  <c r="H10" i="12"/>
  <c r="G10" i="12"/>
  <c r="I10" i="12" l="1"/>
  <c r="J10" i="12" s="1"/>
  <c r="K21" i="12"/>
  <c r="I22" i="12"/>
  <c r="J22" i="12" s="1"/>
  <c r="I23" i="12"/>
  <c r="J23" i="12" s="1"/>
  <c r="I21" i="12"/>
  <c r="J21" i="12" s="1"/>
  <c r="K23" i="12"/>
  <c r="H24" i="12"/>
  <c r="K24" i="12" s="1"/>
  <c r="G24" i="12"/>
  <c r="K10" i="12"/>
  <c r="H11" i="12"/>
  <c r="G11" i="12"/>
  <c r="I11" i="12" s="1"/>
  <c r="J11" i="12" s="1"/>
  <c r="H25" i="12" l="1"/>
  <c r="K25" i="12" s="1"/>
  <c r="G25" i="12"/>
  <c r="I24" i="12"/>
  <c r="J24" i="12" s="1"/>
  <c r="K11" i="12"/>
  <c r="H12" i="12"/>
  <c r="G12" i="12"/>
  <c r="I12" i="12" l="1"/>
  <c r="J12" i="12" s="1"/>
  <c r="I25" i="12"/>
  <c r="J25" i="12" s="1"/>
  <c r="G26" i="12"/>
  <c r="H26" i="12"/>
  <c r="K12" i="12"/>
  <c r="G13" i="12"/>
  <c r="H13" i="12"/>
  <c r="I26" i="12" l="1"/>
  <c r="J26" i="12" s="1"/>
  <c r="G27" i="12"/>
  <c r="H27" i="12"/>
  <c r="K26" i="12"/>
  <c r="I13" i="12"/>
  <c r="J13" i="12" s="1"/>
  <c r="K13" i="12"/>
  <c r="G14" i="12"/>
  <c r="H14" i="12"/>
  <c r="I27" i="12" l="1"/>
  <c r="J27" i="12" s="1"/>
  <c r="H28" i="12"/>
  <c r="K28" i="12" s="1"/>
  <c r="G28" i="12"/>
  <c r="I28" i="12" s="1"/>
  <c r="J28" i="12" s="1"/>
  <c r="K27" i="12"/>
  <c r="I14" i="12"/>
  <c r="J14" i="12" s="1"/>
  <c r="K14" i="12"/>
  <c r="G15" i="12"/>
  <c r="H15" i="12"/>
  <c r="G30" i="12" l="1"/>
  <c r="I30" i="12" s="1"/>
  <c r="J30" i="12" s="1"/>
  <c r="H30" i="12"/>
  <c r="G29" i="12"/>
  <c r="I29" i="12" s="1"/>
  <c r="J29" i="12" s="1"/>
  <c r="H29" i="12"/>
  <c r="I15" i="12"/>
  <c r="K15" i="12"/>
  <c r="H32" i="12" l="1"/>
  <c r="K32" i="12" s="1"/>
  <c r="G32" i="12"/>
  <c r="G31" i="12"/>
  <c r="H31" i="12"/>
  <c r="K29" i="12"/>
  <c r="K30" i="12"/>
  <c r="J15" i="12"/>
  <c r="I31" i="12" l="1"/>
  <c r="J31" i="12" s="1"/>
  <c r="I32" i="12"/>
  <c r="J32" i="12" s="1"/>
  <c r="H33" i="12"/>
  <c r="K33" i="12" s="1"/>
  <c r="G33" i="12"/>
  <c r="K31" i="12"/>
  <c r="I33" i="12" l="1"/>
  <c r="J33" i="12" s="1"/>
  <c r="H35" i="12"/>
  <c r="K35" i="12" s="1"/>
  <c r="G35" i="12"/>
  <c r="G34" i="12"/>
  <c r="H34" i="12"/>
  <c r="I34" i="12" l="1"/>
  <c r="J34" i="12" s="1"/>
  <c r="I35" i="12"/>
  <c r="J35" i="12" s="1"/>
  <c r="K34" i="12"/>
  <c r="H36" i="12"/>
  <c r="K36" i="12" s="1"/>
  <c r="G36" i="12"/>
  <c r="I36" i="12" l="1"/>
  <c r="J36" i="12" s="1"/>
  <c r="G38" i="12"/>
  <c r="H38" i="12"/>
  <c r="G37" i="12"/>
  <c r="H37" i="12"/>
  <c r="I37" i="12" l="1"/>
  <c r="J37" i="12" s="1"/>
  <c r="I38" i="12"/>
  <c r="J38" i="12" s="1"/>
  <c r="H39" i="12"/>
  <c r="K39" i="12" s="1"/>
  <c r="G39" i="12"/>
  <c r="K38" i="12"/>
  <c r="G40" i="12"/>
  <c r="H40" i="12"/>
  <c r="K37" i="12"/>
  <c r="I40" i="12" l="1"/>
  <c r="J40" i="12" s="1"/>
  <c r="G42" i="12"/>
  <c r="H42" i="12"/>
  <c r="G41" i="12"/>
  <c r="H41" i="12"/>
  <c r="K40" i="12"/>
  <c r="I39" i="12"/>
  <c r="J39" i="12" s="1"/>
  <c r="I41" i="12" l="1"/>
  <c r="J41" i="12" s="1"/>
  <c r="I42" i="12"/>
  <c r="J42" i="12" s="1"/>
  <c r="G43" i="12"/>
  <c r="H43" i="12"/>
  <c r="K41" i="12"/>
  <c r="K42" i="12"/>
  <c r="K43" i="12" l="1"/>
  <c r="I43" i="12"/>
  <c r="J43" i="12" s="1"/>
  <c r="G44" i="12"/>
  <c r="G45" i="12"/>
  <c r="H44" i="12"/>
  <c r="K44" i="12" l="1"/>
  <c r="I44" i="12"/>
  <c r="J44" i="12" s="1"/>
  <c r="G46" i="12"/>
  <c r="H45" i="12"/>
  <c r="I45" i="12"/>
  <c r="J45" i="12" s="1"/>
  <c r="H46" i="12" l="1"/>
  <c r="I46" i="12"/>
  <c r="J46" i="12" s="1"/>
  <c r="K45" i="12"/>
  <c r="G47" i="12" l="1"/>
  <c r="H47" i="12"/>
  <c r="K46" i="12"/>
  <c r="K47" i="12" l="1"/>
  <c r="I47" i="12"/>
  <c r="J47" i="12" s="1"/>
  <c r="G48" i="12"/>
  <c r="I48" i="12" s="1"/>
  <c r="J48" i="12" s="1"/>
  <c r="G49" i="12"/>
  <c r="H48" i="12"/>
  <c r="K48" i="12" l="1"/>
  <c r="G50" i="12"/>
  <c r="H49" i="12"/>
  <c r="I49" i="12"/>
  <c r="J49" i="12" s="1"/>
  <c r="H50" i="12" l="1"/>
  <c r="I50" i="12"/>
  <c r="J50" i="12" s="1"/>
  <c r="K49" i="12"/>
  <c r="G51" i="12" l="1"/>
  <c r="H51" i="12"/>
  <c r="K50" i="12"/>
  <c r="K51" i="12" l="1"/>
  <c r="I51" i="12"/>
  <c r="J51" i="12" s="1"/>
  <c r="G52" i="12"/>
  <c r="G53" i="12"/>
  <c r="H52" i="12"/>
  <c r="K52" i="12" l="1"/>
  <c r="I52" i="12"/>
  <c r="J52" i="12" s="1"/>
  <c r="G54" i="12"/>
  <c r="H53" i="12"/>
  <c r="I53" i="12"/>
  <c r="J53" i="12" s="1"/>
  <c r="H54" i="12" l="1"/>
  <c r="I54" i="12"/>
  <c r="J54" i="12" s="1"/>
  <c r="K53" i="12"/>
  <c r="G55" i="12" l="1"/>
  <c r="H55" i="12"/>
  <c r="K54" i="12"/>
  <c r="K55" i="12" l="1"/>
  <c r="I55" i="12"/>
  <c r="J55" i="12" s="1"/>
  <c r="G56" i="12"/>
  <c r="I56" i="12" s="1"/>
  <c r="J56" i="12" s="1"/>
  <c r="H56" i="12"/>
  <c r="K56" i="12" l="1"/>
  <c r="G57" i="12"/>
  <c r="G58" i="12"/>
  <c r="H57" i="12"/>
  <c r="K57" i="12" l="1"/>
  <c r="I57" i="12"/>
  <c r="J57" i="12" s="1"/>
  <c r="G59" i="12"/>
  <c r="H58" i="12"/>
  <c r="I58" i="12"/>
  <c r="J58" i="12" s="1"/>
  <c r="H59" i="12" l="1"/>
  <c r="I59" i="12"/>
  <c r="J59" i="12" s="1"/>
  <c r="K58" i="12"/>
  <c r="G60" i="12" l="1"/>
  <c r="H60" i="12"/>
  <c r="K59" i="12"/>
  <c r="K60" i="12" l="1"/>
  <c r="I60" i="12"/>
  <c r="J60" i="12" s="1"/>
  <c r="G61" i="12"/>
  <c r="G62" i="12"/>
  <c r="H61" i="12"/>
  <c r="K61" i="12" l="1"/>
  <c r="I61" i="12"/>
  <c r="J61" i="12" s="1"/>
  <c r="G63" i="12"/>
  <c r="H62" i="12"/>
  <c r="I62" i="12"/>
  <c r="J62" i="12" s="1"/>
  <c r="H63" i="12" l="1"/>
  <c r="K63" i="12" s="1"/>
  <c r="I63" i="12"/>
  <c r="J63" i="12" s="1"/>
  <c r="K62" i="12"/>
  <c r="G64" i="12" l="1"/>
  <c r="I64" i="12" s="1"/>
  <c r="J64" i="12" s="1"/>
  <c r="H64" i="12"/>
  <c r="K64" i="12" l="1"/>
  <c r="G65" i="12"/>
  <c r="H65" i="12"/>
  <c r="K65" i="12" l="1"/>
  <c r="I65" i="12"/>
  <c r="J65" i="12" s="1"/>
  <c r="G66" i="12"/>
  <c r="H66" i="12"/>
  <c r="K66" i="12" l="1"/>
  <c r="G67" i="12"/>
  <c r="I67" i="12" s="1"/>
  <c r="J67" i="12" s="1"/>
  <c r="I66" i="12"/>
  <c r="J66" i="12" s="1"/>
  <c r="G68" i="12"/>
  <c r="H67" i="12"/>
  <c r="K67" i="12" l="1"/>
  <c r="H68" i="12"/>
  <c r="I68" i="12"/>
  <c r="J68" i="12" s="1"/>
  <c r="K68" i="12" l="1"/>
  <c r="G69" i="12"/>
  <c r="I69" i="12" s="1"/>
  <c r="J69" i="12" s="1"/>
  <c r="G70" i="12"/>
  <c r="H69" i="12"/>
  <c r="K69" i="12" l="1"/>
  <c r="H70" i="12"/>
  <c r="I70" i="12"/>
  <c r="J70" i="12" s="1"/>
  <c r="K70" i="12" l="1"/>
  <c r="G71" i="12"/>
  <c r="I71" i="12" s="1"/>
  <c r="J71" i="12" s="1"/>
  <c r="G72" i="12"/>
  <c r="H71" i="12"/>
  <c r="K71" i="12" l="1"/>
  <c r="H72" i="12"/>
  <c r="I72" i="12"/>
  <c r="J72" i="12" s="1"/>
  <c r="K72" i="12" l="1"/>
  <c r="G73" i="12"/>
  <c r="I73" i="12" s="1"/>
  <c r="J73" i="12" s="1"/>
  <c r="H73" i="12"/>
  <c r="K73" i="12" l="1"/>
  <c r="G74" i="12"/>
  <c r="H74" i="12"/>
  <c r="K74" i="12" l="1"/>
  <c r="I74" i="12"/>
  <c r="J74" i="12" s="1"/>
  <c r="G75" i="12"/>
  <c r="G76" i="12"/>
  <c r="H75" i="12"/>
  <c r="I75" i="12" l="1"/>
  <c r="J75" i="12" s="1"/>
  <c r="G77" i="12"/>
  <c r="H76" i="12"/>
  <c r="K76" i="12" s="1"/>
  <c r="I76" i="12"/>
  <c r="J76" i="12" s="1"/>
  <c r="K75" i="12"/>
  <c r="G78" i="12" l="1"/>
  <c r="H77" i="12"/>
  <c r="I77" i="12"/>
  <c r="J77" i="12" s="1"/>
  <c r="G79" i="12" l="1"/>
  <c r="H78" i="12"/>
  <c r="K78" i="12" s="1"/>
  <c r="I78" i="12"/>
  <c r="J78" i="12" s="1"/>
  <c r="K77" i="12"/>
  <c r="G80" i="12" l="1"/>
  <c r="H79" i="12"/>
  <c r="I79" i="12"/>
  <c r="J79" i="12" s="1"/>
  <c r="G81" i="12" l="1"/>
  <c r="H80" i="12"/>
  <c r="K80" i="12" s="1"/>
  <c r="I80" i="12"/>
  <c r="J80" i="12" s="1"/>
  <c r="K79" i="12"/>
  <c r="G82" i="12" l="1"/>
  <c r="H81" i="12"/>
  <c r="I81" i="12"/>
  <c r="J81" i="12" s="1"/>
  <c r="G83" i="12" l="1"/>
  <c r="H82" i="12"/>
  <c r="K82" i="12" s="1"/>
  <c r="I82" i="12"/>
  <c r="J82" i="12" s="1"/>
  <c r="K81" i="12"/>
  <c r="G84" i="12" l="1"/>
  <c r="H83" i="12"/>
  <c r="I83" i="12"/>
  <c r="J83" i="12" s="1"/>
  <c r="G85" i="12" l="1"/>
  <c r="H84" i="12"/>
  <c r="K84" i="12" s="1"/>
  <c r="I84" i="12"/>
  <c r="J84" i="12" s="1"/>
  <c r="K83" i="12"/>
  <c r="G86" i="12" l="1"/>
  <c r="H85" i="12"/>
  <c r="I85" i="12"/>
  <c r="J85" i="12" s="1"/>
  <c r="G87" i="12" l="1"/>
  <c r="H86" i="12"/>
  <c r="K86" i="12" s="1"/>
  <c r="I86" i="12"/>
  <c r="J86" i="12" s="1"/>
  <c r="K85" i="12"/>
  <c r="G88" i="12" l="1"/>
  <c r="H87" i="12"/>
  <c r="I87" i="12"/>
  <c r="J87" i="12" s="1"/>
  <c r="I88" i="12" l="1"/>
  <c r="J88" i="12" s="1"/>
  <c r="H88" i="12"/>
  <c r="K87" i="12"/>
  <c r="G89" i="12" l="1"/>
  <c r="I89" i="12" s="1"/>
  <c r="J89" i="12" s="1"/>
  <c r="G90" i="12"/>
  <c r="H89" i="12"/>
  <c r="K89" i="12" s="1"/>
  <c r="K88" i="12"/>
  <c r="H90" i="12" l="1"/>
  <c r="I90" i="12"/>
  <c r="J90" i="12" s="1"/>
  <c r="G91" i="12" l="1"/>
  <c r="I91" i="12" s="1"/>
  <c r="J91" i="12" s="1"/>
  <c r="H91" i="12"/>
  <c r="K90" i="12"/>
  <c r="K91" i="12" l="1"/>
  <c r="G92" i="12"/>
  <c r="I92" i="12" s="1"/>
  <c r="J92" i="12" s="1"/>
  <c r="H92" i="12"/>
  <c r="K92" i="12" l="1"/>
  <c r="G93" i="12"/>
  <c r="G94" i="12"/>
  <c r="H93" i="12"/>
  <c r="I93" i="12" l="1"/>
  <c r="J93" i="12" s="1"/>
  <c r="H94" i="12"/>
  <c r="I94" i="12"/>
  <c r="J94" i="12" s="1"/>
  <c r="K93" i="12"/>
  <c r="G95" i="12" l="1"/>
  <c r="I95" i="12" s="1"/>
  <c r="J95" i="12" s="1"/>
  <c r="G96" i="12"/>
  <c r="H95" i="12"/>
  <c r="K94" i="12"/>
  <c r="K95" i="12" l="1"/>
  <c r="G97" i="12"/>
  <c r="H96" i="12"/>
  <c r="I96" i="12"/>
  <c r="J96" i="12" s="1"/>
  <c r="G98" i="12" l="1"/>
  <c r="H97" i="12"/>
  <c r="K97" i="12" s="1"/>
  <c r="I97" i="12"/>
  <c r="J97" i="12" s="1"/>
  <c r="K96" i="12"/>
  <c r="G99" i="12" l="1"/>
  <c r="H98" i="12"/>
  <c r="I98" i="12"/>
  <c r="J98" i="12" s="1"/>
  <c r="G100" i="12" l="1"/>
  <c r="H99" i="12"/>
  <c r="K99" i="12" s="1"/>
  <c r="I99" i="12"/>
  <c r="J99" i="12" s="1"/>
  <c r="K98" i="12"/>
  <c r="G101" i="12" l="1"/>
  <c r="H100" i="12"/>
  <c r="I100" i="12"/>
  <c r="J100" i="12" s="1"/>
  <c r="G102" i="12" l="1"/>
  <c r="H101" i="12"/>
  <c r="I101" i="12"/>
  <c r="J101" i="12" s="1"/>
  <c r="K100" i="12"/>
  <c r="K101" i="12" l="1"/>
  <c r="G103" i="12"/>
  <c r="H102" i="12"/>
  <c r="I102" i="12"/>
  <c r="J102" i="12" s="1"/>
  <c r="G104" i="12" l="1"/>
  <c r="H103" i="12"/>
  <c r="K103" i="12" s="1"/>
  <c r="I103" i="12"/>
  <c r="J103" i="12" s="1"/>
  <c r="K102" i="12"/>
  <c r="G105" i="12" l="1"/>
  <c r="H104" i="12"/>
  <c r="I104" i="12"/>
  <c r="J104" i="12" s="1"/>
  <c r="G106" i="12" l="1"/>
  <c r="H105" i="12"/>
  <c r="K105" i="12" s="1"/>
  <c r="I105" i="12"/>
  <c r="J105" i="12" s="1"/>
  <c r="K104" i="12"/>
  <c r="H107" i="12" l="1"/>
  <c r="H106" i="12"/>
  <c r="I106" i="12"/>
  <c r="J106" i="12" s="1"/>
  <c r="G107" i="12" l="1"/>
  <c r="K107" i="12"/>
  <c r="K106" i="12"/>
  <c r="H108" i="12" l="1"/>
  <c r="K108" i="12" s="1"/>
  <c r="I107" i="12"/>
  <c r="J107" i="12" s="1"/>
  <c r="H109" i="12"/>
  <c r="G108" i="12"/>
  <c r="I108" i="12" s="1"/>
  <c r="J108" i="12" s="1"/>
  <c r="H110" i="12" l="1"/>
  <c r="G109" i="12"/>
  <c r="K109" i="12"/>
  <c r="I109" i="12" l="1"/>
  <c r="J109" i="12" s="1"/>
  <c r="G110" i="12"/>
  <c r="I110" i="12" s="1"/>
  <c r="J110" i="12" s="1"/>
  <c r="K110" i="12"/>
  <c r="H111" i="12" l="1"/>
  <c r="K111" i="12" s="1"/>
  <c r="G111" i="12"/>
  <c r="I111" i="12" l="1"/>
  <c r="J111" i="12" s="1"/>
  <c r="H112" i="12"/>
  <c r="K112" i="12" s="1"/>
  <c r="G112" i="12"/>
  <c r="I112" i="12" l="1"/>
  <c r="J112" i="12" s="1"/>
  <c r="H113" i="12"/>
  <c r="K113" i="12" s="1"/>
  <c r="G113" i="12"/>
  <c r="I113" i="12" s="1"/>
  <c r="J113" i="12" s="1"/>
  <c r="H114" i="12" l="1"/>
  <c r="K114" i="12" s="1"/>
  <c r="G114" i="12"/>
  <c r="I114" i="12" l="1"/>
  <c r="J114" i="12" s="1"/>
  <c r="H115" i="12"/>
  <c r="K115" i="12" s="1"/>
  <c r="G115" i="12"/>
  <c r="I115" i="12" l="1"/>
  <c r="J115" i="12" s="1"/>
  <c r="H116" i="12"/>
  <c r="K116" i="12" s="1"/>
  <c r="G116" i="12"/>
  <c r="I116" i="12" l="1"/>
  <c r="J116" i="12" s="1"/>
  <c r="H117" i="12"/>
  <c r="K117" i="12" s="1"/>
  <c r="G117" i="12"/>
  <c r="I117" i="12" l="1"/>
  <c r="J117" i="12" s="1"/>
  <c r="H118" i="12"/>
  <c r="K118" i="12" s="1"/>
  <c r="G118" i="12"/>
  <c r="I118" i="12" l="1"/>
  <c r="J118" i="12" s="1"/>
  <c r="H119" i="12"/>
  <c r="K119" i="12" s="1"/>
  <c r="G119" i="12"/>
  <c r="I119" i="12" l="1"/>
  <c r="J119" i="12" s="1"/>
  <c r="H120" i="12"/>
  <c r="K120" i="12" s="1"/>
  <c r="G120" i="12"/>
  <c r="I120" i="12" l="1"/>
  <c r="J120" i="12" s="1"/>
  <c r="H121" i="12"/>
  <c r="K121" i="12" s="1"/>
  <c r="G121" i="12"/>
  <c r="I121" i="12" l="1"/>
  <c r="J121" i="12" s="1"/>
  <c r="H122" i="12"/>
  <c r="K122" i="12" s="1"/>
  <c r="G122" i="12"/>
  <c r="I122" i="12" l="1"/>
  <c r="J122" i="12" s="1"/>
  <c r="H123" i="12"/>
  <c r="K123" i="12" s="1"/>
  <c r="G123" i="12"/>
  <c r="I123" i="12" l="1"/>
  <c r="J123" i="12" s="1"/>
  <c r="H124" i="12"/>
  <c r="K124" i="12" s="1"/>
  <c r="G124" i="12"/>
  <c r="I124" i="12" l="1"/>
  <c r="J124" i="12" s="1"/>
  <c r="H125" i="12"/>
  <c r="K125" i="12" s="1"/>
  <c r="G125" i="12"/>
  <c r="I125" i="12" l="1"/>
  <c r="J125" i="12" s="1"/>
  <c r="H126" i="12"/>
  <c r="K126" i="12" s="1"/>
  <c r="G126" i="12"/>
  <c r="I126" i="12" l="1"/>
  <c r="J126" i="12" s="1"/>
  <c r="H127" i="12"/>
  <c r="K127" i="12" s="1"/>
  <c r="G127" i="12"/>
  <c r="I127" i="12" l="1"/>
  <c r="J127" i="12" s="1"/>
  <c r="H128" i="12"/>
  <c r="K128" i="12" s="1"/>
  <c r="G128" i="12"/>
  <c r="I128" i="12" l="1"/>
  <c r="J128" i="12" s="1"/>
  <c r="H129" i="12"/>
  <c r="K129" i="12" s="1"/>
  <c r="G129" i="12"/>
  <c r="I129" i="12" s="1"/>
  <c r="J129" i="12" s="1"/>
  <c r="H130" i="12" l="1"/>
  <c r="K130" i="12" s="1"/>
  <c r="G130" i="12"/>
  <c r="I130" i="12" l="1"/>
  <c r="J130" i="12" s="1"/>
  <c r="H131" i="12"/>
  <c r="K131" i="12" s="1"/>
  <c r="G131" i="12"/>
  <c r="I131" i="12" s="1"/>
  <c r="J131" i="12" s="1"/>
  <c r="H132" i="12" l="1"/>
  <c r="K132" i="12" s="1"/>
  <c r="G132" i="12"/>
  <c r="I132" i="12" l="1"/>
  <c r="J132" i="12" s="1"/>
  <c r="H133" i="12"/>
  <c r="K133" i="12" s="1"/>
  <c r="G133" i="12"/>
  <c r="I133" i="12" s="1"/>
  <c r="J133" i="12" s="1"/>
  <c r="H134" i="12" l="1"/>
  <c r="K134" i="12" s="1"/>
  <c r="G134" i="12"/>
  <c r="I134" i="12" l="1"/>
  <c r="J134" i="12" s="1"/>
  <c r="H135" i="12"/>
  <c r="K135" i="12" s="1"/>
  <c r="G135" i="12"/>
  <c r="I135" i="12" s="1"/>
  <c r="J135" i="12" s="1"/>
  <c r="H136" i="12" l="1"/>
  <c r="K136" i="12" s="1"/>
  <c r="G136" i="12"/>
  <c r="I136" i="12" l="1"/>
  <c r="J136" i="12" s="1"/>
  <c r="H137" i="12"/>
  <c r="K137" i="12" s="1"/>
  <c r="G137" i="12"/>
  <c r="I137" i="12" s="1"/>
  <c r="J137" i="12" s="1"/>
  <c r="H138" i="12" l="1"/>
  <c r="K138" i="12" s="1"/>
  <c r="G138" i="12"/>
  <c r="I138" i="12" l="1"/>
  <c r="J138" i="12" s="1"/>
  <c r="H139" i="12"/>
  <c r="K139" i="12" s="1"/>
  <c r="G139" i="12"/>
  <c r="I139" i="12" s="1"/>
  <c r="J139" i="12" s="1"/>
  <c r="H140" i="12" l="1"/>
  <c r="K140" i="12" s="1"/>
  <c r="G140" i="12"/>
  <c r="I140" i="12" l="1"/>
  <c r="J140" i="12" s="1"/>
  <c r="H141" i="12"/>
  <c r="K141" i="12" s="1"/>
  <c r="G141" i="12"/>
  <c r="I141" i="12" s="1"/>
  <c r="J141" i="12" s="1"/>
  <c r="H142" i="12" l="1"/>
  <c r="K142" i="12" s="1"/>
  <c r="G142" i="12"/>
  <c r="I142" i="12" s="1"/>
  <c r="J142" i="12" s="1"/>
  <c r="H143" i="12" l="1"/>
  <c r="K143" i="12" s="1"/>
  <c r="G143" i="12"/>
  <c r="I143" i="12" l="1"/>
  <c r="J143" i="12" s="1"/>
  <c r="H144" i="12"/>
  <c r="K144" i="12" s="1"/>
  <c r="G144" i="12"/>
  <c r="I144" i="12" s="1"/>
  <c r="J144" i="12" s="1"/>
  <c r="H145" i="12" l="1"/>
  <c r="K145" i="12" s="1"/>
  <c r="G145" i="12"/>
  <c r="I145" i="12" l="1"/>
  <c r="J145" i="12" s="1"/>
  <c r="H146" i="12"/>
  <c r="K146" i="12" s="1"/>
  <c r="G146" i="12"/>
  <c r="I146" i="12" s="1"/>
  <c r="J146" i="12" s="1"/>
  <c r="H147" i="12" l="1"/>
  <c r="K147" i="12" s="1"/>
  <c r="G147" i="12"/>
  <c r="I147" i="12" l="1"/>
  <c r="J147" i="12" s="1"/>
  <c r="H148" i="12"/>
  <c r="K148" i="12" s="1"/>
  <c r="G148" i="12"/>
  <c r="I148" i="12" l="1"/>
  <c r="J148" i="12" s="1"/>
  <c r="H149" i="12"/>
  <c r="K149" i="12" s="1"/>
  <c r="G149" i="12"/>
  <c r="I149" i="12" l="1"/>
  <c r="J149" i="12" s="1"/>
  <c r="H150" i="12"/>
  <c r="K150" i="12" s="1"/>
  <c r="G150" i="12"/>
  <c r="I150" i="12" l="1"/>
  <c r="J150" i="12" s="1"/>
  <c r="H151" i="12"/>
  <c r="K151" i="12" s="1"/>
  <c r="G151" i="12"/>
  <c r="I151" i="12" l="1"/>
  <c r="J151" i="12" s="1"/>
  <c r="H152" i="12"/>
  <c r="K152" i="12" s="1"/>
  <c r="G152" i="12"/>
  <c r="I152" i="12" l="1"/>
  <c r="J152" i="12" s="1"/>
  <c r="H153" i="12"/>
  <c r="K153" i="12" s="1"/>
  <c r="G153" i="12"/>
  <c r="I153" i="12" l="1"/>
  <c r="J153" i="12" s="1"/>
  <c r="H154" i="12"/>
  <c r="K154" i="12" s="1"/>
  <c r="G154" i="12"/>
  <c r="I154" i="12" l="1"/>
  <c r="J154" i="12" s="1"/>
  <c r="H155" i="12"/>
  <c r="K155" i="12" s="1"/>
  <c r="G155" i="12"/>
  <c r="I155" i="12" l="1"/>
  <c r="J155" i="12" s="1"/>
  <c r="H156" i="12"/>
  <c r="K156" i="12" s="1"/>
  <c r="G156" i="12"/>
  <c r="I156" i="12" l="1"/>
  <c r="J156" i="12" s="1"/>
  <c r="H157" i="12"/>
  <c r="K157" i="12" s="1"/>
  <c r="G157" i="12"/>
  <c r="I157" i="12" l="1"/>
  <c r="J157" i="12" s="1"/>
  <c r="H158" i="12"/>
  <c r="K158" i="12" s="1"/>
  <c r="G158" i="12"/>
  <c r="I158" i="12" l="1"/>
  <c r="J158" i="12" s="1"/>
  <c r="H159" i="12"/>
  <c r="K159" i="12" s="1"/>
  <c r="G159" i="12"/>
  <c r="I159" i="12" l="1"/>
  <c r="J159" i="12" s="1"/>
  <c r="H160" i="12"/>
  <c r="K160" i="12" s="1"/>
  <c r="G160" i="12"/>
  <c r="I160" i="12" l="1"/>
  <c r="J160" i="12" s="1"/>
  <c r="H161" i="12"/>
  <c r="K161" i="12" s="1"/>
  <c r="G161" i="12"/>
  <c r="I161" i="12" l="1"/>
  <c r="J161" i="12" s="1"/>
  <c r="H162" i="12"/>
  <c r="K162" i="12" s="1"/>
  <c r="G162" i="12"/>
  <c r="I162" i="12" l="1"/>
  <c r="J162" i="12" s="1"/>
  <c r="H163" i="12"/>
  <c r="K163" i="12" s="1"/>
  <c r="G163" i="12"/>
  <c r="I163" i="12" l="1"/>
  <c r="J163" i="12" s="1"/>
  <c r="H164" i="12"/>
  <c r="K164" i="12" s="1"/>
  <c r="G164" i="12"/>
  <c r="I164" i="12" l="1"/>
  <c r="J164" i="12" s="1"/>
  <c r="H165" i="12"/>
  <c r="K165" i="12" s="1"/>
  <c r="G165" i="12"/>
  <c r="I165" i="12" s="1"/>
  <c r="J165" i="12" s="1"/>
  <c r="H166" i="12" l="1"/>
  <c r="K166" i="12" s="1"/>
  <c r="G166" i="12"/>
  <c r="I166" i="12" l="1"/>
  <c r="J166" i="12" s="1"/>
  <c r="H167" i="12"/>
  <c r="K167" i="12" s="1"/>
  <c r="G167" i="12"/>
  <c r="I167" i="12" s="1"/>
  <c r="J167" i="12" s="1"/>
  <c r="H168" i="12" l="1"/>
  <c r="K168" i="12" s="1"/>
  <c r="G168" i="12"/>
  <c r="I168" i="12" l="1"/>
  <c r="J168" i="12" s="1"/>
  <c r="H169" i="12"/>
  <c r="K169" i="12" s="1"/>
  <c r="G169" i="12"/>
  <c r="I169" i="12" s="1"/>
  <c r="J169" i="12" s="1"/>
  <c r="H170" i="12" l="1"/>
  <c r="K170" i="12" s="1"/>
  <c r="G170" i="12"/>
  <c r="I170" i="12" l="1"/>
  <c r="J170" i="12" s="1"/>
  <c r="H171" i="12"/>
  <c r="K171" i="12" s="1"/>
  <c r="G171" i="12"/>
  <c r="I171" i="12" s="1"/>
  <c r="J171" i="12" s="1"/>
  <c r="H172" i="12" l="1"/>
  <c r="K172" i="12" s="1"/>
  <c r="G172" i="12"/>
  <c r="I172" i="12" l="1"/>
  <c r="J172" i="12" s="1"/>
  <c r="H173" i="12"/>
  <c r="K173" i="12" s="1"/>
  <c r="G173" i="12"/>
  <c r="I173" i="12" s="1"/>
  <c r="J173" i="12" s="1"/>
  <c r="H174" i="12" l="1"/>
  <c r="K174" i="12" s="1"/>
  <c r="G174" i="12"/>
  <c r="I174" i="12" l="1"/>
  <c r="J174" i="12" s="1"/>
  <c r="H175" i="12"/>
  <c r="K175" i="12" s="1"/>
  <c r="G175" i="12"/>
  <c r="I175" i="12" s="1"/>
  <c r="J175" i="12" s="1"/>
  <c r="H176" i="12" l="1"/>
  <c r="K176" i="12" s="1"/>
  <c r="G176" i="12"/>
  <c r="I176" i="12" l="1"/>
  <c r="J176" i="12" s="1"/>
  <c r="H177" i="12"/>
  <c r="K177" i="12" s="1"/>
  <c r="H178" i="12"/>
  <c r="G177" i="12"/>
  <c r="I177" i="12" l="1"/>
  <c r="J177" i="12" s="1"/>
  <c r="G178" i="12"/>
  <c r="I178" i="12" s="1"/>
  <c r="J178" i="12" s="1"/>
  <c r="K178" i="12"/>
  <c r="H179" i="12" l="1"/>
  <c r="K179" i="12" s="1"/>
  <c r="H180" i="12"/>
  <c r="G179" i="12"/>
  <c r="I179" i="12" l="1"/>
  <c r="J179" i="12" s="1"/>
  <c r="H181" i="12"/>
  <c r="G180" i="12"/>
  <c r="K180" i="12"/>
  <c r="I180" i="12" l="1"/>
  <c r="J180" i="12" s="1"/>
  <c r="H182" i="12"/>
  <c r="G181" i="12"/>
  <c r="K181" i="12"/>
  <c r="I181" i="12" l="1"/>
  <c r="J181" i="12" s="1"/>
  <c r="H183" i="12"/>
  <c r="G182" i="12"/>
  <c r="K182" i="12"/>
  <c r="I182" i="12" l="1"/>
  <c r="J182" i="12" s="1"/>
  <c r="H184" i="12"/>
  <c r="G183" i="12"/>
  <c r="I183" i="12" s="1"/>
  <c r="J183" i="12" s="1"/>
  <c r="K183" i="12"/>
  <c r="H185" i="12" l="1"/>
  <c r="G184" i="12"/>
  <c r="K184" i="12"/>
  <c r="I184" i="12" l="1"/>
  <c r="J184" i="12" s="1"/>
  <c r="H186" i="12"/>
  <c r="G185" i="12"/>
  <c r="K185" i="12"/>
  <c r="I185" i="12" l="1"/>
  <c r="J185" i="12" s="1"/>
  <c r="H187" i="12"/>
  <c r="G186" i="12"/>
  <c r="K186" i="12"/>
  <c r="I186" i="12" l="1"/>
  <c r="J186" i="12" s="1"/>
  <c r="H188" i="12"/>
  <c r="G187" i="12"/>
  <c r="K187" i="12"/>
  <c r="I187" i="12" l="1"/>
  <c r="J187" i="12" s="1"/>
  <c r="H189" i="12"/>
  <c r="G188" i="12"/>
  <c r="K188" i="12"/>
  <c r="I188" i="12" l="1"/>
  <c r="J188" i="12" s="1"/>
  <c r="H190" i="12"/>
  <c r="G189" i="12"/>
  <c r="K189" i="12"/>
  <c r="I189" i="12" l="1"/>
  <c r="J189" i="12" s="1"/>
  <c r="H191" i="12"/>
  <c r="G190" i="12"/>
  <c r="K190" i="12"/>
  <c r="I190" i="12" l="1"/>
  <c r="J190" i="12" s="1"/>
  <c r="H192" i="12"/>
  <c r="G191" i="12"/>
  <c r="I191" i="12" s="1"/>
  <c r="J191" i="12" s="1"/>
  <c r="K191" i="12"/>
  <c r="G193" i="12" l="1"/>
  <c r="G192" i="12"/>
  <c r="K192" i="12"/>
  <c r="I192" i="12" l="1"/>
  <c r="J192" i="12" s="1"/>
  <c r="G194" i="12"/>
  <c r="H193" i="12"/>
  <c r="K193" i="12" s="1"/>
  <c r="I193" i="12"/>
  <c r="J193" i="12" s="1"/>
  <c r="G195" i="12" l="1"/>
  <c r="H194" i="12"/>
  <c r="K194" i="12" s="1"/>
  <c r="I194" i="12"/>
  <c r="J194" i="12" s="1"/>
  <c r="G196" i="12" l="1"/>
  <c r="H195" i="12"/>
  <c r="I195" i="12"/>
  <c r="J195" i="12" s="1"/>
  <c r="H196" i="12" l="1"/>
  <c r="K196" i="12" s="1"/>
  <c r="K195" i="12"/>
  <c r="I196" i="12"/>
  <c r="J196" i="12" s="1"/>
  <c r="G197" i="12" l="1"/>
  <c r="H197" i="12"/>
  <c r="K197" i="12" s="1"/>
  <c r="G198" i="12"/>
  <c r="I197" i="12" l="1"/>
  <c r="J197" i="12" s="1"/>
  <c r="G199" i="12"/>
  <c r="H198" i="12"/>
  <c r="K198" i="12" s="1"/>
  <c r="I198" i="12"/>
  <c r="J198" i="12" s="1"/>
  <c r="G200" i="12" l="1"/>
  <c r="H199" i="12"/>
  <c r="I199" i="12"/>
  <c r="J199" i="12" s="1"/>
  <c r="H200" i="12" l="1"/>
  <c r="K200" i="12" s="1"/>
  <c r="K199" i="12"/>
  <c r="I200" i="12"/>
  <c r="J200" i="12" s="1"/>
  <c r="G201" i="12" l="1"/>
  <c r="H201" i="12"/>
  <c r="K201" i="12" s="1"/>
  <c r="G202" i="12"/>
  <c r="I201" i="12" l="1"/>
  <c r="J201" i="12" s="1"/>
  <c r="G203" i="12"/>
  <c r="H202" i="12"/>
  <c r="K202" i="12" s="1"/>
  <c r="I202" i="12"/>
  <c r="J202" i="12" s="1"/>
  <c r="G204" i="12" l="1"/>
  <c r="H203" i="12"/>
  <c r="I203" i="12"/>
  <c r="J203" i="12" s="1"/>
  <c r="H204" i="12" l="1"/>
  <c r="K204" i="12" s="1"/>
  <c r="K203" i="12"/>
  <c r="I204" i="12"/>
  <c r="J204" i="12" s="1"/>
  <c r="G205" i="12" l="1"/>
  <c r="H205" i="12"/>
  <c r="K205" i="12" s="1"/>
  <c r="G206" i="12"/>
  <c r="I205" i="12" l="1"/>
  <c r="J205" i="12" s="1"/>
  <c r="G207" i="12"/>
  <c r="H206" i="12"/>
  <c r="K206" i="12" s="1"/>
  <c r="I206" i="12"/>
  <c r="J206" i="12" s="1"/>
  <c r="G208" i="12" l="1"/>
  <c r="H207" i="12"/>
  <c r="I207" i="12"/>
  <c r="J207" i="12" s="1"/>
  <c r="H208" i="12" l="1"/>
  <c r="K208" i="12" s="1"/>
  <c r="K207" i="12"/>
  <c r="I208" i="12"/>
  <c r="J208" i="12" s="1"/>
  <c r="G209" i="12" l="1"/>
  <c r="H209" i="12"/>
  <c r="K209" i="12" s="1"/>
  <c r="G210" i="12"/>
  <c r="I209" i="12" l="1"/>
  <c r="J209" i="12" s="1"/>
  <c r="G211" i="12"/>
  <c r="H210" i="12"/>
  <c r="I210" i="12"/>
  <c r="J210" i="12" s="1"/>
  <c r="K210" i="12" l="1"/>
  <c r="G212" i="12"/>
  <c r="H211" i="12"/>
  <c r="I211" i="12"/>
  <c r="J211" i="12" s="1"/>
  <c r="H212" i="12" l="1"/>
  <c r="K212" i="12" s="1"/>
  <c r="K211" i="12"/>
  <c r="I212" i="12"/>
  <c r="J212" i="12" s="1"/>
  <c r="G213" i="12" l="1"/>
  <c r="H213" i="12"/>
  <c r="K213" i="12" s="1"/>
  <c r="G214" i="12"/>
  <c r="I213" i="12" l="1"/>
  <c r="J213" i="12" s="1"/>
  <c r="H214" i="12"/>
  <c r="K214" i="12" s="1"/>
  <c r="I214" i="12"/>
  <c r="J214" i="12" s="1"/>
  <c r="H215" i="12" l="1"/>
  <c r="K215" i="12" s="1"/>
  <c r="G215" i="12"/>
  <c r="G216" i="12"/>
  <c r="I215" i="12" l="1"/>
  <c r="J215" i="12" s="1"/>
  <c r="G217" i="12"/>
  <c r="H216" i="12"/>
  <c r="K216" i="12" s="1"/>
  <c r="I216" i="12"/>
  <c r="J216" i="12" s="1"/>
  <c r="G218" i="12" l="1"/>
  <c r="H217" i="12"/>
  <c r="I217" i="12"/>
  <c r="J217" i="12" s="1"/>
  <c r="H218" i="12" l="1"/>
  <c r="K217" i="12"/>
  <c r="I218" i="12"/>
  <c r="J218" i="12" s="1"/>
  <c r="G219" i="12" l="1"/>
  <c r="H219" i="12"/>
  <c r="K219" i="12" s="1"/>
  <c r="K218" i="12"/>
  <c r="G220" i="12"/>
  <c r="I219" i="12" l="1"/>
  <c r="J219" i="12" s="1"/>
  <c r="G221" i="12"/>
  <c r="H220" i="12"/>
  <c r="I220" i="12"/>
  <c r="J220" i="12" s="1"/>
  <c r="K220" i="12" l="1"/>
  <c r="G222" i="12"/>
  <c r="H221" i="12"/>
  <c r="I221" i="12"/>
  <c r="J221" i="12" s="1"/>
  <c r="H222" i="12" l="1"/>
  <c r="K221" i="12"/>
  <c r="I222" i="12"/>
  <c r="J222" i="12" s="1"/>
  <c r="G223" i="12" l="1"/>
  <c r="H223" i="12"/>
  <c r="K223" i="12" s="1"/>
  <c r="K222" i="12"/>
  <c r="G224" i="12"/>
  <c r="I223" i="12" l="1"/>
  <c r="J223" i="12" s="1"/>
  <c r="G225" i="12"/>
  <c r="H224" i="12"/>
  <c r="I224" i="12"/>
  <c r="J224" i="12" s="1"/>
  <c r="K224" i="12" l="1"/>
  <c r="G226" i="12"/>
  <c r="H225" i="12"/>
  <c r="I225" i="12"/>
  <c r="J225" i="12" s="1"/>
  <c r="H226" i="12" l="1"/>
  <c r="K225" i="12"/>
  <c r="I226" i="12"/>
  <c r="J226" i="12" s="1"/>
  <c r="G227" i="12" l="1"/>
  <c r="H227" i="12"/>
  <c r="K227" i="12" s="1"/>
  <c r="K226" i="12"/>
  <c r="G228" i="12"/>
  <c r="I227" i="12" l="1"/>
  <c r="J227" i="12" s="1"/>
  <c r="G229" i="12"/>
  <c r="H228" i="12"/>
  <c r="K228" i="12" s="1"/>
  <c r="I228" i="12"/>
  <c r="J228" i="12" s="1"/>
  <c r="G230" i="12" l="1"/>
  <c r="H229" i="12"/>
  <c r="I229" i="12"/>
  <c r="J229" i="12" s="1"/>
  <c r="H230" i="12" l="1"/>
  <c r="K229" i="12"/>
  <c r="I230" i="12"/>
  <c r="J230" i="12" s="1"/>
  <c r="G231" i="12" l="1"/>
  <c r="H231" i="12"/>
  <c r="K231" i="12" s="1"/>
  <c r="K230" i="12"/>
  <c r="G232" i="12"/>
  <c r="I231" i="12" l="1"/>
  <c r="J231" i="12" s="1"/>
  <c r="G233" i="12"/>
  <c r="H232" i="12"/>
  <c r="I232" i="12"/>
  <c r="J232" i="12" s="1"/>
  <c r="K232" i="12" l="1"/>
  <c r="G234" i="12"/>
  <c r="H233" i="12"/>
  <c r="I233" i="12"/>
  <c r="J233" i="12" s="1"/>
  <c r="H234" i="12" l="1"/>
  <c r="K233" i="12"/>
  <c r="I234" i="12"/>
  <c r="J234" i="12" s="1"/>
  <c r="G235" i="12" l="1"/>
  <c r="H235" i="12"/>
  <c r="K235" i="12" s="1"/>
  <c r="K234" i="12"/>
  <c r="G236" i="12"/>
  <c r="I235" i="12" l="1"/>
  <c r="J235" i="12" s="1"/>
  <c r="G237" i="12"/>
  <c r="H236" i="12"/>
  <c r="I236" i="12"/>
  <c r="J236" i="12" s="1"/>
  <c r="K236" i="12" l="1"/>
  <c r="H237" i="12"/>
  <c r="I237" i="12"/>
  <c r="J237" i="12" s="1"/>
  <c r="G238" i="12" l="1"/>
  <c r="K237" i="12"/>
  <c r="G239" i="12"/>
  <c r="H238" i="12"/>
  <c r="K238" i="12" l="1"/>
  <c r="I238" i="12"/>
  <c r="J238" i="12" s="1"/>
  <c r="G240" i="12"/>
  <c r="H239" i="12"/>
  <c r="I239" i="12"/>
  <c r="J239" i="12" s="1"/>
  <c r="H240" i="12" l="1"/>
  <c r="K239" i="12"/>
  <c r="I240" i="12"/>
  <c r="J240" i="12" s="1"/>
  <c r="G241" i="12" l="1"/>
  <c r="H241" i="12"/>
  <c r="K241" i="12" s="1"/>
  <c r="K240" i="12"/>
  <c r="G242" i="12"/>
  <c r="I241" i="12" l="1"/>
  <c r="J241" i="12" s="1"/>
  <c r="G243" i="12"/>
  <c r="H242" i="12"/>
  <c r="I242" i="12"/>
  <c r="J242" i="12" s="1"/>
  <c r="K242" i="12" l="1"/>
  <c r="G244" i="12"/>
  <c r="H243" i="12"/>
  <c r="I243" i="12"/>
  <c r="J243" i="12" s="1"/>
  <c r="H244" i="12" l="1"/>
  <c r="K244" i="12" s="1"/>
  <c r="K243" i="12"/>
  <c r="I244" i="12"/>
  <c r="J244" i="12" s="1"/>
  <c r="G245" i="12" l="1"/>
  <c r="H245" i="12"/>
  <c r="K245" i="12" s="1"/>
  <c r="G246" i="12"/>
  <c r="I245" i="12" l="1"/>
  <c r="J245" i="12" s="1"/>
  <c r="G247" i="12"/>
  <c r="H246" i="12"/>
  <c r="I246" i="12"/>
  <c r="J246" i="12" s="1"/>
  <c r="K246" i="12" l="1"/>
  <c r="G248" i="12"/>
  <c r="H247" i="12"/>
  <c r="I247" i="12"/>
  <c r="J247" i="12" s="1"/>
  <c r="K247" i="12" l="1"/>
  <c r="G249" i="12"/>
  <c r="H248" i="12"/>
  <c r="I248" i="12"/>
  <c r="J248" i="12" s="1"/>
  <c r="K248" i="12" l="1"/>
  <c r="G250" i="12"/>
  <c r="H249" i="12"/>
  <c r="K249" i="12" s="1"/>
  <c r="I249" i="12"/>
  <c r="J249" i="12" s="1"/>
  <c r="G251" i="12" l="1"/>
  <c r="H250" i="12"/>
  <c r="K250" i="12" s="1"/>
  <c r="I250" i="12"/>
  <c r="J250" i="12" s="1"/>
  <c r="G252" i="12" l="1"/>
  <c r="H251" i="12"/>
  <c r="K251" i="12" s="1"/>
  <c r="I251" i="12"/>
  <c r="J251" i="12" s="1"/>
  <c r="G253" i="12" l="1"/>
  <c r="H252" i="12"/>
  <c r="K252" i="12" s="1"/>
  <c r="I252" i="12"/>
  <c r="J252" i="12" s="1"/>
  <c r="G254" i="12" l="1"/>
  <c r="H253" i="12"/>
  <c r="K253" i="12" s="1"/>
  <c r="I253" i="12"/>
  <c r="J253" i="12" s="1"/>
  <c r="G255" i="12" l="1"/>
  <c r="H254" i="12"/>
  <c r="K254" i="12" s="1"/>
  <c r="I254" i="12"/>
  <c r="J254" i="12" s="1"/>
  <c r="G256" i="12" l="1"/>
  <c r="H255" i="12"/>
  <c r="K255" i="12" s="1"/>
  <c r="I255" i="12"/>
  <c r="J255" i="12" s="1"/>
  <c r="G257" i="12" l="1"/>
  <c r="H256" i="12"/>
  <c r="I256" i="12"/>
  <c r="J256" i="12" s="1"/>
  <c r="K256" i="12" l="1"/>
  <c r="G258" i="12"/>
  <c r="H257" i="12"/>
  <c r="K257" i="12" s="1"/>
  <c r="I257" i="12"/>
  <c r="J257" i="12" s="1"/>
  <c r="G259" i="12" l="1"/>
  <c r="H258" i="12"/>
  <c r="K258" i="12" s="1"/>
  <c r="I258" i="12"/>
  <c r="J258" i="12" s="1"/>
  <c r="G260" i="12" l="1"/>
  <c r="H259" i="12"/>
  <c r="K259" i="12" s="1"/>
  <c r="I259" i="12"/>
  <c r="J259" i="12" s="1"/>
  <c r="G261" i="12" l="1"/>
  <c r="H260" i="12"/>
  <c r="K260" i="12" s="1"/>
  <c r="I260" i="12"/>
  <c r="J260" i="12" s="1"/>
  <c r="G262" i="12" l="1"/>
  <c r="H261" i="12"/>
  <c r="I261" i="12"/>
  <c r="J261" i="12" s="1"/>
  <c r="K261" i="12" l="1"/>
  <c r="G263" i="12"/>
  <c r="H262" i="12"/>
  <c r="K262" i="12" s="1"/>
  <c r="I262" i="12"/>
  <c r="J262" i="12" s="1"/>
  <c r="G264" i="12" l="1"/>
  <c r="H263" i="12"/>
  <c r="K263" i="12" s="1"/>
  <c r="I263" i="12"/>
  <c r="J263" i="12" s="1"/>
  <c r="G265" i="12" l="1"/>
  <c r="H264" i="12"/>
  <c r="K264" i="12" s="1"/>
  <c r="I264" i="12"/>
  <c r="J264" i="12" s="1"/>
  <c r="G266" i="12" l="1"/>
  <c r="H265" i="12"/>
  <c r="K265" i="12" s="1"/>
  <c r="I265" i="12"/>
  <c r="J265" i="12" s="1"/>
  <c r="G267" i="12" l="1"/>
  <c r="H266" i="12"/>
  <c r="K266" i="12" s="1"/>
  <c r="I266" i="12"/>
  <c r="J266" i="12" s="1"/>
  <c r="G268" i="12" l="1"/>
  <c r="H267" i="12"/>
  <c r="K267" i="12" s="1"/>
  <c r="I267" i="12"/>
  <c r="J267" i="12" s="1"/>
  <c r="G269" i="12" l="1"/>
  <c r="H268" i="12"/>
  <c r="K268" i="12" s="1"/>
  <c r="I268" i="12"/>
  <c r="J268" i="12" s="1"/>
  <c r="G270" i="12" l="1"/>
  <c r="H269" i="12"/>
  <c r="K269" i="12" s="1"/>
  <c r="I269" i="12"/>
  <c r="J269" i="12" s="1"/>
  <c r="G271" i="12" l="1"/>
  <c r="H270" i="12"/>
  <c r="K270" i="12" s="1"/>
  <c r="I270" i="12"/>
  <c r="J270" i="12" s="1"/>
  <c r="G272" i="12" l="1"/>
  <c r="H271" i="12"/>
  <c r="K271" i="12" s="1"/>
  <c r="I271" i="12"/>
  <c r="J271" i="12" s="1"/>
  <c r="G273" i="12" l="1"/>
  <c r="H272" i="12"/>
  <c r="K272" i="12" s="1"/>
  <c r="I272" i="12"/>
  <c r="J272" i="12" s="1"/>
  <c r="G274" i="12" l="1"/>
  <c r="H273" i="12"/>
  <c r="K273" i="12" s="1"/>
  <c r="I273" i="12"/>
  <c r="J273" i="12" s="1"/>
  <c r="G275" i="12" l="1"/>
  <c r="H274" i="12"/>
  <c r="K274" i="12" s="1"/>
  <c r="I274" i="12"/>
  <c r="J274" i="12" s="1"/>
  <c r="G276" i="12" l="1"/>
  <c r="H275" i="12"/>
  <c r="K275" i="12" s="1"/>
  <c r="I275" i="12"/>
  <c r="J275" i="12" s="1"/>
  <c r="G277" i="12" l="1"/>
  <c r="H276" i="12"/>
  <c r="K276" i="12" s="1"/>
  <c r="I276" i="12"/>
  <c r="J276" i="12" s="1"/>
  <c r="G278" i="12" l="1"/>
  <c r="H277" i="12"/>
  <c r="I277" i="12"/>
  <c r="J277" i="12" s="1"/>
  <c r="K277" i="12" l="1"/>
  <c r="G279" i="12"/>
  <c r="H278" i="12"/>
  <c r="K278" i="12" s="1"/>
  <c r="I278" i="12"/>
  <c r="J278" i="12" s="1"/>
  <c r="G280" i="12" l="1"/>
  <c r="H279" i="12"/>
  <c r="I279" i="12"/>
  <c r="J279" i="12" s="1"/>
  <c r="K279" i="12" l="1"/>
  <c r="G281" i="12"/>
  <c r="H280" i="12"/>
  <c r="K280" i="12" s="1"/>
  <c r="I280" i="12"/>
  <c r="J280" i="12" s="1"/>
  <c r="G282" i="12" l="1"/>
  <c r="H281" i="12"/>
  <c r="K281" i="12" s="1"/>
  <c r="I281" i="12"/>
  <c r="J281" i="12" s="1"/>
  <c r="G283" i="12" l="1"/>
  <c r="H282" i="12"/>
  <c r="K282" i="12" s="1"/>
  <c r="I282" i="12"/>
  <c r="J282" i="12" s="1"/>
  <c r="G284" i="12" l="1"/>
  <c r="H283" i="12"/>
  <c r="K283" i="12" s="1"/>
  <c r="I283" i="12"/>
  <c r="J283" i="12" s="1"/>
  <c r="G285" i="12" l="1"/>
  <c r="H284" i="12"/>
  <c r="K284" i="12" s="1"/>
  <c r="I284" i="12"/>
  <c r="J284" i="12" s="1"/>
  <c r="G286" i="12" l="1"/>
  <c r="H285" i="12"/>
  <c r="K285" i="12" s="1"/>
  <c r="I285" i="12"/>
  <c r="J285" i="12" s="1"/>
  <c r="G287" i="12" l="1"/>
  <c r="H286" i="12"/>
  <c r="K286" i="12" s="1"/>
  <c r="I286" i="12"/>
  <c r="J286" i="12" s="1"/>
  <c r="G288" i="12" l="1"/>
  <c r="H287" i="12"/>
  <c r="K287" i="12" s="1"/>
  <c r="I287" i="12"/>
  <c r="J287" i="12" s="1"/>
  <c r="G289" i="12" l="1"/>
  <c r="H288" i="12"/>
  <c r="K288" i="12" s="1"/>
  <c r="I288" i="12"/>
  <c r="J288" i="12" s="1"/>
  <c r="G290" i="12" l="1"/>
  <c r="H289" i="12"/>
  <c r="I289" i="12"/>
  <c r="J289" i="12" s="1"/>
  <c r="K289" i="12" l="1"/>
  <c r="G291" i="12"/>
  <c r="H290" i="12"/>
  <c r="I290" i="12"/>
  <c r="J290" i="12" s="1"/>
  <c r="K290" i="12" l="1"/>
  <c r="G292" i="12"/>
  <c r="H291" i="12"/>
  <c r="I291" i="12"/>
  <c r="J291" i="12" s="1"/>
  <c r="K291" i="12" l="1"/>
  <c r="G293" i="12"/>
  <c r="H292" i="12"/>
  <c r="I292" i="12"/>
  <c r="J292" i="12" s="1"/>
  <c r="K292" i="12" l="1"/>
  <c r="G294" i="12"/>
  <c r="H293" i="12"/>
  <c r="I293" i="12"/>
  <c r="J293" i="12" s="1"/>
  <c r="K293" i="12" l="1"/>
  <c r="G295" i="12"/>
  <c r="H294" i="12"/>
  <c r="I294" i="12"/>
  <c r="J294" i="12" s="1"/>
  <c r="K294" i="12" l="1"/>
  <c r="G296" i="12"/>
  <c r="H295" i="12"/>
  <c r="I295" i="12"/>
  <c r="J295" i="12" s="1"/>
  <c r="K295" i="12" l="1"/>
  <c r="G297" i="12"/>
  <c r="H296" i="12"/>
  <c r="I296" i="12"/>
  <c r="J296" i="12" s="1"/>
  <c r="K296" i="12" l="1"/>
  <c r="G298" i="12"/>
  <c r="H297" i="12"/>
  <c r="K297" i="12" s="1"/>
  <c r="I297" i="12"/>
  <c r="J297" i="12" s="1"/>
  <c r="G299" i="12" l="1"/>
  <c r="H298" i="12"/>
  <c r="K298" i="12" s="1"/>
  <c r="I298" i="12"/>
  <c r="J298" i="12" s="1"/>
  <c r="G300" i="12" l="1"/>
  <c r="H299" i="12"/>
  <c r="K299" i="12" s="1"/>
  <c r="I299" i="12"/>
  <c r="J299" i="12" s="1"/>
  <c r="G301" i="12" l="1"/>
  <c r="H300" i="12"/>
  <c r="K300" i="12" s="1"/>
  <c r="I300" i="12"/>
  <c r="J300" i="12" s="1"/>
  <c r="G302" i="12" l="1"/>
  <c r="H301" i="12"/>
  <c r="K301" i="12" s="1"/>
  <c r="I301" i="12"/>
  <c r="J301" i="12" s="1"/>
  <c r="G303" i="12" l="1"/>
  <c r="H302" i="12"/>
  <c r="K302" i="12" s="1"/>
  <c r="I302" i="12"/>
  <c r="J302" i="12" s="1"/>
  <c r="G304" i="12" l="1"/>
  <c r="H303" i="12"/>
  <c r="K303" i="12" s="1"/>
  <c r="I303" i="12"/>
  <c r="J303" i="12" s="1"/>
  <c r="G305" i="12" l="1"/>
  <c r="H304" i="12"/>
  <c r="I304" i="12"/>
  <c r="J304" i="12" s="1"/>
  <c r="K304" i="12" l="1"/>
  <c r="G306" i="12"/>
  <c r="H305" i="12"/>
  <c r="I305" i="12"/>
  <c r="J305" i="12" s="1"/>
  <c r="K305" i="12" l="1"/>
  <c r="G307" i="12"/>
  <c r="H306" i="12"/>
  <c r="K306" i="12" s="1"/>
  <c r="I306" i="12"/>
  <c r="J306" i="12" s="1"/>
  <c r="G308" i="12" l="1"/>
  <c r="H307" i="12"/>
  <c r="K307" i="12" s="1"/>
  <c r="I307" i="12"/>
  <c r="J307" i="12" s="1"/>
  <c r="G309" i="12" l="1"/>
  <c r="H308" i="12"/>
  <c r="K308" i="12" s="1"/>
  <c r="I308" i="12"/>
  <c r="J308" i="12" s="1"/>
  <c r="G310" i="12" l="1"/>
  <c r="H309" i="12"/>
  <c r="I309" i="12"/>
  <c r="J309" i="12" s="1"/>
  <c r="K309" i="12" l="1"/>
  <c r="G311" i="12"/>
  <c r="H310" i="12"/>
  <c r="K310" i="12" s="1"/>
  <c r="I310" i="12"/>
  <c r="J310" i="12" s="1"/>
  <c r="G312" i="12" l="1"/>
  <c r="H311" i="12"/>
  <c r="I311" i="12"/>
  <c r="J311" i="12" s="1"/>
  <c r="K311" i="12" l="1"/>
  <c r="G313" i="12"/>
  <c r="H312" i="12"/>
  <c r="I312" i="12"/>
  <c r="J312" i="12" s="1"/>
  <c r="K312" i="12" l="1"/>
  <c r="G314" i="12"/>
  <c r="H313" i="12"/>
  <c r="K313" i="12" s="1"/>
  <c r="I313" i="12"/>
  <c r="J313" i="12" s="1"/>
  <c r="G315" i="12" l="1"/>
  <c r="H314" i="12"/>
  <c r="K314" i="12" s="1"/>
  <c r="I314" i="12"/>
  <c r="J314" i="12" s="1"/>
  <c r="G316" i="12" l="1"/>
  <c r="H315" i="12"/>
  <c r="K315" i="12" s="1"/>
  <c r="I315" i="12"/>
  <c r="J315" i="12" s="1"/>
  <c r="G317" i="12" l="1"/>
  <c r="H316" i="12"/>
  <c r="K316" i="12" s="1"/>
  <c r="I316" i="12"/>
  <c r="J316" i="12" s="1"/>
  <c r="G318" i="12" l="1"/>
  <c r="H317" i="12"/>
  <c r="K317" i="12" s="1"/>
  <c r="I317" i="12"/>
  <c r="J317" i="12" s="1"/>
  <c r="G319" i="12" l="1"/>
  <c r="H318" i="12"/>
  <c r="K318" i="12" s="1"/>
  <c r="I318" i="12"/>
  <c r="J318" i="12" s="1"/>
  <c r="G320" i="12" l="1"/>
  <c r="H319" i="12"/>
  <c r="K319" i="12" s="1"/>
  <c r="I319" i="12"/>
  <c r="J319" i="12" s="1"/>
  <c r="G321" i="12" l="1"/>
  <c r="H320" i="12"/>
  <c r="K320" i="12" s="1"/>
  <c r="I320" i="12"/>
  <c r="J320" i="12" s="1"/>
  <c r="G322" i="12" l="1"/>
  <c r="H321" i="12"/>
  <c r="K321" i="12" s="1"/>
  <c r="I321" i="12"/>
  <c r="J321" i="12" s="1"/>
  <c r="G323" i="12" l="1"/>
  <c r="H322" i="12"/>
  <c r="K322" i="12" s="1"/>
  <c r="I322" i="12"/>
  <c r="J322" i="12" s="1"/>
  <c r="G324" i="12" l="1"/>
  <c r="H323" i="12"/>
  <c r="K323" i="12" s="1"/>
  <c r="I323" i="12"/>
  <c r="J323" i="12" s="1"/>
  <c r="G325" i="12" l="1"/>
  <c r="H324" i="12"/>
  <c r="K324" i="12" s="1"/>
  <c r="I324" i="12"/>
  <c r="J324" i="12" s="1"/>
  <c r="G326" i="12" l="1"/>
  <c r="H325" i="12"/>
  <c r="K325" i="12" s="1"/>
  <c r="I325" i="12"/>
  <c r="J325" i="12" s="1"/>
  <c r="G327" i="12" l="1"/>
  <c r="H326" i="12"/>
  <c r="I326" i="12"/>
  <c r="J326" i="12" s="1"/>
  <c r="K326" i="12" l="1"/>
  <c r="G328" i="12"/>
  <c r="H327" i="12"/>
  <c r="I327" i="12"/>
  <c r="J327" i="12" s="1"/>
  <c r="K327" i="12" l="1"/>
  <c r="G329" i="12"/>
  <c r="H328" i="12"/>
  <c r="K328" i="12" s="1"/>
  <c r="I328" i="12"/>
  <c r="J328" i="12" s="1"/>
  <c r="G330" i="12" l="1"/>
  <c r="H329" i="12"/>
  <c r="K329" i="12" s="1"/>
  <c r="I329" i="12"/>
  <c r="J329" i="12" s="1"/>
  <c r="G331" i="12" l="1"/>
  <c r="H330" i="12"/>
  <c r="K330" i="12" s="1"/>
  <c r="I330" i="12"/>
  <c r="J330" i="12" s="1"/>
  <c r="G332" i="12" l="1"/>
  <c r="I331" i="12"/>
  <c r="J331" i="12" s="1"/>
  <c r="H331" i="12"/>
  <c r="K331" i="12" s="1"/>
  <c r="G333" i="12" l="1"/>
  <c r="H332" i="12"/>
  <c r="I332" i="12"/>
  <c r="J332" i="12" s="1"/>
  <c r="H333" i="12" l="1"/>
  <c r="K333" i="12" s="1"/>
  <c r="K332" i="12"/>
  <c r="I333" i="12"/>
  <c r="J333" i="12" s="1"/>
  <c r="G334" i="12" l="1"/>
  <c r="H334" i="12"/>
  <c r="K334" i="12" s="1"/>
  <c r="G335" i="12"/>
  <c r="I334" i="12" l="1"/>
  <c r="J334" i="12" s="1"/>
  <c r="G336" i="12"/>
  <c r="H335" i="12"/>
  <c r="K335" i="12" s="1"/>
  <c r="I335" i="12"/>
  <c r="J335" i="12" s="1"/>
  <c r="G337" i="12" l="1"/>
  <c r="H336" i="12"/>
  <c r="I336" i="12"/>
  <c r="J336" i="12" s="1"/>
  <c r="H337" i="12" l="1"/>
  <c r="K337" i="12" s="1"/>
  <c r="K336" i="12"/>
  <c r="I337" i="12"/>
  <c r="J337" i="12" s="1"/>
  <c r="G338" i="12" l="1"/>
  <c r="H338" i="12"/>
  <c r="K338" i="12" s="1"/>
  <c r="G339" i="12"/>
  <c r="I338" i="12" l="1"/>
  <c r="J338" i="12" s="1"/>
  <c r="G340" i="12"/>
  <c r="H339" i="12"/>
  <c r="K339" i="12" s="1"/>
  <c r="I339" i="12"/>
  <c r="J339" i="12" s="1"/>
  <c r="G341" i="12" l="1"/>
  <c r="H340" i="12"/>
  <c r="I340" i="12"/>
  <c r="J340" i="12" s="1"/>
  <c r="H341" i="12" l="1"/>
  <c r="K341" i="12" s="1"/>
  <c r="K340" i="12"/>
  <c r="I341" i="12"/>
  <c r="J341" i="12" s="1"/>
  <c r="G342" i="12" l="1"/>
  <c r="H342" i="12"/>
  <c r="K342" i="12" s="1"/>
  <c r="G343" i="12"/>
  <c r="I342" i="12" l="1"/>
  <c r="J342" i="12" s="1"/>
  <c r="G344" i="12"/>
  <c r="H343" i="12"/>
  <c r="K343" i="12" s="1"/>
  <c r="I343" i="12"/>
  <c r="J343" i="12" s="1"/>
  <c r="G345" i="12" l="1"/>
  <c r="H344" i="12"/>
  <c r="I344" i="12"/>
  <c r="J344" i="12" s="1"/>
  <c r="H345" i="12" l="1"/>
  <c r="K345" i="12" s="1"/>
  <c r="K344" i="12"/>
  <c r="I345" i="12"/>
  <c r="J345" i="12" s="1"/>
  <c r="G346" i="12" l="1"/>
  <c r="H346" i="12"/>
  <c r="K346" i="12" s="1"/>
  <c r="G347" i="12"/>
  <c r="I346" i="12" l="1"/>
  <c r="J346" i="12" s="1"/>
  <c r="G348" i="12"/>
  <c r="H347" i="12"/>
  <c r="I347" i="12"/>
  <c r="J347" i="12" s="1"/>
  <c r="K347" i="12" l="1"/>
  <c r="G349" i="12"/>
  <c r="H348" i="12"/>
  <c r="I348" i="12"/>
  <c r="J348" i="12" s="1"/>
  <c r="H349" i="12" l="1"/>
  <c r="K349" i="12" s="1"/>
  <c r="K348" i="12"/>
  <c r="I349" i="12"/>
  <c r="J349" i="12" s="1"/>
  <c r="G350" i="12" l="1"/>
  <c r="H350" i="12"/>
  <c r="K350" i="12" s="1"/>
  <c r="G351" i="12"/>
  <c r="I350" i="12" l="1"/>
  <c r="J350" i="12" s="1"/>
  <c r="G352" i="12"/>
  <c r="H351" i="12"/>
  <c r="K351" i="12" s="1"/>
  <c r="I351" i="12"/>
  <c r="J351" i="12" s="1"/>
  <c r="G353" i="12" l="1"/>
  <c r="H352" i="12"/>
  <c r="I352" i="12"/>
  <c r="J352" i="12" s="1"/>
  <c r="H353" i="12" l="1"/>
  <c r="K353" i="12" s="1"/>
  <c r="K352" i="12"/>
  <c r="I353" i="12"/>
  <c r="J353" i="12" s="1"/>
  <c r="G354" i="12" l="1"/>
  <c r="H354" i="12"/>
  <c r="K354" i="12" s="1"/>
  <c r="G355" i="12"/>
  <c r="I354" i="12" l="1"/>
  <c r="J354" i="12" s="1"/>
  <c r="G356" i="12"/>
  <c r="H355" i="12"/>
  <c r="I355" i="12"/>
  <c r="J355" i="12" s="1"/>
  <c r="K355" i="12" l="1"/>
  <c r="G357" i="12"/>
  <c r="H356" i="12"/>
  <c r="I356" i="12"/>
  <c r="J356" i="12" s="1"/>
  <c r="H357" i="12" l="1"/>
  <c r="K357" i="12" s="1"/>
  <c r="K356" i="12"/>
  <c r="I357" i="12"/>
  <c r="J357" i="12" s="1"/>
  <c r="G358" i="12" l="1"/>
  <c r="H358" i="12"/>
  <c r="K358" i="12" s="1"/>
  <c r="G359" i="12"/>
  <c r="I358" i="12" l="1"/>
  <c r="J358" i="12" s="1"/>
  <c r="G360" i="12"/>
  <c r="H359" i="12"/>
  <c r="K359" i="12" s="1"/>
  <c r="I359" i="12"/>
  <c r="J359" i="12" s="1"/>
  <c r="G361" i="12" l="1"/>
  <c r="H360" i="12"/>
  <c r="I360" i="12"/>
  <c r="J360" i="12" s="1"/>
  <c r="H361" i="12" l="1"/>
  <c r="K361" i="12" s="1"/>
  <c r="K360" i="12"/>
  <c r="I361" i="12"/>
  <c r="J361" i="12" s="1"/>
  <c r="G362" i="12" l="1"/>
  <c r="H362" i="12"/>
  <c r="K362" i="12" s="1"/>
  <c r="G363" i="12"/>
  <c r="I362" i="12" l="1"/>
  <c r="J362" i="12" s="1"/>
  <c r="G364" i="12"/>
  <c r="H363" i="12"/>
  <c r="I363" i="12"/>
  <c r="J363" i="12" s="1"/>
  <c r="K363" i="12" l="1"/>
  <c r="G365" i="12"/>
  <c r="H364" i="12"/>
  <c r="I364" i="12"/>
  <c r="J364" i="12" s="1"/>
  <c r="H365" i="12" l="1"/>
  <c r="K365" i="12" s="1"/>
  <c r="K364" i="12"/>
  <c r="I365" i="12"/>
  <c r="J365" i="12" s="1"/>
  <c r="G366" i="12" l="1"/>
  <c r="H366" i="12"/>
  <c r="K366" i="12" s="1"/>
  <c r="G367" i="12"/>
  <c r="I366" i="12" l="1"/>
  <c r="J366" i="12" s="1"/>
  <c r="G368" i="12"/>
  <c r="H367" i="12"/>
  <c r="I367" i="12"/>
  <c r="J367" i="12" s="1"/>
  <c r="K367" i="12" l="1"/>
  <c r="G369" i="12"/>
  <c r="H368" i="12"/>
  <c r="I368" i="12"/>
  <c r="J368" i="12" s="1"/>
  <c r="H369" i="12" l="1"/>
  <c r="K369" i="12" s="1"/>
  <c r="K368" i="12"/>
  <c r="I369" i="12"/>
  <c r="J369" i="12" s="1"/>
  <c r="G370" i="12" l="1"/>
  <c r="H370" i="12"/>
  <c r="K370" i="12" s="1"/>
  <c r="G371" i="12"/>
  <c r="I370" i="12" l="1"/>
  <c r="J370" i="12" s="1"/>
  <c r="G372" i="12"/>
  <c r="H371" i="12"/>
  <c r="I371" i="12"/>
  <c r="J371" i="12" s="1"/>
  <c r="K371" i="12" l="1"/>
  <c r="G373" i="12"/>
  <c r="H372" i="12"/>
  <c r="I372" i="12"/>
  <c r="J372" i="12" s="1"/>
  <c r="H373" i="12" l="1"/>
  <c r="K373" i="12" s="1"/>
  <c r="K372" i="12"/>
  <c r="I373" i="12"/>
  <c r="J373" i="12" s="1"/>
  <c r="G374" i="12" l="1"/>
  <c r="H374" i="12"/>
  <c r="K374" i="12" s="1"/>
  <c r="G375" i="12"/>
  <c r="I374" i="12" l="1"/>
  <c r="J374" i="12" s="1"/>
  <c r="G376" i="12"/>
  <c r="H375" i="12"/>
  <c r="K375" i="12" s="1"/>
  <c r="I375" i="12"/>
  <c r="J375" i="12" s="1"/>
  <c r="G377" i="12" l="1"/>
  <c r="H376" i="12"/>
  <c r="I376" i="12"/>
  <c r="J376" i="12" s="1"/>
  <c r="H377" i="12" l="1"/>
  <c r="K377" i="12" s="1"/>
  <c r="K376" i="12"/>
  <c r="I377" i="12"/>
  <c r="J377" i="12" s="1"/>
  <c r="G378" i="12" l="1"/>
  <c r="H378" i="12"/>
  <c r="K378" i="12" s="1"/>
  <c r="G379" i="12"/>
  <c r="I378" i="12" l="1"/>
  <c r="J378" i="12" s="1"/>
  <c r="G380" i="12"/>
  <c r="H379" i="12"/>
  <c r="K379" i="12" s="1"/>
  <c r="I379" i="12"/>
  <c r="J379" i="12" s="1"/>
  <c r="G381" i="12" l="1"/>
  <c r="H380" i="12"/>
  <c r="I380" i="12"/>
  <c r="J380" i="12" s="1"/>
  <c r="H381" i="12" l="1"/>
  <c r="K381" i="12" s="1"/>
  <c r="K380" i="12"/>
  <c r="I381" i="12"/>
  <c r="J381" i="12" s="1"/>
  <c r="G382" i="12" l="1"/>
  <c r="H382" i="12"/>
  <c r="K382" i="12" s="1"/>
  <c r="G383" i="12"/>
  <c r="I382" i="12" l="1"/>
  <c r="J382" i="12" s="1"/>
  <c r="G384" i="12"/>
  <c r="H383" i="12"/>
  <c r="K383" i="12" s="1"/>
  <c r="I383" i="12"/>
  <c r="J383" i="12" s="1"/>
  <c r="G385" i="12" l="1"/>
  <c r="H384" i="12"/>
  <c r="I384" i="12"/>
  <c r="J384" i="12" s="1"/>
  <c r="H385" i="12" l="1"/>
  <c r="K384" i="12"/>
  <c r="I385" i="12"/>
  <c r="J385" i="12" s="1"/>
  <c r="K385" i="12" l="1"/>
  <c r="G386" i="12"/>
  <c r="H386" i="12"/>
  <c r="K386" i="12" s="1"/>
  <c r="G387" i="12"/>
  <c r="I386" i="12" l="1"/>
  <c r="J386" i="12" s="1"/>
  <c r="G388" i="12"/>
  <c r="H387" i="12"/>
  <c r="K387" i="12" s="1"/>
  <c r="I387" i="12"/>
  <c r="J387" i="12" s="1"/>
  <c r="G389" i="12" l="1"/>
  <c r="H388" i="12"/>
  <c r="I388" i="12"/>
  <c r="J388" i="12" s="1"/>
  <c r="H389" i="12" l="1"/>
  <c r="K388" i="12"/>
  <c r="I389" i="12"/>
  <c r="J389" i="12" s="1"/>
  <c r="K389" i="12" l="1"/>
  <c r="G390" i="12"/>
  <c r="H390" i="12"/>
  <c r="K390" i="12" s="1"/>
  <c r="G391" i="12"/>
  <c r="I390" i="12" l="1"/>
  <c r="J390" i="12" s="1"/>
  <c r="G392" i="12"/>
  <c r="H391" i="12"/>
  <c r="I391" i="12"/>
  <c r="J391" i="12" s="1"/>
  <c r="K391" i="12" l="1"/>
  <c r="G393" i="12"/>
  <c r="H392" i="12"/>
  <c r="I392" i="12"/>
  <c r="J392" i="12" s="1"/>
  <c r="H393" i="12" l="1"/>
  <c r="K392" i="12"/>
  <c r="I393" i="12"/>
  <c r="J393" i="12" s="1"/>
  <c r="G394" i="12" l="1"/>
  <c r="I394" i="12" s="1"/>
  <c r="J394" i="12" s="1"/>
  <c r="H394" i="12"/>
  <c r="K393" i="12"/>
  <c r="G395" i="12" l="1"/>
  <c r="I395" i="12" s="1"/>
  <c r="J395" i="12" s="1"/>
  <c r="H395" i="12"/>
  <c r="K394" i="12"/>
  <c r="G396" i="12" l="1"/>
  <c r="H396" i="12"/>
  <c r="K395" i="12"/>
  <c r="G397" i="12" l="1"/>
  <c r="I397" i="12" s="1"/>
  <c r="J397" i="12" s="1"/>
  <c r="I396" i="12"/>
  <c r="J396" i="12" s="1"/>
  <c r="H397" i="12"/>
  <c r="K396" i="12"/>
  <c r="K397" i="12" l="1"/>
  <c r="G398" i="12"/>
  <c r="I398" i="12" s="1"/>
  <c r="J398" i="12" s="1"/>
  <c r="G399" i="12"/>
  <c r="H398" i="12"/>
  <c r="K398" i="12" l="1"/>
  <c r="H400" i="12"/>
  <c r="H399" i="12"/>
  <c r="I399" i="12"/>
  <c r="J399" i="12" s="1"/>
  <c r="G400" i="12" l="1"/>
  <c r="I400" i="12" s="1"/>
  <c r="J400" i="12" s="1"/>
  <c r="K400" i="12"/>
  <c r="K399" i="12"/>
  <c r="G401" i="12" l="1"/>
  <c r="G402" i="12"/>
  <c r="H401" i="12"/>
  <c r="K401" i="12" l="1"/>
  <c r="I401" i="12"/>
  <c r="J401" i="12" s="1"/>
  <c r="G403" i="12"/>
  <c r="H402" i="12"/>
  <c r="I402" i="12"/>
  <c r="J402" i="12" s="1"/>
  <c r="H403" i="12" l="1"/>
  <c r="K402" i="12"/>
  <c r="I403" i="12"/>
  <c r="J403" i="12" s="1"/>
  <c r="K403" i="12" l="1"/>
  <c r="G404" i="12"/>
  <c r="H404" i="12"/>
  <c r="K404" i="12" s="1"/>
  <c r="G405" i="12"/>
  <c r="I404" i="12" l="1"/>
  <c r="J404" i="12" s="1"/>
  <c r="G406" i="12"/>
  <c r="H405" i="12"/>
  <c r="K405" i="12" s="1"/>
  <c r="I405" i="12"/>
  <c r="J405" i="12" s="1"/>
  <c r="G407" i="12" l="1"/>
  <c r="H406" i="12"/>
  <c r="I406" i="12"/>
  <c r="J406" i="12" s="1"/>
  <c r="H407" i="12" l="1"/>
  <c r="K407" i="12" s="1"/>
  <c r="K406" i="12"/>
  <c r="I407" i="12"/>
  <c r="J407" i="12" s="1"/>
  <c r="G408" i="12" l="1"/>
  <c r="H408" i="12"/>
  <c r="K408" i="12" s="1"/>
  <c r="G409" i="12"/>
  <c r="I408" i="12" l="1"/>
  <c r="J408" i="12" s="1"/>
  <c r="G410" i="12"/>
  <c r="H409" i="12"/>
  <c r="I409" i="12"/>
  <c r="J409" i="12" s="1"/>
  <c r="K409" i="12" l="1"/>
  <c r="G411" i="12"/>
  <c r="H410" i="12"/>
  <c r="I410" i="12"/>
  <c r="J410" i="12" s="1"/>
  <c r="H411" i="12" l="1"/>
  <c r="K411" i="12" s="1"/>
  <c r="K410" i="12"/>
  <c r="I411" i="12"/>
  <c r="J411" i="12" s="1"/>
  <c r="G412" i="12" l="1"/>
  <c r="H412" i="12"/>
  <c r="K412" i="12" s="1"/>
  <c r="G413" i="12"/>
  <c r="I412" i="12" l="1"/>
  <c r="J412" i="12" s="1"/>
  <c r="G414" i="12"/>
  <c r="H413" i="12"/>
  <c r="I413" i="12"/>
  <c r="J413" i="12" s="1"/>
  <c r="K413" i="12" l="1"/>
  <c r="G415" i="12"/>
  <c r="H414" i="12"/>
  <c r="I414" i="12"/>
  <c r="J414" i="12" s="1"/>
  <c r="K414" i="12" l="1"/>
  <c r="G416" i="12"/>
  <c r="H415" i="12"/>
  <c r="I415" i="12"/>
  <c r="J415" i="12" s="1"/>
  <c r="K415" i="12" l="1"/>
  <c r="G417" i="12"/>
  <c r="H416" i="12"/>
  <c r="I416" i="12"/>
  <c r="J416" i="12" s="1"/>
  <c r="H417" i="12" l="1"/>
  <c r="K417" i="12" s="1"/>
  <c r="K416" i="12"/>
  <c r="I417" i="12"/>
  <c r="J417" i="12" s="1"/>
  <c r="G418" i="12" l="1"/>
  <c r="H418" i="12"/>
  <c r="K418" i="12" s="1"/>
  <c r="G419" i="12"/>
  <c r="I418" i="12" l="1"/>
  <c r="J418" i="12" s="1"/>
  <c r="G420" i="12"/>
  <c r="H419" i="12"/>
  <c r="K419" i="12" s="1"/>
  <c r="I419" i="12"/>
  <c r="J419" i="12" s="1"/>
  <c r="G421" i="12" l="1"/>
  <c r="H420" i="12"/>
  <c r="I420" i="12"/>
  <c r="J420" i="12" s="1"/>
  <c r="H421" i="12" l="1"/>
  <c r="K421" i="12" s="1"/>
  <c r="K420" i="12"/>
  <c r="I421" i="12"/>
  <c r="J421" i="12" s="1"/>
  <c r="G422" i="12" l="1"/>
  <c r="H422" i="12"/>
  <c r="K422" i="12" s="1"/>
  <c r="G423" i="12"/>
  <c r="I422" i="12" l="1"/>
  <c r="J422" i="12" s="1"/>
  <c r="G424" i="12"/>
  <c r="H423" i="12"/>
  <c r="I423" i="12"/>
  <c r="J423" i="12" s="1"/>
  <c r="K423" i="12" l="1"/>
  <c r="G425" i="12"/>
  <c r="H424" i="12"/>
  <c r="I424" i="12"/>
  <c r="J424" i="12" s="1"/>
  <c r="H425" i="12" l="1"/>
  <c r="K425" i="12" s="1"/>
  <c r="K424" i="12"/>
  <c r="I425" i="12"/>
  <c r="J425" i="12" s="1"/>
  <c r="G426" i="12" l="1"/>
  <c r="H426" i="12"/>
  <c r="K426" i="12" s="1"/>
  <c r="G427" i="12"/>
  <c r="I426" i="12" l="1"/>
  <c r="J426" i="12" s="1"/>
  <c r="G428" i="12"/>
  <c r="H427" i="12"/>
  <c r="I427" i="12"/>
  <c r="J427" i="12" s="1"/>
  <c r="K427" i="12" l="1"/>
  <c r="G429" i="12"/>
  <c r="H428" i="12"/>
  <c r="I428" i="12"/>
  <c r="J428" i="12" s="1"/>
  <c r="H429" i="12" l="1"/>
  <c r="K429" i="12" s="1"/>
  <c r="K428" i="12"/>
  <c r="I429" i="12"/>
  <c r="J429" i="12" s="1"/>
  <c r="G430" i="12" l="1"/>
  <c r="H430" i="12"/>
  <c r="K430" i="12" s="1"/>
  <c r="G431" i="12"/>
  <c r="I430" i="12" l="1"/>
  <c r="J430" i="12" s="1"/>
  <c r="G432" i="12"/>
  <c r="H431" i="12"/>
  <c r="I431" i="12"/>
  <c r="J431" i="12" s="1"/>
  <c r="K431" i="12" l="1"/>
  <c r="G433" i="12"/>
  <c r="H432" i="12"/>
  <c r="I432" i="12"/>
  <c r="J432" i="12" s="1"/>
  <c r="H433" i="12" l="1"/>
  <c r="K433" i="12" s="1"/>
  <c r="K432" i="12"/>
  <c r="I433" i="12"/>
  <c r="J433" i="12" s="1"/>
  <c r="G434" i="12" l="1"/>
  <c r="H434" i="12"/>
  <c r="K434" i="12" s="1"/>
  <c r="G435" i="12"/>
  <c r="I434" i="12" l="1"/>
  <c r="J434" i="12" s="1"/>
  <c r="G436" i="12"/>
  <c r="H435" i="12"/>
  <c r="I435" i="12"/>
  <c r="J435" i="12" s="1"/>
  <c r="K435" i="12" l="1"/>
  <c r="G437" i="12"/>
  <c r="H436" i="12"/>
  <c r="I436" i="12"/>
  <c r="J436" i="12" s="1"/>
  <c r="H437" i="12" l="1"/>
  <c r="K437" i="12" s="1"/>
  <c r="K436" i="12"/>
  <c r="I437" i="12"/>
  <c r="J437" i="12" s="1"/>
  <c r="G438" i="12" l="1"/>
  <c r="H438" i="12"/>
  <c r="K438" i="12" s="1"/>
  <c r="G439" i="12"/>
  <c r="I438" i="12" l="1"/>
  <c r="J438" i="12" s="1"/>
  <c r="G440" i="12"/>
  <c r="H439" i="12"/>
  <c r="K439" i="12" s="1"/>
  <c r="I439" i="12"/>
  <c r="J439" i="12" s="1"/>
  <c r="G441" i="12" l="1"/>
  <c r="H440" i="12"/>
  <c r="I440" i="12"/>
  <c r="J440" i="12" s="1"/>
  <c r="H441" i="12" l="1"/>
  <c r="K441" i="12" s="1"/>
  <c r="K440" i="12"/>
  <c r="I441" i="12"/>
  <c r="J441" i="12" s="1"/>
  <c r="G442" i="12" l="1"/>
  <c r="H442" i="12"/>
  <c r="K442" i="12" s="1"/>
  <c r="G443" i="12"/>
  <c r="I442" i="12" l="1"/>
  <c r="J442" i="12" s="1"/>
  <c r="G444" i="12"/>
  <c r="H443" i="12"/>
  <c r="I443" i="12"/>
  <c r="J443" i="12" s="1"/>
  <c r="K443" i="12" l="1"/>
  <c r="G445" i="12"/>
  <c r="H444" i="12"/>
  <c r="I444" i="12"/>
  <c r="J444" i="12" s="1"/>
  <c r="H445" i="12" l="1"/>
  <c r="K445" i="12" s="1"/>
  <c r="K444" i="12"/>
  <c r="I445" i="12"/>
  <c r="J445" i="12" s="1"/>
  <c r="G446" i="12" l="1"/>
  <c r="H446" i="12"/>
  <c r="K446" i="12" s="1"/>
  <c r="G447" i="12"/>
  <c r="I446" i="12" l="1"/>
  <c r="J446" i="12" s="1"/>
  <c r="G448" i="12"/>
  <c r="H447" i="12"/>
  <c r="I447" i="12"/>
  <c r="J447" i="12" s="1"/>
  <c r="K447" i="12" l="1"/>
  <c r="G449" i="12"/>
  <c r="H448" i="12"/>
  <c r="I448" i="12"/>
  <c r="J448" i="12" s="1"/>
  <c r="H449" i="12" l="1"/>
  <c r="K449" i="12" s="1"/>
  <c r="K448" i="12"/>
  <c r="I449" i="12"/>
  <c r="J449" i="12" s="1"/>
  <c r="G450" i="12" l="1"/>
  <c r="H450" i="12"/>
  <c r="K450" i="12" s="1"/>
  <c r="G451" i="12"/>
  <c r="I450" i="12" l="1"/>
  <c r="J450" i="12" s="1"/>
  <c r="G452" i="12"/>
  <c r="H451" i="12"/>
  <c r="I451" i="12"/>
  <c r="J451" i="12" s="1"/>
  <c r="K451" i="12" l="1"/>
  <c r="G453" i="12"/>
  <c r="H452" i="12"/>
  <c r="I452" i="12"/>
  <c r="J452" i="12" s="1"/>
  <c r="H453" i="12" l="1"/>
  <c r="K453" i="12" s="1"/>
  <c r="K452" i="12"/>
  <c r="I453" i="12"/>
  <c r="J453" i="12" s="1"/>
  <c r="G454" i="12" l="1"/>
  <c r="H454" i="12"/>
  <c r="K454" i="12" s="1"/>
  <c r="G455" i="12"/>
  <c r="I454" i="12" l="1"/>
  <c r="J454" i="12" s="1"/>
  <c r="G456" i="12"/>
  <c r="H455" i="12"/>
  <c r="K455" i="12" s="1"/>
  <c r="I455" i="12"/>
  <c r="J455" i="12" s="1"/>
  <c r="G457" i="12" l="1"/>
  <c r="H456" i="12"/>
  <c r="I456" i="12"/>
  <c r="J456" i="12" s="1"/>
  <c r="H457" i="12" l="1"/>
  <c r="K457" i="12" s="1"/>
  <c r="K456" i="12"/>
  <c r="I457" i="12"/>
  <c r="J457" i="12" s="1"/>
  <c r="G458" i="12" l="1"/>
  <c r="H458" i="12"/>
  <c r="K458" i="12" s="1"/>
  <c r="G459" i="12"/>
  <c r="I458" i="12" l="1"/>
  <c r="J458" i="12" s="1"/>
  <c r="G460" i="12"/>
  <c r="H459" i="12"/>
  <c r="I459" i="12"/>
  <c r="J459" i="12" s="1"/>
  <c r="K459" i="12" l="1"/>
  <c r="G461" i="12"/>
  <c r="H460" i="12"/>
  <c r="I460" i="12"/>
  <c r="J460" i="12" s="1"/>
  <c r="H461" i="12" l="1"/>
  <c r="K461" i="12" s="1"/>
  <c r="K460" i="12"/>
  <c r="I461" i="12"/>
  <c r="J461" i="12" s="1"/>
  <c r="G462" i="12" l="1"/>
  <c r="H462" i="12"/>
  <c r="K462" i="12" s="1"/>
  <c r="G463" i="12"/>
  <c r="I462" i="12" l="1"/>
  <c r="J462" i="12" s="1"/>
  <c r="G464" i="12"/>
  <c r="H463" i="12"/>
  <c r="I463" i="12"/>
  <c r="J463" i="12" s="1"/>
  <c r="K463" i="12" l="1"/>
  <c r="G465" i="12"/>
  <c r="H464" i="12"/>
  <c r="I464" i="12"/>
  <c r="J464" i="12" s="1"/>
  <c r="I465" i="12" l="1"/>
  <c r="J465" i="12" s="1"/>
  <c r="K464" i="12"/>
  <c r="H465" i="12"/>
  <c r="K465" i="12" l="1"/>
  <c r="G466" i="12"/>
  <c r="H466" i="12"/>
  <c r="K466" i="12" s="1"/>
  <c r="G467" i="12"/>
  <c r="I466" i="12" l="1"/>
  <c r="J466" i="12" s="1"/>
  <c r="G468" i="12"/>
  <c r="H467" i="12"/>
  <c r="I467" i="12"/>
  <c r="J467" i="12" s="1"/>
  <c r="K467" i="12" l="1"/>
  <c r="G469" i="12"/>
  <c r="H468" i="12"/>
  <c r="I468" i="12"/>
  <c r="J468" i="12" s="1"/>
  <c r="H469" i="12" l="1"/>
  <c r="K469" i="12" s="1"/>
  <c r="K468" i="12"/>
  <c r="I469" i="12"/>
  <c r="J469" i="12" s="1"/>
  <c r="G470" i="12" l="1"/>
  <c r="H470" i="12"/>
  <c r="K470" i="12" s="1"/>
  <c r="G471" i="12"/>
  <c r="I470" i="12" l="1"/>
  <c r="J470" i="12" s="1"/>
  <c r="G472" i="12"/>
  <c r="H471" i="12"/>
  <c r="K471" i="12" s="1"/>
  <c r="I471" i="12"/>
  <c r="J471" i="12" s="1"/>
  <c r="G473" i="12" l="1"/>
  <c r="H472" i="12"/>
  <c r="I472" i="12"/>
  <c r="J472" i="12" s="1"/>
  <c r="H473" i="12" l="1"/>
  <c r="K473" i="12" s="1"/>
  <c r="K472" i="12"/>
  <c r="I473" i="12"/>
  <c r="J473" i="12" s="1"/>
  <c r="G474" i="12" l="1"/>
  <c r="H474" i="12"/>
  <c r="K474" i="12" s="1"/>
  <c r="G475" i="12"/>
  <c r="I474" i="12" l="1"/>
  <c r="J474" i="12" s="1"/>
  <c r="G476" i="12"/>
  <c r="H475" i="12"/>
  <c r="K475" i="12" s="1"/>
  <c r="I475" i="12"/>
  <c r="J475" i="12" s="1"/>
  <c r="G477" i="12" l="1"/>
  <c r="H476" i="12"/>
  <c r="I476" i="12"/>
  <c r="J476" i="12" s="1"/>
  <c r="H477" i="12" l="1"/>
  <c r="K477" i="12" s="1"/>
  <c r="K476" i="12"/>
  <c r="I477" i="12"/>
  <c r="J477" i="12" s="1"/>
  <c r="G478" i="12" l="1"/>
  <c r="H478" i="12"/>
  <c r="K478" i="12" s="1"/>
  <c r="G479" i="12"/>
  <c r="I478" i="12" l="1"/>
  <c r="J478" i="12" s="1"/>
  <c r="G480" i="12"/>
  <c r="H479" i="12"/>
  <c r="I479" i="12"/>
  <c r="J479" i="12" s="1"/>
  <c r="K479" i="12" l="1"/>
  <c r="G481" i="12"/>
  <c r="H480" i="12"/>
  <c r="I480" i="12"/>
  <c r="J480" i="12" s="1"/>
  <c r="H481" i="12" l="1"/>
  <c r="K481" i="12" s="1"/>
  <c r="K480" i="12"/>
  <c r="I481" i="12"/>
  <c r="J481" i="12" s="1"/>
  <c r="G482" i="12" l="1"/>
  <c r="H482" i="12"/>
  <c r="G483" i="12"/>
  <c r="K482" i="12" l="1"/>
  <c r="I482" i="12"/>
  <c r="J482" i="12" s="1"/>
  <c r="G484" i="12"/>
  <c r="H483" i="12"/>
  <c r="I483" i="12"/>
  <c r="J483" i="12" s="1"/>
  <c r="K483" i="12" l="1"/>
  <c r="G485" i="12"/>
  <c r="H484" i="12"/>
  <c r="I484" i="12"/>
  <c r="J484" i="12" s="1"/>
  <c r="H485" i="12" l="1"/>
  <c r="K485" i="12" s="1"/>
  <c r="K484" i="12"/>
  <c r="I485" i="12"/>
  <c r="J485" i="12" s="1"/>
  <c r="G486" i="12" l="1"/>
  <c r="H486" i="12"/>
  <c r="G487" i="12"/>
  <c r="K486" i="12" l="1"/>
  <c r="I486" i="12"/>
  <c r="J486" i="12" s="1"/>
  <c r="G488" i="12"/>
  <c r="H487" i="12"/>
  <c r="I487" i="12"/>
  <c r="J487" i="12" s="1"/>
  <c r="K487" i="12" l="1"/>
  <c r="G489" i="12"/>
  <c r="H488" i="12"/>
  <c r="I488" i="12"/>
  <c r="J488" i="12" s="1"/>
  <c r="H489" i="12" l="1"/>
  <c r="K488" i="12"/>
  <c r="I489" i="12"/>
  <c r="J489" i="12" s="1"/>
  <c r="K489" i="12" l="1"/>
  <c r="G490" i="12"/>
  <c r="H490" i="12"/>
  <c r="G491" i="12"/>
  <c r="K490" i="12" l="1"/>
  <c r="I490" i="12"/>
  <c r="J490" i="12" s="1"/>
  <c r="G492" i="12"/>
  <c r="H491" i="12"/>
  <c r="K491" i="12" s="1"/>
  <c r="I491" i="12"/>
  <c r="J491" i="12" s="1"/>
  <c r="G493" i="12" l="1"/>
  <c r="H492" i="12"/>
  <c r="I492" i="12"/>
  <c r="J492" i="12" s="1"/>
  <c r="H493" i="12" l="1"/>
  <c r="K493" i="12" s="1"/>
  <c r="K492" i="12"/>
  <c r="I493" i="12"/>
  <c r="J493" i="12" s="1"/>
  <c r="G494" i="12" l="1"/>
  <c r="H494" i="12"/>
  <c r="G495" i="12"/>
  <c r="K494" i="12" l="1"/>
  <c r="I494" i="12"/>
  <c r="J494" i="12" s="1"/>
  <c r="G496" i="12"/>
  <c r="H495" i="12"/>
  <c r="I495" i="12"/>
  <c r="J495" i="12" s="1"/>
  <c r="K495" i="12" l="1"/>
  <c r="G497" i="12"/>
  <c r="H496" i="12"/>
  <c r="I496" i="12"/>
  <c r="J496" i="12" s="1"/>
  <c r="H497" i="12" l="1"/>
  <c r="K497" i="12" s="1"/>
  <c r="K496" i="12"/>
  <c r="I497" i="12"/>
  <c r="J497" i="12" s="1"/>
  <c r="G498" i="12" l="1"/>
  <c r="H498" i="12"/>
  <c r="G499" i="12"/>
  <c r="K498" i="12" l="1"/>
  <c r="I498" i="12"/>
  <c r="J498" i="12" s="1"/>
  <c r="G500" i="12"/>
  <c r="H499" i="12"/>
  <c r="I499" i="12"/>
  <c r="J499" i="12" s="1"/>
  <c r="K499" i="12" l="1"/>
  <c r="G501" i="12"/>
  <c r="H500" i="12"/>
  <c r="I500" i="12"/>
  <c r="J500" i="12" s="1"/>
  <c r="H501" i="12" l="1"/>
  <c r="K500" i="12"/>
  <c r="I501" i="12"/>
  <c r="J501" i="12" s="1"/>
  <c r="K501" i="12" l="1"/>
  <c r="H502" i="12"/>
  <c r="G502" i="12"/>
  <c r="G2" i="12" s="1"/>
  <c r="I2" i="12" s="1"/>
  <c r="J2" i="12" s="1"/>
  <c r="K502" i="12" l="1"/>
  <c r="H2" i="12"/>
  <c r="K2" i="12" s="1"/>
  <c r="I502" i="12"/>
  <c r="J502" i="12" s="1"/>
</calcChain>
</file>

<file path=xl/sharedStrings.xml><?xml version="1.0" encoding="utf-8"?>
<sst xmlns="http://schemas.openxmlformats.org/spreadsheetml/2006/main" count="4292" uniqueCount="131">
  <si>
    <t>DECEMBRE</t>
  </si>
  <si>
    <t>NOVEMBRE</t>
  </si>
  <si>
    <t>OCTOBRE</t>
  </si>
  <si>
    <t>SEPTEMBRE</t>
  </si>
  <si>
    <t>AOUT</t>
  </si>
  <si>
    <t>JUILLET</t>
  </si>
  <si>
    <t>JUIN</t>
  </si>
  <si>
    <t>MAI</t>
  </si>
  <si>
    <t>AVRIL</t>
  </si>
  <si>
    <t>MARS</t>
  </si>
  <si>
    <t>FEVRIER</t>
  </si>
  <si>
    <t>JANVIER</t>
  </si>
  <si>
    <t>Code appartement</t>
  </si>
  <si>
    <t>TOTAL</t>
  </si>
  <si>
    <t>Loyer</t>
  </si>
  <si>
    <t>Date d'arrivée</t>
  </si>
  <si>
    <t>Date de départ</t>
  </si>
  <si>
    <t>Nombre de nuits</t>
  </si>
  <si>
    <t>Prestations de services</t>
  </si>
  <si>
    <t>Plateforme</t>
  </si>
  <si>
    <t>Réservation</t>
  </si>
  <si>
    <t>Caution</t>
  </si>
  <si>
    <t>Annulation</t>
  </si>
  <si>
    <t>Type</t>
  </si>
  <si>
    <t>Nom Touriste</t>
  </si>
  <si>
    <t>Loyer / nuit</t>
  </si>
  <si>
    <t xml:space="preserve">Prix / nuit </t>
  </si>
  <si>
    <t>Coût / nuit</t>
  </si>
  <si>
    <t>Prestations services</t>
  </si>
  <si>
    <t>Mois</t>
  </si>
  <si>
    <t>CA TOTAL</t>
  </si>
  <si>
    <t>MARGE OPERATIONNELLE</t>
  </si>
  <si>
    <t>Taux de marge</t>
  </si>
  <si>
    <t>Nuit</t>
  </si>
  <si>
    <t>Loyer reversé</t>
  </si>
  <si>
    <t>Nombre de nuits possibles</t>
  </si>
  <si>
    <t>Résultat brut 
(CA - Loyers)</t>
  </si>
  <si>
    <t>Taux de remplissage</t>
  </si>
  <si>
    <t>Total</t>
  </si>
  <si>
    <t>Nombre voyageurs</t>
  </si>
  <si>
    <t>Nombre de réservations</t>
  </si>
  <si>
    <t>Nombre de mois de gestion</t>
  </si>
  <si>
    <t>Nb de voyageurs moyen</t>
  </si>
  <si>
    <t>CA Moyen</t>
  </si>
  <si>
    <t>Loyer moyen</t>
  </si>
  <si>
    <t>Marge moyen</t>
  </si>
  <si>
    <t>Nb résa moyen</t>
  </si>
  <si>
    <t>Nb nuit moyen</t>
  </si>
  <si>
    <t>Taux de remplissage moyen</t>
  </si>
  <si>
    <t>KPI</t>
  </si>
  <si>
    <t>Code</t>
  </si>
  <si>
    <t>appartement</t>
  </si>
  <si>
    <t>Montant Net de la réservation</t>
  </si>
  <si>
    <t>Nombre de nuits passées</t>
  </si>
  <si>
    <t>Nombre de touristes</t>
  </si>
  <si>
    <t>Nb jours</t>
  </si>
  <si>
    <t>ü</t>
  </si>
  <si>
    <t>Direct</t>
  </si>
  <si>
    <t>A</t>
  </si>
  <si>
    <t>B</t>
  </si>
  <si>
    <t>B*</t>
  </si>
  <si>
    <t>Ke-B</t>
  </si>
  <si>
    <t>KE-B</t>
  </si>
  <si>
    <t>AT</t>
  </si>
  <si>
    <t>BT</t>
  </si>
  <si>
    <t>CE</t>
  </si>
  <si>
    <t>CT</t>
  </si>
  <si>
    <t>CR</t>
  </si>
  <si>
    <t>FN</t>
  </si>
  <si>
    <t>LN</t>
  </si>
  <si>
    <t>CFT</t>
  </si>
  <si>
    <t>LE</t>
  </si>
  <si>
    <t>SA</t>
  </si>
  <si>
    <t>VR</t>
  </si>
  <si>
    <t>SAT</t>
  </si>
  <si>
    <t>PBC</t>
  </si>
  <si>
    <t>TMN</t>
  </si>
  <si>
    <t>DER</t>
  </si>
  <si>
    <t>PC</t>
  </si>
  <si>
    <t>PG</t>
  </si>
  <si>
    <t>DS</t>
  </si>
  <si>
    <t>ED</t>
  </si>
  <si>
    <t>Anna</t>
  </si>
  <si>
    <t>Bernard</t>
  </si>
  <si>
    <t>Caroline</t>
  </si>
  <si>
    <t>Didier</t>
  </si>
  <si>
    <t>Etienne</t>
  </si>
  <si>
    <t>Fabienne</t>
  </si>
  <si>
    <t>Gerald</t>
  </si>
  <si>
    <t>Hannah</t>
  </si>
  <si>
    <t>Isak</t>
  </si>
  <si>
    <t>Jessica</t>
  </si>
  <si>
    <t>Karen</t>
  </si>
  <si>
    <t>Louise</t>
  </si>
  <si>
    <t>Mathilde</t>
  </si>
  <si>
    <t>Nina</t>
  </si>
  <si>
    <t>Olga</t>
  </si>
  <si>
    <t>Philippe</t>
  </si>
  <si>
    <t>Quentin</t>
  </si>
  <si>
    <t>Rachel</t>
  </si>
  <si>
    <t>Sara</t>
  </si>
  <si>
    <t>Thomas</t>
  </si>
  <si>
    <t>Ulysse</t>
  </si>
  <si>
    <t>Veronique</t>
  </si>
  <si>
    <t>William</t>
  </si>
  <si>
    <t>Xavier</t>
  </si>
  <si>
    <t>Yannick</t>
  </si>
  <si>
    <t>Zach</t>
  </si>
  <si>
    <t>Pierre</t>
  </si>
  <si>
    <t>Anne</t>
  </si>
  <si>
    <t>Cedric</t>
  </si>
  <si>
    <t>Hélène</t>
  </si>
  <si>
    <t>Marie Bernard</t>
  </si>
  <si>
    <t>Peter Foster</t>
  </si>
  <si>
    <t>Valentine Perrin</t>
  </si>
  <si>
    <t>George Pierre</t>
  </si>
  <si>
    <t>Louis Martin</t>
  </si>
  <si>
    <t>Astrid Moliere</t>
  </si>
  <si>
    <t>Carole</t>
  </si>
  <si>
    <t>Fabien</t>
  </si>
  <si>
    <t xml:space="preserve">Anne-Marie </t>
  </si>
  <si>
    <t>David</t>
  </si>
  <si>
    <t>Louis Jagger</t>
  </si>
  <si>
    <t>Simone</t>
  </si>
  <si>
    <t>Lola</t>
  </si>
  <si>
    <t>Matthieu</t>
  </si>
  <si>
    <t>Francois</t>
  </si>
  <si>
    <t>Nina Fredric</t>
  </si>
  <si>
    <t>Jonathan Adam</t>
  </si>
  <si>
    <t>Didier-Olivier</t>
  </si>
  <si>
    <t>Stephanie Joubert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</si>
</sst>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  <numFmt numFmtId="165" formatCode="#,##0\ &quot;€&quot;"/>
    <numFmt numFmtId="166" formatCode="#,##0.0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0"/>
      <name val="Verdana"/>
      <family val="2"/>
    </font>
    <font>
      <sz val="10"/>
      <color theme="0"/>
      <name val="Verdana"/>
      <family val="2"/>
    </font>
    <font>
      <sz val="10"/>
      <color theme="1"/>
      <name val="Verdana"/>
      <family val="2"/>
    </font>
    <font>
      <sz val="9"/>
      <color theme="0"/>
      <name val="Verdana"/>
      <family val="2"/>
    </font>
    <font>
      <b/>
      <sz val="9"/>
      <color rgb="FFFFFF00"/>
      <name val="Verdana"/>
      <family val="2"/>
    </font>
    <font>
      <sz val="9"/>
      <color theme="1"/>
      <name val="Verdana"/>
      <family val="2"/>
    </font>
    <font>
      <b/>
      <sz val="10"/>
      <color theme="1"/>
      <name val="Verdana"/>
      <family val="2"/>
    </font>
    <font>
      <sz val="12"/>
      <color theme="0"/>
      <name val="Verdana"/>
      <family val="2"/>
    </font>
    <font>
      <sz val="8"/>
      <color theme="1"/>
      <name val="Verdana"/>
      <family val="2"/>
    </font>
    <font>
      <sz val="8"/>
      <name val="Verdana"/>
      <family val="2"/>
    </font>
    <font>
      <sz val="10"/>
      <name val="Verdana"/>
      <family val="2"/>
    </font>
    <font>
      <sz val="12"/>
      <color theme="0"/>
      <name val="Calibri"/>
      <family val="2"/>
      <scheme val="minor"/>
    </font>
    <font>
      <b/>
      <sz val="16"/>
      <color theme="1"/>
      <name val="Verdana"/>
      <family val="2"/>
    </font>
    <font>
      <sz val="9"/>
      <color theme="1"/>
      <name val="Wingdings"/>
      <charset val="2"/>
    </font>
    <font>
      <b/>
      <sz val="9"/>
      <color theme="1"/>
      <name val="Verdana"/>
      <family val="2"/>
    </font>
  </fonts>
  <fills count="9">
    <fill>
      <patternFill patternType="none"/>
    </fill>
    <fill>
      <patternFill patternType="gray125"/>
    </fill>
    <fill>
      <patternFill patternType="solid">
        <fgColor rgb="FF1F497D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C09200"/>
        <bgColor indexed="64"/>
      </patternFill>
    </fill>
    <fill>
      <patternFill patternType="solid">
        <fgColor theme="0" tint="-0.249977111117893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theme="1"/>
      </bottom>
      <diagonal/>
    </border>
    <border>
      <left/>
      <right style="thin">
        <color indexed="64"/>
      </right>
      <top style="thin">
        <color indexed="64"/>
      </top>
      <bottom style="medium">
        <color theme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theme="1"/>
      </right>
      <top/>
      <bottom/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4" fillId="0" borderId="0"/>
  </cellStyleXfs>
  <cellXfs count="100">
    <xf numFmtId="0" fontId="0" fillId="0" borderId="0" xfId="0"/>
    <xf numFmtId="0" fontId="2" fillId="0" borderId="0" xfId="0" applyFont="1"/>
    <xf numFmtId="0" fontId="3" fillId="0" borderId="0" xfId="0" applyFont="1" applyFill="1" applyAlignment="1">
      <alignment horizontal="center" vertical="center" wrapText="1"/>
    </xf>
    <xf numFmtId="0" fontId="2" fillId="0" borderId="3" xfId="0" applyFont="1" applyBorder="1"/>
    <xf numFmtId="0" fontId="2" fillId="0" borderId="0" xfId="0" applyFont="1" applyBorder="1"/>
    <xf numFmtId="0" fontId="4" fillId="2" borderId="4" xfId="0" applyFont="1" applyFill="1" applyBorder="1" applyAlignment="1">
      <alignment horizontal="center" vertical="center"/>
    </xf>
    <xf numFmtId="0" fontId="2" fillId="0" borderId="8" xfId="0" applyFont="1" applyFill="1" applyBorder="1"/>
    <xf numFmtId="164" fontId="2" fillId="0" borderId="8" xfId="1" applyNumberFormat="1" applyFont="1" applyFill="1" applyBorder="1"/>
    <xf numFmtId="0" fontId="2" fillId="0" borderId="9" xfId="0" applyFont="1" applyFill="1" applyBorder="1"/>
    <xf numFmtId="164" fontId="2" fillId="0" borderId="9" xfId="1" applyNumberFormat="1" applyFont="1" applyFill="1" applyBorder="1"/>
    <xf numFmtId="0" fontId="3" fillId="0" borderId="0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vertic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 wrapText="1"/>
    </xf>
    <xf numFmtId="14" fontId="7" fillId="3" borderId="4" xfId="0" applyNumberFormat="1" applyFont="1" applyFill="1" applyBorder="1" applyAlignment="1">
      <alignment horizontal="center" vertical="center" wrapText="1"/>
    </xf>
    <xf numFmtId="44" fontId="7" fillId="3" borderId="4" xfId="1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9" fillId="0" borderId="0" xfId="0" applyFont="1"/>
    <xf numFmtId="14" fontId="7" fillId="3" borderId="4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6" fillId="0" borderId="0" xfId="0" applyFont="1"/>
    <xf numFmtId="164" fontId="6" fillId="0" borderId="5" xfId="0" applyNumberFormat="1" applyFont="1" applyBorder="1" applyAlignment="1">
      <alignment vertical="center"/>
    </xf>
    <xf numFmtId="164" fontId="5" fillId="3" borderId="4" xfId="0" applyNumberFormat="1" applyFont="1" applyFill="1" applyBorder="1" applyAlignment="1">
      <alignment horizontal="left" vertical="center" wrapText="1"/>
    </xf>
    <xf numFmtId="164" fontId="5" fillId="2" borderId="4" xfId="0" applyNumberFormat="1" applyFont="1" applyFill="1" applyBorder="1" applyAlignment="1">
      <alignment horizontal="center" vertical="center" wrapText="1"/>
    </xf>
    <xf numFmtId="164" fontId="6" fillId="0" borderId="6" xfId="0" applyNumberFormat="1" applyFont="1" applyBorder="1" applyAlignment="1">
      <alignment vertical="center"/>
    </xf>
    <xf numFmtId="9" fontId="6" fillId="0" borderId="4" xfId="2" applyFont="1" applyBorder="1" applyAlignment="1">
      <alignment horizontal="center" vertical="center"/>
    </xf>
    <xf numFmtId="9" fontId="6" fillId="0" borderId="7" xfId="2" applyFont="1" applyBorder="1" applyAlignment="1">
      <alignment horizontal="center" vertical="center"/>
    </xf>
    <xf numFmtId="9" fontId="5" fillId="3" borderId="4" xfId="2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164" fontId="6" fillId="4" borderId="16" xfId="1" applyNumberFormat="1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164" fontId="10" fillId="0" borderId="14" xfId="1" applyNumberFormat="1" applyFont="1" applyBorder="1" applyAlignment="1">
      <alignment horizontal="center" vertical="center"/>
    </xf>
    <xf numFmtId="9" fontId="6" fillId="0" borderId="14" xfId="2" applyFont="1" applyBorder="1" applyAlignment="1">
      <alignment horizontal="center" vertical="center"/>
    </xf>
    <xf numFmtId="9" fontId="10" fillId="0" borderId="14" xfId="2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164" fontId="6" fillId="0" borderId="15" xfId="1" applyNumberFormat="1" applyFont="1" applyBorder="1" applyAlignment="1">
      <alignment horizontal="center" vertical="center"/>
    </xf>
    <xf numFmtId="9" fontId="6" fillId="0" borderId="15" xfId="2" applyFont="1" applyBorder="1" applyAlignment="1">
      <alignment horizontal="center" vertical="center"/>
    </xf>
    <xf numFmtId="9" fontId="10" fillId="0" borderId="15" xfId="2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64" fontId="6" fillId="0" borderId="0" xfId="1" applyNumberFormat="1" applyFont="1" applyAlignment="1">
      <alignment horizontal="center" vertical="center"/>
    </xf>
    <xf numFmtId="44" fontId="6" fillId="0" borderId="0" xfId="1" applyFont="1" applyAlignment="1">
      <alignment horizontal="center" vertical="center"/>
    </xf>
    <xf numFmtId="164" fontId="6" fillId="0" borderId="0" xfId="1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/>
    </xf>
    <xf numFmtId="0" fontId="13" fillId="0" borderId="4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14" fontId="12" fillId="0" borderId="4" xfId="0" applyNumberFormat="1" applyFont="1" applyBorder="1" applyAlignment="1">
      <alignment horizontal="center" vertical="center"/>
    </xf>
    <xf numFmtId="44" fontId="12" fillId="0" borderId="4" xfId="1" applyFont="1" applyBorder="1" applyAlignment="1">
      <alignment horizontal="right" vertical="center"/>
    </xf>
    <xf numFmtId="44" fontId="12" fillId="0" borderId="4" xfId="1" applyFont="1" applyBorder="1" applyAlignment="1">
      <alignment horizontal="center" vertical="center"/>
    </xf>
    <xf numFmtId="44" fontId="12" fillId="0" borderId="4" xfId="3" applyFont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14" fontId="12" fillId="0" borderId="4" xfId="0" applyNumberFormat="1" applyFont="1" applyFill="1" applyBorder="1" applyAlignment="1">
      <alignment horizontal="center" vertical="center"/>
    </xf>
    <xf numFmtId="14" fontId="13" fillId="0" borderId="4" xfId="0" applyNumberFormat="1" applyFont="1" applyBorder="1" applyAlignment="1">
      <alignment horizontal="center" vertical="center"/>
    </xf>
    <xf numFmtId="44" fontId="12" fillId="0" borderId="4" xfId="1" applyFont="1" applyFill="1" applyBorder="1" applyAlignment="1">
      <alignment horizontal="center" vertical="center"/>
    </xf>
    <xf numFmtId="44" fontId="13" fillId="0" borderId="4" xfId="1" applyFont="1" applyBorder="1" applyAlignment="1">
      <alignment horizontal="center" vertical="center"/>
    </xf>
    <xf numFmtId="0" fontId="5" fillId="3" borderId="4" xfId="0" applyFont="1" applyFill="1" applyBorder="1" applyAlignment="1">
      <alignment horizontal="left" vertical="center" wrapText="1"/>
    </xf>
    <xf numFmtId="0" fontId="5" fillId="6" borderId="4" xfId="0" applyFont="1" applyFill="1" applyBorder="1" applyAlignment="1">
      <alignment horizontal="left" vertical="center" wrapText="1"/>
    </xf>
    <xf numFmtId="0" fontId="15" fillId="5" borderId="4" xfId="4" applyFont="1" applyFill="1" applyBorder="1" applyAlignment="1">
      <alignment horizontal="left" vertical="center"/>
    </xf>
    <xf numFmtId="44" fontId="6" fillId="0" borderId="4" xfId="0" applyNumberFormat="1" applyFont="1" applyBorder="1" applyAlignment="1">
      <alignment horizontal="left" vertical="center"/>
    </xf>
    <xf numFmtId="0" fontId="15" fillId="6" borderId="4" xfId="4" applyFont="1" applyFill="1" applyBorder="1" applyAlignment="1">
      <alignment horizontal="left" vertical="center"/>
    </xf>
    <xf numFmtId="0" fontId="5" fillId="6" borderId="4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horizontal="center"/>
    </xf>
    <xf numFmtId="0" fontId="8" fillId="2" borderId="5" xfId="0" applyFont="1" applyFill="1" applyBorder="1" applyAlignment="1">
      <alignment horizontal="center" vertical="center"/>
    </xf>
    <xf numFmtId="44" fontId="7" fillId="2" borderId="5" xfId="1" applyFont="1" applyFill="1" applyBorder="1" applyAlignment="1">
      <alignment horizontal="center" vertical="center"/>
    </xf>
    <xf numFmtId="44" fontId="7" fillId="2" borderId="5" xfId="1" applyFont="1" applyFill="1" applyBorder="1" applyAlignment="1">
      <alignment horizontal="center" vertical="center" wrapText="1"/>
    </xf>
    <xf numFmtId="0" fontId="4" fillId="3" borderId="18" xfId="0" applyFont="1" applyFill="1" applyBorder="1" applyAlignment="1">
      <alignment horizontal="center" vertical="center"/>
    </xf>
    <xf numFmtId="3" fontId="5" fillId="5" borderId="4" xfId="0" applyNumberFormat="1" applyFont="1" applyFill="1" applyBorder="1" applyAlignment="1">
      <alignment horizontal="center" vertical="center" wrapText="1"/>
    </xf>
    <xf numFmtId="3" fontId="14" fillId="0" borderId="5" xfId="0" applyNumberFormat="1" applyFont="1" applyFill="1" applyBorder="1" applyAlignment="1">
      <alignment horizontal="center" vertical="center"/>
    </xf>
    <xf numFmtId="4" fontId="14" fillId="0" borderId="5" xfId="0" applyNumberFormat="1" applyFont="1" applyFill="1" applyBorder="1" applyAlignment="1">
      <alignment horizontal="center" vertical="center"/>
    </xf>
    <xf numFmtId="4" fontId="5" fillId="5" borderId="4" xfId="0" applyNumberFormat="1" applyFont="1" applyFill="1" applyBorder="1" applyAlignment="1">
      <alignment horizontal="center" vertical="center" wrapText="1"/>
    </xf>
    <xf numFmtId="44" fontId="5" fillId="7" borderId="4" xfId="0" applyNumberFormat="1" applyFont="1" applyFill="1" applyBorder="1" applyAlignment="1">
      <alignment horizontal="left" vertical="center"/>
    </xf>
    <xf numFmtId="166" fontId="5" fillId="6" borderId="4" xfId="0" applyNumberFormat="1" applyFont="1" applyFill="1" applyBorder="1" applyAlignment="1">
      <alignment horizontal="center" vertical="center"/>
    </xf>
    <xf numFmtId="3" fontId="6" fillId="0" borderId="4" xfId="0" applyNumberFormat="1" applyFont="1" applyBorder="1" applyAlignment="1">
      <alignment horizontal="center" vertical="center"/>
    </xf>
    <xf numFmtId="2" fontId="9" fillId="0" borderId="0" xfId="0" applyNumberFormat="1" applyFont="1" applyAlignment="1">
      <alignment horizontal="center"/>
    </xf>
    <xf numFmtId="10" fontId="6" fillId="0" borderId="4" xfId="0" applyNumberFormat="1" applyFont="1" applyBorder="1" applyAlignment="1">
      <alignment horizontal="center" vertical="center"/>
    </xf>
    <xf numFmtId="10" fontId="5" fillId="6" borderId="4" xfId="0" applyNumberFormat="1" applyFont="1" applyFill="1" applyBorder="1" applyAlignment="1">
      <alignment horizontal="center" vertical="center"/>
    </xf>
    <xf numFmtId="0" fontId="4" fillId="3" borderId="17" xfId="0" applyFont="1" applyFill="1" applyBorder="1" applyAlignment="1">
      <alignment horizontal="centerContinuous" vertical="center"/>
    </xf>
    <xf numFmtId="0" fontId="4" fillId="3" borderId="11" xfId="0" applyFont="1" applyFill="1" applyBorder="1" applyAlignment="1">
      <alignment horizontal="centerContinuous" vertical="center"/>
    </xf>
    <xf numFmtId="0" fontId="4" fillId="3" borderId="7" xfId="0" applyFont="1" applyFill="1" applyBorder="1" applyAlignment="1">
      <alignment horizontal="centerContinuous" vertical="center"/>
    </xf>
    <xf numFmtId="3" fontId="6" fillId="0" borderId="1" xfId="0" applyNumberFormat="1" applyFont="1" applyBorder="1" applyAlignment="1">
      <alignment horizontal="center" vertical="center"/>
    </xf>
    <xf numFmtId="3" fontId="10" fillId="0" borderId="2" xfId="0" applyNumberFormat="1" applyFont="1" applyBorder="1" applyAlignment="1">
      <alignment horizontal="center" vertical="center"/>
    </xf>
    <xf numFmtId="0" fontId="1" fillId="0" borderId="19" xfId="0" applyFont="1" applyFill="1" applyBorder="1"/>
    <xf numFmtId="44" fontId="18" fillId="0" borderId="0" xfId="0" applyNumberFormat="1" applyFont="1"/>
    <xf numFmtId="165" fontId="4" fillId="2" borderId="12" xfId="0" applyNumberFormat="1" applyFont="1" applyFill="1" applyBorder="1" applyAlignment="1">
      <alignment horizontal="center" vertical="center"/>
    </xf>
    <xf numFmtId="165" fontId="4" fillId="2" borderId="13" xfId="0" applyNumberFormat="1" applyFont="1" applyFill="1" applyBorder="1" applyAlignment="1">
      <alignment horizontal="center" vertical="center"/>
    </xf>
    <xf numFmtId="0" fontId="13" fillId="8" borderId="4" xfId="0" applyFont="1" applyFill="1" applyBorder="1" applyAlignment="1">
      <alignment horizontal="center" vertical="center"/>
    </xf>
    <xf numFmtId="14" fontId="12" fillId="8" borderId="4" xfId="0" applyNumberFormat="1" applyFont="1" applyFill="1" applyBorder="1" applyAlignment="1">
      <alignment horizontal="center" vertical="center"/>
    </xf>
  </cellXfs>
  <cellStyles count="5">
    <cellStyle name="Monétaire" xfId="1" builtinId="4"/>
    <cellStyle name="Monétaire 2" xfId="3" xr:uid="{00000000-0005-0000-0000-000001000000}"/>
    <cellStyle name="Normal" xfId="0" builtinId="0"/>
    <cellStyle name="Normal 5" xfId="4" xr:uid="{00000000-0005-0000-0000-000003000000}"/>
    <cellStyle name="Pourcentage" xfId="2" builtinId="5"/>
  </cellStyles>
  <dxfs count="7">
    <dxf>
      <font>
        <color rgb="FF00B050"/>
      </font>
    </dxf>
    <dxf>
      <font>
        <color rgb="FFFF0000"/>
      </font>
    </dxf>
    <dxf>
      <font>
        <color rgb="FFFFC000"/>
      </font>
    </dxf>
    <dxf>
      <font>
        <color rgb="FF00B050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C000"/>
      </font>
      <fill>
        <patternFill>
          <bgColor theme="0"/>
        </patternFill>
      </fill>
    </dxf>
  </dxfs>
  <tableStyles count="0" defaultTableStyle="TableStyleMedium2" defaultPivotStyle="PivotStyleLight16"/>
  <colors>
    <mruColors>
      <color rgb="FFC09200"/>
      <color rgb="FFF0466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119856</xdr:colOff>
      <xdr:row>0</xdr:row>
      <xdr:rowOff>219075</xdr:rowOff>
    </xdr:from>
    <xdr:to>
      <xdr:col>11</xdr:col>
      <xdr:colOff>718344</xdr:colOff>
      <xdr:row>3</xdr:row>
      <xdr:rowOff>1139</xdr:rowOff>
    </xdr:to>
    <xdr:pic macro="[0]!Résa">
      <xdr:nvPicPr>
        <xdr:cNvPr id="2" name="Picture 1" descr="Répéter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12883356" y="219075"/>
          <a:ext cx="598488" cy="59848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L51"/>
  <sheetViews>
    <sheetView showGridLines="0" showZeros="0" zoomScaleNormal="100" zoomScalePageLayoutView="80" workbookViewId="0">
      <pane xSplit="1" ySplit="2" topLeftCell="P3" activePane="bottomRight" state="frozen"/>
      <selection pane="topRight" activeCell="D1" sqref="D1"/>
      <selection pane="bottomLeft" activeCell="A4" sqref="A4"/>
      <selection pane="bottomRight" activeCell="A5" sqref="A5:XFD5"/>
    </sheetView>
  </sheetViews>
  <sheetFormatPr baseColWidth="10" defaultColWidth="11.42578125" defaultRowHeight="15" x14ac:dyDescent="0.25"/>
  <cols>
    <col min="1" max="1" width="20.28515625" style="1" customWidth="1"/>
    <col min="2" max="25" width="11.42578125" style="1"/>
    <col min="26" max="38" width="11.42578125" style="4"/>
    <col min="39" max="16384" width="11.42578125" style="1"/>
  </cols>
  <sheetData>
    <row r="1" spans="1:38" ht="18.75" customHeight="1" x14ac:dyDescent="0.25">
      <c r="A1" s="71" t="s">
        <v>50</v>
      </c>
      <c r="B1" s="89" t="s">
        <v>11</v>
      </c>
      <c r="C1" s="90"/>
      <c r="D1" s="91" t="s">
        <v>10</v>
      </c>
      <c r="E1" s="90"/>
      <c r="F1" s="91" t="s">
        <v>9</v>
      </c>
      <c r="G1" s="90"/>
      <c r="H1" s="91" t="s">
        <v>8</v>
      </c>
      <c r="I1" s="90"/>
      <c r="J1" s="91" t="s">
        <v>7</v>
      </c>
      <c r="K1" s="90"/>
      <c r="L1" s="91" t="s">
        <v>6</v>
      </c>
      <c r="M1" s="90"/>
      <c r="N1" s="91" t="s">
        <v>5</v>
      </c>
      <c r="O1" s="90"/>
      <c r="P1" s="91" t="s">
        <v>4</v>
      </c>
      <c r="Q1" s="90"/>
      <c r="R1" s="91" t="s">
        <v>3</v>
      </c>
      <c r="S1" s="90"/>
      <c r="T1" s="91" t="s">
        <v>2</v>
      </c>
      <c r="U1" s="90"/>
      <c r="V1" s="91" t="s">
        <v>1</v>
      </c>
      <c r="W1" s="90"/>
      <c r="X1" s="91" t="s">
        <v>0</v>
      </c>
      <c r="Y1" s="90"/>
    </row>
    <row r="2" spans="1:38" s="2" customFormat="1" ht="14.45" customHeight="1" x14ac:dyDescent="0.25">
      <c r="A2" s="72" t="s">
        <v>51</v>
      </c>
      <c r="B2" s="78" t="s">
        <v>33</v>
      </c>
      <c r="C2" s="11" t="s">
        <v>14</v>
      </c>
      <c r="D2" s="11" t="s">
        <v>33</v>
      </c>
      <c r="E2" s="11" t="s">
        <v>14</v>
      </c>
      <c r="F2" s="11" t="s">
        <v>33</v>
      </c>
      <c r="G2" s="11" t="s">
        <v>14</v>
      </c>
      <c r="H2" s="11" t="s">
        <v>33</v>
      </c>
      <c r="I2" s="11" t="s">
        <v>14</v>
      </c>
      <c r="J2" s="11" t="s">
        <v>33</v>
      </c>
      <c r="K2" s="11" t="s">
        <v>14</v>
      </c>
      <c r="L2" s="11" t="s">
        <v>33</v>
      </c>
      <c r="M2" s="11" t="s">
        <v>14</v>
      </c>
      <c r="N2" s="11" t="s">
        <v>33</v>
      </c>
      <c r="O2" s="11" t="s">
        <v>14</v>
      </c>
      <c r="P2" s="11" t="s">
        <v>33</v>
      </c>
      <c r="Q2" s="11" t="s">
        <v>14</v>
      </c>
      <c r="R2" s="11" t="s">
        <v>33</v>
      </c>
      <c r="S2" s="11" t="s">
        <v>14</v>
      </c>
      <c r="T2" s="11" t="s">
        <v>33</v>
      </c>
      <c r="U2" s="11" t="s">
        <v>14</v>
      </c>
      <c r="V2" s="11" t="s">
        <v>33</v>
      </c>
      <c r="W2" s="11" t="s">
        <v>14</v>
      </c>
      <c r="X2" s="11" t="s">
        <v>33</v>
      </c>
      <c r="Y2" s="11" t="s">
        <v>14</v>
      </c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</row>
    <row r="3" spans="1:38" s="2" customFormat="1" ht="26.1" customHeight="1" thickBot="1" x14ac:dyDescent="0.3">
      <c r="A3" s="5" t="s">
        <v>13</v>
      </c>
      <c r="B3" s="96">
        <f ca="1">SUM(C4:OFFSET(C4,LastR1-5,0))</f>
        <v>0</v>
      </c>
      <c r="C3" s="97"/>
      <c r="D3" s="96">
        <f ca="1">SUM(E4:OFFSET(E4,LastR1-5,0))</f>
        <v>0</v>
      </c>
      <c r="E3" s="97"/>
      <c r="F3" s="96">
        <f ca="1">SUM(G4:OFFSET(G4,LastR1-5,0))</f>
        <v>0</v>
      </c>
      <c r="G3" s="97"/>
      <c r="H3" s="96">
        <f ca="1">SUM(I4:OFFSET(I4,LastR1-5,0))</f>
        <v>750</v>
      </c>
      <c r="I3" s="97"/>
      <c r="J3" s="96">
        <f ca="1">SUM(K4:OFFSET(K4,LastR1-5,0))</f>
        <v>1005</v>
      </c>
      <c r="K3" s="97"/>
      <c r="L3" s="96">
        <f ca="1">SUM(M4:OFFSET(M4,LastR1-5,0))</f>
        <v>5447</v>
      </c>
      <c r="M3" s="97"/>
      <c r="N3" s="96">
        <f ca="1">SUM(O4:OFFSET(O4,LastR1-5,0))</f>
        <v>7080.01</v>
      </c>
      <c r="O3" s="97"/>
      <c r="P3" s="96">
        <f ca="1">SUM(Q4:OFFSET(Q4,LastR1-5,0))</f>
        <v>6665.7300000000005</v>
      </c>
      <c r="Q3" s="97"/>
      <c r="R3" s="96">
        <f ca="1">SUM(S4:OFFSET(S4,LastR1-5,0))</f>
        <v>6520.39</v>
      </c>
      <c r="S3" s="97"/>
      <c r="T3" s="96">
        <f ca="1">SUM(U4:OFFSET(U4,LastR1-5,0))</f>
        <v>6011.91</v>
      </c>
      <c r="U3" s="97"/>
      <c r="V3" s="96">
        <f ca="1">SUM(W4:OFFSET(W4,LastR1-5,0))</f>
        <v>5355.01</v>
      </c>
      <c r="W3" s="97"/>
      <c r="X3" s="96">
        <f ca="1">SUM(Y4:OFFSET(Y4,LastR1-5,0))</f>
        <v>5355.01</v>
      </c>
      <c r="Y3" s="97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</row>
    <row r="4" spans="1:38" s="3" customFormat="1" ht="17.25" customHeight="1" x14ac:dyDescent="0.25">
      <c r="A4" s="12" t="s">
        <v>63</v>
      </c>
      <c r="B4" s="6">
        <v>0</v>
      </c>
      <c r="C4" s="7">
        <v>0</v>
      </c>
      <c r="D4" s="6">
        <v>0</v>
      </c>
      <c r="E4" s="7">
        <v>0</v>
      </c>
      <c r="F4" s="6">
        <v>0</v>
      </c>
      <c r="G4" s="7">
        <v>0</v>
      </c>
      <c r="H4" s="6">
        <v>30</v>
      </c>
      <c r="I4" s="7">
        <v>750</v>
      </c>
      <c r="J4" s="6">
        <v>31</v>
      </c>
      <c r="K4" s="7">
        <v>750</v>
      </c>
      <c r="L4" s="6">
        <v>30</v>
      </c>
      <c r="M4" s="7">
        <v>750</v>
      </c>
      <c r="N4" s="6">
        <v>15</v>
      </c>
      <c r="O4" s="7">
        <v>375</v>
      </c>
      <c r="P4" s="6">
        <v>0</v>
      </c>
      <c r="Q4" s="7">
        <v>0</v>
      </c>
      <c r="R4" s="6">
        <v>0</v>
      </c>
      <c r="S4" s="7">
        <v>0</v>
      </c>
      <c r="T4" s="6">
        <v>0</v>
      </c>
      <c r="U4" s="7">
        <v>0</v>
      </c>
      <c r="V4" s="6">
        <v>0</v>
      </c>
      <c r="W4" s="7">
        <v>0</v>
      </c>
      <c r="X4" s="6">
        <v>0</v>
      </c>
      <c r="Y4" s="7">
        <v>0</v>
      </c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</row>
    <row r="5" spans="1:38" s="3" customFormat="1" ht="17.25" customHeight="1" x14ac:dyDescent="0.25">
      <c r="A5" s="12" t="s">
        <v>64</v>
      </c>
      <c r="B5" s="8">
        <v>0</v>
      </c>
      <c r="C5" s="9">
        <v>0</v>
      </c>
      <c r="D5" s="8">
        <v>0</v>
      </c>
      <c r="E5" s="9">
        <v>0</v>
      </c>
      <c r="F5" s="8">
        <v>0</v>
      </c>
      <c r="G5" s="9">
        <v>0</v>
      </c>
      <c r="H5" s="8">
        <v>0</v>
      </c>
      <c r="I5" s="9">
        <v>0</v>
      </c>
      <c r="J5" s="8">
        <v>22</v>
      </c>
      <c r="K5" s="9">
        <v>144</v>
      </c>
      <c r="L5" s="8">
        <v>30</v>
      </c>
      <c r="M5" s="9">
        <v>720</v>
      </c>
      <c r="N5" s="8">
        <v>31</v>
      </c>
      <c r="O5" s="9">
        <v>800</v>
      </c>
      <c r="P5" s="8">
        <v>31</v>
      </c>
      <c r="Q5" s="9">
        <v>800</v>
      </c>
      <c r="R5" s="8">
        <v>30</v>
      </c>
      <c r="S5" s="9">
        <v>800</v>
      </c>
      <c r="T5" s="8">
        <v>31</v>
      </c>
      <c r="U5" s="9">
        <v>800</v>
      </c>
      <c r="V5" s="94">
        <v>30</v>
      </c>
      <c r="W5" s="9">
        <v>800</v>
      </c>
      <c r="X5" s="8">
        <v>31</v>
      </c>
      <c r="Y5" s="9">
        <v>800</v>
      </c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</row>
    <row r="6" spans="1:38" s="3" customFormat="1" ht="17.25" customHeight="1" x14ac:dyDescent="0.25">
      <c r="A6" s="12" t="s">
        <v>65</v>
      </c>
      <c r="B6" s="8">
        <v>0</v>
      </c>
      <c r="C6" s="9">
        <v>0</v>
      </c>
      <c r="D6" s="8">
        <v>0</v>
      </c>
      <c r="E6" s="9">
        <v>0</v>
      </c>
      <c r="F6" s="8">
        <v>0</v>
      </c>
      <c r="G6" s="9">
        <v>0</v>
      </c>
      <c r="H6" s="8">
        <v>0</v>
      </c>
      <c r="I6" s="9">
        <v>0</v>
      </c>
      <c r="J6" s="8">
        <v>1</v>
      </c>
      <c r="K6" s="9">
        <v>17</v>
      </c>
      <c r="L6" s="8">
        <v>30</v>
      </c>
      <c r="M6" s="9">
        <v>528</v>
      </c>
      <c r="N6" s="8">
        <v>31</v>
      </c>
      <c r="O6" s="9">
        <v>625</v>
      </c>
      <c r="P6" s="8">
        <v>31</v>
      </c>
      <c r="Q6" s="9">
        <v>625</v>
      </c>
      <c r="R6" s="8">
        <v>30</v>
      </c>
      <c r="S6" s="9">
        <v>625</v>
      </c>
      <c r="T6" s="8">
        <v>17</v>
      </c>
      <c r="U6" s="9">
        <v>354.17</v>
      </c>
      <c r="V6" s="94">
        <v>17</v>
      </c>
      <c r="W6" s="9">
        <v>0</v>
      </c>
      <c r="X6" s="8">
        <v>17</v>
      </c>
      <c r="Y6" s="9">
        <v>0</v>
      </c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</row>
    <row r="7" spans="1:38" x14ac:dyDescent="0.25">
      <c r="A7" s="12" t="s">
        <v>70</v>
      </c>
      <c r="B7" s="8">
        <v>0</v>
      </c>
      <c r="C7" s="9">
        <v>0</v>
      </c>
      <c r="D7" s="8">
        <v>0</v>
      </c>
      <c r="E7" s="9">
        <v>0</v>
      </c>
      <c r="F7" s="8">
        <v>0</v>
      </c>
      <c r="G7" s="9">
        <v>0</v>
      </c>
      <c r="H7" s="8">
        <v>0</v>
      </c>
      <c r="I7" s="9">
        <v>0</v>
      </c>
      <c r="J7" s="8">
        <v>7</v>
      </c>
      <c r="K7" s="9">
        <v>94</v>
      </c>
      <c r="L7" s="8">
        <v>30</v>
      </c>
      <c r="M7" s="9">
        <v>403</v>
      </c>
      <c r="N7" s="8">
        <v>31</v>
      </c>
      <c r="O7" s="9">
        <v>403</v>
      </c>
      <c r="P7" s="8">
        <v>21</v>
      </c>
      <c r="Q7" s="9">
        <v>273</v>
      </c>
      <c r="R7" s="8">
        <v>0</v>
      </c>
      <c r="S7" s="9">
        <v>0</v>
      </c>
      <c r="T7" s="8">
        <v>0</v>
      </c>
      <c r="U7" s="9">
        <v>0</v>
      </c>
      <c r="V7" s="8">
        <v>0</v>
      </c>
      <c r="W7" s="9">
        <v>0</v>
      </c>
      <c r="X7" s="8">
        <v>0</v>
      </c>
      <c r="Y7" s="9">
        <v>0</v>
      </c>
    </row>
    <row r="8" spans="1:38" x14ac:dyDescent="0.25">
      <c r="A8" s="12" t="s">
        <v>67</v>
      </c>
      <c r="B8" s="8">
        <v>0</v>
      </c>
      <c r="C8" s="9">
        <v>0</v>
      </c>
      <c r="D8" s="8">
        <v>0</v>
      </c>
      <c r="E8" s="9">
        <v>0</v>
      </c>
      <c r="F8" s="8">
        <v>0</v>
      </c>
      <c r="G8" s="9">
        <v>0</v>
      </c>
      <c r="H8" s="8">
        <v>0</v>
      </c>
      <c r="I8" s="9">
        <v>0</v>
      </c>
      <c r="J8" s="8">
        <v>0</v>
      </c>
      <c r="K8" s="9">
        <v>0</v>
      </c>
      <c r="L8" s="8">
        <v>30</v>
      </c>
      <c r="M8" s="9">
        <v>830</v>
      </c>
      <c r="N8" s="8">
        <v>31</v>
      </c>
      <c r="O8" s="9">
        <v>830</v>
      </c>
      <c r="P8" s="8">
        <v>31</v>
      </c>
      <c r="Q8" s="9">
        <v>830</v>
      </c>
      <c r="R8" s="8">
        <v>30</v>
      </c>
      <c r="S8" s="9">
        <v>830</v>
      </c>
      <c r="T8" s="8">
        <v>31</v>
      </c>
      <c r="U8" s="9">
        <v>830</v>
      </c>
      <c r="V8" s="8">
        <v>30</v>
      </c>
      <c r="W8" s="9">
        <v>830</v>
      </c>
      <c r="X8" s="8">
        <v>31</v>
      </c>
      <c r="Y8" s="9">
        <v>830</v>
      </c>
    </row>
    <row r="9" spans="1:38" x14ac:dyDescent="0.25">
      <c r="A9" s="12" t="s">
        <v>66</v>
      </c>
      <c r="B9" s="8">
        <v>0</v>
      </c>
      <c r="C9" s="9">
        <v>0</v>
      </c>
      <c r="D9" s="8">
        <v>0</v>
      </c>
      <c r="E9" s="9">
        <v>0</v>
      </c>
      <c r="F9" s="8">
        <v>0</v>
      </c>
      <c r="G9" s="9">
        <v>0</v>
      </c>
      <c r="H9" s="8">
        <v>0</v>
      </c>
      <c r="I9" s="9">
        <v>0</v>
      </c>
      <c r="J9" s="8">
        <v>0</v>
      </c>
      <c r="K9" s="9">
        <v>0</v>
      </c>
      <c r="L9" s="8">
        <v>30</v>
      </c>
      <c r="M9" s="9">
        <v>1000</v>
      </c>
      <c r="N9" s="8">
        <v>31</v>
      </c>
      <c r="O9" s="9">
        <v>1000</v>
      </c>
      <c r="P9" s="8">
        <v>31</v>
      </c>
      <c r="Q9" s="9">
        <v>1000</v>
      </c>
      <c r="R9" s="8">
        <v>30</v>
      </c>
      <c r="S9" s="9">
        <v>1000</v>
      </c>
      <c r="T9" s="8">
        <v>31</v>
      </c>
      <c r="U9" s="9">
        <v>1000</v>
      </c>
      <c r="V9" s="8">
        <v>30</v>
      </c>
      <c r="W9" s="9">
        <v>1000</v>
      </c>
      <c r="X9" s="8">
        <v>31</v>
      </c>
      <c r="Y9" s="9">
        <v>1000</v>
      </c>
    </row>
    <row r="10" spans="1:38" x14ac:dyDescent="0.25">
      <c r="A10" s="12" t="s">
        <v>77</v>
      </c>
      <c r="B10" s="8">
        <v>0</v>
      </c>
      <c r="C10" s="9">
        <v>0</v>
      </c>
      <c r="D10" s="8">
        <v>0</v>
      </c>
      <c r="E10" s="9">
        <v>0</v>
      </c>
      <c r="F10" s="8">
        <v>0</v>
      </c>
      <c r="G10" s="9">
        <v>0</v>
      </c>
      <c r="H10" s="8">
        <v>0</v>
      </c>
      <c r="I10" s="9">
        <v>0</v>
      </c>
      <c r="J10" s="8">
        <v>0</v>
      </c>
      <c r="K10" s="9">
        <v>0</v>
      </c>
      <c r="L10" s="8">
        <v>30</v>
      </c>
      <c r="M10" s="9">
        <v>409</v>
      </c>
      <c r="N10" s="8">
        <v>31</v>
      </c>
      <c r="O10" s="9">
        <v>700</v>
      </c>
      <c r="P10" s="8">
        <v>31</v>
      </c>
      <c r="Q10" s="9">
        <v>700</v>
      </c>
      <c r="R10" s="8">
        <v>0</v>
      </c>
      <c r="S10" s="9">
        <v>0</v>
      </c>
      <c r="T10" s="8">
        <v>0</v>
      </c>
      <c r="U10" s="9">
        <v>0</v>
      </c>
      <c r="V10" s="8">
        <v>0</v>
      </c>
      <c r="W10" s="9">
        <v>0</v>
      </c>
      <c r="X10" s="8">
        <v>0</v>
      </c>
      <c r="Y10" s="9">
        <v>0</v>
      </c>
    </row>
    <row r="11" spans="1:38" x14ac:dyDescent="0.25">
      <c r="A11" s="12" t="s">
        <v>80</v>
      </c>
      <c r="B11" s="8">
        <v>0</v>
      </c>
      <c r="C11" s="9">
        <v>0</v>
      </c>
      <c r="D11" s="8">
        <v>0</v>
      </c>
      <c r="E11" s="9">
        <v>0</v>
      </c>
      <c r="F11" s="8">
        <v>0</v>
      </c>
      <c r="G11" s="9">
        <v>0</v>
      </c>
      <c r="H11" s="8">
        <v>0</v>
      </c>
      <c r="I11" s="9">
        <v>0</v>
      </c>
      <c r="J11" s="8">
        <v>0</v>
      </c>
      <c r="K11" s="9">
        <v>0</v>
      </c>
      <c r="L11" s="8">
        <v>25</v>
      </c>
      <c r="M11" s="9">
        <v>523</v>
      </c>
      <c r="N11" s="8">
        <v>31</v>
      </c>
      <c r="O11" s="9">
        <v>523</v>
      </c>
      <c r="P11" s="8">
        <v>31</v>
      </c>
      <c r="Q11" s="9">
        <v>523</v>
      </c>
      <c r="R11" s="8">
        <v>30</v>
      </c>
      <c r="S11" s="9">
        <v>523</v>
      </c>
      <c r="T11" s="8">
        <v>31</v>
      </c>
      <c r="U11" s="9">
        <v>523</v>
      </c>
      <c r="V11" s="8">
        <v>0</v>
      </c>
      <c r="W11" s="9">
        <v>0</v>
      </c>
      <c r="X11" s="8">
        <v>0</v>
      </c>
      <c r="Y11" s="9">
        <v>0</v>
      </c>
    </row>
    <row r="12" spans="1:38" x14ac:dyDescent="0.25">
      <c r="A12" s="12" t="s">
        <v>68</v>
      </c>
      <c r="B12" s="8">
        <v>0</v>
      </c>
      <c r="C12" s="9">
        <v>0</v>
      </c>
      <c r="D12" s="8">
        <v>0</v>
      </c>
      <c r="E12" s="9">
        <v>0</v>
      </c>
      <c r="F12" s="8">
        <v>0</v>
      </c>
      <c r="G12" s="9">
        <v>0</v>
      </c>
      <c r="H12" s="8">
        <v>0</v>
      </c>
      <c r="I12" s="9">
        <v>0</v>
      </c>
      <c r="J12" s="8">
        <v>0</v>
      </c>
      <c r="K12" s="9">
        <v>0</v>
      </c>
      <c r="L12" s="8">
        <v>9</v>
      </c>
      <c r="M12" s="9">
        <v>84</v>
      </c>
      <c r="N12" s="8">
        <v>31</v>
      </c>
      <c r="O12" s="9">
        <v>273</v>
      </c>
      <c r="P12" s="8">
        <v>29</v>
      </c>
      <c r="Q12" s="9">
        <v>255.38</v>
      </c>
      <c r="R12" s="8">
        <v>30</v>
      </c>
      <c r="S12" s="9">
        <v>290.62</v>
      </c>
      <c r="T12" s="8">
        <v>0</v>
      </c>
      <c r="U12" s="9">
        <v>0</v>
      </c>
      <c r="V12" s="8">
        <v>30</v>
      </c>
      <c r="W12" s="9">
        <v>0</v>
      </c>
      <c r="X12" s="8">
        <v>31</v>
      </c>
      <c r="Y12" s="9">
        <v>0</v>
      </c>
    </row>
    <row r="13" spans="1:38" x14ac:dyDescent="0.25">
      <c r="A13" s="12" t="s">
        <v>71</v>
      </c>
      <c r="B13" s="8">
        <v>0</v>
      </c>
      <c r="C13" s="9">
        <v>0</v>
      </c>
      <c r="D13" s="8">
        <v>0</v>
      </c>
      <c r="E13" s="9">
        <v>0</v>
      </c>
      <c r="F13" s="8">
        <v>0</v>
      </c>
      <c r="G13" s="9">
        <v>0</v>
      </c>
      <c r="H13" s="8">
        <v>0</v>
      </c>
      <c r="I13" s="9">
        <v>0</v>
      </c>
      <c r="J13" s="8">
        <v>0</v>
      </c>
      <c r="K13" s="9">
        <v>0</v>
      </c>
      <c r="L13" s="8">
        <v>15</v>
      </c>
      <c r="M13" s="9">
        <v>200</v>
      </c>
      <c r="N13" s="8">
        <v>31</v>
      </c>
      <c r="O13" s="9">
        <v>840</v>
      </c>
      <c r="P13" s="8">
        <v>31</v>
      </c>
      <c r="Q13" s="9">
        <v>840</v>
      </c>
      <c r="R13" s="8">
        <v>0</v>
      </c>
      <c r="S13" s="9">
        <v>0</v>
      </c>
      <c r="T13" s="8">
        <v>0</v>
      </c>
      <c r="U13" s="9">
        <v>0</v>
      </c>
      <c r="V13" s="8">
        <v>0</v>
      </c>
      <c r="W13" s="9">
        <v>0</v>
      </c>
      <c r="X13" s="8">
        <v>0</v>
      </c>
      <c r="Y13" s="9">
        <v>0</v>
      </c>
    </row>
    <row r="14" spans="1:38" x14ac:dyDescent="0.25">
      <c r="A14" s="12" t="s">
        <v>69</v>
      </c>
      <c r="B14" s="8">
        <v>0</v>
      </c>
      <c r="C14" s="9">
        <v>0</v>
      </c>
      <c r="D14" s="8">
        <v>0</v>
      </c>
      <c r="E14" s="9">
        <v>0</v>
      </c>
      <c r="F14" s="8">
        <v>0</v>
      </c>
      <c r="G14" s="9">
        <v>0</v>
      </c>
      <c r="H14" s="8">
        <v>0</v>
      </c>
      <c r="I14" s="9">
        <v>0</v>
      </c>
      <c r="J14" s="8">
        <v>0</v>
      </c>
      <c r="K14" s="9">
        <v>0</v>
      </c>
      <c r="L14" s="8">
        <v>0</v>
      </c>
      <c r="M14" s="9">
        <v>0</v>
      </c>
      <c r="N14" s="8">
        <v>25</v>
      </c>
      <c r="O14" s="9">
        <v>541.66</v>
      </c>
      <c r="P14" s="8">
        <v>31</v>
      </c>
      <c r="Q14" s="9">
        <v>650</v>
      </c>
      <c r="R14" s="8">
        <v>30</v>
      </c>
      <c r="S14" s="9">
        <v>650</v>
      </c>
      <c r="T14" s="8">
        <v>31</v>
      </c>
      <c r="U14" s="9">
        <v>650</v>
      </c>
      <c r="V14" s="8">
        <v>30</v>
      </c>
      <c r="W14" s="9">
        <v>650</v>
      </c>
      <c r="X14" s="8">
        <v>31</v>
      </c>
      <c r="Y14" s="9">
        <v>650</v>
      </c>
    </row>
    <row r="15" spans="1:38" x14ac:dyDescent="0.25">
      <c r="A15" s="12" t="s">
        <v>75</v>
      </c>
      <c r="B15" s="8">
        <v>0</v>
      </c>
      <c r="C15" s="9">
        <v>0</v>
      </c>
      <c r="D15" s="8">
        <v>0</v>
      </c>
      <c r="E15" s="9">
        <v>0</v>
      </c>
      <c r="F15" s="8">
        <v>0</v>
      </c>
      <c r="G15" s="9">
        <v>0</v>
      </c>
      <c r="H15" s="8">
        <v>0</v>
      </c>
      <c r="I15" s="9">
        <v>0</v>
      </c>
      <c r="J15" s="8">
        <v>0</v>
      </c>
      <c r="K15" s="9">
        <v>0</v>
      </c>
      <c r="L15" s="8">
        <v>0</v>
      </c>
      <c r="M15" s="9">
        <v>0</v>
      </c>
      <c r="N15" s="8">
        <v>7</v>
      </c>
      <c r="O15" s="9">
        <v>169.35</v>
      </c>
      <c r="P15" s="8">
        <v>7</v>
      </c>
      <c r="Q15" s="9">
        <v>169.35</v>
      </c>
      <c r="R15" s="8">
        <v>30</v>
      </c>
      <c r="S15" s="9">
        <v>659.01</v>
      </c>
      <c r="T15" s="8">
        <v>31</v>
      </c>
      <c r="U15" s="9">
        <v>750</v>
      </c>
      <c r="V15" s="8">
        <v>30</v>
      </c>
      <c r="W15" s="9">
        <v>659.01</v>
      </c>
      <c r="X15" s="8">
        <v>31</v>
      </c>
      <c r="Y15" s="9">
        <v>659.01</v>
      </c>
    </row>
    <row r="16" spans="1:38" x14ac:dyDescent="0.25">
      <c r="A16" s="12" t="s">
        <v>78</v>
      </c>
      <c r="B16" s="8">
        <v>0</v>
      </c>
      <c r="C16" s="9">
        <v>0</v>
      </c>
      <c r="D16" s="8">
        <v>0</v>
      </c>
      <c r="E16" s="9">
        <v>0</v>
      </c>
      <c r="F16" s="8">
        <v>0</v>
      </c>
      <c r="G16" s="9">
        <v>0</v>
      </c>
      <c r="H16" s="8">
        <v>0</v>
      </c>
      <c r="I16" s="9">
        <v>0</v>
      </c>
      <c r="J16" s="8">
        <v>0</v>
      </c>
      <c r="K16" s="9">
        <v>0</v>
      </c>
      <c r="L16" s="8">
        <v>0</v>
      </c>
      <c r="M16" s="9">
        <v>0</v>
      </c>
      <c r="N16" s="8">
        <v>0</v>
      </c>
      <c r="O16" s="9">
        <v>0</v>
      </c>
      <c r="P16" s="8">
        <v>0</v>
      </c>
      <c r="Q16" s="9">
        <v>0</v>
      </c>
      <c r="R16" s="8">
        <v>30</v>
      </c>
      <c r="S16" s="9">
        <v>1000</v>
      </c>
      <c r="T16" s="8">
        <v>0</v>
      </c>
      <c r="U16" s="9">
        <v>0</v>
      </c>
      <c r="V16" s="8">
        <v>1</v>
      </c>
      <c r="W16" s="9">
        <v>0</v>
      </c>
      <c r="X16" s="8">
        <v>1</v>
      </c>
      <c r="Y16" s="9">
        <v>0</v>
      </c>
    </row>
    <row r="17" spans="1:25" x14ac:dyDescent="0.25">
      <c r="A17" s="12" t="s">
        <v>79</v>
      </c>
      <c r="B17" s="8">
        <v>0</v>
      </c>
      <c r="C17" s="9">
        <v>0</v>
      </c>
      <c r="D17" s="8">
        <v>0</v>
      </c>
      <c r="E17" s="9">
        <v>0</v>
      </c>
      <c r="F17" s="8">
        <v>0</v>
      </c>
      <c r="G17" s="9">
        <v>0</v>
      </c>
      <c r="H17" s="8">
        <v>0</v>
      </c>
      <c r="I17" s="9">
        <v>0</v>
      </c>
      <c r="J17" s="8">
        <v>0</v>
      </c>
      <c r="K17" s="9">
        <v>0</v>
      </c>
      <c r="L17" s="8">
        <v>0</v>
      </c>
      <c r="M17" s="9">
        <v>0</v>
      </c>
      <c r="N17" s="8">
        <v>0</v>
      </c>
      <c r="O17" s="9">
        <v>0</v>
      </c>
      <c r="P17" s="8">
        <v>0</v>
      </c>
      <c r="Q17" s="9">
        <v>0</v>
      </c>
      <c r="R17" s="8">
        <v>9</v>
      </c>
      <c r="S17" s="9">
        <v>142.76</v>
      </c>
      <c r="T17" s="8">
        <v>0</v>
      </c>
      <c r="U17" s="9">
        <v>0</v>
      </c>
      <c r="V17" s="8">
        <v>0</v>
      </c>
      <c r="W17" s="9">
        <v>0</v>
      </c>
      <c r="X17" s="8">
        <v>0</v>
      </c>
      <c r="Y17" s="9">
        <v>0</v>
      </c>
    </row>
    <row r="18" spans="1:25" x14ac:dyDescent="0.25">
      <c r="A18" s="12" t="s">
        <v>72</v>
      </c>
      <c r="B18" s="8">
        <v>0</v>
      </c>
      <c r="C18" s="9">
        <v>0</v>
      </c>
      <c r="D18" s="8">
        <v>0</v>
      </c>
      <c r="E18" s="9">
        <v>0</v>
      </c>
      <c r="F18" s="8">
        <v>0</v>
      </c>
      <c r="G18" s="9">
        <v>0</v>
      </c>
      <c r="H18" s="8">
        <v>0</v>
      </c>
      <c r="I18" s="9">
        <v>0</v>
      </c>
      <c r="J18" s="8">
        <v>0</v>
      </c>
      <c r="K18" s="9">
        <v>0</v>
      </c>
      <c r="L18" s="8">
        <v>0</v>
      </c>
      <c r="M18" s="9">
        <v>0</v>
      </c>
      <c r="N18" s="8">
        <v>0</v>
      </c>
      <c r="O18" s="9">
        <v>0</v>
      </c>
      <c r="P18" s="8">
        <v>0</v>
      </c>
      <c r="Q18" s="9">
        <v>0</v>
      </c>
      <c r="R18" s="8">
        <v>0</v>
      </c>
      <c r="S18" s="9">
        <v>0</v>
      </c>
      <c r="T18" s="8">
        <v>31</v>
      </c>
      <c r="U18" s="9">
        <v>444.74</v>
      </c>
      <c r="V18" s="8">
        <v>30</v>
      </c>
      <c r="W18" s="9">
        <v>391</v>
      </c>
      <c r="X18" s="8">
        <v>31</v>
      </c>
      <c r="Y18" s="9">
        <v>391</v>
      </c>
    </row>
    <row r="19" spans="1:25" x14ac:dyDescent="0.25">
      <c r="A19" s="12" t="s">
        <v>74</v>
      </c>
      <c r="B19" s="8">
        <v>0</v>
      </c>
      <c r="C19" s="9">
        <v>0</v>
      </c>
      <c r="D19" s="8">
        <v>0</v>
      </c>
      <c r="E19" s="9">
        <v>0</v>
      </c>
      <c r="F19" s="8">
        <v>0</v>
      </c>
      <c r="G19" s="9">
        <v>0</v>
      </c>
      <c r="H19" s="8">
        <v>0</v>
      </c>
      <c r="I19" s="9">
        <v>0</v>
      </c>
      <c r="J19" s="8">
        <v>0</v>
      </c>
      <c r="K19" s="9">
        <v>0</v>
      </c>
      <c r="L19" s="8">
        <v>0</v>
      </c>
      <c r="M19" s="9">
        <v>0</v>
      </c>
      <c r="N19" s="8">
        <v>0</v>
      </c>
      <c r="O19" s="9">
        <v>0</v>
      </c>
      <c r="P19" s="8">
        <v>0</v>
      </c>
      <c r="Q19" s="9">
        <v>0</v>
      </c>
      <c r="R19" s="8">
        <v>0</v>
      </c>
      <c r="S19" s="9">
        <v>0</v>
      </c>
      <c r="T19" s="8">
        <v>31</v>
      </c>
      <c r="U19" s="9">
        <v>310</v>
      </c>
      <c r="V19" s="8">
        <v>30</v>
      </c>
      <c r="W19" s="9">
        <v>675</v>
      </c>
      <c r="X19" s="8">
        <v>31</v>
      </c>
      <c r="Y19" s="9">
        <v>675</v>
      </c>
    </row>
    <row r="20" spans="1:25" x14ac:dyDescent="0.25">
      <c r="A20" s="12" t="s">
        <v>76</v>
      </c>
      <c r="B20" s="8">
        <v>0</v>
      </c>
      <c r="C20" s="9">
        <v>0</v>
      </c>
      <c r="D20" s="8">
        <v>0</v>
      </c>
      <c r="E20" s="9">
        <v>0</v>
      </c>
      <c r="F20" s="8">
        <v>0</v>
      </c>
      <c r="G20" s="9">
        <v>0</v>
      </c>
      <c r="H20" s="8">
        <v>0</v>
      </c>
      <c r="I20" s="9">
        <v>0</v>
      </c>
      <c r="J20" s="8">
        <v>0</v>
      </c>
      <c r="K20" s="9">
        <v>0</v>
      </c>
      <c r="L20" s="8">
        <v>0</v>
      </c>
      <c r="M20" s="9">
        <v>0</v>
      </c>
      <c r="N20" s="8">
        <v>0</v>
      </c>
      <c r="O20" s="9">
        <v>0</v>
      </c>
      <c r="P20" s="8">
        <v>0</v>
      </c>
      <c r="Q20" s="9">
        <v>0</v>
      </c>
      <c r="R20" s="8">
        <v>0</v>
      </c>
      <c r="S20" s="9">
        <v>0</v>
      </c>
      <c r="T20" s="8">
        <v>31</v>
      </c>
      <c r="U20" s="9">
        <v>350</v>
      </c>
      <c r="V20" s="8">
        <v>30</v>
      </c>
      <c r="W20" s="9">
        <v>350</v>
      </c>
      <c r="X20" s="8">
        <v>31</v>
      </c>
      <c r="Y20" s="9">
        <v>350</v>
      </c>
    </row>
    <row r="21" spans="1:25" x14ac:dyDescent="0.25">
      <c r="A21" s="12" t="s">
        <v>73</v>
      </c>
      <c r="B21" s="8">
        <v>0</v>
      </c>
      <c r="C21" s="9">
        <v>0</v>
      </c>
      <c r="D21" s="8">
        <v>0</v>
      </c>
      <c r="E21" s="9">
        <v>0</v>
      </c>
      <c r="F21" s="8">
        <v>0</v>
      </c>
      <c r="G21" s="9">
        <v>0</v>
      </c>
      <c r="H21" s="8">
        <v>0</v>
      </c>
      <c r="I21" s="9">
        <v>0</v>
      </c>
      <c r="J21" s="8">
        <v>0</v>
      </c>
      <c r="K21" s="9">
        <v>0</v>
      </c>
      <c r="L21" s="8">
        <v>0</v>
      </c>
      <c r="M21" s="9">
        <v>0</v>
      </c>
      <c r="N21" s="8">
        <v>0</v>
      </c>
      <c r="O21" s="9">
        <v>0</v>
      </c>
      <c r="P21" s="8">
        <v>0</v>
      </c>
      <c r="Q21" s="9">
        <v>0</v>
      </c>
      <c r="R21" s="8">
        <v>0</v>
      </c>
      <c r="S21" s="9">
        <v>0</v>
      </c>
      <c r="T21" s="8">
        <v>0</v>
      </c>
      <c r="U21" s="9">
        <v>0</v>
      </c>
      <c r="V21" s="8">
        <v>0</v>
      </c>
      <c r="W21" s="9">
        <v>0</v>
      </c>
      <c r="X21" s="8">
        <v>31</v>
      </c>
      <c r="Y21" s="9">
        <v>760</v>
      </c>
    </row>
    <row r="22" spans="1:25" x14ac:dyDescent="0.25">
      <c r="A22" s="12"/>
      <c r="B22" s="8"/>
      <c r="C22" s="9"/>
      <c r="D22" s="8"/>
      <c r="E22" s="9"/>
      <c r="F22" s="8"/>
      <c r="G22" s="9"/>
      <c r="H22" s="8"/>
      <c r="I22" s="9"/>
      <c r="J22" s="8"/>
      <c r="K22" s="9"/>
      <c r="L22" s="8"/>
      <c r="M22" s="9"/>
      <c r="N22" s="8"/>
      <c r="O22" s="9"/>
      <c r="P22" s="8"/>
      <c r="Q22" s="9"/>
      <c r="R22" s="8"/>
      <c r="S22" s="9"/>
      <c r="T22" s="8"/>
      <c r="U22" s="9"/>
      <c r="V22" s="8"/>
      <c r="W22" s="9"/>
      <c r="X22" s="8"/>
      <c r="Y22" s="9"/>
    </row>
    <row r="23" spans="1:25" x14ac:dyDescent="0.25">
      <c r="A23" s="12"/>
      <c r="B23" s="8"/>
      <c r="C23" s="9"/>
      <c r="D23" s="8"/>
      <c r="E23" s="9"/>
      <c r="F23" s="8"/>
      <c r="G23" s="9"/>
      <c r="H23" s="8"/>
      <c r="I23" s="9"/>
      <c r="J23" s="8"/>
      <c r="K23" s="9"/>
      <c r="L23" s="8"/>
      <c r="M23" s="9"/>
      <c r="N23" s="8"/>
      <c r="O23" s="9"/>
      <c r="P23" s="8"/>
      <c r="Q23" s="9"/>
      <c r="R23" s="8"/>
      <c r="S23" s="9"/>
      <c r="T23" s="8"/>
      <c r="U23" s="9"/>
      <c r="V23" s="8"/>
      <c r="W23" s="9"/>
      <c r="X23" s="8"/>
      <c r="Y23" s="9"/>
    </row>
    <row r="24" spans="1:25" x14ac:dyDescent="0.25">
      <c r="A24" s="12"/>
      <c r="B24" s="8"/>
      <c r="C24" s="9"/>
      <c r="D24" s="8"/>
      <c r="E24" s="9"/>
      <c r="F24" s="8"/>
      <c r="G24" s="9"/>
      <c r="H24" s="8"/>
      <c r="I24" s="9"/>
      <c r="J24" s="8"/>
      <c r="K24" s="9"/>
      <c r="L24" s="8"/>
      <c r="M24" s="9"/>
      <c r="N24" s="8"/>
      <c r="O24" s="9"/>
      <c r="P24" s="8"/>
      <c r="Q24" s="9"/>
      <c r="R24" s="8"/>
      <c r="S24" s="9"/>
      <c r="T24" s="8"/>
      <c r="U24" s="9"/>
      <c r="V24" s="8"/>
      <c r="W24" s="9"/>
      <c r="X24" s="8"/>
      <c r="Y24" s="9"/>
    </row>
    <row r="25" spans="1:25" x14ac:dyDescent="0.25">
      <c r="A25" s="12"/>
      <c r="B25" s="8"/>
      <c r="C25" s="9"/>
      <c r="D25" s="8"/>
      <c r="E25" s="9"/>
      <c r="F25" s="8"/>
      <c r="G25" s="9"/>
      <c r="H25" s="8"/>
      <c r="I25" s="9"/>
      <c r="J25" s="8"/>
      <c r="K25" s="9"/>
      <c r="L25" s="8"/>
      <c r="M25" s="9"/>
      <c r="N25" s="8"/>
      <c r="O25" s="9"/>
      <c r="P25" s="8"/>
      <c r="Q25" s="9"/>
      <c r="R25" s="8"/>
      <c r="S25" s="9"/>
      <c r="T25" s="8"/>
      <c r="U25" s="9"/>
      <c r="V25" s="8"/>
      <c r="W25" s="9"/>
      <c r="X25" s="8"/>
      <c r="Y25" s="9"/>
    </row>
    <row r="26" spans="1:25" x14ac:dyDescent="0.25">
      <c r="A26" s="12"/>
      <c r="B26" s="8"/>
      <c r="C26" s="9"/>
      <c r="D26" s="8"/>
      <c r="E26" s="9"/>
      <c r="F26" s="8"/>
      <c r="G26" s="9"/>
      <c r="H26" s="8"/>
      <c r="I26" s="9"/>
      <c r="J26" s="8"/>
      <c r="K26" s="9"/>
      <c r="L26" s="8"/>
      <c r="M26" s="9"/>
      <c r="N26" s="8"/>
      <c r="O26" s="9"/>
      <c r="P26" s="8"/>
      <c r="Q26" s="9"/>
      <c r="R26" s="8"/>
      <c r="S26" s="9"/>
      <c r="T26" s="8"/>
      <c r="U26" s="9"/>
      <c r="V26" s="8"/>
      <c r="W26" s="9"/>
      <c r="X26" s="8"/>
      <c r="Y26" s="9"/>
    </row>
    <row r="27" spans="1:25" x14ac:dyDescent="0.25">
      <c r="A27" s="12"/>
      <c r="B27" s="8"/>
      <c r="C27" s="9"/>
      <c r="D27" s="8"/>
      <c r="E27" s="9"/>
      <c r="F27" s="8"/>
      <c r="G27" s="9"/>
      <c r="H27" s="8"/>
      <c r="I27" s="9"/>
      <c r="J27" s="8"/>
      <c r="K27" s="9"/>
      <c r="L27" s="8"/>
      <c r="M27" s="9"/>
      <c r="N27" s="8"/>
      <c r="O27" s="9"/>
      <c r="P27" s="8"/>
      <c r="Q27" s="9"/>
      <c r="R27" s="8"/>
      <c r="S27" s="9"/>
      <c r="T27" s="8"/>
      <c r="U27" s="9"/>
      <c r="V27" s="8"/>
      <c r="W27" s="9"/>
      <c r="X27" s="8"/>
      <c r="Y27" s="9"/>
    </row>
    <row r="28" spans="1:25" x14ac:dyDescent="0.25">
      <c r="A28" s="12"/>
      <c r="B28" s="8"/>
      <c r="C28" s="9"/>
      <c r="D28" s="8"/>
      <c r="E28" s="9"/>
      <c r="F28" s="8"/>
      <c r="G28" s="9"/>
      <c r="H28" s="8"/>
      <c r="I28" s="9"/>
      <c r="J28" s="8"/>
      <c r="K28" s="9"/>
      <c r="L28" s="8"/>
      <c r="M28" s="9"/>
      <c r="N28" s="8"/>
      <c r="O28" s="9"/>
      <c r="P28" s="8"/>
      <c r="Q28" s="9"/>
      <c r="R28" s="8"/>
      <c r="S28" s="9"/>
      <c r="T28" s="8"/>
      <c r="U28" s="9"/>
      <c r="V28" s="8"/>
      <c r="W28" s="9"/>
      <c r="X28" s="8"/>
      <c r="Y28" s="9"/>
    </row>
    <row r="29" spans="1:25" x14ac:dyDescent="0.25">
      <c r="A29" s="12"/>
      <c r="B29" s="8"/>
      <c r="C29" s="9"/>
      <c r="D29" s="8"/>
      <c r="E29" s="9"/>
      <c r="F29" s="8"/>
      <c r="G29" s="9"/>
      <c r="H29" s="8"/>
      <c r="I29" s="9"/>
      <c r="J29" s="8"/>
      <c r="K29" s="9"/>
      <c r="L29" s="8"/>
      <c r="M29" s="9"/>
      <c r="N29" s="8"/>
      <c r="O29" s="9"/>
      <c r="P29" s="8"/>
      <c r="Q29" s="9"/>
      <c r="R29" s="8"/>
      <c r="S29" s="9"/>
      <c r="T29" s="8"/>
      <c r="U29" s="9"/>
      <c r="V29" s="8"/>
      <c r="W29" s="9"/>
      <c r="X29" s="8"/>
      <c r="Y29" s="9"/>
    </row>
    <row r="30" spans="1:25" x14ac:dyDescent="0.25">
      <c r="A30" s="12"/>
      <c r="B30" s="8"/>
      <c r="C30" s="9"/>
      <c r="D30" s="8"/>
      <c r="E30" s="9"/>
      <c r="F30" s="8"/>
      <c r="G30" s="9"/>
      <c r="H30" s="8"/>
      <c r="I30" s="9"/>
      <c r="J30" s="8"/>
      <c r="K30" s="9"/>
      <c r="L30" s="8"/>
      <c r="M30" s="9"/>
      <c r="N30" s="8"/>
      <c r="O30" s="9"/>
      <c r="P30" s="8"/>
      <c r="Q30" s="9"/>
      <c r="R30" s="8"/>
      <c r="S30" s="9"/>
      <c r="T30" s="8"/>
      <c r="U30" s="9"/>
      <c r="V30" s="8"/>
      <c r="W30" s="9"/>
      <c r="X30" s="8"/>
      <c r="Y30" s="9"/>
    </row>
    <row r="31" spans="1:25" x14ac:dyDescent="0.25">
      <c r="A31" s="12"/>
      <c r="B31" s="8"/>
      <c r="C31" s="9"/>
      <c r="D31" s="8"/>
      <c r="E31" s="9"/>
      <c r="F31" s="8"/>
      <c r="G31" s="9"/>
      <c r="H31" s="8"/>
      <c r="I31" s="9"/>
      <c r="J31" s="8"/>
      <c r="K31" s="9"/>
      <c r="L31" s="8"/>
      <c r="M31" s="9"/>
      <c r="N31" s="8"/>
      <c r="O31" s="9"/>
      <c r="P31" s="8"/>
      <c r="Q31" s="9"/>
      <c r="R31" s="8"/>
      <c r="S31" s="9"/>
      <c r="T31" s="8"/>
      <c r="U31" s="9"/>
      <c r="V31" s="8"/>
      <c r="W31" s="9"/>
      <c r="X31" s="8"/>
      <c r="Y31" s="9"/>
    </row>
    <row r="32" spans="1:25" x14ac:dyDescent="0.25">
      <c r="A32" s="12"/>
      <c r="B32" s="8"/>
      <c r="C32" s="9"/>
      <c r="D32" s="8"/>
      <c r="E32" s="9"/>
      <c r="F32" s="8"/>
      <c r="G32" s="9"/>
      <c r="H32" s="8"/>
      <c r="I32" s="9"/>
      <c r="J32" s="8"/>
      <c r="K32" s="9"/>
      <c r="L32" s="8"/>
      <c r="M32" s="9"/>
      <c r="N32" s="8"/>
      <c r="O32" s="9"/>
      <c r="P32" s="8"/>
      <c r="Q32" s="9"/>
      <c r="R32" s="8"/>
      <c r="S32" s="9"/>
      <c r="T32" s="8"/>
      <c r="U32" s="9"/>
      <c r="V32" s="8"/>
      <c r="W32" s="9"/>
      <c r="X32" s="8"/>
      <c r="Y32" s="9"/>
    </row>
    <row r="33" spans="1:25" x14ac:dyDescent="0.25">
      <c r="A33" s="12"/>
      <c r="B33" s="8"/>
      <c r="C33" s="9"/>
      <c r="D33" s="8"/>
      <c r="E33" s="9"/>
      <c r="F33" s="8"/>
      <c r="G33" s="9"/>
      <c r="H33" s="8"/>
      <c r="I33" s="9"/>
      <c r="J33" s="8"/>
      <c r="K33" s="9"/>
      <c r="L33" s="8"/>
      <c r="M33" s="9"/>
      <c r="N33" s="8"/>
      <c r="O33" s="9"/>
      <c r="P33" s="8"/>
      <c r="Q33" s="9"/>
      <c r="R33" s="8"/>
      <c r="S33" s="9"/>
      <c r="T33" s="8"/>
      <c r="U33" s="9"/>
      <c r="V33" s="8"/>
      <c r="W33" s="9"/>
      <c r="X33" s="8"/>
      <c r="Y33" s="9"/>
    </row>
    <row r="34" spans="1:25" x14ac:dyDescent="0.25">
      <c r="A34" s="12"/>
      <c r="B34" s="8"/>
      <c r="C34" s="9"/>
      <c r="D34" s="8"/>
      <c r="E34" s="9"/>
      <c r="F34" s="8"/>
      <c r="G34" s="9"/>
      <c r="H34" s="8"/>
      <c r="I34" s="9"/>
      <c r="J34" s="8"/>
      <c r="K34" s="9"/>
      <c r="L34" s="8"/>
      <c r="M34" s="9"/>
      <c r="N34" s="8"/>
      <c r="O34" s="9"/>
      <c r="P34" s="8"/>
      <c r="Q34" s="9"/>
      <c r="R34" s="8"/>
      <c r="S34" s="9"/>
      <c r="T34" s="8"/>
      <c r="U34" s="9"/>
      <c r="V34" s="8"/>
      <c r="W34" s="9"/>
      <c r="X34" s="8"/>
      <c r="Y34" s="9"/>
    </row>
    <row r="35" spans="1:25" x14ac:dyDescent="0.25">
      <c r="A35" s="12"/>
      <c r="B35" s="8"/>
      <c r="C35" s="9"/>
      <c r="D35" s="8"/>
      <c r="E35" s="9"/>
      <c r="F35" s="8"/>
      <c r="G35" s="9"/>
      <c r="H35" s="8"/>
      <c r="I35" s="9"/>
      <c r="J35" s="8"/>
      <c r="K35" s="9"/>
      <c r="L35" s="8"/>
      <c r="M35" s="9"/>
      <c r="N35" s="8"/>
      <c r="O35" s="9"/>
      <c r="P35" s="8"/>
      <c r="Q35" s="9"/>
      <c r="R35" s="8"/>
      <c r="S35" s="9"/>
      <c r="T35" s="8"/>
      <c r="U35" s="9"/>
      <c r="V35" s="8"/>
      <c r="W35" s="9"/>
      <c r="X35" s="8"/>
      <c r="Y35" s="9"/>
    </row>
    <row r="36" spans="1:25" x14ac:dyDescent="0.25">
      <c r="A36" s="12"/>
      <c r="B36" s="8"/>
      <c r="C36" s="9"/>
      <c r="D36" s="8"/>
      <c r="E36" s="9"/>
      <c r="F36" s="8"/>
      <c r="G36" s="9"/>
      <c r="H36" s="8"/>
      <c r="I36" s="9"/>
      <c r="J36" s="8"/>
      <c r="K36" s="9"/>
      <c r="L36" s="8"/>
      <c r="M36" s="9"/>
      <c r="N36" s="8"/>
      <c r="O36" s="9"/>
      <c r="P36" s="8"/>
      <c r="Q36" s="9"/>
      <c r="R36" s="8"/>
      <c r="S36" s="9"/>
      <c r="T36" s="8"/>
      <c r="U36" s="9"/>
      <c r="V36" s="8"/>
      <c r="W36" s="9"/>
      <c r="X36" s="8"/>
      <c r="Y36" s="9"/>
    </row>
    <row r="37" spans="1:25" x14ac:dyDescent="0.25">
      <c r="A37" s="12"/>
      <c r="B37" s="8"/>
      <c r="C37" s="9"/>
      <c r="D37" s="8"/>
      <c r="E37" s="9"/>
      <c r="F37" s="8"/>
      <c r="G37" s="9"/>
      <c r="H37" s="8"/>
      <c r="I37" s="9"/>
      <c r="J37" s="8"/>
      <c r="K37" s="9"/>
      <c r="L37" s="8"/>
      <c r="M37" s="9"/>
      <c r="N37" s="8"/>
      <c r="O37" s="9"/>
      <c r="P37" s="8"/>
      <c r="Q37" s="9"/>
      <c r="R37" s="8"/>
      <c r="S37" s="9"/>
      <c r="T37" s="8"/>
      <c r="U37" s="9"/>
      <c r="V37" s="8"/>
      <c r="W37" s="9"/>
      <c r="X37" s="8"/>
      <c r="Y37" s="9"/>
    </row>
    <row r="38" spans="1:25" x14ac:dyDescent="0.25">
      <c r="A38" s="12"/>
      <c r="B38" s="8"/>
      <c r="C38" s="9"/>
      <c r="D38" s="8"/>
      <c r="E38" s="9"/>
      <c r="F38" s="8"/>
      <c r="G38" s="9"/>
      <c r="H38" s="8"/>
      <c r="I38" s="9"/>
      <c r="J38" s="8"/>
      <c r="K38" s="9"/>
      <c r="L38" s="8"/>
      <c r="M38" s="9"/>
      <c r="N38" s="8"/>
      <c r="O38" s="9"/>
      <c r="P38" s="8"/>
      <c r="Q38" s="9"/>
      <c r="R38" s="8"/>
      <c r="S38" s="9"/>
      <c r="T38" s="8"/>
      <c r="U38" s="9"/>
      <c r="V38" s="8"/>
      <c r="W38" s="9"/>
      <c r="X38" s="8"/>
      <c r="Y38" s="9"/>
    </row>
    <row r="39" spans="1:25" x14ac:dyDescent="0.25">
      <c r="A39" s="12"/>
      <c r="B39" s="8"/>
      <c r="C39" s="9"/>
      <c r="D39" s="8"/>
      <c r="E39" s="9"/>
      <c r="F39" s="8"/>
      <c r="G39" s="9"/>
      <c r="H39" s="8"/>
      <c r="I39" s="9"/>
      <c r="J39" s="8"/>
      <c r="K39" s="9"/>
      <c r="L39" s="8"/>
      <c r="M39" s="9"/>
      <c r="N39" s="8"/>
      <c r="O39" s="9"/>
      <c r="P39" s="8"/>
      <c r="Q39" s="9"/>
      <c r="R39" s="8"/>
      <c r="S39" s="9"/>
      <c r="T39" s="8"/>
      <c r="U39" s="9"/>
      <c r="V39" s="8"/>
      <c r="W39" s="9"/>
      <c r="X39" s="8"/>
      <c r="Y39" s="9"/>
    </row>
    <row r="40" spans="1:25" x14ac:dyDescent="0.25">
      <c r="A40" s="12"/>
      <c r="B40" s="8"/>
      <c r="C40" s="9"/>
      <c r="D40" s="8"/>
      <c r="E40" s="9"/>
      <c r="F40" s="8"/>
      <c r="G40" s="9"/>
      <c r="H40" s="8"/>
      <c r="I40" s="9"/>
      <c r="J40" s="8"/>
      <c r="K40" s="9"/>
      <c r="L40" s="8"/>
      <c r="M40" s="9"/>
      <c r="N40" s="8"/>
      <c r="O40" s="9"/>
      <c r="P40" s="8"/>
      <c r="Q40" s="9"/>
      <c r="R40" s="8"/>
      <c r="S40" s="9"/>
      <c r="T40" s="8"/>
      <c r="U40" s="9"/>
      <c r="V40" s="8"/>
      <c r="W40" s="9"/>
      <c r="X40" s="8"/>
      <c r="Y40" s="9"/>
    </row>
    <row r="41" spans="1:25" x14ac:dyDescent="0.25">
      <c r="A41" s="12"/>
      <c r="B41" s="8"/>
      <c r="C41" s="9"/>
      <c r="D41" s="8"/>
      <c r="E41" s="9"/>
      <c r="F41" s="8"/>
      <c r="G41" s="9"/>
      <c r="H41" s="8"/>
      <c r="I41" s="9"/>
      <c r="J41" s="8"/>
      <c r="K41" s="9"/>
      <c r="L41" s="8"/>
      <c r="M41" s="9"/>
      <c r="N41" s="8"/>
      <c r="O41" s="9"/>
      <c r="P41" s="8"/>
      <c r="Q41" s="9"/>
      <c r="R41" s="8"/>
      <c r="S41" s="9"/>
      <c r="T41" s="8"/>
      <c r="U41" s="9"/>
      <c r="V41" s="8"/>
      <c r="W41" s="9"/>
      <c r="X41" s="8"/>
      <c r="Y41" s="9"/>
    </row>
    <row r="42" spans="1:25" x14ac:dyDescent="0.25">
      <c r="A42" s="12"/>
      <c r="B42" s="8"/>
      <c r="C42" s="9"/>
      <c r="D42" s="8"/>
      <c r="E42" s="9"/>
      <c r="F42" s="8"/>
      <c r="G42" s="9"/>
      <c r="H42" s="8"/>
      <c r="I42" s="9"/>
      <c r="J42" s="8"/>
      <c r="K42" s="9"/>
      <c r="L42" s="8"/>
      <c r="M42" s="9"/>
      <c r="N42" s="8"/>
      <c r="O42" s="9"/>
      <c r="P42" s="8"/>
      <c r="Q42" s="9"/>
      <c r="R42" s="8"/>
      <c r="S42" s="9"/>
      <c r="T42" s="8"/>
      <c r="U42" s="9"/>
      <c r="V42" s="8"/>
      <c r="W42" s="9"/>
      <c r="X42" s="8"/>
      <c r="Y42" s="9"/>
    </row>
    <row r="43" spans="1:25" x14ac:dyDescent="0.25">
      <c r="A43" s="12"/>
      <c r="B43" s="8"/>
      <c r="C43" s="9"/>
      <c r="D43" s="8"/>
      <c r="E43" s="9"/>
      <c r="F43" s="8"/>
      <c r="G43" s="9"/>
      <c r="H43" s="8"/>
      <c r="I43" s="9"/>
      <c r="J43" s="8"/>
      <c r="K43" s="9"/>
      <c r="L43" s="8"/>
      <c r="M43" s="9"/>
      <c r="N43" s="8"/>
      <c r="O43" s="9"/>
      <c r="P43" s="8"/>
      <c r="Q43" s="9"/>
      <c r="R43" s="8"/>
      <c r="S43" s="9"/>
      <c r="T43" s="8"/>
      <c r="U43" s="9"/>
      <c r="V43" s="8"/>
      <c r="W43" s="9"/>
      <c r="X43" s="8"/>
      <c r="Y43" s="9"/>
    </row>
    <row r="44" spans="1:25" x14ac:dyDescent="0.25">
      <c r="A44" s="12"/>
      <c r="B44" s="8"/>
      <c r="C44" s="9"/>
      <c r="D44" s="8"/>
      <c r="E44" s="9"/>
      <c r="F44" s="8"/>
      <c r="G44" s="9"/>
      <c r="H44" s="8"/>
      <c r="I44" s="9"/>
      <c r="J44" s="8"/>
      <c r="K44" s="9"/>
      <c r="L44" s="8"/>
      <c r="M44" s="9"/>
      <c r="N44" s="8"/>
      <c r="O44" s="9"/>
      <c r="P44" s="8"/>
      <c r="Q44" s="9"/>
      <c r="R44" s="8"/>
      <c r="S44" s="9"/>
      <c r="T44" s="8"/>
      <c r="U44" s="9"/>
      <c r="V44" s="8"/>
      <c r="W44" s="9"/>
      <c r="X44" s="8"/>
      <c r="Y44" s="9"/>
    </row>
    <row r="45" spans="1:25" x14ac:dyDescent="0.25">
      <c r="A45" s="12"/>
      <c r="B45" s="8"/>
      <c r="C45" s="9"/>
      <c r="D45" s="8"/>
      <c r="E45" s="9"/>
      <c r="F45" s="8"/>
      <c r="G45" s="9"/>
      <c r="H45" s="8"/>
      <c r="I45" s="9"/>
      <c r="J45" s="8"/>
      <c r="K45" s="9"/>
      <c r="L45" s="8"/>
      <c r="M45" s="9"/>
      <c r="N45" s="8"/>
      <c r="O45" s="9"/>
      <c r="P45" s="8"/>
      <c r="Q45" s="9"/>
      <c r="R45" s="8"/>
      <c r="S45" s="9"/>
      <c r="T45" s="8"/>
      <c r="U45" s="9"/>
      <c r="V45" s="8"/>
      <c r="W45" s="9"/>
      <c r="X45" s="8"/>
      <c r="Y45" s="9"/>
    </row>
    <row r="46" spans="1:25" x14ac:dyDescent="0.25">
      <c r="A46" s="12"/>
      <c r="B46" s="8"/>
      <c r="C46" s="9"/>
      <c r="D46" s="8"/>
      <c r="E46" s="9"/>
      <c r="F46" s="8"/>
      <c r="G46" s="9"/>
      <c r="H46" s="8"/>
      <c r="I46" s="9"/>
      <c r="J46" s="8"/>
      <c r="K46" s="9"/>
      <c r="L46" s="8"/>
      <c r="M46" s="9"/>
      <c r="N46" s="8"/>
      <c r="O46" s="9"/>
      <c r="P46" s="8"/>
      <c r="Q46" s="9"/>
      <c r="R46" s="8"/>
      <c r="S46" s="9"/>
      <c r="T46" s="8"/>
      <c r="U46" s="9"/>
      <c r="V46" s="8"/>
      <c r="W46" s="9"/>
      <c r="X46" s="8"/>
      <c r="Y46" s="9"/>
    </row>
    <row r="47" spans="1:25" x14ac:dyDescent="0.25">
      <c r="A47" s="12"/>
      <c r="B47" s="8"/>
      <c r="C47" s="9"/>
      <c r="D47" s="8"/>
      <c r="E47" s="9"/>
      <c r="F47" s="8"/>
      <c r="G47" s="9"/>
      <c r="H47" s="8"/>
      <c r="I47" s="9"/>
      <c r="J47" s="8"/>
      <c r="K47" s="9"/>
      <c r="L47" s="8"/>
      <c r="M47" s="9"/>
      <c r="N47" s="8"/>
      <c r="O47" s="9"/>
      <c r="P47" s="8"/>
      <c r="Q47" s="9"/>
      <c r="R47" s="8"/>
      <c r="S47" s="9"/>
      <c r="T47" s="8"/>
      <c r="U47" s="9"/>
      <c r="V47" s="8"/>
      <c r="W47" s="9"/>
      <c r="X47" s="8"/>
      <c r="Y47" s="9"/>
    </row>
    <row r="48" spans="1:25" x14ac:dyDescent="0.25">
      <c r="A48" s="12"/>
      <c r="B48" s="8"/>
      <c r="C48" s="9"/>
      <c r="D48" s="8"/>
      <c r="E48" s="9"/>
      <c r="F48" s="8"/>
      <c r="G48" s="9"/>
      <c r="H48" s="8"/>
      <c r="I48" s="9"/>
      <c r="J48" s="8"/>
      <c r="K48" s="9"/>
      <c r="L48" s="8"/>
      <c r="M48" s="9"/>
      <c r="N48" s="8"/>
      <c r="O48" s="9"/>
      <c r="P48" s="8"/>
      <c r="Q48" s="9"/>
      <c r="R48" s="8"/>
      <c r="S48" s="9"/>
      <c r="T48" s="8"/>
      <c r="U48" s="9"/>
      <c r="V48" s="8"/>
      <c r="W48" s="9"/>
      <c r="X48" s="8"/>
      <c r="Y48" s="9"/>
    </row>
    <row r="49" spans="1:25" x14ac:dyDescent="0.25">
      <c r="A49" s="12"/>
      <c r="B49" s="8"/>
      <c r="C49" s="9"/>
      <c r="D49" s="8"/>
      <c r="E49" s="9"/>
      <c r="F49" s="8"/>
      <c r="G49" s="9"/>
      <c r="H49" s="8"/>
      <c r="I49" s="9"/>
      <c r="J49" s="8"/>
      <c r="K49" s="9"/>
      <c r="L49" s="8"/>
      <c r="M49" s="9"/>
      <c r="N49" s="8"/>
      <c r="O49" s="9"/>
      <c r="P49" s="8"/>
      <c r="Q49" s="9"/>
      <c r="R49" s="8"/>
      <c r="S49" s="9"/>
      <c r="T49" s="8"/>
      <c r="U49" s="9"/>
      <c r="V49" s="8"/>
      <c r="W49" s="9"/>
      <c r="X49" s="8"/>
      <c r="Y49" s="9"/>
    </row>
    <row r="50" spans="1:25" x14ac:dyDescent="0.25">
      <c r="A50" s="12"/>
      <c r="B50" s="8"/>
      <c r="C50" s="9"/>
      <c r="D50" s="8"/>
      <c r="E50" s="9"/>
      <c r="F50" s="8"/>
      <c r="G50" s="9"/>
      <c r="H50" s="8"/>
      <c r="I50" s="9"/>
      <c r="J50" s="8"/>
      <c r="K50" s="9"/>
      <c r="L50" s="8"/>
      <c r="M50" s="9"/>
      <c r="N50" s="8"/>
      <c r="O50" s="9"/>
      <c r="P50" s="8"/>
      <c r="Q50" s="9"/>
      <c r="R50" s="8"/>
      <c r="S50" s="9"/>
      <c r="T50" s="8"/>
      <c r="U50" s="9"/>
      <c r="V50" s="8"/>
      <c r="W50" s="9"/>
      <c r="X50" s="8"/>
      <c r="Y50" s="9"/>
    </row>
    <row r="51" spans="1:25" x14ac:dyDescent="0.25">
      <c r="A51" s="12"/>
      <c r="B51" s="8"/>
      <c r="C51" s="9"/>
      <c r="D51" s="8"/>
      <c r="E51" s="9"/>
      <c r="F51" s="8"/>
      <c r="G51" s="9"/>
      <c r="H51" s="8"/>
      <c r="I51" s="9"/>
      <c r="J51" s="8"/>
      <c r="K51" s="9"/>
      <c r="L51" s="8"/>
      <c r="M51" s="9"/>
      <c r="N51" s="8"/>
      <c r="O51" s="9"/>
      <c r="P51" s="8"/>
      <c r="Q51" s="9"/>
      <c r="R51" s="8"/>
      <c r="S51" s="9"/>
      <c r="T51" s="8"/>
      <c r="U51" s="9"/>
      <c r="V51" s="8"/>
      <c r="W51" s="9"/>
      <c r="X51" s="8"/>
      <c r="Y51" s="9"/>
    </row>
  </sheetData>
  <autoFilter ref="A1:Y6" xr:uid="{00000000-0009-0000-0000-000000000000}">
    <filterColumn colId="1" showButton="0"/>
    <filterColumn colId="3" showButton="0"/>
    <filterColumn colId="5" showButton="0"/>
    <filterColumn colId="7" showButton="0"/>
    <filterColumn colId="9" showButton="0"/>
    <filterColumn colId="11" showButton="0"/>
    <filterColumn colId="13" showButton="0"/>
    <filterColumn colId="15" showButton="0"/>
    <filterColumn colId="17" showButton="0"/>
    <filterColumn colId="19" showButton="0"/>
    <filterColumn colId="21" showButton="0"/>
    <filterColumn colId="23" showButton="0"/>
  </autoFilter>
  <mergeCells count="12">
    <mergeCell ref="B3:C3"/>
    <mergeCell ref="D3:E3"/>
    <mergeCell ref="F3:G3"/>
    <mergeCell ref="H3:I3"/>
    <mergeCell ref="T3:U3"/>
    <mergeCell ref="V3:W3"/>
    <mergeCell ref="X3:Y3"/>
    <mergeCell ref="J3:K3"/>
    <mergeCell ref="L3:M3"/>
    <mergeCell ref="N3:O3"/>
    <mergeCell ref="P3:Q3"/>
    <mergeCell ref="R3:S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L852"/>
  <sheetViews>
    <sheetView showGridLines="0" showZeros="0" tabSelected="1" topLeftCell="A22" zoomScale="115" zoomScaleNormal="115" workbookViewId="0">
      <selection activeCell="A26" sqref="A26:J32"/>
    </sheetView>
  </sheetViews>
  <sheetFormatPr baseColWidth="10" defaultColWidth="12.28515625" defaultRowHeight="12" x14ac:dyDescent="0.2"/>
  <cols>
    <col min="1" max="1" width="20.5703125" style="23" customWidth="1"/>
    <col min="2" max="2" width="17.5703125" style="23" bestFit="1" customWidth="1"/>
    <col min="3" max="3" width="11" style="23" customWidth="1"/>
    <col min="4" max="4" width="29" style="23" customWidth="1"/>
    <col min="5" max="5" width="24.140625" style="23" bestFit="1" customWidth="1"/>
    <col min="6" max="6" width="12" style="23" bestFit="1" customWidth="1"/>
    <col min="7" max="7" width="14.28515625" style="23" customWidth="1"/>
    <col min="8" max="8" width="19.42578125" style="23" bestFit="1" customWidth="1"/>
    <col min="9" max="9" width="17.140625" style="23" customWidth="1"/>
    <col min="10" max="10" width="17.7109375" style="23" customWidth="1"/>
    <col min="11" max="11" width="4.28515625" style="74" customWidth="1"/>
    <col min="12" max="16384" width="12.28515625" style="23"/>
  </cols>
  <sheetData>
    <row r="1" spans="1:12" ht="42" customHeight="1" x14ac:dyDescent="0.2">
      <c r="A1" s="17" t="s">
        <v>12</v>
      </c>
      <c r="B1" s="17" t="s">
        <v>23</v>
      </c>
      <c r="C1" s="17" t="s">
        <v>19</v>
      </c>
      <c r="D1" s="17" t="s">
        <v>24</v>
      </c>
      <c r="E1" s="17" t="s">
        <v>54</v>
      </c>
      <c r="F1" s="18" t="s">
        <v>29</v>
      </c>
      <c r="G1" s="17" t="s">
        <v>15</v>
      </c>
      <c r="H1" s="24" t="s">
        <v>16</v>
      </c>
      <c r="I1" s="18" t="s">
        <v>17</v>
      </c>
      <c r="J1" s="21" t="s">
        <v>52</v>
      </c>
    </row>
    <row r="2" spans="1:12" x14ac:dyDescent="0.2">
      <c r="A2" s="12" t="s">
        <v>67</v>
      </c>
      <c r="B2" s="22" t="s">
        <v>20</v>
      </c>
      <c r="C2" s="53" t="s">
        <v>58</v>
      </c>
      <c r="D2" s="54" t="s">
        <v>88</v>
      </c>
      <c r="E2" s="54"/>
      <c r="F2" s="22" t="str">
        <f>IF(H2="","",CHOOSE(MONTH(H2),"JANVIER","FEVRIER","MARS","AVRIL","MAI","JUIN","JUILLET","AOUT","SEPTEMBRE","OCTOBRE","NOVEMBRE","DECEMBRE"))</f>
        <v>AVRIL</v>
      </c>
      <c r="G2" s="55">
        <v>42830</v>
      </c>
      <c r="H2" s="55">
        <v>42835</v>
      </c>
      <c r="I2" s="22">
        <f>H2-G2</f>
        <v>5</v>
      </c>
      <c r="J2" s="57">
        <v>220</v>
      </c>
      <c r="K2" s="74" t="s">
        <v>56</v>
      </c>
    </row>
    <row r="3" spans="1:12" x14ac:dyDescent="0.2">
      <c r="A3" s="12" t="s">
        <v>67</v>
      </c>
      <c r="B3" s="22" t="s">
        <v>20</v>
      </c>
      <c r="C3" s="53" t="s">
        <v>58</v>
      </c>
      <c r="D3" s="54" t="s">
        <v>87</v>
      </c>
      <c r="E3" s="54"/>
      <c r="F3" s="22" t="str">
        <f>IF(H3="","",CHOOSE(MONTH(H3),"JANVIER","FEVRIER","MARS","AVRIL","MAI","JUIN","JUILLET","AOUT","SEPTEMBRE","OCTOBRE","NOVEMBRE","DECEMBRE"))</f>
        <v>AVRIL</v>
      </c>
      <c r="G3" s="55">
        <v>42835</v>
      </c>
      <c r="H3" s="55">
        <v>42838</v>
      </c>
      <c r="I3" s="22">
        <f>H3-G3</f>
        <v>3</v>
      </c>
      <c r="J3" s="57">
        <v>160</v>
      </c>
      <c r="K3" s="74" t="s">
        <v>56</v>
      </c>
    </row>
    <row r="4" spans="1:12" x14ac:dyDescent="0.2">
      <c r="A4" s="12" t="s">
        <v>67</v>
      </c>
      <c r="B4" s="22" t="s">
        <v>20</v>
      </c>
      <c r="C4" s="53" t="s">
        <v>59</v>
      </c>
      <c r="D4" s="52" t="s">
        <v>82</v>
      </c>
      <c r="E4" s="52"/>
      <c r="F4" s="22" t="str">
        <f>IF(H4="","",CHOOSE(MONTH(H4),"JANVIER","FEVRIER","MARS","AVRIL","MAI","JUIN","JUILLET","AOUT","SEPTEMBRE","OCTOBRE","NOVEMBRE","DECEMBRE"))</f>
        <v>AVRIL</v>
      </c>
      <c r="G4" s="55">
        <v>42839</v>
      </c>
      <c r="H4" s="55">
        <v>42842</v>
      </c>
      <c r="I4" s="22">
        <f>H4-G4</f>
        <v>3</v>
      </c>
      <c r="J4" s="56">
        <v>250</v>
      </c>
      <c r="K4" s="74" t="s">
        <v>56</v>
      </c>
    </row>
    <row r="5" spans="1:12" x14ac:dyDescent="0.2">
      <c r="A5" s="12" t="s">
        <v>67</v>
      </c>
      <c r="B5" s="22" t="s">
        <v>20</v>
      </c>
      <c r="C5" s="53" t="s">
        <v>58</v>
      </c>
      <c r="D5" s="54" t="s">
        <v>86</v>
      </c>
      <c r="E5" s="54"/>
      <c r="F5" s="22" t="str">
        <f>IF(H5="","",CHOOSE(MONTH(H5),"JANVIER","FEVRIER","MARS","AVRIL","MAI","JUIN","JUILLET","AOUT","SEPTEMBRE","OCTOBRE","NOVEMBRE","DECEMBRE"))</f>
        <v>AVRIL</v>
      </c>
      <c r="G5" s="55">
        <v>42843</v>
      </c>
      <c r="H5" s="55">
        <v>42846</v>
      </c>
      <c r="I5" s="22">
        <f>H5-G5</f>
        <v>3</v>
      </c>
      <c r="J5" s="57">
        <v>200</v>
      </c>
      <c r="K5" s="74" t="s">
        <v>56</v>
      </c>
    </row>
    <row r="6" spans="1:12" x14ac:dyDescent="0.2">
      <c r="A6" s="12" t="s">
        <v>67</v>
      </c>
      <c r="B6" s="22" t="s">
        <v>20</v>
      </c>
      <c r="C6" s="53" t="s">
        <v>58</v>
      </c>
      <c r="D6" s="54" t="s">
        <v>85</v>
      </c>
      <c r="E6" s="54"/>
      <c r="F6" s="22" t="str">
        <f>IF(H6="","",CHOOSE(MONTH(H6),"JANVIER","FEVRIER","MARS","AVRIL","MAI","JUIN","JUILLET","AOUT","SEPTEMBRE","OCTOBRE","NOVEMBRE","DECEMBRE"))</f>
        <v>AVRIL</v>
      </c>
      <c r="G6" s="55">
        <v>42847</v>
      </c>
      <c r="H6" s="55">
        <v>42850</v>
      </c>
      <c r="I6" s="22">
        <f>H6-G6</f>
        <v>3</v>
      </c>
      <c r="J6" s="57">
        <v>200</v>
      </c>
      <c r="K6" s="74" t="s">
        <v>56</v>
      </c>
    </row>
    <row r="7" spans="1:12" x14ac:dyDescent="0.2">
      <c r="A7" s="12" t="s">
        <v>67</v>
      </c>
      <c r="B7" s="22" t="s">
        <v>20</v>
      </c>
      <c r="C7" s="53" t="s">
        <v>58</v>
      </c>
      <c r="D7" s="54" t="s">
        <v>84</v>
      </c>
      <c r="E7" s="54"/>
      <c r="F7" s="22" t="str">
        <f>IF(H7="","",CHOOSE(MONTH(H7),"JANVIER","FEVRIER","MARS","AVRIL","MAI","JUIN","JUILLET","AOUT","SEPTEMBRE","OCTOBRE","NOVEMBRE","DECEMBRE"))</f>
        <v>AVRIL</v>
      </c>
      <c r="G7" s="55">
        <v>42850</v>
      </c>
      <c r="H7" s="55">
        <v>42852</v>
      </c>
      <c r="I7" s="22">
        <f>H7-G7</f>
        <v>2</v>
      </c>
      <c r="J7" s="57">
        <v>97</v>
      </c>
      <c r="K7" s="74" t="s">
        <v>56</v>
      </c>
    </row>
    <row r="8" spans="1:12" x14ac:dyDescent="0.2">
      <c r="A8" s="12" t="s">
        <v>67</v>
      </c>
      <c r="B8" s="22" t="s">
        <v>20</v>
      </c>
      <c r="C8" s="53" t="s">
        <v>58</v>
      </c>
      <c r="D8" s="54" t="s">
        <v>83</v>
      </c>
      <c r="E8" s="54"/>
      <c r="F8" s="22" t="str">
        <f>IF(H8="","",CHOOSE(MONTH(H8),"JANVIER","FEVRIER","MARS","AVRIL","MAI","JUIN","JUILLET","AOUT","SEPTEMBRE","OCTOBRE","NOVEMBRE","DECEMBRE"))</f>
        <v>AVRIL</v>
      </c>
      <c r="G8" s="55">
        <v>42853</v>
      </c>
      <c r="H8" s="55">
        <v>42855</v>
      </c>
      <c r="I8" s="22">
        <f>H8-G8</f>
        <v>2</v>
      </c>
      <c r="J8" s="57">
        <v>18</v>
      </c>
      <c r="K8" s="74" t="s">
        <v>56</v>
      </c>
    </row>
    <row r="9" spans="1:12" x14ac:dyDescent="0.2">
      <c r="A9" s="12" t="s">
        <v>67</v>
      </c>
      <c r="B9" s="22" t="s">
        <v>20</v>
      </c>
      <c r="C9" s="53" t="s">
        <v>58</v>
      </c>
      <c r="D9" s="54" t="s">
        <v>95</v>
      </c>
      <c r="E9" s="54"/>
      <c r="F9" s="22" t="str">
        <f>IF(H9="","",CHOOSE(MONTH(H9),"JANVIER","FEVRIER","MARS","AVRIL","MAI","JUIN","JUILLET","AOUT","SEPTEMBRE","OCTOBRE","NOVEMBRE","DECEMBRE"))</f>
        <v>MAI</v>
      </c>
      <c r="G9" s="55">
        <v>42855</v>
      </c>
      <c r="H9" s="55">
        <v>42856</v>
      </c>
      <c r="I9" s="22">
        <f>H9-G9</f>
        <v>1</v>
      </c>
      <c r="J9" s="57">
        <v>50</v>
      </c>
      <c r="K9" s="74" t="s">
        <v>56</v>
      </c>
      <c r="L9" s="25"/>
    </row>
    <row r="10" spans="1:12" x14ac:dyDescent="0.2">
      <c r="A10" s="12" t="s">
        <v>67</v>
      </c>
      <c r="B10" s="22" t="s">
        <v>20</v>
      </c>
      <c r="C10" s="53" t="s">
        <v>58</v>
      </c>
      <c r="D10" s="54" t="s">
        <v>96</v>
      </c>
      <c r="E10" s="54"/>
      <c r="F10" s="22" t="str">
        <f>IF(H10="","",CHOOSE(MONTH(H10),"JANVIER","FEVRIER","MARS","AVRIL","MAI","JUIN","JUILLET","AOUT","SEPTEMBRE","OCTOBRE","NOVEMBRE","DECEMBRE"))</f>
        <v>MAI</v>
      </c>
      <c r="G10" s="55">
        <v>42856</v>
      </c>
      <c r="H10" s="55">
        <v>42858</v>
      </c>
      <c r="I10" s="22">
        <f>H10-G10</f>
        <v>2</v>
      </c>
      <c r="J10" s="57">
        <v>10</v>
      </c>
      <c r="K10" s="74" t="s">
        <v>56</v>
      </c>
      <c r="L10" s="25"/>
    </row>
    <row r="11" spans="1:12" x14ac:dyDescent="0.2">
      <c r="A11" s="12" t="s">
        <v>67</v>
      </c>
      <c r="B11" s="22" t="s">
        <v>20</v>
      </c>
      <c r="C11" s="53" t="s">
        <v>58</v>
      </c>
      <c r="D11" s="54" t="s">
        <v>90</v>
      </c>
      <c r="E11" s="54"/>
      <c r="F11" s="22" t="str">
        <f>IF(H11="","",CHOOSE(MONTH(H11),"JANVIER","FEVRIER","MARS","AVRIL","MAI","JUIN","JUILLET","AOUT","SEPTEMBRE","OCTOBRE","NOVEMBRE","DECEMBRE"))</f>
        <v>MAI</v>
      </c>
      <c r="G11" s="55">
        <v>42860</v>
      </c>
      <c r="H11" s="55">
        <v>42863</v>
      </c>
      <c r="I11" s="22">
        <f>H11-G11</f>
        <v>3</v>
      </c>
      <c r="J11" s="58">
        <v>290</v>
      </c>
      <c r="K11" s="74" t="s">
        <v>56</v>
      </c>
    </row>
    <row r="12" spans="1:12" ht="13.5" customHeight="1" x14ac:dyDescent="0.2">
      <c r="A12" s="12" t="s">
        <v>67</v>
      </c>
      <c r="B12" s="22" t="s">
        <v>20</v>
      </c>
      <c r="C12" s="53" t="s">
        <v>60</v>
      </c>
      <c r="D12" s="54" t="s">
        <v>97</v>
      </c>
      <c r="E12" s="54"/>
      <c r="F12" s="22" t="str">
        <f>IF(H12="","",CHOOSE(MONTH(H12),"JANVIER","FEVRIER","MARS","AVRIL","MAI","JUIN","JUILLET","AOUT","SEPTEMBRE","OCTOBRE","NOVEMBRE","DECEMBRE"))</f>
        <v>MAI</v>
      </c>
      <c r="G12" s="55">
        <v>42863</v>
      </c>
      <c r="H12" s="55">
        <v>42866</v>
      </c>
      <c r="I12" s="22">
        <f>H12-G12</f>
        <v>3</v>
      </c>
      <c r="J12" s="58">
        <v>246.55</v>
      </c>
      <c r="K12" s="74" t="s">
        <v>56</v>
      </c>
    </row>
    <row r="13" spans="1:12" x14ac:dyDescent="0.2">
      <c r="A13" s="12" t="s">
        <v>67</v>
      </c>
      <c r="B13" s="22" t="s">
        <v>20</v>
      </c>
      <c r="C13" s="53" t="s">
        <v>58</v>
      </c>
      <c r="D13" s="54" t="s">
        <v>100</v>
      </c>
      <c r="E13" s="54"/>
      <c r="F13" s="22" t="str">
        <f>IF(H13="","",CHOOSE(MONTH(H13),"JANVIER","FEVRIER","MARS","AVRIL","MAI","JUIN","JUILLET","AOUT","SEPTEMBRE","OCTOBRE","NOVEMBRE","DECEMBRE"))</f>
        <v>MAI</v>
      </c>
      <c r="G13" s="55">
        <v>42863</v>
      </c>
      <c r="H13" s="55">
        <v>42865</v>
      </c>
      <c r="I13" s="22">
        <f>H13-G13</f>
        <v>2</v>
      </c>
      <c r="J13" s="57">
        <v>116</v>
      </c>
      <c r="K13" s="74" t="s">
        <v>56</v>
      </c>
    </row>
    <row r="14" spans="1:12" x14ac:dyDescent="0.2">
      <c r="A14" s="12" t="s">
        <v>67</v>
      </c>
      <c r="B14" s="22" t="s">
        <v>20</v>
      </c>
      <c r="C14" s="53" t="s">
        <v>58</v>
      </c>
      <c r="D14" s="54" t="s">
        <v>91</v>
      </c>
      <c r="E14" s="54"/>
      <c r="F14" s="22" t="str">
        <f>IF(H14="","",CHOOSE(MONTH(H14),"JANVIER","FEVRIER","MARS","AVRIL","MAI","JUIN","JUILLET","AOUT","SEPTEMBRE","OCTOBRE","NOVEMBRE","DECEMBRE"))</f>
        <v>MAI</v>
      </c>
      <c r="G14" s="55">
        <v>42867</v>
      </c>
      <c r="H14" s="55">
        <v>42870</v>
      </c>
      <c r="I14" s="22">
        <f>H14-G14</f>
        <v>3</v>
      </c>
      <c r="J14" s="57">
        <v>250</v>
      </c>
      <c r="K14" s="74" t="s">
        <v>56</v>
      </c>
    </row>
    <row r="15" spans="1:12" x14ac:dyDescent="0.2">
      <c r="A15" s="12" t="s">
        <v>68</v>
      </c>
      <c r="B15" s="22" t="s">
        <v>20</v>
      </c>
      <c r="C15" s="53" t="s">
        <v>58</v>
      </c>
      <c r="D15" s="54" t="s">
        <v>94</v>
      </c>
      <c r="E15" s="54"/>
      <c r="F15" s="22" t="str">
        <f>IF(H15="","",CHOOSE(MONTH(H15),"JANVIER","FEVRIER","MARS","AVRIL","MAI","JUIN","JUILLET","AOUT","SEPTEMBRE","OCTOBRE","NOVEMBRE","DECEMBRE"))</f>
        <v>MAI</v>
      </c>
      <c r="G15" s="55">
        <v>42870</v>
      </c>
      <c r="H15" s="55">
        <v>42874</v>
      </c>
      <c r="I15" s="22">
        <f>H15-G15</f>
        <v>4</v>
      </c>
      <c r="J15" s="58">
        <v>170</v>
      </c>
      <c r="K15" s="74" t="s">
        <v>56</v>
      </c>
    </row>
    <row r="16" spans="1:12" x14ac:dyDescent="0.2">
      <c r="A16" s="12" t="s">
        <v>67</v>
      </c>
      <c r="B16" s="22" t="s">
        <v>20</v>
      </c>
      <c r="C16" s="53" t="s">
        <v>58</v>
      </c>
      <c r="D16" s="54" t="s">
        <v>92</v>
      </c>
      <c r="E16" s="54"/>
      <c r="F16" s="22" t="str">
        <f>IF(H16="","",CHOOSE(MONTH(H16),"JANVIER","FEVRIER","MARS","AVRIL","MAI","JUIN","JUILLET","AOUT","SEPTEMBRE","OCTOBRE","NOVEMBRE","DECEMBRE"))</f>
        <v>MAI</v>
      </c>
      <c r="G16" s="55">
        <v>42871</v>
      </c>
      <c r="H16" s="55">
        <v>42876</v>
      </c>
      <c r="I16" s="22">
        <f>H16-G16</f>
        <v>5</v>
      </c>
      <c r="J16" s="58">
        <v>23</v>
      </c>
      <c r="K16" s="74" t="s">
        <v>56</v>
      </c>
    </row>
    <row r="17" spans="1:11" x14ac:dyDescent="0.2">
      <c r="A17" s="12" t="s">
        <v>68</v>
      </c>
      <c r="B17" s="22" t="s">
        <v>20</v>
      </c>
      <c r="C17" s="53" t="s">
        <v>58</v>
      </c>
      <c r="D17" s="54" t="s">
        <v>93</v>
      </c>
      <c r="E17" s="54"/>
      <c r="F17" s="22" t="str">
        <f>IF(H17="","",CHOOSE(MONTH(H17),"JANVIER","FEVRIER","MARS","AVRIL","MAI","JUIN","JUILLET","AOUT","SEPTEMBRE","OCTOBRE","NOVEMBRE","DECEMBRE"))</f>
        <v>MAI</v>
      </c>
      <c r="G17" s="55">
        <v>42875</v>
      </c>
      <c r="H17" s="55">
        <v>42880</v>
      </c>
      <c r="I17" s="22">
        <f>H17-G17</f>
        <v>5</v>
      </c>
      <c r="J17" s="57">
        <v>2</v>
      </c>
      <c r="K17" s="74" t="s">
        <v>56</v>
      </c>
    </row>
    <row r="18" spans="1:11" x14ac:dyDescent="0.2">
      <c r="A18" s="12" t="s">
        <v>67</v>
      </c>
      <c r="B18" s="22" t="s">
        <v>20</v>
      </c>
      <c r="C18" s="53" t="s">
        <v>58</v>
      </c>
      <c r="D18" s="54" t="s">
        <v>98</v>
      </c>
      <c r="E18" s="54"/>
      <c r="F18" s="22" t="str">
        <f>IF(H18="","",CHOOSE(MONTH(H18),"JANVIER","FEVRIER","MARS","AVRIL","MAI","JUIN","JUILLET","AOUT","SEPTEMBRE","OCTOBRE","NOVEMBRE","DECEMBRE"))</f>
        <v>MAI</v>
      </c>
      <c r="G18" s="55">
        <v>42876</v>
      </c>
      <c r="H18" s="55">
        <v>42878</v>
      </c>
      <c r="I18" s="22">
        <f>H18-G18</f>
        <v>2</v>
      </c>
      <c r="J18" s="57">
        <v>136</v>
      </c>
      <c r="K18" s="74" t="s">
        <v>56</v>
      </c>
    </row>
    <row r="19" spans="1:11" x14ac:dyDescent="0.2">
      <c r="A19" s="12" t="s">
        <v>67</v>
      </c>
      <c r="B19" s="22" t="s">
        <v>20</v>
      </c>
      <c r="C19" s="53" t="s">
        <v>58</v>
      </c>
      <c r="D19" s="54" t="s">
        <v>89</v>
      </c>
      <c r="E19" s="54"/>
      <c r="F19" s="22" t="str">
        <f>IF(H19="","",CHOOSE(MONTH(H19),"JANVIER","FEVRIER","MARS","AVRIL","MAI","JUIN","JUILLET","AOUT","SEPTEMBRE","OCTOBRE","NOVEMBRE","DECEMBRE"))</f>
        <v>MAI</v>
      </c>
      <c r="G19" s="55">
        <v>42879</v>
      </c>
      <c r="H19" s="55">
        <v>42883</v>
      </c>
      <c r="I19" s="22">
        <f>H19-G19</f>
        <v>4</v>
      </c>
      <c r="J19" s="57">
        <v>380</v>
      </c>
      <c r="K19" s="74" t="s">
        <v>56</v>
      </c>
    </row>
    <row r="20" spans="1:11" x14ac:dyDescent="0.2">
      <c r="A20" s="12" t="s">
        <v>64</v>
      </c>
      <c r="B20" s="22" t="s">
        <v>20</v>
      </c>
      <c r="C20" s="53" t="s">
        <v>58</v>
      </c>
      <c r="D20" s="54" t="s">
        <v>99</v>
      </c>
      <c r="E20" s="54"/>
      <c r="F20" s="22" t="str">
        <f>IF(H20="","",CHOOSE(MONTH(H20),"JANVIER","FEVRIER","MARS","AVRIL","MAI","JUIN","JUILLET","AOUT","SEPTEMBRE","OCTOBRE","NOVEMBRE","DECEMBRE"))</f>
        <v>MAI</v>
      </c>
      <c r="G20" s="55">
        <v>42880</v>
      </c>
      <c r="H20" s="55">
        <v>42883</v>
      </c>
      <c r="I20" s="22">
        <f>H20-G20</f>
        <v>3</v>
      </c>
      <c r="J20" s="57">
        <v>135</v>
      </c>
      <c r="K20" s="74" t="s">
        <v>56</v>
      </c>
    </row>
    <row r="21" spans="1:11" x14ac:dyDescent="0.2">
      <c r="A21" s="12" t="s">
        <v>67</v>
      </c>
      <c r="B21" s="22" t="s">
        <v>20</v>
      </c>
      <c r="C21" s="53" t="s">
        <v>58</v>
      </c>
      <c r="D21" s="54" t="s">
        <v>105</v>
      </c>
      <c r="E21" s="53"/>
      <c r="F21" s="22" t="str">
        <f>IF(H21="","",CHOOSE(MONTH(H21),"JANVIER","FEVRIER","MARS","AVRIL","MAI","JUIN","JUILLET","AOUT","SEPTEMBRE","OCTOBRE","NOVEMBRE","DECEMBRE"))</f>
        <v>JUIN</v>
      </c>
      <c r="G21" s="60">
        <v>42884</v>
      </c>
      <c r="H21" s="55">
        <v>42887</v>
      </c>
      <c r="I21" s="22">
        <f>H21-G21</f>
        <v>3</v>
      </c>
      <c r="J21" s="62">
        <v>195</v>
      </c>
      <c r="K21" s="74" t="s">
        <v>56</v>
      </c>
    </row>
    <row r="22" spans="1:11" x14ac:dyDescent="0.2">
      <c r="A22" s="12" t="s">
        <v>68</v>
      </c>
      <c r="B22" s="22" t="s">
        <v>20</v>
      </c>
      <c r="C22" s="53" t="s">
        <v>59</v>
      </c>
      <c r="D22" s="54" t="s">
        <v>87</v>
      </c>
      <c r="E22" s="54"/>
      <c r="F22" s="22" t="str">
        <f>IF(H22="","",CHOOSE(MONTH(H22),"JANVIER","FEVRIER","MARS","AVRIL","MAI","JUIN","JUILLET","AOUT","SEPTEMBRE","OCTOBRE","NOVEMBRE","DECEMBRE"))</f>
        <v>JUIN</v>
      </c>
      <c r="G22" s="61">
        <v>42884</v>
      </c>
      <c r="H22" s="61">
        <v>42887</v>
      </c>
      <c r="I22" s="22">
        <f>H22-G22</f>
        <v>3</v>
      </c>
      <c r="J22" s="63">
        <v>198</v>
      </c>
      <c r="K22" s="74" t="s">
        <v>56</v>
      </c>
    </row>
    <row r="23" spans="1:11" x14ac:dyDescent="0.2">
      <c r="A23" s="12" t="s">
        <v>64</v>
      </c>
      <c r="B23" s="22" t="s">
        <v>20</v>
      </c>
      <c r="C23" s="53" t="s">
        <v>58</v>
      </c>
      <c r="D23" s="54" t="s">
        <v>87</v>
      </c>
      <c r="E23" s="59"/>
      <c r="F23" s="22" t="str">
        <f>IF(H23="","",CHOOSE(MONTH(H23),"JANVIER","FEVRIER","MARS","AVRIL","MAI","JUIN","JUILLET","AOUT","SEPTEMBRE","OCTOBRE","NOVEMBRE","DECEMBRE"))</f>
        <v>JUIN</v>
      </c>
      <c r="G23" s="60">
        <v>42885</v>
      </c>
      <c r="H23" s="55">
        <v>42887</v>
      </c>
      <c r="I23" s="22">
        <f>H23-G23</f>
        <v>2</v>
      </c>
      <c r="J23" s="62">
        <v>68</v>
      </c>
      <c r="K23" s="74" t="s">
        <v>56</v>
      </c>
    </row>
    <row r="24" spans="1:11" x14ac:dyDescent="0.2">
      <c r="A24" s="12" t="s">
        <v>70</v>
      </c>
      <c r="B24" s="22" t="s">
        <v>20</v>
      </c>
      <c r="C24" s="53" t="s">
        <v>58</v>
      </c>
      <c r="D24" s="54" t="s">
        <v>96</v>
      </c>
      <c r="E24" s="54"/>
      <c r="F24" s="22" t="str">
        <f>IF(H24="","",CHOOSE(MONTH(H24),"JANVIER","FEVRIER","MARS","AVRIL","MAI","JUIN","JUILLET","AOUT","SEPTEMBRE","OCTOBRE","NOVEMBRE","DECEMBRE"))</f>
        <v>JUIN</v>
      </c>
      <c r="G24" s="60">
        <v>42886</v>
      </c>
      <c r="H24" s="55">
        <v>42887</v>
      </c>
      <c r="I24" s="22">
        <f>H24-G24</f>
        <v>1</v>
      </c>
      <c r="J24" s="62">
        <v>44</v>
      </c>
      <c r="K24" s="74" t="s">
        <v>56</v>
      </c>
    </row>
    <row r="25" spans="1:11" x14ac:dyDescent="0.2">
      <c r="A25" s="12" t="s">
        <v>71</v>
      </c>
      <c r="B25" s="22" t="s">
        <v>20</v>
      </c>
      <c r="C25" s="53" t="s">
        <v>58</v>
      </c>
      <c r="D25" s="54" t="s">
        <v>105</v>
      </c>
      <c r="E25" s="54"/>
      <c r="F25" s="22" t="str">
        <f>IF(H25="","",CHOOSE(MONTH(H25),"JANVIER","FEVRIER","MARS","AVRIL","MAI","JUIN","JUILLET","AOUT","SEPTEMBRE","OCTOBRE","NOVEMBRE","DECEMBRE"))</f>
        <v>JUIN</v>
      </c>
      <c r="G25" s="55">
        <v>42886</v>
      </c>
      <c r="H25" s="55">
        <v>42887</v>
      </c>
      <c r="I25" s="22">
        <f>H25-G25</f>
        <v>1</v>
      </c>
      <c r="J25" s="58">
        <v>45</v>
      </c>
      <c r="K25" s="74" t="s">
        <v>56</v>
      </c>
    </row>
    <row r="26" spans="1:11" x14ac:dyDescent="0.2">
      <c r="A26" s="12" t="s">
        <v>64</v>
      </c>
      <c r="B26" s="22" t="s">
        <v>20</v>
      </c>
      <c r="C26" s="53" t="s">
        <v>58</v>
      </c>
      <c r="D26" s="54" t="s">
        <v>87</v>
      </c>
      <c r="E26" s="59"/>
      <c r="F26" s="22" t="str">
        <f>IF(H26="","",CHOOSE(MONTH(H26),"JANVIER","FEVRIER","MARS","AVRIL","MAI","JUIN","JUILLET","AOUT","SEPTEMBRE","OCTOBRE","NOVEMBRE","DECEMBRE"))</f>
        <v>JUIN</v>
      </c>
      <c r="G26" s="99">
        <v>42887</v>
      </c>
      <c r="H26" s="99">
        <v>42887</v>
      </c>
      <c r="I26" s="22">
        <f>H26-G26</f>
        <v>0</v>
      </c>
      <c r="J26" s="62">
        <v>0</v>
      </c>
      <c r="K26" s="74" t="s">
        <v>56</v>
      </c>
    </row>
    <row r="27" spans="1:11" x14ac:dyDescent="0.2">
      <c r="A27" s="12" t="s">
        <v>64</v>
      </c>
      <c r="B27" s="22" t="s">
        <v>20</v>
      </c>
      <c r="C27" s="53" t="s">
        <v>58</v>
      </c>
      <c r="D27" s="54" t="s">
        <v>87</v>
      </c>
      <c r="E27" s="59"/>
      <c r="F27" s="22" t="str">
        <f>IF(H27="","",CHOOSE(MONTH(H27),"JANVIER","FEVRIER","MARS","AVRIL","MAI","JUIN","JUILLET","AOUT","SEPTEMBRE","OCTOBRE","NOVEMBRE","DECEMBRE"))</f>
        <v>JUIN</v>
      </c>
      <c r="G27" s="99">
        <v>42887</v>
      </c>
      <c r="H27" s="99">
        <v>42887</v>
      </c>
      <c r="I27" s="22">
        <f>H27-G27</f>
        <v>0</v>
      </c>
      <c r="J27" s="62">
        <v>0</v>
      </c>
      <c r="K27" s="74" t="s">
        <v>56</v>
      </c>
    </row>
    <row r="28" spans="1:11" x14ac:dyDescent="0.2">
      <c r="A28" s="12" t="s">
        <v>64</v>
      </c>
      <c r="B28" s="22" t="s">
        <v>20</v>
      </c>
      <c r="C28" s="53" t="s">
        <v>58</v>
      </c>
      <c r="D28" s="54" t="s">
        <v>87</v>
      </c>
      <c r="E28" s="59"/>
      <c r="F28" s="22" t="str">
        <f>IF(H28="","",CHOOSE(MONTH(H28),"JANVIER","FEVRIER","MARS","AVRIL","MAI","JUIN","JUILLET","AOUT","SEPTEMBRE","OCTOBRE","NOVEMBRE","DECEMBRE"))</f>
        <v>JUIN</v>
      </c>
      <c r="G28" s="99">
        <v>42887</v>
      </c>
      <c r="H28" s="99">
        <v>42887</v>
      </c>
      <c r="I28" s="22">
        <f>H28-G28</f>
        <v>0</v>
      </c>
      <c r="J28" s="62">
        <v>0</v>
      </c>
      <c r="K28" s="74" t="s">
        <v>56</v>
      </c>
    </row>
    <row r="29" spans="1:11" x14ac:dyDescent="0.2">
      <c r="A29" s="12" t="s">
        <v>64</v>
      </c>
      <c r="B29" s="22" t="s">
        <v>20</v>
      </c>
      <c r="C29" s="53" t="s">
        <v>58</v>
      </c>
      <c r="D29" s="54" t="s">
        <v>87</v>
      </c>
      <c r="E29" s="59"/>
      <c r="F29" s="22" t="str">
        <f>IF(H29="","",CHOOSE(MONTH(H29),"JANVIER","FEVRIER","MARS","AVRIL","MAI","JUIN","JUILLET","AOUT","SEPTEMBRE","OCTOBRE","NOVEMBRE","DECEMBRE"))</f>
        <v>JUIN</v>
      </c>
      <c r="G29" s="99">
        <v>42887</v>
      </c>
      <c r="H29" s="99">
        <v>42887</v>
      </c>
      <c r="I29" s="22">
        <f>H29-G29</f>
        <v>0</v>
      </c>
      <c r="J29" s="62">
        <v>0</v>
      </c>
      <c r="K29" s="74" t="s">
        <v>56</v>
      </c>
    </row>
    <row r="30" spans="1:11" x14ac:dyDescent="0.2">
      <c r="A30" s="12" t="s">
        <v>64</v>
      </c>
      <c r="B30" s="22" t="s">
        <v>20</v>
      </c>
      <c r="C30" s="53" t="s">
        <v>58</v>
      </c>
      <c r="D30" s="54" t="s">
        <v>87</v>
      </c>
      <c r="E30" s="59"/>
      <c r="F30" s="22" t="str">
        <f>IF(H30="","",CHOOSE(MONTH(H30),"JANVIER","FEVRIER","MARS","AVRIL","MAI","JUIN","JUILLET","AOUT","SEPTEMBRE","OCTOBRE","NOVEMBRE","DECEMBRE"))</f>
        <v>JUIN</v>
      </c>
      <c r="G30" s="99">
        <v>42887</v>
      </c>
      <c r="H30" s="99">
        <v>42887</v>
      </c>
      <c r="I30" s="22">
        <f>H30-G30</f>
        <v>0</v>
      </c>
      <c r="J30" s="62">
        <v>0</v>
      </c>
      <c r="K30" s="74" t="s">
        <v>56</v>
      </c>
    </row>
    <row r="31" spans="1:11" x14ac:dyDescent="0.2">
      <c r="A31" s="12" t="s">
        <v>64</v>
      </c>
      <c r="B31" s="22" t="s">
        <v>20</v>
      </c>
      <c r="C31" s="53" t="s">
        <v>58</v>
      </c>
      <c r="D31" s="54" t="s">
        <v>87</v>
      </c>
      <c r="E31" s="59"/>
      <c r="F31" s="22" t="str">
        <f>IF(H31="","",CHOOSE(MONTH(H31),"JANVIER","FEVRIER","MARS","AVRIL","MAI","JUIN","JUILLET","AOUT","SEPTEMBRE","OCTOBRE","NOVEMBRE","DECEMBRE"))</f>
        <v>JUIN</v>
      </c>
      <c r="G31" s="99">
        <v>42887</v>
      </c>
      <c r="H31" s="99">
        <v>42887</v>
      </c>
      <c r="I31" s="22">
        <f>H31-G31</f>
        <v>0</v>
      </c>
      <c r="J31" s="62">
        <v>0</v>
      </c>
      <c r="K31" s="74" t="s">
        <v>56</v>
      </c>
    </row>
    <row r="32" spans="1:11" x14ac:dyDescent="0.2">
      <c r="A32" s="12" t="s">
        <v>64</v>
      </c>
      <c r="B32" s="22" t="s">
        <v>20</v>
      </c>
      <c r="C32" s="53" t="s">
        <v>58</v>
      </c>
      <c r="D32" s="54" t="s">
        <v>87</v>
      </c>
      <c r="E32" s="59"/>
      <c r="F32" s="22" t="str">
        <f>IF(H32="","",CHOOSE(MONTH(H32),"JANVIER","FEVRIER","MARS","AVRIL","MAI","JUIN","JUILLET","AOUT","SEPTEMBRE","OCTOBRE","NOVEMBRE","DECEMBRE"))</f>
        <v>JUIN</v>
      </c>
      <c r="G32" s="99">
        <v>42887</v>
      </c>
      <c r="H32" s="99">
        <v>42887</v>
      </c>
      <c r="I32" s="22">
        <f>H32-G32</f>
        <v>0</v>
      </c>
      <c r="J32" s="62">
        <v>0</v>
      </c>
      <c r="K32" s="74" t="s">
        <v>56</v>
      </c>
    </row>
    <row r="33" spans="1:11" x14ac:dyDescent="0.2">
      <c r="A33" s="12" t="s">
        <v>64</v>
      </c>
      <c r="B33" s="22" t="s">
        <v>20</v>
      </c>
      <c r="C33" s="53" t="s">
        <v>58</v>
      </c>
      <c r="D33" s="54" t="s">
        <v>94</v>
      </c>
      <c r="E33" s="59"/>
      <c r="F33" s="22" t="str">
        <f>IF(H33="","",CHOOSE(MONTH(H33),"JANVIER","FEVRIER","MARS","AVRIL","MAI","JUIN","JUILLET","AOUT","SEPTEMBRE","OCTOBRE","NOVEMBRE","DECEMBRE"))</f>
        <v>JUIN</v>
      </c>
      <c r="G33" s="60">
        <v>42887</v>
      </c>
      <c r="H33" s="55">
        <v>42890</v>
      </c>
      <c r="I33" s="22">
        <f>H33-G33</f>
        <v>3</v>
      </c>
      <c r="J33" s="62">
        <v>102</v>
      </c>
      <c r="K33" s="74" t="s">
        <v>56</v>
      </c>
    </row>
    <row r="34" spans="1:11" x14ac:dyDescent="0.2">
      <c r="A34" s="12" t="s">
        <v>70</v>
      </c>
      <c r="B34" s="22" t="s">
        <v>20</v>
      </c>
      <c r="C34" s="53" t="s">
        <v>58</v>
      </c>
      <c r="D34" s="54" t="s">
        <v>97</v>
      </c>
      <c r="E34" s="54"/>
      <c r="F34" s="22" t="str">
        <f>IF(H34="","",CHOOSE(MONTH(H34),"JANVIER","FEVRIER","MARS","AVRIL","MAI","JUIN","JUILLET","AOUT","SEPTEMBRE","OCTOBRE","NOVEMBRE","DECEMBRE"))</f>
        <v>JUIN</v>
      </c>
      <c r="G34" s="60">
        <v>42887</v>
      </c>
      <c r="H34" s="55">
        <v>42890</v>
      </c>
      <c r="I34" s="22">
        <f>H34-G34</f>
        <v>3</v>
      </c>
      <c r="J34" s="62">
        <v>132</v>
      </c>
      <c r="K34" s="74" t="s">
        <v>56</v>
      </c>
    </row>
    <row r="35" spans="1:11" x14ac:dyDescent="0.2">
      <c r="A35" s="12" t="s">
        <v>67</v>
      </c>
      <c r="B35" s="22" t="s">
        <v>20</v>
      </c>
      <c r="C35" s="53" t="s">
        <v>58</v>
      </c>
      <c r="D35" s="54" t="s">
        <v>105</v>
      </c>
      <c r="E35" s="53"/>
      <c r="F35" s="22" t="str">
        <f>IF(H35="","",CHOOSE(MONTH(H35),"JANVIER","FEVRIER","MARS","AVRIL","MAI","JUIN","JUILLET","AOUT","SEPTEMBRE","OCTOBRE","NOVEMBRE","DECEMBRE"))</f>
        <v>JUIN</v>
      </c>
      <c r="G35" s="60">
        <v>42887</v>
      </c>
      <c r="H35" s="55">
        <v>42887</v>
      </c>
      <c r="I35" s="22">
        <f>H35-G35</f>
        <v>0</v>
      </c>
      <c r="J35" s="62">
        <v>0</v>
      </c>
      <c r="K35" s="74" t="s">
        <v>56</v>
      </c>
    </row>
    <row r="36" spans="1:11" x14ac:dyDescent="0.2">
      <c r="A36" s="12" t="s">
        <v>67</v>
      </c>
      <c r="B36" s="22" t="s">
        <v>20</v>
      </c>
      <c r="C36" s="53" t="s">
        <v>58</v>
      </c>
      <c r="D36" s="54" t="s">
        <v>106</v>
      </c>
      <c r="E36" s="53"/>
      <c r="F36" s="22" t="str">
        <f>IF(H36="","",CHOOSE(MONTH(H36),"JANVIER","FEVRIER","MARS","AVRIL","MAI","JUIN","JUILLET","AOUT","SEPTEMBRE","OCTOBRE","NOVEMBRE","DECEMBRE"))</f>
        <v>JUIN</v>
      </c>
      <c r="G36" s="60">
        <v>42887</v>
      </c>
      <c r="H36" s="55">
        <v>42887</v>
      </c>
      <c r="I36" s="22">
        <f>H36-G36</f>
        <v>0</v>
      </c>
      <c r="J36" s="62">
        <v>0</v>
      </c>
      <c r="K36" s="74" t="s">
        <v>56</v>
      </c>
    </row>
    <row r="37" spans="1:11" x14ac:dyDescent="0.2">
      <c r="A37" s="12" t="s">
        <v>67</v>
      </c>
      <c r="B37" s="22" t="s">
        <v>20</v>
      </c>
      <c r="C37" s="53" t="s">
        <v>58</v>
      </c>
      <c r="D37" s="54" t="s">
        <v>107</v>
      </c>
      <c r="E37" s="53"/>
      <c r="F37" s="22" t="str">
        <f>IF(H37="","",CHOOSE(MONTH(H37),"JANVIER","FEVRIER","MARS","AVRIL","MAI","JUIN","JUILLET","AOUT","SEPTEMBRE","OCTOBRE","NOVEMBRE","DECEMBRE"))</f>
        <v>JUIN</v>
      </c>
      <c r="G37" s="60">
        <v>42887</v>
      </c>
      <c r="H37" s="55">
        <v>42887</v>
      </c>
      <c r="I37" s="22">
        <f>H37-G37</f>
        <v>0</v>
      </c>
      <c r="J37" s="62">
        <v>0</v>
      </c>
      <c r="K37" s="74" t="s">
        <v>56</v>
      </c>
    </row>
    <row r="38" spans="1:11" x14ac:dyDescent="0.2">
      <c r="A38" s="12" t="s">
        <v>67</v>
      </c>
      <c r="B38" s="22" t="s">
        <v>20</v>
      </c>
      <c r="C38" s="53" t="s">
        <v>58</v>
      </c>
      <c r="D38" s="52" t="s">
        <v>82</v>
      </c>
      <c r="E38" s="53"/>
      <c r="F38" s="22" t="str">
        <f>IF(H38="","",CHOOSE(MONTH(H38),"JANVIER","FEVRIER","MARS","AVRIL","MAI","JUIN","JUILLET","AOUT","SEPTEMBRE","OCTOBRE","NOVEMBRE","DECEMBRE"))</f>
        <v>JUIN</v>
      </c>
      <c r="G38" s="60">
        <v>42887</v>
      </c>
      <c r="H38" s="55">
        <v>42887</v>
      </c>
      <c r="I38" s="22">
        <f>H38-G38</f>
        <v>0</v>
      </c>
      <c r="J38" s="62">
        <v>0</v>
      </c>
      <c r="K38" s="74" t="s">
        <v>56</v>
      </c>
    </row>
    <row r="39" spans="1:11" x14ac:dyDescent="0.2">
      <c r="A39" s="12" t="s">
        <v>67</v>
      </c>
      <c r="B39" s="22" t="s">
        <v>20</v>
      </c>
      <c r="C39" s="53" t="s">
        <v>58</v>
      </c>
      <c r="D39" s="54" t="s">
        <v>83</v>
      </c>
      <c r="E39" s="53"/>
      <c r="F39" s="22" t="str">
        <f>IF(H39="","",CHOOSE(MONTH(H39),"JANVIER","FEVRIER","MARS","AVRIL","MAI","JUIN","JUILLET","AOUT","SEPTEMBRE","OCTOBRE","NOVEMBRE","DECEMBRE"))</f>
        <v>JUIN</v>
      </c>
      <c r="G39" s="60">
        <v>42887</v>
      </c>
      <c r="H39" s="55">
        <v>42887</v>
      </c>
      <c r="I39" s="22">
        <f>H39-G39</f>
        <v>0</v>
      </c>
      <c r="J39" s="62">
        <v>0</v>
      </c>
      <c r="K39" s="74" t="s">
        <v>56</v>
      </c>
    </row>
    <row r="40" spans="1:11" x14ac:dyDescent="0.2">
      <c r="A40" s="12" t="s">
        <v>67</v>
      </c>
      <c r="B40" s="22" t="s">
        <v>20</v>
      </c>
      <c r="C40" s="53" t="s">
        <v>58</v>
      </c>
      <c r="D40" s="54" t="s">
        <v>84</v>
      </c>
      <c r="E40" s="53"/>
      <c r="F40" s="22" t="str">
        <f>IF(H40="","",CHOOSE(MONTH(H40),"JANVIER","FEVRIER","MARS","AVRIL","MAI","JUIN","JUILLET","AOUT","SEPTEMBRE","OCTOBRE","NOVEMBRE","DECEMBRE"))</f>
        <v>JUIN</v>
      </c>
      <c r="G40" s="60">
        <v>42887</v>
      </c>
      <c r="H40" s="55">
        <v>42887</v>
      </c>
      <c r="I40" s="22">
        <f>H40-G40</f>
        <v>0</v>
      </c>
      <c r="J40" s="62">
        <v>0</v>
      </c>
      <c r="K40" s="74" t="s">
        <v>56</v>
      </c>
    </row>
    <row r="41" spans="1:11" x14ac:dyDescent="0.2">
      <c r="A41" s="12" t="s">
        <v>67</v>
      </c>
      <c r="B41" s="22" t="s">
        <v>20</v>
      </c>
      <c r="C41" s="53" t="s">
        <v>58</v>
      </c>
      <c r="D41" s="54" t="s">
        <v>85</v>
      </c>
      <c r="E41" s="53"/>
      <c r="F41" s="22" t="str">
        <f>IF(H41="","",CHOOSE(MONTH(H41),"JANVIER","FEVRIER","MARS","AVRIL","MAI","JUIN","JUILLET","AOUT","SEPTEMBRE","OCTOBRE","NOVEMBRE","DECEMBRE"))</f>
        <v>JUIN</v>
      </c>
      <c r="G41" s="60">
        <v>42887</v>
      </c>
      <c r="H41" s="55">
        <v>42887</v>
      </c>
      <c r="I41" s="22">
        <f>H41-G41</f>
        <v>0</v>
      </c>
      <c r="J41" s="62">
        <v>0</v>
      </c>
      <c r="K41" s="74" t="s">
        <v>56</v>
      </c>
    </row>
    <row r="42" spans="1:11" x14ac:dyDescent="0.2">
      <c r="A42" s="12" t="s">
        <v>67</v>
      </c>
      <c r="B42" s="22" t="s">
        <v>20</v>
      </c>
      <c r="C42" s="53" t="s">
        <v>58</v>
      </c>
      <c r="D42" s="54" t="s">
        <v>86</v>
      </c>
      <c r="E42" s="53"/>
      <c r="F42" s="22" t="str">
        <f>IF(H42="","",CHOOSE(MONTH(H42),"JANVIER","FEVRIER","MARS","AVRIL","MAI","JUIN","JUILLET","AOUT","SEPTEMBRE","OCTOBRE","NOVEMBRE","DECEMBRE"))</f>
        <v>JUIN</v>
      </c>
      <c r="G42" s="60">
        <v>42887</v>
      </c>
      <c r="H42" s="55">
        <v>42887</v>
      </c>
      <c r="I42" s="22">
        <f>H42-G42</f>
        <v>0</v>
      </c>
      <c r="J42" s="62">
        <v>0</v>
      </c>
      <c r="K42" s="74" t="s">
        <v>56</v>
      </c>
    </row>
    <row r="43" spans="1:11" x14ac:dyDescent="0.2">
      <c r="A43" s="12" t="s">
        <v>68</v>
      </c>
      <c r="B43" s="22" t="s">
        <v>20</v>
      </c>
      <c r="C43" s="53" t="s">
        <v>59</v>
      </c>
      <c r="D43" s="54" t="s">
        <v>87</v>
      </c>
      <c r="E43" s="54"/>
      <c r="F43" s="22" t="str">
        <f>IF(H43="","",CHOOSE(MONTH(H43),"JANVIER","FEVRIER","MARS","AVRIL","MAI","JUIN","JUILLET","AOUT","SEPTEMBRE","OCTOBRE","NOVEMBRE","DECEMBRE"))</f>
        <v>JUIN</v>
      </c>
      <c r="G43" s="61">
        <v>42887</v>
      </c>
      <c r="H43" s="61">
        <v>42887</v>
      </c>
      <c r="I43" s="22">
        <f>H43-G43</f>
        <v>0</v>
      </c>
      <c r="J43" s="63">
        <v>0</v>
      </c>
      <c r="K43" s="74" t="s">
        <v>56</v>
      </c>
    </row>
    <row r="44" spans="1:11" x14ac:dyDescent="0.2">
      <c r="A44" s="12" t="s">
        <v>68</v>
      </c>
      <c r="B44" s="22" t="s">
        <v>20</v>
      </c>
      <c r="C44" s="53" t="s">
        <v>59</v>
      </c>
      <c r="D44" s="54" t="s">
        <v>88</v>
      </c>
      <c r="E44" s="54"/>
      <c r="F44" s="22" t="str">
        <f>IF(H44="","",CHOOSE(MONTH(H44),"JANVIER","FEVRIER","MARS","AVRIL","MAI","JUIN","JUILLET","AOUT","SEPTEMBRE","OCTOBRE","NOVEMBRE","DECEMBRE"))</f>
        <v>JUIN</v>
      </c>
      <c r="G44" s="61">
        <v>42887</v>
      </c>
      <c r="H44" s="61">
        <v>42887</v>
      </c>
      <c r="I44" s="22">
        <f>H44-G44</f>
        <v>0</v>
      </c>
      <c r="J44" s="63">
        <v>0</v>
      </c>
      <c r="K44" s="74" t="s">
        <v>56</v>
      </c>
    </row>
    <row r="45" spans="1:11" x14ac:dyDescent="0.2">
      <c r="A45" s="12" t="s">
        <v>68</v>
      </c>
      <c r="B45" s="22" t="s">
        <v>20</v>
      </c>
      <c r="C45" s="53" t="s">
        <v>59</v>
      </c>
      <c r="D45" s="54" t="s">
        <v>89</v>
      </c>
      <c r="E45" s="54"/>
      <c r="F45" s="22" t="str">
        <f>IF(H45="","",CHOOSE(MONTH(H45),"JANVIER","FEVRIER","MARS","AVRIL","MAI","JUIN","JUILLET","AOUT","SEPTEMBRE","OCTOBRE","NOVEMBRE","DECEMBRE"))</f>
        <v>JUIN</v>
      </c>
      <c r="G45" s="61">
        <v>42887</v>
      </c>
      <c r="H45" s="61">
        <v>42887</v>
      </c>
      <c r="I45" s="22">
        <f>H45-G45</f>
        <v>0</v>
      </c>
      <c r="J45" s="63">
        <v>0</v>
      </c>
      <c r="K45" s="74" t="s">
        <v>56</v>
      </c>
    </row>
    <row r="46" spans="1:11" x14ac:dyDescent="0.2">
      <c r="A46" s="12" t="s">
        <v>68</v>
      </c>
      <c r="B46" s="22" t="s">
        <v>20</v>
      </c>
      <c r="C46" s="53" t="s">
        <v>59</v>
      </c>
      <c r="D46" s="54" t="s">
        <v>90</v>
      </c>
      <c r="E46" s="54"/>
      <c r="F46" s="22" t="str">
        <f>IF(H46="","",CHOOSE(MONTH(H46),"JANVIER","FEVRIER","MARS","AVRIL","MAI","JUIN","JUILLET","AOUT","SEPTEMBRE","OCTOBRE","NOVEMBRE","DECEMBRE"))</f>
        <v>JUIN</v>
      </c>
      <c r="G46" s="61">
        <v>42887</v>
      </c>
      <c r="H46" s="61">
        <v>42887</v>
      </c>
      <c r="I46" s="22">
        <f>H46-G46</f>
        <v>0</v>
      </c>
      <c r="J46" s="63">
        <v>0</v>
      </c>
      <c r="K46" s="74" t="s">
        <v>56</v>
      </c>
    </row>
    <row r="47" spans="1:11" x14ac:dyDescent="0.2">
      <c r="A47" s="12" t="s">
        <v>68</v>
      </c>
      <c r="B47" s="22" t="s">
        <v>20</v>
      </c>
      <c r="C47" s="53" t="s">
        <v>59</v>
      </c>
      <c r="D47" s="54" t="s">
        <v>91</v>
      </c>
      <c r="E47" s="54"/>
      <c r="F47" s="22" t="str">
        <f>IF(H47="","",CHOOSE(MONTH(H47),"JANVIER","FEVRIER","MARS","AVRIL","MAI","JUIN","JUILLET","AOUT","SEPTEMBRE","OCTOBRE","NOVEMBRE","DECEMBRE"))</f>
        <v>JUIN</v>
      </c>
      <c r="G47" s="61">
        <v>42887</v>
      </c>
      <c r="H47" s="61">
        <v>42887</v>
      </c>
      <c r="I47" s="22">
        <f>H47-G47</f>
        <v>0</v>
      </c>
      <c r="J47" s="63">
        <v>0</v>
      </c>
      <c r="K47" s="74" t="s">
        <v>56</v>
      </c>
    </row>
    <row r="48" spans="1:11" x14ac:dyDescent="0.2">
      <c r="A48" s="12" t="s">
        <v>68</v>
      </c>
      <c r="B48" s="22" t="s">
        <v>20</v>
      </c>
      <c r="C48" s="53" t="s">
        <v>59</v>
      </c>
      <c r="D48" s="54" t="s">
        <v>92</v>
      </c>
      <c r="E48" s="54"/>
      <c r="F48" s="22" t="str">
        <f>IF(H48="","",CHOOSE(MONTH(H48),"JANVIER","FEVRIER","MARS","AVRIL","MAI","JUIN","JUILLET","AOUT","SEPTEMBRE","OCTOBRE","NOVEMBRE","DECEMBRE"))</f>
        <v>JUIN</v>
      </c>
      <c r="G48" s="61">
        <v>42887</v>
      </c>
      <c r="H48" s="61">
        <v>42887</v>
      </c>
      <c r="I48" s="22">
        <f>H48-G48</f>
        <v>0</v>
      </c>
      <c r="J48" s="63">
        <v>0</v>
      </c>
      <c r="K48" s="74" t="s">
        <v>56</v>
      </c>
    </row>
    <row r="49" spans="1:11" x14ac:dyDescent="0.2">
      <c r="A49" s="12" t="s">
        <v>68</v>
      </c>
      <c r="B49" s="22" t="s">
        <v>20</v>
      </c>
      <c r="C49" s="53" t="s">
        <v>59</v>
      </c>
      <c r="D49" s="54" t="s">
        <v>93</v>
      </c>
      <c r="E49" s="54"/>
      <c r="F49" s="22" t="str">
        <f>IF(H49="","",CHOOSE(MONTH(H49),"JANVIER","FEVRIER","MARS","AVRIL","MAI","JUIN","JUILLET","AOUT","SEPTEMBRE","OCTOBRE","NOVEMBRE","DECEMBRE"))</f>
        <v>JUIN</v>
      </c>
      <c r="G49" s="61">
        <v>42887</v>
      </c>
      <c r="H49" s="61">
        <v>42887</v>
      </c>
      <c r="I49" s="22">
        <f>H49-G49</f>
        <v>0</v>
      </c>
      <c r="J49" s="63">
        <v>0</v>
      </c>
      <c r="K49" s="74" t="s">
        <v>56</v>
      </c>
    </row>
    <row r="50" spans="1:11" x14ac:dyDescent="0.2">
      <c r="A50" s="12" t="s">
        <v>68</v>
      </c>
      <c r="B50" s="22" t="s">
        <v>20</v>
      </c>
      <c r="C50" s="53" t="s">
        <v>59</v>
      </c>
      <c r="D50" s="54" t="s">
        <v>94</v>
      </c>
      <c r="E50" s="54"/>
      <c r="F50" s="22" t="str">
        <f>IF(H50="","",CHOOSE(MONTH(H50),"JANVIER","FEVRIER","MARS","AVRIL","MAI","JUIN","JUILLET","AOUT","SEPTEMBRE","OCTOBRE","NOVEMBRE","DECEMBRE"))</f>
        <v>JUIN</v>
      </c>
      <c r="G50" s="61">
        <v>42887</v>
      </c>
      <c r="H50" s="61">
        <v>42887</v>
      </c>
      <c r="I50" s="22">
        <f>H50-G50</f>
        <v>0</v>
      </c>
      <c r="J50" s="63">
        <v>0</v>
      </c>
      <c r="K50" s="74" t="s">
        <v>56</v>
      </c>
    </row>
    <row r="51" spans="1:11" x14ac:dyDescent="0.2">
      <c r="A51" s="12" t="s">
        <v>71</v>
      </c>
      <c r="B51" s="22" t="s">
        <v>20</v>
      </c>
      <c r="C51" s="53" t="s">
        <v>58</v>
      </c>
      <c r="D51" s="54" t="s">
        <v>106</v>
      </c>
      <c r="E51" s="54"/>
      <c r="F51" s="22" t="str">
        <f>IF(H51="","",CHOOSE(MONTH(H51),"JANVIER","FEVRIER","MARS","AVRIL","MAI","JUIN","JUILLET","AOUT","SEPTEMBRE","OCTOBRE","NOVEMBRE","DECEMBRE"))</f>
        <v>JUIN</v>
      </c>
      <c r="G51" s="55">
        <v>42887</v>
      </c>
      <c r="H51" s="55">
        <v>42889</v>
      </c>
      <c r="I51" s="22">
        <f>H51-G51</f>
        <v>2</v>
      </c>
      <c r="J51" s="58">
        <v>90</v>
      </c>
      <c r="K51" s="74" t="s">
        <v>56</v>
      </c>
    </row>
    <row r="52" spans="1:11" x14ac:dyDescent="0.2">
      <c r="A52" s="12" t="s">
        <v>67</v>
      </c>
      <c r="B52" s="22" t="s">
        <v>20</v>
      </c>
      <c r="C52" s="53" t="s">
        <v>58</v>
      </c>
      <c r="D52" s="54" t="s">
        <v>91</v>
      </c>
      <c r="E52" s="53"/>
      <c r="F52" s="22" t="str">
        <f>IF(H52="","",CHOOSE(MONTH(H52),"JANVIER","FEVRIER","MARS","AVRIL","MAI","JUIN","JUILLET","AOUT","SEPTEMBRE","OCTOBRE","NOVEMBRE","DECEMBRE"))</f>
        <v>JUIN</v>
      </c>
      <c r="G52" s="61">
        <v>42888</v>
      </c>
      <c r="H52" s="55">
        <v>42891</v>
      </c>
      <c r="I52" s="22">
        <f>H52-G52</f>
        <v>3</v>
      </c>
      <c r="J52" s="57">
        <v>200</v>
      </c>
      <c r="K52" s="74" t="s">
        <v>56</v>
      </c>
    </row>
    <row r="53" spans="1:11" x14ac:dyDescent="0.2">
      <c r="A53" s="12" t="s">
        <v>68</v>
      </c>
      <c r="B53" s="22" t="s">
        <v>20</v>
      </c>
      <c r="C53" s="53" t="s">
        <v>58</v>
      </c>
      <c r="D53" s="54" t="s">
        <v>102</v>
      </c>
      <c r="E53" s="54"/>
      <c r="F53" s="22" t="str">
        <f>IF(H53="","",CHOOSE(MONTH(H53),"JANVIER","FEVRIER","MARS","AVRIL","MAI","JUIN","JUILLET","AOUT","SEPTEMBRE","OCTOBRE","NOVEMBRE","DECEMBRE"))</f>
        <v>JUIN</v>
      </c>
      <c r="G53" s="55">
        <v>42889</v>
      </c>
      <c r="H53" s="55">
        <v>42891</v>
      </c>
      <c r="I53" s="22">
        <f>H53-G53</f>
        <v>2</v>
      </c>
      <c r="J53" s="57">
        <v>106</v>
      </c>
    </row>
    <row r="54" spans="1:11" x14ac:dyDescent="0.2">
      <c r="A54" s="12" t="s">
        <v>73</v>
      </c>
      <c r="B54" s="22" t="s">
        <v>20</v>
      </c>
      <c r="C54" s="53" t="s">
        <v>59</v>
      </c>
      <c r="D54" s="54" t="s">
        <v>88</v>
      </c>
      <c r="E54" s="54"/>
      <c r="F54" s="22" t="str">
        <f>IF(H54="","",CHOOSE(MONTH(H54),"JANVIER","FEVRIER","MARS","AVRIL","MAI","JUIN","JUILLET","AOUT","SEPTEMBRE","OCTOBRE","NOVEMBRE","DECEMBRE"))</f>
        <v>JUIN</v>
      </c>
      <c r="G54" s="61">
        <v>42889</v>
      </c>
      <c r="H54" s="55">
        <v>42894</v>
      </c>
      <c r="I54" s="22">
        <f>H54-G54</f>
        <v>5</v>
      </c>
      <c r="J54" s="57">
        <v>200</v>
      </c>
      <c r="K54" s="74" t="s">
        <v>56</v>
      </c>
    </row>
    <row r="55" spans="1:11" x14ac:dyDescent="0.2">
      <c r="A55" s="12" t="s">
        <v>71</v>
      </c>
      <c r="B55" s="22" t="s">
        <v>20</v>
      </c>
      <c r="C55" s="53" t="s">
        <v>58</v>
      </c>
      <c r="D55" s="54" t="s">
        <v>102</v>
      </c>
      <c r="E55" s="59"/>
      <c r="F55" s="22" t="str">
        <f>IF(H55="","",CHOOSE(MONTH(H55),"JANVIER","FEVRIER","MARS","AVRIL","MAI","JUIN","JUILLET","AOUT","SEPTEMBRE","OCTOBRE","NOVEMBRE","DECEMBRE"))</f>
        <v>JUIN</v>
      </c>
      <c r="G55" s="61">
        <v>42890</v>
      </c>
      <c r="H55" s="55">
        <v>42895</v>
      </c>
      <c r="I55" s="22">
        <f>H55-G55</f>
        <v>5</v>
      </c>
      <c r="J55" s="57">
        <v>200</v>
      </c>
      <c r="K55" s="74" t="s">
        <v>56</v>
      </c>
    </row>
    <row r="56" spans="1:11" x14ac:dyDescent="0.2">
      <c r="A56" s="12" t="s">
        <v>64</v>
      </c>
      <c r="B56" s="22" t="s">
        <v>20</v>
      </c>
      <c r="C56" s="53" t="s">
        <v>58</v>
      </c>
      <c r="D56" s="54" t="s">
        <v>85</v>
      </c>
      <c r="E56" s="59"/>
      <c r="F56" s="22" t="str">
        <f>IF(H56="","",CHOOSE(MONTH(H56),"JANVIER","FEVRIER","MARS","AVRIL","MAI","JUIN","JUILLET","AOUT","SEPTEMBRE","OCTOBRE","NOVEMBRE","DECEMBRE"))</f>
        <v>JUIN</v>
      </c>
      <c r="G56" s="61">
        <v>42891</v>
      </c>
      <c r="H56" s="55">
        <v>42897</v>
      </c>
      <c r="I56" s="22">
        <f>H56-G56</f>
        <v>6</v>
      </c>
      <c r="J56" s="57">
        <v>200</v>
      </c>
      <c r="K56" s="74" t="s">
        <v>56</v>
      </c>
    </row>
    <row r="57" spans="1:11" x14ac:dyDescent="0.2">
      <c r="A57" s="12" t="s">
        <v>70</v>
      </c>
      <c r="B57" s="22" t="s">
        <v>20</v>
      </c>
      <c r="C57" s="53" t="s">
        <v>58</v>
      </c>
      <c r="D57" s="54" t="s">
        <v>84</v>
      </c>
      <c r="E57" s="54"/>
      <c r="F57" s="22" t="str">
        <f>IF(H57="","",CHOOSE(MONTH(H57),"JANVIER","FEVRIER","MARS","AVRIL","MAI","JUIN","JUILLET","AOUT","SEPTEMBRE","OCTOBRE","NOVEMBRE","DECEMBRE"))</f>
        <v>JUIN</v>
      </c>
      <c r="G57" s="60">
        <v>42891</v>
      </c>
      <c r="H57" s="55">
        <v>42894</v>
      </c>
      <c r="I57" s="22">
        <f>H57-G57</f>
        <v>3</v>
      </c>
      <c r="J57" s="62">
        <v>151</v>
      </c>
      <c r="K57" s="74" t="s">
        <v>56</v>
      </c>
    </row>
    <row r="58" spans="1:11" x14ac:dyDescent="0.2">
      <c r="A58" s="12" t="s">
        <v>67</v>
      </c>
      <c r="B58" s="22" t="s">
        <v>20</v>
      </c>
      <c r="C58" s="53" t="s">
        <v>58</v>
      </c>
      <c r="D58" s="54" t="s">
        <v>94</v>
      </c>
      <c r="E58" s="53"/>
      <c r="F58" s="22" t="str">
        <f>IF(H58="","",CHOOSE(MONTH(H58),"JANVIER","FEVRIER","MARS","AVRIL","MAI","JUIN","JUILLET","AOUT","SEPTEMBRE","OCTOBRE","NOVEMBRE","DECEMBRE"))</f>
        <v>JUIN</v>
      </c>
      <c r="G58" s="61">
        <v>42891</v>
      </c>
      <c r="H58" s="55">
        <v>42896</v>
      </c>
      <c r="I58" s="22">
        <f>H58-G58</f>
        <v>5</v>
      </c>
      <c r="J58" s="57">
        <v>200</v>
      </c>
      <c r="K58" s="74" t="s">
        <v>56</v>
      </c>
    </row>
    <row r="59" spans="1:11" x14ac:dyDescent="0.2">
      <c r="A59" s="12" t="s">
        <v>72</v>
      </c>
      <c r="B59" s="22" t="s">
        <v>20</v>
      </c>
      <c r="C59" s="53" t="s">
        <v>58</v>
      </c>
      <c r="D59" s="54" t="s">
        <v>101</v>
      </c>
      <c r="E59" s="59"/>
      <c r="F59" s="22" t="str">
        <f>IF(H59="","",CHOOSE(MONTH(H59),"JANVIER","FEVRIER","MARS","AVRIL","MAI","JUIN","JUILLET","AOUT","SEPTEMBRE","OCTOBRE","NOVEMBRE","DECEMBRE"))</f>
        <v>JUIN</v>
      </c>
      <c r="G59" s="61">
        <v>42891</v>
      </c>
      <c r="H59" s="61">
        <v>42894</v>
      </c>
      <c r="I59" s="22">
        <f>H59-G59</f>
        <v>3</v>
      </c>
      <c r="J59" s="63">
        <v>180</v>
      </c>
      <c r="K59" s="74" t="s">
        <v>56</v>
      </c>
    </row>
    <row r="60" spans="1:11" x14ac:dyDescent="0.2">
      <c r="A60" s="12" t="s">
        <v>65</v>
      </c>
      <c r="B60" s="22" t="s">
        <v>20</v>
      </c>
      <c r="C60" s="53" t="s">
        <v>59</v>
      </c>
      <c r="D60" s="54" t="s">
        <v>103</v>
      </c>
      <c r="E60" s="59"/>
      <c r="F60" s="22" t="str">
        <f>IF(H60="","",CHOOSE(MONTH(H60),"JANVIER","FEVRIER","MARS","AVRIL","MAI","JUIN","JUILLET","AOUT","SEPTEMBRE","OCTOBRE","NOVEMBRE","DECEMBRE"))</f>
        <v>JUIN</v>
      </c>
      <c r="G60" s="61">
        <v>42894</v>
      </c>
      <c r="H60" s="55">
        <v>42896</v>
      </c>
      <c r="I60" s="22">
        <f>H60-G60</f>
        <v>2</v>
      </c>
      <c r="J60" s="57">
        <v>200</v>
      </c>
      <c r="K60" s="74" t="s">
        <v>56</v>
      </c>
    </row>
    <row r="61" spans="1:11" x14ac:dyDescent="0.2">
      <c r="A61" s="12" t="s">
        <v>65</v>
      </c>
      <c r="B61" s="22" t="s">
        <v>22</v>
      </c>
      <c r="C61" s="53" t="s">
        <v>59</v>
      </c>
      <c r="D61" s="54" t="s">
        <v>95</v>
      </c>
      <c r="E61" s="53"/>
      <c r="F61" s="22" t="str">
        <f>IF(H61="","",CHOOSE(MONTH(H61),"JANVIER","FEVRIER","MARS","AVRIL","MAI","JUIN","JUILLET","AOUT","SEPTEMBRE","OCTOBRE","NOVEMBRE","DECEMBRE"))</f>
        <v>JUIN</v>
      </c>
      <c r="G61" s="61">
        <v>42894</v>
      </c>
      <c r="H61" s="55">
        <v>42898</v>
      </c>
      <c r="I61" s="22">
        <f>H61-G61</f>
        <v>4</v>
      </c>
      <c r="J61" s="57">
        <v>200</v>
      </c>
      <c r="K61" s="74" t="s">
        <v>56</v>
      </c>
    </row>
    <row r="62" spans="1:11" x14ac:dyDescent="0.2">
      <c r="A62" s="12" t="s">
        <v>70</v>
      </c>
      <c r="B62" s="22" t="s">
        <v>20</v>
      </c>
      <c r="C62" s="53" t="s">
        <v>59</v>
      </c>
      <c r="D62" s="54" t="s">
        <v>103</v>
      </c>
      <c r="E62" s="54"/>
      <c r="F62" s="22" t="str">
        <f>IF(H62="","",CHOOSE(MONTH(H62),"JANVIER","FEVRIER","MARS","AVRIL","MAI","JUIN","JUILLET","AOUT","SEPTEMBRE","OCTOBRE","NOVEMBRE","DECEMBRE"))</f>
        <v>JUIN</v>
      </c>
      <c r="G62" s="55">
        <v>42894</v>
      </c>
      <c r="H62" s="55">
        <v>42896</v>
      </c>
      <c r="I62" s="22">
        <f>H62-G62</f>
        <v>2</v>
      </c>
      <c r="J62" s="58">
        <v>121.3</v>
      </c>
    </row>
    <row r="63" spans="1:11" x14ac:dyDescent="0.2">
      <c r="A63" s="12" t="s">
        <v>72</v>
      </c>
      <c r="B63" s="22" t="s">
        <v>20</v>
      </c>
      <c r="C63" s="53" t="s">
        <v>58</v>
      </c>
      <c r="D63" s="54" t="s">
        <v>100</v>
      </c>
      <c r="E63" s="53"/>
      <c r="F63" s="22" t="str">
        <f>IF(H63="","",CHOOSE(MONTH(H63),"JANVIER","FEVRIER","MARS","AVRIL","MAI","JUIN","JUILLET","AOUT","SEPTEMBRE","OCTOBRE","NOVEMBRE","DECEMBRE"))</f>
        <v>JUIN</v>
      </c>
      <c r="G63" s="60">
        <v>42894</v>
      </c>
      <c r="H63" s="55">
        <v>42897</v>
      </c>
      <c r="I63" s="22">
        <f>H63-G63</f>
        <v>3</v>
      </c>
      <c r="J63" s="62">
        <v>180</v>
      </c>
      <c r="K63" s="74" t="s">
        <v>56</v>
      </c>
    </row>
    <row r="64" spans="1:11" x14ac:dyDescent="0.2">
      <c r="A64" s="12" t="s">
        <v>73</v>
      </c>
      <c r="B64" s="22" t="s">
        <v>20</v>
      </c>
      <c r="C64" s="53" t="s">
        <v>59</v>
      </c>
      <c r="D64" s="54" t="s">
        <v>102</v>
      </c>
      <c r="E64" s="59"/>
      <c r="F64" s="22" t="str">
        <f>IF(H64="","",CHOOSE(MONTH(H64),"JANVIER","FEVRIER","MARS","AVRIL","MAI","JUIN","JUILLET","AOUT","SEPTEMBRE","OCTOBRE","NOVEMBRE","DECEMBRE"))</f>
        <v>JUIN</v>
      </c>
      <c r="G64" s="55">
        <v>42894</v>
      </c>
      <c r="H64" s="55">
        <v>42897</v>
      </c>
      <c r="I64" s="22">
        <f>H64-G64</f>
        <v>3</v>
      </c>
      <c r="J64" s="57">
        <v>185</v>
      </c>
      <c r="K64" s="74" t="s">
        <v>56</v>
      </c>
    </row>
    <row r="65" spans="1:11" x14ac:dyDescent="0.2">
      <c r="A65" s="12" t="s">
        <v>68</v>
      </c>
      <c r="B65" s="22" t="s">
        <v>20</v>
      </c>
      <c r="C65" s="53" t="s">
        <v>58</v>
      </c>
      <c r="D65" s="54" t="s">
        <v>87</v>
      </c>
      <c r="E65" s="53"/>
      <c r="F65" s="22" t="str">
        <f>IF(H65="","",CHOOSE(MONTH(H65),"JANVIER","FEVRIER","MARS","AVRIL","MAI","JUIN","JUILLET","AOUT","SEPTEMBRE","OCTOBRE","NOVEMBRE","DECEMBRE"))</f>
        <v>JUIN</v>
      </c>
      <c r="G65" s="61">
        <v>42895</v>
      </c>
      <c r="H65" s="55">
        <v>42900</v>
      </c>
      <c r="I65" s="22">
        <f>H65-G65</f>
        <v>5</v>
      </c>
      <c r="J65" s="57">
        <v>200</v>
      </c>
      <c r="K65" s="74" t="s">
        <v>56</v>
      </c>
    </row>
    <row r="66" spans="1:11" x14ac:dyDescent="0.2">
      <c r="A66" s="12" t="s">
        <v>71</v>
      </c>
      <c r="B66" s="22" t="s">
        <v>20</v>
      </c>
      <c r="C66" s="53" t="s">
        <v>58</v>
      </c>
      <c r="D66" s="54" t="s">
        <v>83</v>
      </c>
      <c r="E66" s="54"/>
      <c r="F66" s="22" t="str">
        <f>IF(H66="","",CHOOSE(MONTH(H66),"JANVIER","FEVRIER","MARS","AVRIL","MAI","JUIN","JUILLET","AOUT","SEPTEMBRE","OCTOBRE","NOVEMBRE","DECEMBRE"))</f>
        <v>JUIN</v>
      </c>
      <c r="G66" s="60">
        <v>42895</v>
      </c>
      <c r="H66" s="55">
        <v>42898</v>
      </c>
      <c r="I66" s="22">
        <f>H66-G66</f>
        <v>3</v>
      </c>
      <c r="J66" s="62">
        <v>150</v>
      </c>
      <c r="K66" s="74" t="s">
        <v>56</v>
      </c>
    </row>
    <row r="67" spans="1:11" x14ac:dyDescent="0.2">
      <c r="A67" s="12" t="s">
        <v>65</v>
      </c>
      <c r="B67" s="22" t="s">
        <v>20</v>
      </c>
      <c r="C67" s="53" t="s">
        <v>58</v>
      </c>
      <c r="D67" s="54" t="s">
        <v>85</v>
      </c>
      <c r="E67" s="54"/>
      <c r="F67" s="22" t="str">
        <f>IF(H67="","",CHOOSE(MONTH(H67),"JANVIER","FEVRIER","MARS","AVRIL","MAI","JUIN","JUILLET","AOUT","SEPTEMBRE","OCTOBRE","NOVEMBRE","DECEMBRE"))</f>
        <v>JUIN</v>
      </c>
      <c r="G67" s="55">
        <v>42897</v>
      </c>
      <c r="H67" s="55">
        <v>42900</v>
      </c>
      <c r="I67" s="22">
        <f>H67-G67</f>
        <v>3</v>
      </c>
      <c r="J67" s="57">
        <v>165</v>
      </c>
      <c r="K67" s="74" t="s">
        <v>56</v>
      </c>
    </row>
    <row r="68" spans="1:11" x14ac:dyDescent="0.2">
      <c r="A68" s="12" t="s">
        <v>70</v>
      </c>
      <c r="B68" s="22" t="s">
        <v>20</v>
      </c>
      <c r="C68" s="53" t="s">
        <v>59</v>
      </c>
      <c r="D68" s="54" t="s">
        <v>84</v>
      </c>
      <c r="E68" s="54"/>
      <c r="F68" s="22" t="str">
        <f>IF(H68="","",CHOOSE(MONTH(H68),"JANVIER","FEVRIER","MARS","AVRIL","MAI","JUIN","JUILLET","AOUT","SEPTEMBRE","OCTOBRE","NOVEMBRE","DECEMBRE"))</f>
        <v>JUIN</v>
      </c>
      <c r="G68" s="55">
        <v>42897</v>
      </c>
      <c r="H68" s="55">
        <v>42902</v>
      </c>
      <c r="I68" s="22">
        <f>H68-G68</f>
        <v>5</v>
      </c>
      <c r="J68" s="57">
        <v>200</v>
      </c>
      <c r="K68" s="74" t="s">
        <v>56</v>
      </c>
    </row>
    <row r="69" spans="1:11" x14ac:dyDescent="0.2">
      <c r="A69" s="12" t="s">
        <v>72</v>
      </c>
      <c r="B69" s="22" t="s">
        <v>20</v>
      </c>
      <c r="C69" s="53" t="s">
        <v>59</v>
      </c>
      <c r="D69" s="54" t="s">
        <v>92</v>
      </c>
      <c r="E69" s="53"/>
      <c r="F69" s="22" t="str">
        <f>IF(H69="","",CHOOSE(MONTH(H69),"JANVIER","FEVRIER","MARS","AVRIL","MAI","JUIN","JUILLET","AOUT","SEPTEMBRE","OCTOBRE","NOVEMBRE","DECEMBRE"))</f>
        <v>JUIN</v>
      </c>
      <c r="G69" s="61">
        <v>42897</v>
      </c>
      <c r="H69" s="55">
        <v>42900</v>
      </c>
      <c r="I69" s="22">
        <f>H69-G69</f>
        <v>3</v>
      </c>
      <c r="J69" s="57">
        <v>200</v>
      </c>
      <c r="K69" s="74" t="s">
        <v>56</v>
      </c>
    </row>
    <row r="70" spans="1:11" x14ac:dyDescent="0.2">
      <c r="A70" s="12" t="s">
        <v>64</v>
      </c>
      <c r="B70" s="22" t="s">
        <v>20</v>
      </c>
      <c r="C70" s="53" t="s">
        <v>59</v>
      </c>
      <c r="D70" s="54" t="s">
        <v>95</v>
      </c>
      <c r="E70" s="59"/>
      <c r="F70" s="22" t="str">
        <f>IF(H70="","",CHOOSE(MONTH(H70),"JANVIER","FEVRIER","MARS","AVRIL","MAI","JUIN","JUILLET","AOUT","SEPTEMBRE","OCTOBRE","NOVEMBRE","DECEMBRE"))</f>
        <v>JUIN</v>
      </c>
      <c r="G70" s="61">
        <v>42898</v>
      </c>
      <c r="H70" s="55">
        <v>42900</v>
      </c>
      <c r="I70" s="22">
        <f>H70-G70</f>
        <v>2</v>
      </c>
      <c r="J70" s="63">
        <v>169.4</v>
      </c>
      <c r="K70" s="74" t="s">
        <v>56</v>
      </c>
    </row>
    <row r="71" spans="1:11" x14ac:dyDescent="0.2">
      <c r="A71" s="12" t="s">
        <v>67</v>
      </c>
      <c r="B71" s="22" t="s">
        <v>20</v>
      </c>
      <c r="C71" s="53" t="s">
        <v>58</v>
      </c>
      <c r="D71" s="54" t="s">
        <v>105</v>
      </c>
      <c r="E71" s="59"/>
      <c r="F71" s="22" t="str">
        <f>IF(H71="","",CHOOSE(MONTH(H71),"JANVIER","FEVRIER","MARS","AVRIL","MAI","JUIN","JUILLET","AOUT","SEPTEMBRE","OCTOBRE","NOVEMBRE","DECEMBRE"))</f>
        <v>JUIN</v>
      </c>
      <c r="G71" s="55">
        <v>42898</v>
      </c>
      <c r="H71" s="55">
        <v>42902</v>
      </c>
      <c r="I71" s="22">
        <f>H71-G71</f>
        <v>4</v>
      </c>
      <c r="J71" s="57">
        <v>200</v>
      </c>
      <c r="K71" s="74" t="s">
        <v>56</v>
      </c>
    </row>
    <row r="72" spans="1:11" x14ac:dyDescent="0.2">
      <c r="A72" s="12" t="s">
        <v>71</v>
      </c>
      <c r="B72" s="22" t="s">
        <v>20</v>
      </c>
      <c r="C72" s="53" t="s">
        <v>58</v>
      </c>
      <c r="D72" s="52" t="s">
        <v>82</v>
      </c>
      <c r="E72" s="54"/>
      <c r="F72" s="22" t="str">
        <f>IF(H72="","",CHOOSE(MONTH(H72),"JANVIER","FEVRIER","MARS","AVRIL","MAI","JUIN","JUILLET","AOUT","SEPTEMBRE","OCTOBRE","NOVEMBRE","DECEMBRE"))</f>
        <v>JUIN</v>
      </c>
      <c r="G72" s="55">
        <v>42898</v>
      </c>
      <c r="H72" s="55">
        <v>42901</v>
      </c>
      <c r="I72" s="22">
        <f>H72-G72</f>
        <v>3</v>
      </c>
      <c r="J72" s="58">
        <v>150</v>
      </c>
      <c r="K72" s="74" t="s">
        <v>56</v>
      </c>
    </row>
    <row r="73" spans="1:11" x14ac:dyDescent="0.2">
      <c r="A73" s="12" t="s">
        <v>73</v>
      </c>
      <c r="B73" s="22" t="s">
        <v>20</v>
      </c>
      <c r="C73" s="53" t="s">
        <v>59</v>
      </c>
      <c r="D73" s="54" t="s">
        <v>90</v>
      </c>
      <c r="E73" s="53"/>
      <c r="F73" s="22" t="str">
        <f>IF(H73="","",CHOOSE(MONTH(H73),"JANVIER","FEVRIER","MARS","AVRIL","MAI","JUIN","JUILLET","AOUT","SEPTEMBRE","OCTOBRE","NOVEMBRE","DECEMBRE"))</f>
        <v>JUIN</v>
      </c>
      <c r="G73" s="61">
        <v>42899</v>
      </c>
      <c r="H73" s="55">
        <v>42903</v>
      </c>
      <c r="I73" s="22">
        <f>H73-G73</f>
        <v>4</v>
      </c>
      <c r="J73" s="57">
        <v>200</v>
      </c>
      <c r="K73" s="74" t="s">
        <v>56</v>
      </c>
    </row>
    <row r="74" spans="1:11" x14ac:dyDescent="0.2">
      <c r="A74" s="12" t="s">
        <v>64</v>
      </c>
      <c r="B74" s="22" t="s">
        <v>20</v>
      </c>
      <c r="C74" s="53" t="s">
        <v>59</v>
      </c>
      <c r="D74" s="52" t="s">
        <v>82</v>
      </c>
      <c r="E74" s="54"/>
      <c r="F74" s="22" t="str">
        <f>IF(H74="","",CHOOSE(MONTH(H74),"JANVIER","FEVRIER","MARS","AVRIL","MAI","JUIN","JUILLET","AOUT","SEPTEMBRE","OCTOBRE","NOVEMBRE","DECEMBRE"))</f>
        <v>JUIN</v>
      </c>
      <c r="G74" s="60">
        <v>42900</v>
      </c>
      <c r="H74" s="55">
        <v>42904</v>
      </c>
      <c r="I74" s="22">
        <f>H74-G74</f>
        <v>4</v>
      </c>
      <c r="J74" s="57">
        <v>200</v>
      </c>
      <c r="K74" s="74" t="s">
        <v>56</v>
      </c>
    </row>
    <row r="75" spans="1:11" x14ac:dyDescent="0.2">
      <c r="A75" s="12" t="s">
        <v>72</v>
      </c>
      <c r="B75" s="22" t="s">
        <v>20</v>
      </c>
      <c r="C75" s="53" t="s">
        <v>59</v>
      </c>
      <c r="D75" s="54" t="s">
        <v>89</v>
      </c>
      <c r="E75" s="53"/>
      <c r="F75" s="22" t="str">
        <f>IF(H75="","",CHOOSE(MONTH(H75),"JANVIER","FEVRIER","MARS","AVRIL","MAI","JUIN","JUILLET","AOUT","SEPTEMBRE","OCTOBRE","NOVEMBRE","DECEMBRE"))</f>
        <v>JUIN</v>
      </c>
      <c r="G75" s="61">
        <v>42900</v>
      </c>
      <c r="H75" s="55">
        <v>42903</v>
      </c>
      <c r="I75" s="22">
        <f>H75-G75</f>
        <v>3</v>
      </c>
      <c r="J75" s="57">
        <v>200</v>
      </c>
      <c r="K75" s="74" t="s">
        <v>56</v>
      </c>
    </row>
    <row r="76" spans="1:11" x14ac:dyDescent="0.2">
      <c r="A76" s="12" t="s">
        <v>71</v>
      </c>
      <c r="B76" s="22" t="s">
        <v>20</v>
      </c>
      <c r="C76" s="53" t="s">
        <v>58</v>
      </c>
      <c r="D76" s="54" t="s">
        <v>86</v>
      </c>
      <c r="E76" s="54"/>
      <c r="F76" s="22" t="str">
        <f>IF(H76="","",CHOOSE(MONTH(H76),"JANVIER","FEVRIER","MARS","AVRIL","MAI","JUIN","JUILLET","AOUT","SEPTEMBRE","OCTOBRE","NOVEMBRE","DECEMBRE"))</f>
        <v>JUIN</v>
      </c>
      <c r="G76" s="61">
        <v>42901</v>
      </c>
      <c r="H76" s="55">
        <v>42904</v>
      </c>
      <c r="I76" s="22">
        <f>H76-G76</f>
        <v>3</v>
      </c>
      <c r="J76" s="63">
        <v>166</v>
      </c>
      <c r="K76" s="74" t="s">
        <v>56</v>
      </c>
    </row>
    <row r="77" spans="1:11" x14ac:dyDescent="0.2">
      <c r="A77" s="12" t="s">
        <v>67</v>
      </c>
      <c r="B77" s="22" t="s">
        <v>20</v>
      </c>
      <c r="C77" s="53" t="s">
        <v>58</v>
      </c>
      <c r="D77" s="54" t="s">
        <v>104</v>
      </c>
      <c r="E77" s="54"/>
      <c r="F77" s="22" t="str">
        <f>IF(H77="","",CHOOSE(MONTH(H77),"JANVIER","FEVRIER","MARS","AVRIL","MAI","JUIN","JUILLET","AOUT","SEPTEMBRE","OCTOBRE","NOVEMBRE","DECEMBRE"))</f>
        <v>JUIN</v>
      </c>
      <c r="G77" s="55">
        <v>42902</v>
      </c>
      <c r="H77" s="55">
        <v>42904</v>
      </c>
      <c r="I77" s="22">
        <f>H77-G77</f>
        <v>2</v>
      </c>
      <c r="J77" s="57">
        <v>136</v>
      </c>
      <c r="K77" s="74" t="s">
        <v>56</v>
      </c>
    </row>
    <row r="78" spans="1:11" x14ac:dyDescent="0.2">
      <c r="A78" s="12" t="s">
        <v>65</v>
      </c>
      <c r="B78" s="22" t="s">
        <v>20</v>
      </c>
      <c r="C78" s="53" t="s">
        <v>58</v>
      </c>
      <c r="D78" s="54" t="s">
        <v>100</v>
      </c>
      <c r="E78" s="59"/>
      <c r="F78" s="22" t="str">
        <f>IF(H78="","",CHOOSE(MONTH(H78),"JANVIER","FEVRIER","MARS","AVRIL","MAI","JUIN","JUILLET","AOUT","SEPTEMBRE","OCTOBRE","NOVEMBRE","DECEMBRE"))</f>
        <v>JUIN</v>
      </c>
      <c r="G78" s="60">
        <v>42903</v>
      </c>
      <c r="H78" s="55">
        <v>42907</v>
      </c>
      <c r="I78" s="22">
        <f>H78-G78</f>
        <v>4</v>
      </c>
      <c r="J78" s="57">
        <v>200</v>
      </c>
      <c r="K78" s="74" t="s">
        <v>56</v>
      </c>
    </row>
    <row r="79" spans="1:11" x14ac:dyDescent="0.2">
      <c r="A79" s="12" t="s">
        <v>72</v>
      </c>
      <c r="B79" s="22" t="s">
        <v>20</v>
      </c>
      <c r="C79" s="53" t="s">
        <v>58</v>
      </c>
      <c r="D79" s="54" t="s">
        <v>107</v>
      </c>
      <c r="E79" s="53"/>
      <c r="F79" s="22" t="str">
        <f>IF(H79="","",CHOOSE(MONTH(H79),"JANVIER","FEVRIER","MARS","AVRIL","MAI","JUIN","JUILLET","AOUT","SEPTEMBRE","OCTOBRE","NOVEMBRE","DECEMBRE"))</f>
        <v>JUIN</v>
      </c>
      <c r="G79" s="60">
        <v>42903</v>
      </c>
      <c r="H79" s="55">
        <v>42906</v>
      </c>
      <c r="I79" s="22">
        <f>H79-G79</f>
        <v>3</v>
      </c>
      <c r="J79" s="57">
        <v>200</v>
      </c>
      <c r="K79" s="74" t="s">
        <v>56</v>
      </c>
    </row>
    <row r="80" spans="1:11" x14ac:dyDescent="0.2">
      <c r="A80" s="12" t="s">
        <v>67</v>
      </c>
      <c r="B80" s="22" t="s">
        <v>20</v>
      </c>
      <c r="C80" s="53" t="s">
        <v>58</v>
      </c>
      <c r="D80" s="54" t="s">
        <v>107</v>
      </c>
      <c r="E80" s="54"/>
      <c r="F80" s="22" t="str">
        <f>IF(H80="","",CHOOSE(MONTH(H80),"JANVIER","FEVRIER","MARS","AVRIL","MAI","JUIN","JUILLET","AOUT","SEPTEMBRE","OCTOBRE","NOVEMBRE","DECEMBRE"))</f>
        <v>JUIN</v>
      </c>
      <c r="G80" s="55">
        <v>42904</v>
      </c>
      <c r="H80" s="55">
        <v>42906</v>
      </c>
      <c r="I80" s="22">
        <f>H80-G80</f>
        <v>2</v>
      </c>
      <c r="J80" s="57">
        <v>137</v>
      </c>
      <c r="K80" s="74" t="s">
        <v>56</v>
      </c>
    </row>
    <row r="81" spans="1:11" x14ac:dyDescent="0.2">
      <c r="A81" s="12" t="s">
        <v>64</v>
      </c>
      <c r="B81" s="22" t="s">
        <v>20</v>
      </c>
      <c r="C81" s="53" t="s">
        <v>59</v>
      </c>
      <c r="D81" s="54" t="s">
        <v>97</v>
      </c>
      <c r="E81" s="59"/>
      <c r="F81" s="22" t="str">
        <f>IF(H81="","",CHOOSE(MONTH(H81),"JANVIER","FEVRIER","MARS","AVRIL","MAI","JUIN","JUILLET","AOUT","SEPTEMBRE","OCTOBRE","NOVEMBRE","DECEMBRE"))</f>
        <v>JUIN</v>
      </c>
      <c r="G81" s="55">
        <v>42905</v>
      </c>
      <c r="H81" s="55">
        <v>42908</v>
      </c>
      <c r="I81" s="22">
        <f>H81-G81</f>
        <v>3</v>
      </c>
      <c r="J81" s="57">
        <v>200</v>
      </c>
      <c r="K81" s="74" t="s">
        <v>56</v>
      </c>
    </row>
    <row r="82" spans="1:11" x14ac:dyDescent="0.2">
      <c r="A82" s="12" t="s">
        <v>70</v>
      </c>
      <c r="B82" s="22" t="s">
        <v>20</v>
      </c>
      <c r="C82" s="53" t="s">
        <v>59</v>
      </c>
      <c r="D82" s="54" t="s">
        <v>93</v>
      </c>
      <c r="E82" s="53"/>
      <c r="F82" s="22" t="str">
        <f>IF(H82="","",CHOOSE(MONTH(H82),"JANVIER","FEVRIER","MARS","AVRIL","MAI","JUIN","JUILLET","AOUT","SEPTEMBRE","OCTOBRE","NOVEMBRE","DECEMBRE"))</f>
        <v>JUIN</v>
      </c>
      <c r="G82" s="61">
        <v>42905</v>
      </c>
      <c r="H82" s="55">
        <v>42911</v>
      </c>
      <c r="I82" s="22">
        <f>H82-G82</f>
        <v>6</v>
      </c>
      <c r="J82" s="57">
        <v>200</v>
      </c>
      <c r="K82" s="74" t="s">
        <v>56</v>
      </c>
    </row>
    <row r="83" spans="1:11" x14ac:dyDescent="0.2">
      <c r="A83" s="12" t="s">
        <v>71</v>
      </c>
      <c r="B83" s="22" t="s">
        <v>20</v>
      </c>
      <c r="C83" s="53" t="s">
        <v>58</v>
      </c>
      <c r="D83" s="54" t="s">
        <v>99</v>
      </c>
      <c r="E83" s="54"/>
      <c r="F83" s="22" t="str">
        <f>IF(H83="","",CHOOSE(MONTH(H83),"JANVIER","FEVRIER","MARS","AVRIL","MAI","JUIN","JUILLET","AOUT","SEPTEMBRE","OCTOBRE","NOVEMBRE","DECEMBRE"))</f>
        <v>JUIN</v>
      </c>
      <c r="G83" s="60">
        <v>42905</v>
      </c>
      <c r="H83" s="55">
        <v>42909</v>
      </c>
      <c r="I83" s="22">
        <f>H83-G83</f>
        <v>4</v>
      </c>
      <c r="J83" s="57">
        <v>200</v>
      </c>
      <c r="K83" s="74" t="s">
        <v>56</v>
      </c>
    </row>
    <row r="84" spans="1:11" x14ac:dyDescent="0.2">
      <c r="A84" s="12" t="s">
        <v>67</v>
      </c>
      <c r="B84" s="22" t="s">
        <v>20</v>
      </c>
      <c r="C84" s="53" t="s">
        <v>58</v>
      </c>
      <c r="D84" s="54" t="s">
        <v>106</v>
      </c>
      <c r="E84" s="53"/>
      <c r="F84" s="22" t="str">
        <f>IF(H84="","",CHOOSE(MONTH(H84),"JANVIER","FEVRIER","MARS","AVRIL","MAI","JUIN","JUILLET","AOUT","SEPTEMBRE","OCTOBRE","NOVEMBRE","DECEMBRE"))</f>
        <v>JUIN</v>
      </c>
      <c r="G84" s="55">
        <v>42906</v>
      </c>
      <c r="H84" s="55">
        <v>42909</v>
      </c>
      <c r="I84" s="22">
        <f>H84-G84</f>
        <v>3</v>
      </c>
      <c r="J84" s="57">
        <v>200</v>
      </c>
      <c r="K84" s="74" t="s">
        <v>56</v>
      </c>
    </row>
    <row r="85" spans="1:11" x14ac:dyDescent="0.2">
      <c r="A85" s="12" t="s">
        <v>68</v>
      </c>
      <c r="B85" s="22" t="s">
        <v>20</v>
      </c>
      <c r="C85" s="53" t="s">
        <v>58</v>
      </c>
      <c r="D85" s="54" t="s">
        <v>99</v>
      </c>
      <c r="E85" s="59"/>
      <c r="F85" s="22" t="str">
        <f>IF(H85="","",CHOOSE(MONTH(H85),"JANVIER","FEVRIER","MARS","AVRIL","MAI","JUIN","JUILLET","AOUT","SEPTEMBRE","OCTOBRE","NOVEMBRE","DECEMBRE"))</f>
        <v>JUIN</v>
      </c>
      <c r="G85" s="60">
        <v>42906</v>
      </c>
      <c r="H85" s="55">
        <v>42909</v>
      </c>
      <c r="I85" s="22">
        <f>H85-G85</f>
        <v>3</v>
      </c>
      <c r="J85" s="62">
        <v>179</v>
      </c>
      <c r="K85" s="74" t="s">
        <v>56</v>
      </c>
    </row>
    <row r="86" spans="1:11" x14ac:dyDescent="0.2">
      <c r="A86" s="12" t="s">
        <v>65</v>
      </c>
      <c r="B86" s="22" t="s">
        <v>20</v>
      </c>
      <c r="C86" s="53" t="s">
        <v>58</v>
      </c>
      <c r="D86" s="54" t="s">
        <v>104</v>
      </c>
      <c r="E86" s="59"/>
      <c r="F86" s="22" t="str">
        <f>IF(H86="","",CHOOSE(MONTH(H86),"JANVIER","FEVRIER","MARS","AVRIL","MAI","JUIN","JUILLET","AOUT","SEPTEMBRE","OCTOBRE","NOVEMBRE","DECEMBRE"))</f>
        <v>JUIN</v>
      </c>
      <c r="G86" s="60">
        <v>42907</v>
      </c>
      <c r="H86" s="55">
        <v>42910</v>
      </c>
      <c r="I86" s="22">
        <f>H86-G86</f>
        <v>3</v>
      </c>
      <c r="J86" s="62">
        <v>194</v>
      </c>
      <c r="K86" s="74" t="s">
        <v>56</v>
      </c>
    </row>
    <row r="87" spans="1:11" x14ac:dyDescent="0.2">
      <c r="A87" s="12" t="s">
        <v>73</v>
      </c>
      <c r="B87" s="22" t="s">
        <v>20</v>
      </c>
      <c r="C87" s="53" t="s">
        <v>58</v>
      </c>
      <c r="D87" s="54" t="s">
        <v>103</v>
      </c>
      <c r="E87" s="59"/>
      <c r="F87" s="22" t="str">
        <f>IF(H87="","",CHOOSE(MONTH(H87),"JANVIER","FEVRIER","MARS","AVRIL","MAI","JUIN","JUILLET","AOUT","SEPTEMBRE","OCTOBRE","NOVEMBRE","DECEMBRE"))</f>
        <v>JUIN</v>
      </c>
      <c r="G87" s="60">
        <v>42907</v>
      </c>
      <c r="H87" s="55">
        <v>42910</v>
      </c>
      <c r="I87" s="22">
        <f>H87-G87</f>
        <v>3</v>
      </c>
      <c r="J87" s="62">
        <v>189</v>
      </c>
      <c r="K87" s="74" t="s">
        <v>56</v>
      </c>
    </row>
    <row r="88" spans="1:11" x14ac:dyDescent="0.2">
      <c r="A88" s="12" t="s">
        <v>64</v>
      </c>
      <c r="B88" s="22" t="s">
        <v>20</v>
      </c>
      <c r="C88" s="53" t="s">
        <v>58</v>
      </c>
      <c r="D88" s="54" t="s">
        <v>101</v>
      </c>
      <c r="E88" s="54"/>
      <c r="F88" s="22" t="str">
        <f>IF(H88="","",CHOOSE(MONTH(H88),"JANVIER","FEVRIER","MARS","AVRIL","MAI","JUIN","JUILLET","AOUT","SEPTEMBRE","OCTOBRE","NOVEMBRE","DECEMBRE"))</f>
        <v>JUIN</v>
      </c>
      <c r="G88" s="60">
        <v>42908</v>
      </c>
      <c r="H88" s="55">
        <v>42912</v>
      </c>
      <c r="I88" s="22">
        <f>H88-G88</f>
        <v>4</v>
      </c>
      <c r="J88" s="57">
        <v>200</v>
      </c>
      <c r="K88" s="74" t="s">
        <v>56</v>
      </c>
    </row>
    <row r="89" spans="1:11" x14ac:dyDescent="0.2">
      <c r="A89" s="12" t="s">
        <v>72</v>
      </c>
      <c r="B89" s="22" t="s">
        <v>20</v>
      </c>
      <c r="C89" s="53" t="s">
        <v>59</v>
      </c>
      <c r="D89" s="54" t="s">
        <v>86</v>
      </c>
      <c r="E89" s="59"/>
      <c r="F89" s="22" t="str">
        <f>IF(H89="","",CHOOSE(MONTH(H89),"JANVIER","FEVRIER","MARS","AVRIL","MAI","JUIN","JUILLET","AOUT","SEPTEMBRE","OCTOBRE","NOVEMBRE","DECEMBRE"))</f>
        <v>JUIN</v>
      </c>
      <c r="G89" s="61">
        <v>42908</v>
      </c>
      <c r="H89" s="55">
        <v>42911</v>
      </c>
      <c r="I89" s="22">
        <f>H89-G89</f>
        <v>3</v>
      </c>
      <c r="J89" s="57">
        <v>200</v>
      </c>
      <c r="K89" s="74" t="s">
        <v>56</v>
      </c>
    </row>
    <row r="90" spans="1:11" x14ac:dyDescent="0.2">
      <c r="A90" s="12" t="s">
        <v>69</v>
      </c>
      <c r="B90" s="22" t="s">
        <v>20</v>
      </c>
      <c r="C90" s="53" t="s">
        <v>58</v>
      </c>
      <c r="D90" s="54" t="s">
        <v>101</v>
      </c>
      <c r="E90" s="54"/>
      <c r="F90" s="22" t="str">
        <f>IF(H90="","",CHOOSE(MONTH(H90),"JANVIER","FEVRIER","MARS","AVRIL","MAI","JUIN","JUILLET","AOUT","SEPTEMBRE","OCTOBRE","NOVEMBRE","DECEMBRE"))</f>
        <v>JUIN</v>
      </c>
      <c r="G90" s="55">
        <v>42909</v>
      </c>
      <c r="H90" s="55">
        <v>42912</v>
      </c>
      <c r="I90" s="22">
        <f>H90-G90</f>
        <v>3</v>
      </c>
      <c r="J90" s="58">
        <v>106</v>
      </c>
      <c r="K90" s="74" t="s">
        <v>56</v>
      </c>
    </row>
    <row r="91" spans="1:11" x14ac:dyDescent="0.2">
      <c r="A91" s="12" t="s">
        <v>65</v>
      </c>
      <c r="B91" s="22" t="s">
        <v>20</v>
      </c>
      <c r="C91" s="53" t="s">
        <v>58</v>
      </c>
      <c r="D91" s="54" t="s">
        <v>96</v>
      </c>
      <c r="E91" s="53"/>
      <c r="F91" s="22" t="str">
        <f>IF(H91="","",CHOOSE(MONTH(H91),"JANVIER","FEVRIER","MARS","AVRIL","MAI","JUIN","JUILLET","AOUT","SEPTEMBRE","OCTOBRE","NOVEMBRE","DECEMBRE"))</f>
        <v>JUILLET</v>
      </c>
      <c r="G91" s="61">
        <v>42910</v>
      </c>
      <c r="H91" s="55">
        <v>42917</v>
      </c>
      <c r="I91" s="22">
        <f>H91-G91</f>
        <v>7</v>
      </c>
      <c r="J91" s="57">
        <v>203</v>
      </c>
      <c r="K91" s="74" t="s">
        <v>56</v>
      </c>
    </row>
    <row r="92" spans="1:11" x14ac:dyDescent="0.2">
      <c r="A92" s="12" t="s">
        <v>65</v>
      </c>
      <c r="B92" s="22" t="s">
        <v>20</v>
      </c>
      <c r="C92" s="53" t="s">
        <v>58</v>
      </c>
      <c r="D92" s="54" t="s">
        <v>87</v>
      </c>
      <c r="E92" s="53"/>
      <c r="F92" s="22" t="str">
        <f>IF(H92="","",CHOOSE(MONTH(H92),"JANVIER","FEVRIER","MARS","AVRIL","MAI","JUIN","JUILLET","AOUT","SEPTEMBRE","OCTOBRE","NOVEMBRE","DECEMBRE"))</f>
        <v>JUILLET</v>
      </c>
      <c r="G92" s="61">
        <v>42910</v>
      </c>
      <c r="H92" s="55">
        <v>42917</v>
      </c>
      <c r="I92" s="22">
        <f>H92-G92</f>
        <v>7</v>
      </c>
      <c r="J92" s="63">
        <v>350</v>
      </c>
      <c r="K92" s="74" t="s">
        <v>56</v>
      </c>
    </row>
    <row r="93" spans="1:11" x14ac:dyDescent="0.2">
      <c r="A93" s="12" t="s">
        <v>77</v>
      </c>
      <c r="B93" s="22" t="s">
        <v>20</v>
      </c>
      <c r="C93" s="53" t="s">
        <v>58</v>
      </c>
      <c r="D93" s="54" t="s">
        <v>98</v>
      </c>
      <c r="E93" s="53"/>
      <c r="F93" s="22" t="str">
        <f>IF(H93="","",CHOOSE(MONTH(H93),"JANVIER","FEVRIER","MARS","AVRIL","MAI","JUIN","JUILLET","AOUT","SEPTEMBRE","OCTOBRE","NOVEMBRE","DECEMBRE"))</f>
        <v>JUIN</v>
      </c>
      <c r="G93" s="60">
        <v>42910</v>
      </c>
      <c r="H93" s="55">
        <v>42913</v>
      </c>
      <c r="I93" s="22">
        <f>H93-G93</f>
        <v>3</v>
      </c>
      <c r="J93" s="57">
        <v>200</v>
      </c>
      <c r="K93" s="74" t="s">
        <v>56</v>
      </c>
    </row>
    <row r="94" spans="1:11" x14ac:dyDescent="0.2">
      <c r="A94" s="12" t="s">
        <v>64</v>
      </c>
      <c r="B94" s="22" t="s">
        <v>20</v>
      </c>
      <c r="C94" s="53" t="s">
        <v>58</v>
      </c>
      <c r="D94" s="54" t="s">
        <v>96</v>
      </c>
      <c r="E94" s="59"/>
      <c r="F94" s="22" t="str">
        <f>IF(H94="","",CHOOSE(MONTH(H94),"JANVIER","FEVRIER","MARS","AVRIL","MAI","JUIN","JUILLET","AOUT","SEPTEMBRE","OCTOBRE","NOVEMBRE","DECEMBRE"))</f>
        <v>JUIN</v>
      </c>
      <c r="G94" s="60">
        <v>42912</v>
      </c>
      <c r="H94" s="55">
        <v>42916</v>
      </c>
      <c r="I94" s="22">
        <f>H94-G94</f>
        <v>4</v>
      </c>
      <c r="J94" s="57">
        <v>200</v>
      </c>
      <c r="K94" s="74" t="s">
        <v>56</v>
      </c>
    </row>
    <row r="95" spans="1:11" x14ac:dyDescent="0.2">
      <c r="A95" s="12" t="s">
        <v>69</v>
      </c>
      <c r="B95" s="22" t="s">
        <v>20</v>
      </c>
      <c r="C95" s="53" t="s">
        <v>58</v>
      </c>
      <c r="D95" s="54" t="s">
        <v>98</v>
      </c>
      <c r="E95" s="53"/>
      <c r="F95" s="22" t="str">
        <f>IF(H95="","",CHOOSE(MONTH(H95),"JANVIER","FEVRIER","MARS","AVRIL","MAI","JUIN","JUILLET","AOUT","SEPTEMBRE","OCTOBRE","NOVEMBRE","DECEMBRE"))</f>
        <v>JUIN</v>
      </c>
      <c r="G95" s="60">
        <v>42912</v>
      </c>
      <c r="H95" s="55">
        <v>42916</v>
      </c>
      <c r="I95" s="22">
        <f>H95-G95</f>
        <v>4</v>
      </c>
      <c r="J95" s="62">
        <v>175</v>
      </c>
      <c r="K95" s="74" t="s">
        <v>56</v>
      </c>
    </row>
    <row r="96" spans="1:11" x14ac:dyDescent="0.2">
      <c r="A96" s="12" t="s">
        <v>73</v>
      </c>
      <c r="B96" s="22" t="s">
        <v>20</v>
      </c>
      <c r="C96" s="53" t="s">
        <v>59</v>
      </c>
      <c r="D96" s="54" t="s">
        <v>104</v>
      </c>
      <c r="E96" s="59"/>
      <c r="F96" s="22" t="str">
        <f>IF(H96="","",CHOOSE(MONTH(H96),"JANVIER","FEVRIER","MARS","AVRIL","MAI","JUIN","JUILLET","AOUT","SEPTEMBRE","OCTOBRE","NOVEMBRE","DECEMBRE"))</f>
        <v>JUIN</v>
      </c>
      <c r="G96" s="55">
        <v>42912</v>
      </c>
      <c r="H96" s="55">
        <v>42915</v>
      </c>
      <c r="I96" s="22">
        <f>H96-G96</f>
        <v>3</v>
      </c>
      <c r="J96" s="57">
        <v>200</v>
      </c>
    </row>
    <row r="97" spans="1:11" x14ac:dyDescent="0.2">
      <c r="A97" s="12" t="s">
        <v>70</v>
      </c>
      <c r="B97" s="22" t="s">
        <v>20</v>
      </c>
      <c r="C97" s="53" t="s">
        <v>59</v>
      </c>
      <c r="D97" s="54" t="s">
        <v>104</v>
      </c>
      <c r="E97" s="53"/>
      <c r="F97" s="22" t="str">
        <f>IF(H97="","",CHOOSE(MONTH(H97),"JANVIER","FEVRIER","MARS","AVRIL","MAI","JUIN","JUILLET","AOUT","SEPTEMBRE","OCTOBRE","NOVEMBRE","DECEMBRE"))</f>
        <v>JUILLET</v>
      </c>
      <c r="G97" s="61">
        <v>42913</v>
      </c>
      <c r="H97" s="55">
        <v>42917</v>
      </c>
      <c r="I97" s="22">
        <f>H97-G97</f>
        <v>4</v>
      </c>
      <c r="J97" s="63">
        <v>284</v>
      </c>
      <c r="K97" s="74" t="s">
        <v>56</v>
      </c>
    </row>
    <row r="98" spans="1:11" x14ac:dyDescent="0.2">
      <c r="A98" s="12" t="s">
        <v>67</v>
      </c>
      <c r="B98" s="22" t="s">
        <v>20</v>
      </c>
      <c r="C98" s="53" t="s">
        <v>59</v>
      </c>
      <c r="D98" s="54" t="s">
        <v>83</v>
      </c>
      <c r="E98" s="54"/>
      <c r="F98" s="22" t="str">
        <f>IF(H98="","",CHOOSE(MONTH(H98),"JANVIER","FEVRIER","MARS","AVRIL","MAI","JUIN","JUILLET","AOUT","SEPTEMBRE","OCTOBRE","NOVEMBRE","DECEMBRE"))</f>
        <v>JUIN</v>
      </c>
      <c r="G98" s="61">
        <v>42913</v>
      </c>
      <c r="H98" s="55">
        <v>42916</v>
      </c>
      <c r="I98" s="22">
        <f>H98-G98</f>
        <v>3</v>
      </c>
      <c r="J98" s="57">
        <v>200</v>
      </c>
    </row>
    <row r="99" spans="1:11" x14ac:dyDescent="0.2">
      <c r="A99" s="12" t="s">
        <v>68</v>
      </c>
      <c r="B99" s="22" t="s">
        <v>20</v>
      </c>
      <c r="C99" s="53" t="s">
        <v>58</v>
      </c>
      <c r="D99" s="54" t="s">
        <v>93</v>
      </c>
      <c r="E99" s="53"/>
      <c r="F99" s="22" t="str">
        <f>IF(H99="","",CHOOSE(MONTH(H99),"JANVIER","FEVRIER","MARS","AVRIL","MAI","JUIN","JUILLET","AOUT","SEPTEMBRE","OCTOBRE","NOVEMBRE","DECEMBRE"))</f>
        <v>JUILLET</v>
      </c>
      <c r="G99" s="61">
        <v>42913</v>
      </c>
      <c r="H99" s="55">
        <v>42917</v>
      </c>
      <c r="I99" s="22">
        <f>H99-G99</f>
        <v>4</v>
      </c>
      <c r="J99" s="63">
        <v>248</v>
      </c>
      <c r="K99" s="74" t="s">
        <v>56</v>
      </c>
    </row>
    <row r="100" spans="1:11" x14ac:dyDescent="0.2">
      <c r="A100" s="12" t="s">
        <v>71</v>
      </c>
      <c r="B100" s="22" t="s">
        <v>20</v>
      </c>
      <c r="C100" s="53" t="s">
        <v>59</v>
      </c>
      <c r="D100" s="54" t="s">
        <v>102</v>
      </c>
      <c r="E100" s="53"/>
      <c r="F100" s="22" t="str">
        <f>IF(H100="","",CHOOSE(MONTH(H100),"JANVIER","FEVRIER","MARS","AVRIL","MAI","JUIN","JUILLET","AOUT","SEPTEMBRE","OCTOBRE","NOVEMBRE","DECEMBRE"))</f>
        <v>JUILLET</v>
      </c>
      <c r="G100" s="61">
        <v>42913</v>
      </c>
      <c r="H100" s="55">
        <v>42917</v>
      </c>
      <c r="I100" s="22">
        <f>H100-G100</f>
        <v>4</v>
      </c>
      <c r="J100" s="63">
        <v>248</v>
      </c>
      <c r="K100" s="74" t="s">
        <v>56</v>
      </c>
    </row>
    <row r="101" spans="1:11" x14ac:dyDescent="0.2">
      <c r="A101" s="12" t="s">
        <v>72</v>
      </c>
      <c r="B101" s="22" t="s">
        <v>20</v>
      </c>
      <c r="C101" s="53" t="s">
        <v>59</v>
      </c>
      <c r="D101" s="54" t="s">
        <v>95</v>
      </c>
      <c r="E101" s="59"/>
      <c r="F101" s="22" t="str">
        <f>IF(H101="","",CHOOSE(MONTH(H101),"JANVIER","FEVRIER","MARS","AVRIL","MAI","JUIN","JUILLET","AOUT","SEPTEMBRE","OCTOBRE","NOVEMBRE","DECEMBRE"))</f>
        <v>JUIN</v>
      </c>
      <c r="G101" s="55">
        <v>42913</v>
      </c>
      <c r="H101" s="55">
        <v>42915</v>
      </c>
      <c r="I101" s="22">
        <f>H101-G101</f>
        <v>2</v>
      </c>
      <c r="J101" s="57">
        <v>200</v>
      </c>
      <c r="K101" s="74" t="s">
        <v>56</v>
      </c>
    </row>
    <row r="102" spans="1:11" x14ac:dyDescent="0.2">
      <c r="A102" s="12" t="s">
        <v>77</v>
      </c>
      <c r="B102" s="22" t="s">
        <v>20</v>
      </c>
      <c r="C102" s="53" t="s">
        <v>58</v>
      </c>
      <c r="D102" s="54" t="s">
        <v>100</v>
      </c>
      <c r="E102" s="53"/>
      <c r="F102" s="22" t="str">
        <f>IF(H102="","",CHOOSE(MONTH(H102),"JANVIER","FEVRIER","MARS","AVRIL","MAI","JUIN","JUILLET","AOUT","SEPTEMBRE","OCTOBRE","NOVEMBRE","DECEMBRE"))</f>
        <v>JUILLET</v>
      </c>
      <c r="G102" s="61">
        <v>42914</v>
      </c>
      <c r="H102" s="55">
        <v>42917</v>
      </c>
      <c r="I102" s="22">
        <f>H102-G102</f>
        <v>3</v>
      </c>
      <c r="J102" s="63">
        <v>201</v>
      </c>
      <c r="K102" s="74" t="s">
        <v>56</v>
      </c>
    </row>
    <row r="103" spans="1:11" x14ac:dyDescent="0.2">
      <c r="A103" s="12" t="s">
        <v>72</v>
      </c>
      <c r="B103" s="22" t="s">
        <v>20</v>
      </c>
      <c r="C103" s="53" t="s">
        <v>59</v>
      </c>
      <c r="D103" s="54" t="s">
        <v>96</v>
      </c>
      <c r="E103" s="53"/>
      <c r="F103" s="22" t="str">
        <f>IF(H103="","",CHOOSE(MONTH(H103),"JANVIER","FEVRIER","MARS","AVRIL","MAI","JUIN","JUILLET","AOUT","SEPTEMBRE","OCTOBRE","NOVEMBRE","DECEMBRE"))</f>
        <v>JUILLET</v>
      </c>
      <c r="G103" s="61">
        <v>42915</v>
      </c>
      <c r="H103" s="55">
        <v>42917</v>
      </c>
      <c r="I103" s="22">
        <f>H103-G103</f>
        <v>2</v>
      </c>
      <c r="J103" s="63">
        <v>200</v>
      </c>
      <c r="K103" s="74" t="s">
        <v>56</v>
      </c>
    </row>
    <row r="104" spans="1:11" x14ac:dyDescent="0.2">
      <c r="A104" s="12" t="s">
        <v>73</v>
      </c>
      <c r="B104" s="22" t="s">
        <v>20</v>
      </c>
      <c r="C104" s="53" t="s">
        <v>58</v>
      </c>
      <c r="D104" s="54" t="s">
        <v>102</v>
      </c>
      <c r="E104" s="53"/>
      <c r="F104" s="22" t="str">
        <f>IF(H104="","",CHOOSE(MONTH(H104),"JANVIER","FEVRIER","MARS","AVRIL","MAI","JUIN","JUILLET","AOUT","SEPTEMBRE","OCTOBRE","NOVEMBRE","DECEMBRE"))</f>
        <v>JUILLET</v>
      </c>
      <c r="G104" s="61">
        <v>42915</v>
      </c>
      <c r="H104" s="55">
        <v>42917</v>
      </c>
      <c r="I104" s="22">
        <f>H104-G104</f>
        <v>2</v>
      </c>
      <c r="J104" s="63">
        <v>100</v>
      </c>
      <c r="K104" s="74" t="s">
        <v>56</v>
      </c>
    </row>
    <row r="105" spans="1:11" x14ac:dyDescent="0.2">
      <c r="A105" s="12" t="s">
        <v>64</v>
      </c>
      <c r="B105" s="22" t="s">
        <v>20</v>
      </c>
      <c r="C105" s="53" t="s">
        <v>58</v>
      </c>
      <c r="D105" s="54" t="s">
        <v>107</v>
      </c>
      <c r="E105" s="53"/>
      <c r="F105" s="22" t="str">
        <f>IF(H105="","",CHOOSE(MONTH(H105),"JANVIER","FEVRIER","MARS","AVRIL","MAI","JUIN","JUILLET","AOUT","SEPTEMBRE","OCTOBRE","NOVEMBRE","DECEMBRE"))</f>
        <v>JUILLET</v>
      </c>
      <c r="G105" s="61">
        <v>42916</v>
      </c>
      <c r="H105" s="55">
        <v>42917</v>
      </c>
      <c r="I105" s="22">
        <f>H105-G105</f>
        <v>1</v>
      </c>
      <c r="J105" s="63">
        <v>100</v>
      </c>
      <c r="K105" s="74" t="s">
        <v>56</v>
      </c>
    </row>
    <row r="106" spans="1:11" x14ac:dyDescent="0.2">
      <c r="A106" s="12" t="s">
        <v>64</v>
      </c>
      <c r="B106" s="22" t="s">
        <v>20</v>
      </c>
      <c r="C106" s="53" t="s">
        <v>58</v>
      </c>
      <c r="D106" s="52" t="s">
        <v>82</v>
      </c>
      <c r="E106" s="53"/>
      <c r="F106" s="22" t="str">
        <f>IF(H106="","",CHOOSE(MONTH(H106),"JANVIER","FEVRIER","MARS","AVRIL","MAI","JUIN","JUILLET","AOUT","SEPTEMBRE","OCTOBRE","NOVEMBRE","DECEMBRE"))</f>
        <v>JUILLET</v>
      </c>
      <c r="G106" s="61">
        <v>42917</v>
      </c>
      <c r="H106" s="55">
        <v>42918</v>
      </c>
      <c r="I106" s="22">
        <f>H106-G106</f>
        <v>1</v>
      </c>
      <c r="J106" s="63">
        <v>100</v>
      </c>
      <c r="K106" s="74" t="s">
        <v>56</v>
      </c>
    </row>
    <row r="107" spans="1:11" x14ac:dyDescent="0.2">
      <c r="A107" s="12" t="s">
        <v>65</v>
      </c>
      <c r="B107" s="22" t="s">
        <v>20</v>
      </c>
      <c r="C107" s="53" t="s">
        <v>58</v>
      </c>
      <c r="D107" s="54" t="s">
        <v>96</v>
      </c>
      <c r="E107" s="53"/>
      <c r="F107" s="22" t="str">
        <f>IF(H107="","",CHOOSE(MONTH(H107),"JANVIER","FEVRIER","MARS","AVRIL","MAI","JUIN","JUILLET","AOUT","SEPTEMBRE","OCTOBRE","NOVEMBRE","DECEMBRE"))</f>
        <v>JUILLET</v>
      </c>
      <c r="G107" s="61">
        <v>42917</v>
      </c>
      <c r="H107" s="55">
        <v>42917</v>
      </c>
      <c r="I107" s="22">
        <f>H107-G107</f>
        <v>0</v>
      </c>
      <c r="J107" s="57">
        <v>0</v>
      </c>
      <c r="K107" s="74" t="s">
        <v>56</v>
      </c>
    </row>
    <row r="108" spans="1:11" x14ac:dyDescent="0.2">
      <c r="A108" s="12" t="s">
        <v>65</v>
      </c>
      <c r="B108" s="22" t="s">
        <v>20</v>
      </c>
      <c r="C108" s="53" t="s">
        <v>58</v>
      </c>
      <c r="D108" s="54" t="s">
        <v>97</v>
      </c>
      <c r="E108" s="53"/>
      <c r="F108" s="22" t="str">
        <f>IF(H108="","",CHOOSE(MONTH(H108),"JANVIER","FEVRIER","MARS","AVRIL","MAI","JUIN","JUILLET","AOUT","SEPTEMBRE","OCTOBRE","NOVEMBRE","DECEMBRE"))</f>
        <v>JUILLET</v>
      </c>
      <c r="G108" s="61">
        <v>42917</v>
      </c>
      <c r="H108" s="55">
        <v>42917</v>
      </c>
      <c r="I108" s="22">
        <f>H108-G108</f>
        <v>0</v>
      </c>
      <c r="J108" s="63">
        <v>0</v>
      </c>
      <c r="K108" s="74" t="s">
        <v>56</v>
      </c>
    </row>
    <row r="109" spans="1:11" x14ac:dyDescent="0.2">
      <c r="A109" s="12" t="s">
        <v>65</v>
      </c>
      <c r="B109" s="22" t="s">
        <v>20</v>
      </c>
      <c r="C109" s="53" t="s">
        <v>58</v>
      </c>
      <c r="D109" s="54" t="s">
        <v>98</v>
      </c>
      <c r="E109" s="53"/>
      <c r="F109" s="22" t="str">
        <f>IF(H109="","",CHOOSE(MONTH(H109),"JANVIER","FEVRIER","MARS","AVRIL","MAI","JUIN","JUILLET","AOUT","SEPTEMBRE","OCTOBRE","NOVEMBRE","DECEMBRE"))</f>
        <v>JUILLET</v>
      </c>
      <c r="G109" s="61">
        <v>42917</v>
      </c>
      <c r="H109" s="55">
        <v>42917</v>
      </c>
      <c r="I109" s="22">
        <f>H109-G109</f>
        <v>0</v>
      </c>
      <c r="J109" s="63">
        <v>0</v>
      </c>
      <c r="K109" s="74" t="s">
        <v>56</v>
      </c>
    </row>
    <row r="110" spans="1:11" x14ac:dyDescent="0.2">
      <c r="A110" s="12" t="s">
        <v>65</v>
      </c>
      <c r="B110" s="22" t="s">
        <v>20</v>
      </c>
      <c r="C110" s="53" t="s">
        <v>58</v>
      </c>
      <c r="D110" s="54" t="s">
        <v>99</v>
      </c>
      <c r="E110" s="53"/>
      <c r="F110" s="22" t="str">
        <f>IF(H110="","",CHOOSE(MONTH(H110),"JANVIER","FEVRIER","MARS","AVRIL","MAI","JUIN","JUILLET","AOUT","SEPTEMBRE","OCTOBRE","NOVEMBRE","DECEMBRE"))</f>
        <v>JUILLET</v>
      </c>
      <c r="G110" s="61">
        <v>42917</v>
      </c>
      <c r="H110" s="55">
        <v>42917</v>
      </c>
      <c r="I110" s="22">
        <f>H110-G110</f>
        <v>0</v>
      </c>
      <c r="J110" s="63">
        <v>0</v>
      </c>
      <c r="K110" s="74" t="s">
        <v>56</v>
      </c>
    </row>
    <row r="111" spans="1:11" x14ac:dyDescent="0.2">
      <c r="A111" s="12" t="s">
        <v>65</v>
      </c>
      <c r="B111" s="22" t="s">
        <v>20</v>
      </c>
      <c r="C111" s="53" t="s">
        <v>58</v>
      </c>
      <c r="D111" s="54" t="s">
        <v>100</v>
      </c>
      <c r="E111" s="53"/>
      <c r="F111" s="22" t="str">
        <f>IF(H111="","",CHOOSE(MONTH(H111),"JANVIER","FEVRIER","MARS","AVRIL","MAI","JUIN","JUILLET","AOUT","SEPTEMBRE","OCTOBRE","NOVEMBRE","DECEMBRE"))</f>
        <v>JUILLET</v>
      </c>
      <c r="G111" s="61">
        <v>42917</v>
      </c>
      <c r="H111" s="55">
        <v>42917</v>
      </c>
      <c r="I111" s="22">
        <f>H111-G111</f>
        <v>0</v>
      </c>
      <c r="J111" s="63">
        <v>0</v>
      </c>
      <c r="K111" s="74" t="s">
        <v>56</v>
      </c>
    </row>
    <row r="112" spans="1:11" x14ac:dyDescent="0.2">
      <c r="A112" s="12" t="s">
        <v>65</v>
      </c>
      <c r="B112" s="22" t="s">
        <v>20</v>
      </c>
      <c r="C112" s="53" t="s">
        <v>58</v>
      </c>
      <c r="D112" s="54" t="s">
        <v>101</v>
      </c>
      <c r="E112" s="53"/>
      <c r="F112" s="22" t="str">
        <f>IF(H112="","",CHOOSE(MONTH(H112),"JANVIER","FEVRIER","MARS","AVRIL","MAI","JUIN","JUILLET","AOUT","SEPTEMBRE","OCTOBRE","NOVEMBRE","DECEMBRE"))</f>
        <v>JUILLET</v>
      </c>
      <c r="G112" s="61">
        <v>42917</v>
      </c>
      <c r="H112" s="55">
        <v>42917</v>
      </c>
      <c r="I112" s="22">
        <f>H112-G112</f>
        <v>0</v>
      </c>
      <c r="J112" s="63">
        <v>0</v>
      </c>
      <c r="K112" s="74" t="s">
        <v>56</v>
      </c>
    </row>
    <row r="113" spans="1:11" x14ac:dyDescent="0.2">
      <c r="A113" s="12" t="s">
        <v>65</v>
      </c>
      <c r="B113" s="22" t="s">
        <v>20</v>
      </c>
      <c r="C113" s="53" t="s">
        <v>58</v>
      </c>
      <c r="D113" s="54" t="s">
        <v>102</v>
      </c>
      <c r="E113" s="53"/>
      <c r="F113" s="22" t="str">
        <f>IF(H113="","",CHOOSE(MONTH(H113),"JANVIER","FEVRIER","MARS","AVRIL","MAI","JUIN","JUILLET","AOUT","SEPTEMBRE","OCTOBRE","NOVEMBRE","DECEMBRE"))</f>
        <v>JUILLET</v>
      </c>
      <c r="G113" s="61">
        <v>42917</v>
      </c>
      <c r="H113" s="55">
        <v>42917</v>
      </c>
      <c r="I113" s="22">
        <f>H113-G113</f>
        <v>0</v>
      </c>
      <c r="J113" s="63">
        <v>0</v>
      </c>
      <c r="K113" s="74" t="s">
        <v>56</v>
      </c>
    </row>
    <row r="114" spans="1:11" x14ac:dyDescent="0.2">
      <c r="A114" s="12" t="s">
        <v>65</v>
      </c>
      <c r="B114" s="22" t="s">
        <v>20</v>
      </c>
      <c r="C114" s="53" t="s">
        <v>58</v>
      </c>
      <c r="D114" s="54" t="s">
        <v>103</v>
      </c>
      <c r="E114" s="53"/>
      <c r="F114" s="22" t="str">
        <f>IF(H114="","",CHOOSE(MONTH(H114),"JANVIER","FEVRIER","MARS","AVRIL","MAI","JUIN","JUILLET","AOUT","SEPTEMBRE","OCTOBRE","NOVEMBRE","DECEMBRE"))</f>
        <v>JUILLET</v>
      </c>
      <c r="G114" s="61">
        <v>42917</v>
      </c>
      <c r="H114" s="55">
        <v>42917</v>
      </c>
      <c r="I114" s="22">
        <f>H114-G114</f>
        <v>0</v>
      </c>
      <c r="J114" s="63">
        <v>0</v>
      </c>
      <c r="K114" s="74" t="s">
        <v>56</v>
      </c>
    </row>
    <row r="115" spans="1:11" x14ac:dyDescent="0.2">
      <c r="A115" s="12" t="s">
        <v>65</v>
      </c>
      <c r="B115" s="22" t="s">
        <v>20</v>
      </c>
      <c r="C115" s="53" t="s">
        <v>58</v>
      </c>
      <c r="D115" s="54" t="s">
        <v>87</v>
      </c>
      <c r="E115" s="53"/>
      <c r="F115" s="22" t="str">
        <f>IF(H115="","",CHOOSE(MONTH(H115),"JANVIER","FEVRIER","MARS","AVRIL","MAI","JUIN","JUILLET","AOUT","SEPTEMBRE","OCTOBRE","NOVEMBRE","DECEMBRE"))</f>
        <v>JUILLET</v>
      </c>
      <c r="G115" s="61">
        <v>42917</v>
      </c>
      <c r="H115" s="55">
        <v>42917</v>
      </c>
      <c r="I115" s="22">
        <f>H115-G115</f>
        <v>0</v>
      </c>
      <c r="J115" s="63">
        <v>0</v>
      </c>
      <c r="K115" s="74" t="s">
        <v>56</v>
      </c>
    </row>
    <row r="116" spans="1:11" x14ac:dyDescent="0.2">
      <c r="A116" s="12" t="s">
        <v>65</v>
      </c>
      <c r="B116" s="22" t="s">
        <v>20</v>
      </c>
      <c r="C116" s="53" t="s">
        <v>58</v>
      </c>
      <c r="D116" s="54" t="s">
        <v>88</v>
      </c>
      <c r="E116" s="53"/>
      <c r="F116" s="22" t="str">
        <f>IF(H116="","",CHOOSE(MONTH(H116),"JANVIER","FEVRIER","MARS","AVRIL","MAI","JUIN","JUILLET","AOUT","SEPTEMBRE","OCTOBRE","NOVEMBRE","DECEMBRE"))</f>
        <v>JUILLET</v>
      </c>
      <c r="G116" s="61">
        <v>42917</v>
      </c>
      <c r="H116" s="55">
        <v>42917</v>
      </c>
      <c r="I116" s="22">
        <f>H116-G116</f>
        <v>0</v>
      </c>
      <c r="J116" s="63">
        <v>0</v>
      </c>
      <c r="K116" s="74" t="s">
        <v>56</v>
      </c>
    </row>
    <row r="117" spans="1:11" x14ac:dyDescent="0.2">
      <c r="A117" s="12" t="s">
        <v>65</v>
      </c>
      <c r="B117" s="22" t="s">
        <v>20</v>
      </c>
      <c r="C117" s="53" t="s">
        <v>58</v>
      </c>
      <c r="D117" s="54" t="s">
        <v>89</v>
      </c>
      <c r="E117" s="53"/>
      <c r="F117" s="22" t="str">
        <f>IF(H117="","",CHOOSE(MONTH(H117),"JANVIER","FEVRIER","MARS","AVRIL","MAI","JUIN","JUILLET","AOUT","SEPTEMBRE","OCTOBRE","NOVEMBRE","DECEMBRE"))</f>
        <v>JUILLET</v>
      </c>
      <c r="G117" s="61">
        <v>42917</v>
      </c>
      <c r="H117" s="55">
        <v>42917</v>
      </c>
      <c r="I117" s="22">
        <f>H117-G117</f>
        <v>0</v>
      </c>
      <c r="J117" s="63">
        <v>0</v>
      </c>
      <c r="K117" s="74" t="s">
        <v>56</v>
      </c>
    </row>
    <row r="118" spans="1:11" x14ac:dyDescent="0.2">
      <c r="A118" s="12" t="s">
        <v>65</v>
      </c>
      <c r="B118" s="22" t="s">
        <v>20</v>
      </c>
      <c r="C118" s="53" t="s">
        <v>58</v>
      </c>
      <c r="D118" s="54" t="s">
        <v>90</v>
      </c>
      <c r="E118" s="53"/>
      <c r="F118" s="22" t="str">
        <f>IF(H118="","",CHOOSE(MONTH(H118),"JANVIER","FEVRIER","MARS","AVRIL","MAI","JUIN","JUILLET","AOUT","SEPTEMBRE","OCTOBRE","NOVEMBRE","DECEMBRE"))</f>
        <v>JUILLET</v>
      </c>
      <c r="G118" s="61">
        <v>42917</v>
      </c>
      <c r="H118" s="55">
        <v>42917</v>
      </c>
      <c r="I118" s="22">
        <f>H118-G118</f>
        <v>0</v>
      </c>
      <c r="J118" s="63">
        <v>0</v>
      </c>
      <c r="K118" s="74" t="s">
        <v>56</v>
      </c>
    </row>
    <row r="119" spans="1:11" x14ac:dyDescent="0.2">
      <c r="A119" s="12" t="s">
        <v>65</v>
      </c>
      <c r="B119" s="22" t="s">
        <v>20</v>
      </c>
      <c r="C119" s="53" t="s">
        <v>58</v>
      </c>
      <c r="D119" s="54" t="s">
        <v>91</v>
      </c>
      <c r="E119" s="53"/>
      <c r="F119" s="22" t="str">
        <f>IF(H119="","",CHOOSE(MONTH(H119),"JANVIER","FEVRIER","MARS","AVRIL","MAI","JUIN","JUILLET","AOUT","SEPTEMBRE","OCTOBRE","NOVEMBRE","DECEMBRE"))</f>
        <v>JUILLET</v>
      </c>
      <c r="G119" s="61">
        <v>42917</v>
      </c>
      <c r="H119" s="55">
        <v>42917</v>
      </c>
      <c r="I119" s="22">
        <f>H119-G119</f>
        <v>0</v>
      </c>
      <c r="J119" s="63">
        <v>0</v>
      </c>
      <c r="K119" s="74" t="s">
        <v>56</v>
      </c>
    </row>
    <row r="120" spans="1:11" x14ac:dyDescent="0.2">
      <c r="A120" s="12" t="s">
        <v>65</v>
      </c>
      <c r="B120" s="22" t="s">
        <v>20</v>
      </c>
      <c r="C120" s="53" t="s">
        <v>58</v>
      </c>
      <c r="D120" s="54" t="s">
        <v>92</v>
      </c>
      <c r="E120" s="53"/>
      <c r="F120" s="22" t="str">
        <f>IF(H120="","",CHOOSE(MONTH(H120),"JANVIER","FEVRIER","MARS","AVRIL","MAI","JUIN","JUILLET","AOUT","SEPTEMBRE","OCTOBRE","NOVEMBRE","DECEMBRE"))</f>
        <v>JUILLET</v>
      </c>
      <c r="G120" s="61">
        <v>42917</v>
      </c>
      <c r="H120" s="55">
        <v>42917</v>
      </c>
      <c r="I120" s="22">
        <f>H120-G120</f>
        <v>0</v>
      </c>
      <c r="J120" s="63">
        <v>0</v>
      </c>
      <c r="K120" s="74" t="s">
        <v>56</v>
      </c>
    </row>
    <row r="121" spans="1:11" x14ac:dyDescent="0.2">
      <c r="A121" s="12" t="s">
        <v>65</v>
      </c>
      <c r="B121" s="22" t="s">
        <v>20</v>
      </c>
      <c r="C121" s="53" t="s">
        <v>58</v>
      </c>
      <c r="D121" s="54" t="s">
        <v>93</v>
      </c>
      <c r="E121" s="53"/>
      <c r="F121" s="22" t="str">
        <f>IF(H121="","",CHOOSE(MONTH(H121),"JANVIER","FEVRIER","MARS","AVRIL","MAI","JUIN","JUILLET","AOUT","SEPTEMBRE","OCTOBRE","NOVEMBRE","DECEMBRE"))</f>
        <v>JUILLET</v>
      </c>
      <c r="G121" s="61">
        <v>42917</v>
      </c>
      <c r="H121" s="55">
        <v>42917</v>
      </c>
      <c r="I121" s="22">
        <f>H121-G121</f>
        <v>0</v>
      </c>
      <c r="J121" s="63">
        <v>0</v>
      </c>
      <c r="K121" s="74" t="s">
        <v>56</v>
      </c>
    </row>
    <row r="122" spans="1:11" x14ac:dyDescent="0.2">
      <c r="A122" s="12" t="s">
        <v>65</v>
      </c>
      <c r="B122" s="22" t="s">
        <v>20</v>
      </c>
      <c r="C122" s="53" t="s">
        <v>58</v>
      </c>
      <c r="D122" s="54" t="s">
        <v>94</v>
      </c>
      <c r="E122" s="53"/>
      <c r="F122" s="22" t="str">
        <f>IF(H122="","",CHOOSE(MONTH(H122),"JANVIER","FEVRIER","MARS","AVRIL","MAI","JUIN","JUILLET","AOUT","SEPTEMBRE","OCTOBRE","NOVEMBRE","DECEMBRE"))</f>
        <v>JUILLET</v>
      </c>
      <c r="G122" s="61">
        <v>42917</v>
      </c>
      <c r="H122" s="55">
        <v>42917</v>
      </c>
      <c r="I122" s="22">
        <f>H122-G122</f>
        <v>0</v>
      </c>
      <c r="J122" s="63">
        <v>0</v>
      </c>
      <c r="K122" s="74" t="s">
        <v>56</v>
      </c>
    </row>
    <row r="123" spans="1:11" x14ac:dyDescent="0.2">
      <c r="A123" s="12" t="s">
        <v>70</v>
      </c>
      <c r="B123" s="22" t="s">
        <v>20</v>
      </c>
      <c r="C123" s="53" t="s">
        <v>59</v>
      </c>
      <c r="D123" s="54" t="s">
        <v>104</v>
      </c>
      <c r="E123" s="53"/>
      <c r="F123" s="22" t="str">
        <f>IF(H123="","",CHOOSE(MONTH(H123),"JANVIER","FEVRIER","MARS","AVRIL","MAI","JUIN","JUILLET","AOUT","SEPTEMBRE","OCTOBRE","NOVEMBRE","DECEMBRE"))</f>
        <v>JUILLET</v>
      </c>
      <c r="G123" s="61">
        <v>42917</v>
      </c>
      <c r="H123" s="55">
        <v>42917</v>
      </c>
      <c r="I123" s="22">
        <f>H123-G123</f>
        <v>0</v>
      </c>
      <c r="J123" s="63">
        <v>0</v>
      </c>
      <c r="K123" s="74" t="s">
        <v>56</v>
      </c>
    </row>
    <row r="124" spans="1:11" x14ac:dyDescent="0.2">
      <c r="A124" s="12" t="s">
        <v>70</v>
      </c>
      <c r="B124" s="22" t="s">
        <v>20</v>
      </c>
      <c r="C124" s="53" t="s">
        <v>59</v>
      </c>
      <c r="D124" s="54" t="s">
        <v>105</v>
      </c>
      <c r="E124" s="53"/>
      <c r="F124" s="22" t="str">
        <f>IF(H124="","",CHOOSE(MONTH(H124),"JANVIER","FEVRIER","MARS","AVRIL","MAI","JUIN","JUILLET","AOUT","SEPTEMBRE","OCTOBRE","NOVEMBRE","DECEMBRE"))</f>
        <v>JUILLET</v>
      </c>
      <c r="G124" s="61">
        <v>42917</v>
      </c>
      <c r="H124" s="55">
        <v>42917</v>
      </c>
      <c r="I124" s="22">
        <f>H124-G124</f>
        <v>0</v>
      </c>
      <c r="J124" s="63">
        <v>0</v>
      </c>
      <c r="K124" s="74" t="s">
        <v>56</v>
      </c>
    </row>
    <row r="125" spans="1:11" x14ac:dyDescent="0.2">
      <c r="A125" s="12" t="s">
        <v>70</v>
      </c>
      <c r="B125" s="22" t="s">
        <v>20</v>
      </c>
      <c r="C125" s="53" t="s">
        <v>59</v>
      </c>
      <c r="D125" s="54" t="s">
        <v>106</v>
      </c>
      <c r="E125" s="53"/>
      <c r="F125" s="22" t="str">
        <f>IF(H125="","",CHOOSE(MONTH(H125),"JANVIER","FEVRIER","MARS","AVRIL","MAI","JUIN","JUILLET","AOUT","SEPTEMBRE","OCTOBRE","NOVEMBRE","DECEMBRE"))</f>
        <v>JUILLET</v>
      </c>
      <c r="G125" s="61">
        <v>42917</v>
      </c>
      <c r="H125" s="55">
        <v>42917</v>
      </c>
      <c r="I125" s="22">
        <f>H125-G125</f>
        <v>0</v>
      </c>
      <c r="J125" s="63">
        <v>0</v>
      </c>
      <c r="K125" s="74" t="s">
        <v>56</v>
      </c>
    </row>
    <row r="126" spans="1:11" x14ac:dyDescent="0.2">
      <c r="A126" s="12" t="s">
        <v>70</v>
      </c>
      <c r="B126" s="22" t="s">
        <v>20</v>
      </c>
      <c r="C126" s="53" t="s">
        <v>59</v>
      </c>
      <c r="D126" s="54" t="s">
        <v>107</v>
      </c>
      <c r="E126" s="53"/>
      <c r="F126" s="22" t="str">
        <f>IF(H126="","",CHOOSE(MONTH(H126),"JANVIER","FEVRIER","MARS","AVRIL","MAI","JUIN","JUILLET","AOUT","SEPTEMBRE","OCTOBRE","NOVEMBRE","DECEMBRE"))</f>
        <v>JUILLET</v>
      </c>
      <c r="G126" s="61">
        <v>42917</v>
      </c>
      <c r="H126" s="55">
        <v>42917</v>
      </c>
      <c r="I126" s="22">
        <f>H126-G126</f>
        <v>0</v>
      </c>
      <c r="J126" s="63">
        <v>0</v>
      </c>
      <c r="K126" s="74" t="s">
        <v>56</v>
      </c>
    </row>
    <row r="127" spans="1:11" x14ac:dyDescent="0.2">
      <c r="A127" s="12" t="s">
        <v>70</v>
      </c>
      <c r="B127" s="22" t="s">
        <v>20</v>
      </c>
      <c r="C127" s="53" t="s">
        <v>59</v>
      </c>
      <c r="D127" s="52" t="s">
        <v>82</v>
      </c>
      <c r="E127" s="53"/>
      <c r="F127" s="22" t="str">
        <f>IF(H127="","",CHOOSE(MONTH(H127),"JANVIER","FEVRIER","MARS","AVRIL","MAI","JUIN","JUILLET","AOUT","SEPTEMBRE","OCTOBRE","NOVEMBRE","DECEMBRE"))</f>
        <v>JUILLET</v>
      </c>
      <c r="G127" s="61">
        <v>42917</v>
      </c>
      <c r="H127" s="55">
        <v>42917</v>
      </c>
      <c r="I127" s="22">
        <f>H127-G127</f>
        <v>0</v>
      </c>
      <c r="J127" s="63">
        <v>0</v>
      </c>
      <c r="K127" s="74" t="s">
        <v>56</v>
      </c>
    </row>
    <row r="128" spans="1:11" x14ac:dyDescent="0.2">
      <c r="A128" s="12" t="s">
        <v>70</v>
      </c>
      <c r="B128" s="22" t="s">
        <v>20</v>
      </c>
      <c r="C128" s="53" t="s">
        <v>59</v>
      </c>
      <c r="D128" s="54" t="s">
        <v>83</v>
      </c>
      <c r="E128" s="53"/>
      <c r="F128" s="22" t="str">
        <f>IF(H128="","",CHOOSE(MONTH(H128),"JANVIER","FEVRIER","MARS","AVRIL","MAI","JUIN","JUILLET","AOUT","SEPTEMBRE","OCTOBRE","NOVEMBRE","DECEMBRE"))</f>
        <v>JUILLET</v>
      </c>
      <c r="G128" s="61">
        <v>42917</v>
      </c>
      <c r="H128" s="55">
        <v>42917</v>
      </c>
      <c r="I128" s="22">
        <f>H128-G128</f>
        <v>0</v>
      </c>
      <c r="J128" s="63">
        <v>0</v>
      </c>
      <c r="K128" s="74" t="s">
        <v>56</v>
      </c>
    </row>
    <row r="129" spans="1:11" x14ac:dyDescent="0.2">
      <c r="A129" s="12" t="s">
        <v>70</v>
      </c>
      <c r="B129" s="22" t="s">
        <v>20</v>
      </c>
      <c r="C129" s="53" t="s">
        <v>59</v>
      </c>
      <c r="D129" s="54" t="s">
        <v>84</v>
      </c>
      <c r="E129" s="53"/>
      <c r="F129" s="22" t="str">
        <f>IF(H129="","",CHOOSE(MONTH(H129),"JANVIER","FEVRIER","MARS","AVRIL","MAI","JUIN","JUILLET","AOUT","SEPTEMBRE","OCTOBRE","NOVEMBRE","DECEMBRE"))</f>
        <v>JUILLET</v>
      </c>
      <c r="G129" s="61">
        <v>42917</v>
      </c>
      <c r="H129" s="55">
        <v>42917</v>
      </c>
      <c r="I129" s="22">
        <f>H129-G129</f>
        <v>0</v>
      </c>
      <c r="J129" s="63">
        <v>0</v>
      </c>
      <c r="K129" s="74" t="s">
        <v>56</v>
      </c>
    </row>
    <row r="130" spans="1:11" x14ac:dyDescent="0.2">
      <c r="A130" s="12" t="s">
        <v>70</v>
      </c>
      <c r="B130" s="22" t="s">
        <v>20</v>
      </c>
      <c r="C130" s="53" t="s">
        <v>59</v>
      </c>
      <c r="D130" s="54" t="s">
        <v>85</v>
      </c>
      <c r="E130" s="53"/>
      <c r="F130" s="22" t="str">
        <f>IF(H130="","",CHOOSE(MONTH(H130),"JANVIER","FEVRIER","MARS","AVRIL","MAI","JUIN","JUILLET","AOUT","SEPTEMBRE","OCTOBRE","NOVEMBRE","DECEMBRE"))</f>
        <v>JUILLET</v>
      </c>
      <c r="G130" s="61">
        <v>42917</v>
      </c>
      <c r="H130" s="55">
        <v>42920</v>
      </c>
      <c r="I130" s="22">
        <f>H130-G130</f>
        <v>3</v>
      </c>
      <c r="J130" s="63">
        <v>213</v>
      </c>
      <c r="K130" s="74" t="s">
        <v>56</v>
      </c>
    </row>
    <row r="131" spans="1:11" x14ac:dyDescent="0.2">
      <c r="A131" s="12" t="s">
        <v>67</v>
      </c>
      <c r="B131" s="22" t="s">
        <v>20</v>
      </c>
      <c r="C131" s="53" t="s">
        <v>58</v>
      </c>
      <c r="D131" s="54" t="s">
        <v>92</v>
      </c>
      <c r="E131" s="53"/>
      <c r="F131" s="22" t="str">
        <f>IF(H131="","",CHOOSE(MONTH(H131),"JANVIER","FEVRIER","MARS","AVRIL","MAI","JUIN","JUILLET","AOUT","SEPTEMBRE","OCTOBRE","NOVEMBRE","DECEMBRE"))</f>
        <v>JUILLET</v>
      </c>
      <c r="G131" s="61">
        <v>42917</v>
      </c>
      <c r="H131" s="55">
        <v>42920</v>
      </c>
      <c r="I131" s="22">
        <f>H131-G131</f>
        <v>3</v>
      </c>
      <c r="J131" s="63">
        <v>250</v>
      </c>
    </row>
    <row r="132" spans="1:11" x14ac:dyDescent="0.2">
      <c r="A132" s="12" t="s">
        <v>77</v>
      </c>
      <c r="B132" s="22" t="s">
        <v>20</v>
      </c>
      <c r="C132" s="53" t="s">
        <v>58</v>
      </c>
      <c r="D132" s="54" t="s">
        <v>99</v>
      </c>
      <c r="E132" s="53"/>
      <c r="F132" s="22" t="str">
        <f>IF(H132="","",CHOOSE(MONTH(H132),"JANVIER","FEVRIER","MARS","AVRIL","MAI","JUIN","JUILLET","AOUT","SEPTEMBRE","OCTOBRE","NOVEMBRE","DECEMBRE"))</f>
        <v>JUILLET</v>
      </c>
      <c r="G132" s="61">
        <v>42917</v>
      </c>
      <c r="H132" s="55">
        <v>42920</v>
      </c>
      <c r="I132" s="22">
        <f>H132-G132</f>
        <v>3</v>
      </c>
      <c r="J132" s="63">
        <v>200</v>
      </c>
      <c r="K132" s="74" t="s">
        <v>56</v>
      </c>
    </row>
    <row r="133" spans="1:11" x14ac:dyDescent="0.2">
      <c r="A133" s="12" t="s">
        <v>77</v>
      </c>
      <c r="B133" s="22" t="s">
        <v>20</v>
      </c>
      <c r="C133" s="53" t="s">
        <v>58</v>
      </c>
      <c r="D133" s="54" t="s">
        <v>100</v>
      </c>
      <c r="E133" s="53"/>
      <c r="F133" s="22" t="str">
        <f>IF(H133="","",CHOOSE(MONTH(H133),"JANVIER","FEVRIER","MARS","AVRIL","MAI","JUIN","JUILLET","AOUT","SEPTEMBRE","OCTOBRE","NOVEMBRE","DECEMBRE"))</f>
        <v>JUILLET</v>
      </c>
      <c r="G133" s="61">
        <v>42917</v>
      </c>
      <c r="H133" s="55">
        <v>42917</v>
      </c>
      <c r="I133" s="22">
        <f>H133-G133</f>
        <v>0</v>
      </c>
      <c r="J133" s="63">
        <v>0</v>
      </c>
      <c r="K133" s="74" t="s">
        <v>56</v>
      </c>
    </row>
    <row r="134" spans="1:11" x14ac:dyDescent="0.2">
      <c r="A134" s="12" t="s">
        <v>77</v>
      </c>
      <c r="B134" s="22" t="s">
        <v>20</v>
      </c>
      <c r="C134" s="53" t="s">
        <v>58</v>
      </c>
      <c r="D134" s="54" t="s">
        <v>101</v>
      </c>
      <c r="E134" s="53"/>
      <c r="F134" s="22" t="str">
        <f>IF(H134="","",CHOOSE(MONTH(H134),"JANVIER","FEVRIER","MARS","AVRIL","MAI","JUIN","JUILLET","AOUT","SEPTEMBRE","OCTOBRE","NOVEMBRE","DECEMBRE"))</f>
        <v>JUILLET</v>
      </c>
      <c r="G134" s="61">
        <v>42917</v>
      </c>
      <c r="H134" s="55">
        <v>42917</v>
      </c>
      <c r="I134" s="22">
        <f>H134-G134</f>
        <v>0</v>
      </c>
      <c r="J134" s="63">
        <v>0</v>
      </c>
      <c r="K134" s="74" t="s">
        <v>56</v>
      </c>
    </row>
    <row r="135" spans="1:11" x14ac:dyDescent="0.2">
      <c r="A135" s="12" t="s">
        <v>77</v>
      </c>
      <c r="B135" s="22" t="s">
        <v>20</v>
      </c>
      <c r="C135" s="53" t="s">
        <v>58</v>
      </c>
      <c r="D135" s="54" t="s">
        <v>102</v>
      </c>
      <c r="E135" s="53"/>
      <c r="F135" s="22" t="str">
        <f>IF(H135="","",CHOOSE(MONTH(H135),"JANVIER","FEVRIER","MARS","AVRIL","MAI","JUIN","JUILLET","AOUT","SEPTEMBRE","OCTOBRE","NOVEMBRE","DECEMBRE"))</f>
        <v>JUILLET</v>
      </c>
      <c r="G135" s="61">
        <v>42917</v>
      </c>
      <c r="H135" s="55">
        <v>42917</v>
      </c>
      <c r="I135" s="22">
        <f>H135-G135</f>
        <v>0</v>
      </c>
      <c r="J135" s="63">
        <v>0</v>
      </c>
      <c r="K135" s="74" t="s">
        <v>56</v>
      </c>
    </row>
    <row r="136" spans="1:11" x14ac:dyDescent="0.2">
      <c r="A136" s="12" t="s">
        <v>77</v>
      </c>
      <c r="B136" s="22" t="s">
        <v>20</v>
      </c>
      <c r="C136" s="53" t="s">
        <v>58</v>
      </c>
      <c r="D136" s="54" t="s">
        <v>103</v>
      </c>
      <c r="E136" s="53"/>
      <c r="F136" s="22" t="str">
        <f>IF(H136="","",CHOOSE(MONTH(H136),"JANVIER","FEVRIER","MARS","AVRIL","MAI","JUIN","JUILLET","AOUT","SEPTEMBRE","OCTOBRE","NOVEMBRE","DECEMBRE"))</f>
        <v>JUILLET</v>
      </c>
      <c r="G136" s="61">
        <v>42917</v>
      </c>
      <c r="H136" s="55">
        <v>42917</v>
      </c>
      <c r="I136" s="22">
        <f>H136-G136</f>
        <v>0</v>
      </c>
      <c r="J136" s="63">
        <v>0</v>
      </c>
      <c r="K136" s="74" t="s">
        <v>56</v>
      </c>
    </row>
    <row r="137" spans="1:11" x14ac:dyDescent="0.2">
      <c r="A137" s="12" t="s">
        <v>77</v>
      </c>
      <c r="B137" s="22" t="s">
        <v>20</v>
      </c>
      <c r="C137" s="53" t="s">
        <v>58</v>
      </c>
      <c r="D137" s="54" t="s">
        <v>104</v>
      </c>
      <c r="E137" s="53"/>
      <c r="F137" s="22" t="str">
        <f>IF(H137="","",CHOOSE(MONTH(H137),"JANVIER","FEVRIER","MARS","AVRIL","MAI","JUIN","JUILLET","AOUT","SEPTEMBRE","OCTOBRE","NOVEMBRE","DECEMBRE"))</f>
        <v>JUILLET</v>
      </c>
      <c r="G137" s="61">
        <v>42917</v>
      </c>
      <c r="H137" s="55">
        <v>42917</v>
      </c>
      <c r="I137" s="22">
        <f>H137-G137</f>
        <v>0</v>
      </c>
      <c r="J137" s="63">
        <v>0</v>
      </c>
      <c r="K137" s="74" t="s">
        <v>56</v>
      </c>
    </row>
    <row r="138" spans="1:11" x14ac:dyDescent="0.2">
      <c r="A138" s="12" t="s">
        <v>77</v>
      </c>
      <c r="B138" s="22" t="s">
        <v>20</v>
      </c>
      <c r="C138" s="53" t="s">
        <v>58</v>
      </c>
      <c r="D138" s="54" t="s">
        <v>105</v>
      </c>
      <c r="E138" s="53"/>
      <c r="F138" s="22" t="str">
        <f>IF(H138="","",CHOOSE(MONTH(H138),"JANVIER","FEVRIER","MARS","AVRIL","MAI","JUIN","JUILLET","AOUT","SEPTEMBRE","OCTOBRE","NOVEMBRE","DECEMBRE"))</f>
        <v>JUILLET</v>
      </c>
      <c r="G138" s="61">
        <v>42917</v>
      </c>
      <c r="H138" s="55">
        <v>42917</v>
      </c>
      <c r="I138" s="22">
        <f>H138-G138</f>
        <v>0</v>
      </c>
      <c r="J138" s="63">
        <v>0</v>
      </c>
      <c r="K138" s="74" t="s">
        <v>56</v>
      </c>
    </row>
    <row r="139" spans="1:11" x14ac:dyDescent="0.2">
      <c r="A139" s="12" t="s">
        <v>77</v>
      </c>
      <c r="B139" s="22" t="s">
        <v>20</v>
      </c>
      <c r="C139" s="53" t="s">
        <v>58</v>
      </c>
      <c r="D139" s="54" t="s">
        <v>106</v>
      </c>
      <c r="E139" s="53"/>
      <c r="F139" s="22" t="str">
        <f>IF(H139="","",CHOOSE(MONTH(H139),"JANVIER","FEVRIER","MARS","AVRIL","MAI","JUIN","JUILLET","AOUT","SEPTEMBRE","OCTOBRE","NOVEMBRE","DECEMBRE"))</f>
        <v>JUILLET</v>
      </c>
      <c r="G139" s="61">
        <v>42917</v>
      </c>
      <c r="H139" s="55">
        <v>42917</v>
      </c>
      <c r="I139" s="22">
        <f>H139-G139</f>
        <v>0</v>
      </c>
      <c r="J139" s="63">
        <v>0</v>
      </c>
      <c r="K139" s="74" t="s">
        <v>56</v>
      </c>
    </row>
    <row r="140" spans="1:11" x14ac:dyDescent="0.2">
      <c r="A140" s="12" t="s">
        <v>77</v>
      </c>
      <c r="B140" s="22" t="s">
        <v>20</v>
      </c>
      <c r="C140" s="53" t="s">
        <v>58</v>
      </c>
      <c r="D140" s="54" t="s">
        <v>107</v>
      </c>
      <c r="E140" s="53"/>
      <c r="F140" s="22" t="str">
        <f>IF(H140="","",CHOOSE(MONTH(H140),"JANVIER","FEVRIER","MARS","AVRIL","MAI","JUIN","JUILLET","AOUT","SEPTEMBRE","OCTOBRE","NOVEMBRE","DECEMBRE"))</f>
        <v>JUILLET</v>
      </c>
      <c r="G140" s="61">
        <v>42917</v>
      </c>
      <c r="H140" s="55">
        <v>42917</v>
      </c>
      <c r="I140" s="22">
        <f>H140-G140</f>
        <v>0</v>
      </c>
      <c r="J140" s="63">
        <v>0</v>
      </c>
      <c r="K140" s="74" t="s">
        <v>56</v>
      </c>
    </row>
    <row r="141" spans="1:11" x14ac:dyDescent="0.2">
      <c r="A141" s="12" t="s">
        <v>68</v>
      </c>
      <c r="B141" s="22" t="s">
        <v>20</v>
      </c>
      <c r="C141" s="53" t="s">
        <v>58</v>
      </c>
      <c r="D141" s="54" t="s">
        <v>93</v>
      </c>
      <c r="E141" s="53"/>
      <c r="F141" s="22" t="str">
        <f>IF(H141="","",CHOOSE(MONTH(H141),"JANVIER","FEVRIER","MARS","AVRIL","MAI","JUIN","JUILLET","AOUT","SEPTEMBRE","OCTOBRE","NOVEMBRE","DECEMBRE"))</f>
        <v>JUILLET</v>
      </c>
      <c r="G141" s="61">
        <v>42917</v>
      </c>
      <c r="H141" s="55">
        <v>42917</v>
      </c>
      <c r="I141" s="22">
        <f>H141-G141</f>
        <v>0</v>
      </c>
      <c r="J141" s="63">
        <v>0</v>
      </c>
      <c r="K141" s="74" t="s">
        <v>56</v>
      </c>
    </row>
    <row r="142" spans="1:11" x14ac:dyDescent="0.2">
      <c r="A142" s="12" t="s">
        <v>68</v>
      </c>
      <c r="B142" s="22" t="s">
        <v>20</v>
      </c>
      <c r="C142" s="53" t="s">
        <v>58</v>
      </c>
      <c r="D142" s="54" t="s">
        <v>94</v>
      </c>
      <c r="E142" s="53"/>
      <c r="F142" s="22" t="str">
        <f>IF(H142="","",CHOOSE(MONTH(H142),"JANVIER","FEVRIER","MARS","AVRIL","MAI","JUIN","JUILLET","AOUT","SEPTEMBRE","OCTOBRE","NOVEMBRE","DECEMBRE"))</f>
        <v>JUILLET</v>
      </c>
      <c r="G142" s="61">
        <v>42917</v>
      </c>
      <c r="H142" s="55">
        <v>42917</v>
      </c>
      <c r="I142" s="22">
        <f>H142-G142</f>
        <v>0</v>
      </c>
      <c r="J142" s="63">
        <v>0</v>
      </c>
      <c r="K142" s="74" t="s">
        <v>56</v>
      </c>
    </row>
    <row r="143" spans="1:11" x14ac:dyDescent="0.2">
      <c r="A143" s="12" t="s">
        <v>68</v>
      </c>
      <c r="B143" s="22" t="s">
        <v>20</v>
      </c>
      <c r="C143" s="53" t="s">
        <v>58</v>
      </c>
      <c r="D143" s="54" t="s">
        <v>95</v>
      </c>
      <c r="E143" s="53"/>
      <c r="F143" s="22" t="str">
        <f>IF(H143="","",CHOOSE(MONTH(H143),"JANVIER","FEVRIER","MARS","AVRIL","MAI","JUIN","JUILLET","AOUT","SEPTEMBRE","OCTOBRE","NOVEMBRE","DECEMBRE"))</f>
        <v>JUILLET</v>
      </c>
      <c r="G143" s="61">
        <v>42917</v>
      </c>
      <c r="H143" s="55">
        <v>42917</v>
      </c>
      <c r="I143" s="22">
        <f>H143-G143</f>
        <v>0</v>
      </c>
      <c r="J143" s="63">
        <v>0</v>
      </c>
      <c r="K143" s="74" t="s">
        <v>56</v>
      </c>
    </row>
    <row r="144" spans="1:11" x14ac:dyDescent="0.2">
      <c r="A144" s="12" t="s">
        <v>68</v>
      </c>
      <c r="B144" s="22" t="s">
        <v>20</v>
      </c>
      <c r="C144" s="53" t="s">
        <v>58</v>
      </c>
      <c r="D144" s="54" t="s">
        <v>96</v>
      </c>
      <c r="E144" s="53"/>
      <c r="F144" s="22" t="str">
        <f>IF(H144="","",CHOOSE(MONTH(H144),"JANVIER","FEVRIER","MARS","AVRIL","MAI","JUIN","JUILLET","AOUT","SEPTEMBRE","OCTOBRE","NOVEMBRE","DECEMBRE"))</f>
        <v>JUILLET</v>
      </c>
      <c r="G144" s="61">
        <v>42917</v>
      </c>
      <c r="H144" s="55">
        <v>42917</v>
      </c>
      <c r="I144" s="22">
        <f>H144-G144</f>
        <v>0</v>
      </c>
      <c r="J144" s="63">
        <v>0</v>
      </c>
      <c r="K144" s="74" t="s">
        <v>56</v>
      </c>
    </row>
    <row r="145" spans="1:11" x14ac:dyDescent="0.2">
      <c r="A145" s="12" t="s">
        <v>68</v>
      </c>
      <c r="B145" s="22" t="s">
        <v>20</v>
      </c>
      <c r="C145" s="53" t="s">
        <v>58</v>
      </c>
      <c r="D145" s="54" t="s">
        <v>97</v>
      </c>
      <c r="E145" s="53"/>
      <c r="F145" s="22" t="str">
        <f>IF(H145="","",CHOOSE(MONTH(H145),"JANVIER","FEVRIER","MARS","AVRIL","MAI","JUIN","JUILLET","AOUT","SEPTEMBRE","OCTOBRE","NOVEMBRE","DECEMBRE"))</f>
        <v>JUILLET</v>
      </c>
      <c r="G145" s="61">
        <v>42917</v>
      </c>
      <c r="H145" s="55">
        <v>42917</v>
      </c>
      <c r="I145" s="22">
        <f>H145-G145</f>
        <v>0</v>
      </c>
      <c r="J145" s="63">
        <v>0</v>
      </c>
      <c r="K145" s="74" t="s">
        <v>56</v>
      </c>
    </row>
    <row r="146" spans="1:11" x14ac:dyDescent="0.2">
      <c r="A146" s="12" t="s">
        <v>68</v>
      </c>
      <c r="B146" s="22" t="s">
        <v>20</v>
      </c>
      <c r="C146" s="53" t="s">
        <v>58</v>
      </c>
      <c r="D146" s="54" t="s">
        <v>98</v>
      </c>
      <c r="E146" s="53"/>
      <c r="F146" s="22" t="str">
        <f>IF(H146="","",CHOOSE(MONTH(H146),"JANVIER","FEVRIER","MARS","AVRIL","MAI","JUIN","JUILLET","AOUT","SEPTEMBRE","OCTOBRE","NOVEMBRE","DECEMBRE"))</f>
        <v>JUILLET</v>
      </c>
      <c r="G146" s="61">
        <v>42917</v>
      </c>
      <c r="H146" s="55">
        <v>42917</v>
      </c>
      <c r="I146" s="22">
        <f>H146-G146</f>
        <v>0</v>
      </c>
      <c r="J146" s="63">
        <v>0</v>
      </c>
      <c r="K146" s="74" t="s">
        <v>56</v>
      </c>
    </row>
    <row r="147" spans="1:11" x14ac:dyDescent="0.2">
      <c r="A147" s="12" t="s">
        <v>68</v>
      </c>
      <c r="B147" s="22" t="s">
        <v>20</v>
      </c>
      <c r="C147" s="53" t="s">
        <v>58</v>
      </c>
      <c r="D147" s="54" t="s">
        <v>99</v>
      </c>
      <c r="E147" s="53"/>
      <c r="F147" s="22" t="str">
        <f>IF(H147="","",CHOOSE(MONTH(H147),"JANVIER","FEVRIER","MARS","AVRIL","MAI","JUIN","JUILLET","AOUT","SEPTEMBRE","OCTOBRE","NOVEMBRE","DECEMBRE"))</f>
        <v>JUILLET</v>
      </c>
      <c r="G147" s="61">
        <v>42917</v>
      </c>
      <c r="H147" s="55">
        <v>42917</v>
      </c>
      <c r="I147" s="22">
        <f>H147-G147</f>
        <v>0</v>
      </c>
      <c r="J147" s="63">
        <v>0</v>
      </c>
      <c r="K147" s="74" t="s">
        <v>56</v>
      </c>
    </row>
    <row r="148" spans="1:11" x14ac:dyDescent="0.2">
      <c r="A148" s="12" t="s">
        <v>68</v>
      </c>
      <c r="B148" s="22" t="s">
        <v>20</v>
      </c>
      <c r="C148" s="53" t="s">
        <v>58</v>
      </c>
      <c r="D148" s="54" t="s">
        <v>100</v>
      </c>
      <c r="E148" s="53"/>
      <c r="F148" s="22" t="str">
        <f>IF(H148="","",CHOOSE(MONTH(H148),"JANVIER","FEVRIER","MARS","AVRIL","MAI","JUIN","JUILLET","AOUT","SEPTEMBRE","OCTOBRE","NOVEMBRE","DECEMBRE"))</f>
        <v>JUILLET</v>
      </c>
      <c r="G148" s="61">
        <v>42917</v>
      </c>
      <c r="H148" s="55">
        <v>42918</v>
      </c>
      <c r="I148" s="22">
        <f>H148-G148</f>
        <v>1</v>
      </c>
      <c r="J148" s="63">
        <v>250</v>
      </c>
      <c r="K148" s="74" t="s">
        <v>56</v>
      </c>
    </row>
    <row r="149" spans="1:11" x14ac:dyDescent="0.2">
      <c r="A149" s="12" t="s">
        <v>71</v>
      </c>
      <c r="B149" s="22" t="s">
        <v>20</v>
      </c>
      <c r="C149" s="53" t="s">
        <v>59</v>
      </c>
      <c r="D149" s="54" t="s">
        <v>102</v>
      </c>
      <c r="E149" s="53"/>
      <c r="F149" s="22" t="str">
        <f>IF(H149="","",CHOOSE(MONTH(H149),"JANVIER","FEVRIER","MARS","AVRIL","MAI","JUIN","JUILLET","AOUT","SEPTEMBRE","OCTOBRE","NOVEMBRE","DECEMBRE"))</f>
        <v>JUILLET</v>
      </c>
      <c r="G149" s="61">
        <v>42917</v>
      </c>
      <c r="H149" s="55">
        <v>42917</v>
      </c>
      <c r="I149" s="22">
        <f>H149-G149</f>
        <v>0</v>
      </c>
      <c r="J149" s="63">
        <v>0</v>
      </c>
      <c r="K149" s="74" t="s">
        <v>56</v>
      </c>
    </row>
    <row r="150" spans="1:11" x14ac:dyDescent="0.2">
      <c r="A150" s="12" t="s">
        <v>71</v>
      </c>
      <c r="B150" s="22" t="s">
        <v>20</v>
      </c>
      <c r="C150" s="53" t="s">
        <v>59</v>
      </c>
      <c r="D150" s="54" t="s">
        <v>103</v>
      </c>
      <c r="E150" s="53"/>
      <c r="F150" s="22" t="str">
        <f>IF(H150="","",CHOOSE(MONTH(H150),"JANVIER","FEVRIER","MARS","AVRIL","MAI","JUIN","JUILLET","AOUT","SEPTEMBRE","OCTOBRE","NOVEMBRE","DECEMBRE"))</f>
        <v>JUILLET</v>
      </c>
      <c r="G150" s="61">
        <v>42917</v>
      </c>
      <c r="H150" s="55">
        <v>42917</v>
      </c>
      <c r="I150" s="22">
        <f>H150-G150</f>
        <v>0</v>
      </c>
      <c r="J150" s="63">
        <v>0</v>
      </c>
      <c r="K150" s="74" t="s">
        <v>56</v>
      </c>
    </row>
    <row r="151" spans="1:11" x14ac:dyDescent="0.2">
      <c r="A151" s="12" t="s">
        <v>71</v>
      </c>
      <c r="B151" s="22" t="s">
        <v>20</v>
      </c>
      <c r="C151" s="53" t="s">
        <v>59</v>
      </c>
      <c r="D151" s="54" t="s">
        <v>104</v>
      </c>
      <c r="E151" s="53"/>
      <c r="F151" s="22" t="str">
        <f>IF(H151="","",CHOOSE(MONTH(H151),"JANVIER","FEVRIER","MARS","AVRIL","MAI","JUIN","JUILLET","AOUT","SEPTEMBRE","OCTOBRE","NOVEMBRE","DECEMBRE"))</f>
        <v>JUILLET</v>
      </c>
      <c r="G151" s="61">
        <v>42917</v>
      </c>
      <c r="H151" s="55">
        <v>42917</v>
      </c>
      <c r="I151" s="22">
        <f>H151-G151</f>
        <v>0</v>
      </c>
      <c r="J151" s="63">
        <v>0</v>
      </c>
      <c r="K151" s="74" t="s">
        <v>56</v>
      </c>
    </row>
    <row r="152" spans="1:11" x14ac:dyDescent="0.2">
      <c r="A152" s="12" t="s">
        <v>71</v>
      </c>
      <c r="B152" s="22" t="s">
        <v>20</v>
      </c>
      <c r="C152" s="53" t="s">
        <v>59</v>
      </c>
      <c r="D152" s="54" t="s">
        <v>105</v>
      </c>
      <c r="E152" s="53"/>
      <c r="F152" s="22" t="str">
        <f>IF(H152="","",CHOOSE(MONTH(H152),"JANVIER","FEVRIER","MARS","AVRIL","MAI","JUIN","JUILLET","AOUT","SEPTEMBRE","OCTOBRE","NOVEMBRE","DECEMBRE"))</f>
        <v>JUILLET</v>
      </c>
      <c r="G152" s="61">
        <v>42917</v>
      </c>
      <c r="H152" s="55">
        <v>42917</v>
      </c>
      <c r="I152" s="22">
        <f>H152-G152</f>
        <v>0</v>
      </c>
      <c r="J152" s="63">
        <v>0</v>
      </c>
      <c r="K152" s="74" t="s">
        <v>56</v>
      </c>
    </row>
    <row r="153" spans="1:11" x14ac:dyDescent="0.2">
      <c r="A153" s="12" t="s">
        <v>71</v>
      </c>
      <c r="B153" s="22" t="s">
        <v>20</v>
      </c>
      <c r="C153" s="53" t="s">
        <v>59</v>
      </c>
      <c r="D153" s="54" t="s">
        <v>106</v>
      </c>
      <c r="E153" s="53"/>
      <c r="F153" s="22" t="str">
        <f>IF(H153="","",CHOOSE(MONTH(H153),"JANVIER","FEVRIER","MARS","AVRIL","MAI","JUIN","JUILLET","AOUT","SEPTEMBRE","OCTOBRE","NOVEMBRE","DECEMBRE"))</f>
        <v>JUILLET</v>
      </c>
      <c r="G153" s="61">
        <v>42917</v>
      </c>
      <c r="H153" s="55">
        <v>42917</v>
      </c>
      <c r="I153" s="22">
        <f>H153-G153</f>
        <v>0</v>
      </c>
      <c r="J153" s="63">
        <v>0</v>
      </c>
      <c r="K153" s="74" t="s">
        <v>56</v>
      </c>
    </row>
    <row r="154" spans="1:11" x14ac:dyDescent="0.2">
      <c r="A154" s="12" t="s">
        <v>71</v>
      </c>
      <c r="B154" s="22" t="s">
        <v>20</v>
      </c>
      <c r="C154" s="53" t="s">
        <v>59</v>
      </c>
      <c r="D154" s="54" t="s">
        <v>107</v>
      </c>
      <c r="E154" s="53"/>
      <c r="F154" s="22" t="str">
        <f>IF(H154="","",CHOOSE(MONTH(H154),"JANVIER","FEVRIER","MARS","AVRIL","MAI","JUIN","JUILLET","AOUT","SEPTEMBRE","OCTOBRE","NOVEMBRE","DECEMBRE"))</f>
        <v>JUILLET</v>
      </c>
      <c r="G154" s="61">
        <v>42917</v>
      </c>
      <c r="H154" s="55">
        <v>42917</v>
      </c>
      <c r="I154" s="22">
        <f>H154-G154</f>
        <v>0</v>
      </c>
      <c r="J154" s="63">
        <v>0</v>
      </c>
      <c r="K154" s="74" t="s">
        <v>56</v>
      </c>
    </row>
    <row r="155" spans="1:11" x14ac:dyDescent="0.2">
      <c r="A155" s="12" t="s">
        <v>71</v>
      </c>
      <c r="B155" s="22" t="s">
        <v>20</v>
      </c>
      <c r="C155" s="53" t="s">
        <v>59</v>
      </c>
      <c r="D155" s="52" t="s">
        <v>82</v>
      </c>
      <c r="E155" s="53"/>
      <c r="F155" s="22" t="str">
        <f>IF(H155="","",CHOOSE(MONTH(H155),"JANVIER","FEVRIER","MARS","AVRIL","MAI","JUIN","JUILLET","AOUT","SEPTEMBRE","OCTOBRE","NOVEMBRE","DECEMBRE"))</f>
        <v>JUILLET</v>
      </c>
      <c r="G155" s="61">
        <v>42917</v>
      </c>
      <c r="H155" s="55">
        <v>42917</v>
      </c>
      <c r="I155" s="22">
        <f>H155-G155</f>
        <v>0</v>
      </c>
      <c r="J155" s="63">
        <v>0</v>
      </c>
      <c r="K155" s="74" t="s">
        <v>56</v>
      </c>
    </row>
    <row r="156" spans="1:11" x14ac:dyDescent="0.2">
      <c r="A156" s="12" t="s">
        <v>71</v>
      </c>
      <c r="B156" s="22" t="s">
        <v>20</v>
      </c>
      <c r="C156" s="53" t="s">
        <v>59</v>
      </c>
      <c r="D156" s="54" t="s">
        <v>83</v>
      </c>
      <c r="E156" s="53"/>
      <c r="F156" s="22" t="str">
        <f>IF(H156="","",CHOOSE(MONTH(H156),"JANVIER","FEVRIER","MARS","AVRIL","MAI","JUIN","JUILLET","AOUT","SEPTEMBRE","OCTOBRE","NOVEMBRE","DECEMBRE"))</f>
        <v>JUILLET</v>
      </c>
      <c r="G156" s="61">
        <v>42917</v>
      </c>
      <c r="H156" s="55">
        <v>42917</v>
      </c>
      <c r="I156" s="22">
        <f>H156-G156</f>
        <v>0</v>
      </c>
      <c r="J156" s="63">
        <v>0</v>
      </c>
    </row>
    <row r="157" spans="1:11" x14ac:dyDescent="0.2">
      <c r="A157" s="12" t="s">
        <v>69</v>
      </c>
      <c r="B157" s="22" t="s">
        <v>20</v>
      </c>
      <c r="C157" s="53" t="s">
        <v>58</v>
      </c>
      <c r="D157" s="54" t="s">
        <v>98</v>
      </c>
      <c r="E157" s="53"/>
      <c r="F157" s="22" t="str">
        <f>IF(H157="","",CHOOSE(MONTH(H157),"JANVIER","FEVRIER","MARS","AVRIL","MAI","JUIN","JUILLET","AOUT","SEPTEMBRE","OCTOBRE","NOVEMBRE","DECEMBRE"))</f>
        <v>JUILLET</v>
      </c>
      <c r="G157" s="61">
        <v>42917</v>
      </c>
      <c r="H157" s="55">
        <v>42920</v>
      </c>
      <c r="I157" s="22">
        <f>H157-G157</f>
        <v>3</v>
      </c>
      <c r="J157" s="63">
        <v>100</v>
      </c>
      <c r="K157" s="74" t="s">
        <v>56</v>
      </c>
    </row>
    <row r="158" spans="1:11" x14ac:dyDescent="0.2">
      <c r="A158" s="12" t="s">
        <v>72</v>
      </c>
      <c r="B158" s="22" t="s">
        <v>20</v>
      </c>
      <c r="C158" s="53" t="s">
        <v>59</v>
      </c>
      <c r="D158" s="54" t="s">
        <v>96</v>
      </c>
      <c r="E158" s="53"/>
      <c r="F158" s="22" t="str">
        <f>IF(H158="","",CHOOSE(MONTH(H158),"JANVIER","FEVRIER","MARS","AVRIL","MAI","JUIN","JUILLET","AOUT","SEPTEMBRE","OCTOBRE","NOVEMBRE","DECEMBRE"))</f>
        <v>JUILLET</v>
      </c>
      <c r="G158" s="61">
        <v>42917</v>
      </c>
      <c r="H158" s="55">
        <v>42917</v>
      </c>
      <c r="I158" s="22">
        <f>H158-G158</f>
        <v>0</v>
      </c>
      <c r="J158" s="63">
        <v>0</v>
      </c>
      <c r="K158" s="74" t="s">
        <v>56</v>
      </c>
    </row>
    <row r="159" spans="1:11" x14ac:dyDescent="0.2">
      <c r="A159" s="12" t="s">
        <v>72</v>
      </c>
      <c r="B159" s="22" t="s">
        <v>20</v>
      </c>
      <c r="C159" s="53" t="s">
        <v>59</v>
      </c>
      <c r="D159" s="54" t="s">
        <v>97</v>
      </c>
      <c r="E159" s="53"/>
      <c r="F159" s="22" t="str">
        <f>IF(H159="","",CHOOSE(MONTH(H159),"JANVIER","FEVRIER","MARS","AVRIL","MAI","JUIN","JUILLET","AOUT","SEPTEMBRE","OCTOBRE","NOVEMBRE","DECEMBRE"))</f>
        <v>JUILLET</v>
      </c>
      <c r="G159" s="61">
        <v>42917</v>
      </c>
      <c r="H159" s="55">
        <v>42917</v>
      </c>
      <c r="I159" s="22">
        <f>H159-G159</f>
        <v>0</v>
      </c>
      <c r="J159" s="63">
        <v>0</v>
      </c>
      <c r="K159" s="74" t="s">
        <v>56</v>
      </c>
    </row>
    <row r="160" spans="1:11" x14ac:dyDescent="0.2">
      <c r="A160" s="12" t="s">
        <v>72</v>
      </c>
      <c r="B160" s="22" t="s">
        <v>20</v>
      </c>
      <c r="C160" s="53" t="s">
        <v>59</v>
      </c>
      <c r="D160" s="54" t="s">
        <v>98</v>
      </c>
      <c r="E160" s="53"/>
      <c r="F160" s="22" t="str">
        <f>IF(H160="","",CHOOSE(MONTH(H160),"JANVIER","FEVRIER","MARS","AVRIL","MAI","JUIN","JUILLET","AOUT","SEPTEMBRE","OCTOBRE","NOVEMBRE","DECEMBRE"))</f>
        <v>JUILLET</v>
      </c>
      <c r="G160" s="61">
        <v>42917</v>
      </c>
      <c r="H160" s="55">
        <v>42917</v>
      </c>
      <c r="I160" s="22">
        <f>H160-G160</f>
        <v>0</v>
      </c>
      <c r="J160" s="63">
        <v>0</v>
      </c>
      <c r="K160" s="74" t="s">
        <v>56</v>
      </c>
    </row>
    <row r="161" spans="1:11" x14ac:dyDescent="0.2">
      <c r="A161" s="12" t="s">
        <v>72</v>
      </c>
      <c r="B161" s="22" t="s">
        <v>20</v>
      </c>
      <c r="C161" s="53" t="s">
        <v>59</v>
      </c>
      <c r="D161" s="54" t="s">
        <v>99</v>
      </c>
      <c r="E161" s="53"/>
      <c r="F161" s="22" t="str">
        <f>IF(H161="","",CHOOSE(MONTH(H161),"JANVIER","FEVRIER","MARS","AVRIL","MAI","JUIN","JUILLET","AOUT","SEPTEMBRE","OCTOBRE","NOVEMBRE","DECEMBRE"))</f>
        <v>JUILLET</v>
      </c>
      <c r="G161" s="61">
        <v>42917</v>
      </c>
      <c r="H161" s="55">
        <v>42917</v>
      </c>
      <c r="I161" s="22">
        <f>H161-G161</f>
        <v>0</v>
      </c>
      <c r="J161" s="63">
        <v>0</v>
      </c>
      <c r="K161" s="74" t="s">
        <v>56</v>
      </c>
    </row>
    <row r="162" spans="1:11" x14ac:dyDescent="0.2">
      <c r="A162" s="12" t="s">
        <v>72</v>
      </c>
      <c r="B162" s="22" t="s">
        <v>20</v>
      </c>
      <c r="C162" s="53" t="s">
        <v>59</v>
      </c>
      <c r="D162" s="54" t="s">
        <v>100</v>
      </c>
      <c r="E162" s="53"/>
      <c r="F162" s="22" t="str">
        <f>IF(H162="","",CHOOSE(MONTH(H162),"JANVIER","FEVRIER","MARS","AVRIL","MAI","JUIN","JUILLET","AOUT","SEPTEMBRE","OCTOBRE","NOVEMBRE","DECEMBRE"))</f>
        <v>JUILLET</v>
      </c>
      <c r="G162" s="61">
        <v>42917</v>
      </c>
      <c r="H162" s="55">
        <v>42917</v>
      </c>
      <c r="I162" s="22">
        <f>H162-G162</f>
        <v>0</v>
      </c>
      <c r="J162" s="63">
        <v>0</v>
      </c>
      <c r="K162" s="74" t="s">
        <v>56</v>
      </c>
    </row>
    <row r="163" spans="1:11" x14ac:dyDescent="0.2">
      <c r="A163" s="12" t="s">
        <v>72</v>
      </c>
      <c r="B163" s="22" t="s">
        <v>20</v>
      </c>
      <c r="C163" s="53" t="s">
        <v>59</v>
      </c>
      <c r="D163" s="54" t="s">
        <v>101</v>
      </c>
      <c r="E163" s="53"/>
      <c r="F163" s="22" t="str">
        <f>IF(H163="","",CHOOSE(MONTH(H163),"JANVIER","FEVRIER","MARS","AVRIL","MAI","JUIN","JUILLET","AOUT","SEPTEMBRE","OCTOBRE","NOVEMBRE","DECEMBRE"))</f>
        <v>JUILLET</v>
      </c>
      <c r="G163" s="61">
        <v>42917</v>
      </c>
      <c r="H163" s="55">
        <v>42917</v>
      </c>
      <c r="I163" s="22">
        <f>H163-G163</f>
        <v>0</v>
      </c>
      <c r="J163" s="63">
        <v>0</v>
      </c>
      <c r="K163" s="74" t="s">
        <v>56</v>
      </c>
    </row>
    <row r="164" spans="1:11" x14ac:dyDescent="0.2">
      <c r="A164" s="12" t="s">
        <v>72</v>
      </c>
      <c r="B164" s="22" t="s">
        <v>20</v>
      </c>
      <c r="C164" s="53" t="s">
        <v>59</v>
      </c>
      <c r="D164" s="54" t="s">
        <v>102</v>
      </c>
      <c r="E164" s="53"/>
      <c r="F164" s="22" t="str">
        <f>IF(H164="","",CHOOSE(MONTH(H164),"JANVIER","FEVRIER","MARS","AVRIL","MAI","JUIN","JUILLET","AOUT","SEPTEMBRE","OCTOBRE","NOVEMBRE","DECEMBRE"))</f>
        <v>JUILLET</v>
      </c>
      <c r="G164" s="61">
        <v>42917</v>
      </c>
      <c r="H164" s="55">
        <v>42917</v>
      </c>
      <c r="I164" s="22">
        <f>H164-G164</f>
        <v>0</v>
      </c>
      <c r="J164" s="63">
        <v>0</v>
      </c>
      <c r="K164" s="74" t="s">
        <v>56</v>
      </c>
    </row>
    <row r="165" spans="1:11" x14ac:dyDescent="0.2">
      <c r="A165" s="12" t="s">
        <v>72</v>
      </c>
      <c r="B165" s="22" t="s">
        <v>20</v>
      </c>
      <c r="C165" s="53" t="s">
        <v>59</v>
      </c>
      <c r="D165" s="54" t="s">
        <v>103</v>
      </c>
      <c r="E165" s="53"/>
      <c r="F165" s="22" t="str">
        <f>IF(H165="","",CHOOSE(MONTH(H165),"JANVIER","FEVRIER","MARS","AVRIL","MAI","JUIN","JUILLET","AOUT","SEPTEMBRE","OCTOBRE","NOVEMBRE","DECEMBRE"))</f>
        <v>JUILLET</v>
      </c>
      <c r="G165" s="61">
        <v>42917</v>
      </c>
      <c r="H165" s="55">
        <v>42919</v>
      </c>
      <c r="I165" s="22">
        <f>H165-G165</f>
        <v>2</v>
      </c>
      <c r="J165" s="63">
        <v>216</v>
      </c>
      <c r="K165" s="74" t="s">
        <v>56</v>
      </c>
    </row>
    <row r="166" spans="1:11" x14ac:dyDescent="0.2">
      <c r="A166" s="12" t="s">
        <v>73</v>
      </c>
      <c r="B166" s="22" t="s">
        <v>20</v>
      </c>
      <c r="C166" s="53" t="s">
        <v>58</v>
      </c>
      <c r="D166" s="54" t="s">
        <v>102</v>
      </c>
      <c r="E166" s="53"/>
      <c r="F166" s="22" t="str">
        <f>IF(H166="","",CHOOSE(MONTH(H166),"JANVIER","FEVRIER","MARS","AVRIL","MAI","JUIN","JUILLET","AOUT","SEPTEMBRE","OCTOBRE","NOVEMBRE","DECEMBRE"))</f>
        <v>JUILLET</v>
      </c>
      <c r="G166" s="61">
        <v>42917</v>
      </c>
      <c r="H166" s="55">
        <v>42917</v>
      </c>
      <c r="I166" s="22">
        <f>H166-G166</f>
        <v>0</v>
      </c>
      <c r="J166" s="63">
        <v>0</v>
      </c>
      <c r="K166" s="74" t="s">
        <v>56</v>
      </c>
    </row>
    <row r="167" spans="1:11" x14ac:dyDescent="0.2">
      <c r="A167" s="12" t="s">
        <v>73</v>
      </c>
      <c r="B167" s="22" t="s">
        <v>20</v>
      </c>
      <c r="C167" s="53" t="s">
        <v>58</v>
      </c>
      <c r="D167" s="54" t="s">
        <v>103</v>
      </c>
      <c r="E167" s="53"/>
      <c r="F167" s="22" t="str">
        <f>IF(H167="","",CHOOSE(MONTH(H167),"JANVIER","FEVRIER","MARS","AVRIL","MAI","JUIN","JUILLET","AOUT","SEPTEMBRE","OCTOBRE","NOVEMBRE","DECEMBRE"))</f>
        <v>JUILLET</v>
      </c>
      <c r="G167" s="61">
        <v>42917</v>
      </c>
      <c r="H167" s="55">
        <v>42917</v>
      </c>
      <c r="I167" s="22">
        <f>H167-G167</f>
        <v>0</v>
      </c>
      <c r="J167" s="63">
        <v>0</v>
      </c>
      <c r="K167" s="74" t="s">
        <v>56</v>
      </c>
    </row>
    <row r="168" spans="1:11" x14ac:dyDescent="0.2">
      <c r="A168" s="12" t="s">
        <v>73</v>
      </c>
      <c r="B168" s="22" t="s">
        <v>20</v>
      </c>
      <c r="C168" s="53" t="s">
        <v>58</v>
      </c>
      <c r="D168" s="54" t="s">
        <v>104</v>
      </c>
      <c r="E168" s="53"/>
      <c r="F168" s="22" t="str">
        <f>IF(H168="","",CHOOSE(MONTH(H168),"JANVIER","FEVRIER","MARS","AVRIL","MAI","JUIN","JUILLET","AOUT","SEPTEMBRE","OCTOBRE","NOVEMBRE","DECEMBRE"))</f>
        <v>JUILLET</v>
      </c>
      <c r="G168" s="61">
        <v>42917</v>
      </c>
      <c r="H168" s="55">
        <v>42917</v>
      </c>
      <c r="I168" s="22">
        <f>H168-G168</f>
        <v>0</v>
      </c>
      <c r="J168" s="63">
        <v>0</v>
      </c>
      <c r="K168" s="74" t="s">
        <v>56</v>
      </c>
    </row>
    <row r="169" spans="1:11" x14ac:dyDescent="0.2">
      <c r="A169" s="12" t="s">
        <v>73</v>
      </c>
      <c r="B169" s="22" t="s">
        <v>20</v>
      </c>
      <c r="C169" s="53" t="s">
        <v>58</v>
      </c>
      <c r="D169" s="54" t="s">
        <v>105</v>
      </c>
      <c r="E169" s="53"/>
      <c r="F169" s="22" t="str">
        <f>IF(H169="","",CHOOSE(MONTH(H169),"JANVIER","FEVRIER","MARS","AVRIL","MAI","JUIN","JUILLET","AOUT","SEPTEMBRE","OCTOBRE","NOVEMBRE","DECEMBRE"))</f>
        <v>JUILLET</v>
      </c>
      <c r="G169" s="61">
        <v>42917</v>
      </c>
      <c r="H169" s="55">
        <v>42917</v>
      </c>
      <c r="I169" s="22">
        <f>H169-G169</f>
        <v>0</v>
      </c>
      <c r="J169" s="63">
        <v>0</v>
      </c>
      <c r="K169" s="74" t="s">
        <v>56</v>
      </c>
    </row>
    <row r="170" spans="1:11" x14ac:dyDescent="0.2">
      <c r="A170" s="12" t="s">
        <v>73</v>
      </c>
      <c r="B170" s="22" t="s">
        <v>20</v>
      </c>
      <c r="C170" s="53" t="s">
        <v>58</v>
      </c>
      <c r="D170" s="54" t="s">
        <v>106</v>
      </c>
      <c r="E170" s="53"/>
      <c r="F170" s="22" t="str">
        <f>IF(H170="","",CHOOSE(MONTH(H170),"JANVIER","FEVRIER","MARS","AVRIL","MAI","JUIN","JUILLET","AOUT","SEPTEMBRE","OCTOBRE","NOVEMBRE","DECEMBRE"))</f>
        <v>JUILLET</v>
      </c>
      <c r="G170" s="61">
        <v>42917</v>
      </c>
      <c r="H170" s="55">
        <v>42917</v>
      </c>
      <c r="I170" s="22">
        <f>H170-G170</f>
        <v>0</v>
      </c>
      <c r="J170" s="63">
        <v>0</v>
      </c>
      <c r="K170" s="74" t="s">
        <v>56</v>
      </c>
    </row>
    <row r="171" spans="1:11" x14ac:dyDescent="0.2">
      <c r="A171" s="12" t="s">
        <v>73</v>
      </c>
      <c r="B171" s="22" t="s">
        <v>20</v>
      </c>
      <c r="C171" s="53" t="s">
        <v>58</v>
      </c>
      <c r="D171" s="54" t="s">
        <v>107</v>
      </c>
      <c r="E171" s="53"/>
      <c r="F171" s="22" t="str">
        <f>IF(H171="","",CHOOSE(MONTH(H171),"JANVIER","FEVRIER","MARS","AVRIL","MAI","JUIN","JUILLET","AOUT","SEPTEMBRE","OCTOBRE","NOVEMBRE","DECEMBRE"))</f>
        <v>JUILLET</v>
      </c>
      <c r="G171" s="61">
        <v>42917</v>
      </c>
      <c r="H171" s="55">
        <v>42917</v>
      </c>
      <c r="I171" s="22">
        <f>H171-G171</f>
        <v>0</v>
      </c>
      <c r="J171" s="63">
        <v>0</v>
      </c>
      <c r="K171" s="74" t="s">
        <v>56</v>
      </c>
    </row>
    <row r="172" spans="1:11" x14ac:dyDescent="0.2">
      <c r="A172" s="12" t="s">
        <v>73</v>
      </c>
      <c r="B172" s="22" t="s">
        <v>20</v>
      </c>
      <c r="C172" s="53" t="s">
        <v>58</v>
      </c>
      <c r="D172" s="52" t="s">
        <v>82</v>
      </c>
      <c r="E172" s="53"/>
      <c r="F172" s="22" t="str">
        <f>IF(H172="","",CHOOSE(MONTH(H172),"JANVIER","FEVRIER","MARS","AVRIL","MAI","JUIN","JUILLET","AOUT","SEPTEMBRE","OCTOBRE","NOVEMBRE","DECEMBRE"))</f>
        <v>JUILLET</v>
      </c>
      <c r="G172" s="61">
        <v>42917</v>
      </c>
      <c r="H172" s="55">
        <v>42917</v>
      </c>
      <c r="I172" s="22">
        <f>H172-G172</f>
        <v>0</v>
      </c>
      <c r="J172" s="63">
        <v>0</v>
      </c>
      <c r="K172" s="74" t="s">
        <v>56</v>
      </c>
    </row>
    <row r="173" spans="1:11" x14ac:dyDescent="0.2">
      <c r="A173" s="12" t="s">
        <v>73</v>
      </c>
      <c r="B173" s="22" t="s">
        <v>20</v>
      </c>
      <c r="C173" s="53" t="s">
        <v>58</v>
      </c>
      <c r="D173" s="54" t="s">
        <v>83</v>
      </c>
      <c r="E173" s="53"/>
      <c r="F173" s="22" t="str">
        <f>IF(H173="","",CHOOSE(MONTH(H173),"JANVIER","FEVRIER","MARS","AVRIL","MAI","JUIN","JUILLET","AOUT","SEPTEMBRE","OCTOBRE","NOVEMBRE","DECEMBRE"))</f>
        <v>JUILLET</v>
      </c>
      <c r="G173" s="61">
        <v>42917</v>
      </c>
      <c r="H173" s="55">
        <v>42918</v>
      </c>
      <c r="I173" s="22">
        <f>H173-G173</f>
        <v>1</v>
      </c>
      <c r="J173" s="63">
        <v>50</v>
      </c>
      <c r="K173" s="74" t="s">
        <v>56</v>
      </c>
    </row>
    <row r="174" spans="1:11" x14ac:dyDescent="0.2">
      <c r="A174" s="12" t="s">
        <v>68</v>
      </c>
      <c r="B174" s="22" t="s">
        <v>20</v>
      </c>
      <c r="C174" s="53" t="s">
        <v>59</v>
      </c>
      <c r="D174" s="54" t="s">
        <v>85</v>
      </c>
      <c r="E174" s="53"/>
      <c r="F174" s="22" t="str">
        <f>IF(H174="","",CHOOSE(MONTH(H174),"JANVIER","FEVRIER","MARS","AVRIL","MAI","JUIN","JUILLET","AOUT","SEPTEMBRE","OCTOBRE","NOVEMBRE","DECEMBRE"))</f>
        <v>JUILLET</v>
      </c>
      <c r="G174" s="61">
        <v>42918</v>
      </c>
      <c r="H174" s="55">
        <v>42921</v>
      </c>
      <c r="I174" s="22">
        <f>H174-G174</f>
        <v>3</v>
      </c>
      <c r="J174" s="63">
        <v>50</v>
      </c>
      <c r="K174" s="74" t="s">
        <v>56</v>
      </c>
    </row>
    <row r="175" spans="1:11" x14ac:dyDescent="0.2">
      <c r="A175" s="12" t="s">
        <v>77</v>
      </c>
      <c r="B175" s="22" t="s">
        <v>20</v>
      </c>
      <c r="C175" s="53" t="s">
        <v>59</v>
      </c>
      <c r="D175" s="52" t="s">
        <v>82</v>
      </c>
      <c r="E175" s="53"/>
      <c r="F175" s="22" t="str">
        <f>IF(H175="","",CHOOSE(MONTH(H175),"JANVIER","FEVRIER","MARS","AVRIL","MAI","JUIN","JUILLET","AOUT","SEPTEMBRE","OCTOBRE","NOVEMBRE","DECEMBRE"))</f>
        <v>JUILLET</v>
      </c>
      <c r="G175" s="61">
        <v>42919</v>
      </c>
      <c r="H175" s="55">
        <v>42922</v>
      </c>
      <c r="I175" s="22">
        <f>H175-G175</f>
        <v>3</v>
      </c>
      <c r="J175" s="63">
        <v>250</v>
      </c>
      <c r="K175" s="74" t="s">
        <v>56</v>
      </c>
    </row>
    <row r="176" spans="1:11" x14ac:dyDescent="0.2">
      <c r="A176" s="12" t="s">
        <v>73</v>
      </c>
      <c r="B176" s="22" t="s">
        <v>20</v>
      </c>
      <c r="C176" s="53" t="s">
        <v>58</v>
      </c>
      <c r="D176" s="54" t="s">
        <v>88</v>
      </c>
      <c r="E176" s="53"/>
      <c r="F176" s="22" t="str">
        <f>IF(H176="","",CHOOSE(MONTH(H176),"JANVIER","FEVRIER","MARS","AVRIL","MAI","JUIN","JUILLET","AOUT","SEPTEMBRE","OCTOBRE","NOVEMBRE","DECEMBRE"))</f>
        <v>JUILLET</v>
      </c>
      <c r="G176" s="61">
        <v>42919</v>
      </c>
      <c r="H176" s="55">
        <v>42922</v>
      </c>
      <c r="I176" s="22">
        <f>H176-G176</f>
        <v>3</v>
      </c>
      <c r="J176" s="63">
        <v>50</v>
      </c>
    </row>
    <row r="177" spans="1:11" x14ac:dyDescent="0.2">
      <c r="A177" s="12" t="s">
        <v>67</v>
      </c>
      <c r="B177" s="22" t="s">
        <v>20</v>
      </c>
      <c r="C177" s="53" t="s">
        <v>59</v>
      </c>
      <c r="D177" s="54" t="s">
        <v>88</v>
      </c>
      <c r="E177" s="53"/>
      <c r="F177" s="22" t="str">
        <f>IF(H177="","",CHOOSE(MONTH(H177),"JANVIER","FEVRIER","MARS","AVRIL","MAI","JUIN","JUILLET","AOUT","SEPTEMBRE","OCTOBRE","NOVEMBRE","DECEMBRE"))</f>
        <v>JUILLET</v>
      </c>
      <c r="G177" s="61">
        <v>42920</v>
      </c>
      <c r="H177" s="55">
        <v>42928</v>
      </c>
      <c r="I177" s="22">
        <f>H177-G177</f>
        <v>8</v>
      </c>
      <c r="J177" s="63">
        <v>758.7</v>
      </c>
      <c r="K177" s="74" t="s">
        <v>56</v>
      </c>
    </row>
    <row r="178" spans="1:11" x14ac:dyDescent="0.2">
      <c r="A178" s="12" t="s">
        <v>69</v>
      </c>
      <c r="B178" s="22" t="s">
        <v>20</v>
      </c>
      <c r="C178" s="53" t="s">
        <v>59</v>
      </c>
      <c r="D178" s="54" t="s">
        <v>97</v>
      </c>
      <c r="E178" s="53"/>
      <c r="F178" s="22" t="str">
        <f>IF(H178="","",CHOOSE(MONTH(H178),"JANVIER","FEVRIER","MARS","AVRIL","MAI","JUIN","JUILLET","AOUT","SEPTEMBRE","OCTOBRE","NOVEMBRE","DECEMBRE"))</f>
        <v>JUILLET</v>
      </c>
      <c r="G178" s="61">
        <v>42920</v>
      </c>
      <c r="H178" s="55">
        <v>42923</v>
      </c>
      <c r="I178" s="22">
        <f>H178-G178</f>
        <v>3</v>
      </c>
      <c r="J178" s="63">
        <v>100</v>
      </c>
      <c r="K178" s="74" t="s">
        <v>56</v>
      </c>
    </row>
    <row r="179" spans="1:11" x14ac:dyDescent="0.2">
      <c r="A179" s="12" t="s">
        <v>65</v>
      </c>
      <c r="B179" s="22" t="s">
        <v>20</v>
      </c>
      <c r="C179" s="53" t="s">
        <v>58</v>
      </c>
      <c r="D179" s="54" t="s">
        <v>94</v>
      </c>
      <c r="E179" s="53"/>
      <c r="F179" s="22" t="str">
        <f>IF(H179="","",CHOOSE(MONTH(H179),"JANVIER","FEVRIER","MARS","AVRIL","MAI","JUIN","JUILLET","AOUT","SEPTEMBRE","OCTOBRE","NOVEMBRE","DECEMBRE"))</f>
        <v>JUILLET</v>
      </c>
      <c r="G179" s="61">
        <v>42922</v>
      </c>
      <c r="H179" s="55">
        <v>42925</v>
      </c>
      <c r="I179" s="22">
        <f>H179-G179</f>
        <v>3</v>
      </c>
      <c r="J179" s="63">
        <v>50</v>
      </c>
      <c r="K179" s="74" t="s">
        <v>56</v>
      </c>
    </row>
    <row r="180" spans="1:11" x14ac:dyDescent="0.2">
      <c r="A180" s="12" t="s">
        <v>70</v>
      </c>
      <c r="B180" s="22" t="s">
        <v>20</v>
      </c>
      <c r="C180" s="53" t="s">
        <v>58</v>
      </c>
      <c r="D180" s="54" t="s">
        <v>87</v>
      </c>
      <c r="E180" s="53"/>
      <c r="F180" s="22" t="str">
        <f>IF(H180="","",CHOOSE(MONTH(H180),"JANVIER","FEVRIER","MARS","AVRIL","MAI","JUIN","JUILLET","AOUT","SEPTEMBRE","OCTOBRE","NOVEMBRE","DECEMBRE"))</f>
        <v>JUILLET</v>
      </c>
      <c r="G180" s="61">
        <v>42922</v>
      </c>
      <c r="H180" s="55">
        <v>42925</v>
      </c>
      <c r="I180" s="22">
        <f>H180-G180</f>
        <v>3</v>
      </c>
      <c r="J180" s="63">
        <v>50</v>
      </c>
      <c r="K180" s="74" t="s">
        <v>56</v>
      </c>
    </row>
    <row r="181" spans="1:11" x14ac:dyDescent="0.2">
      <c r="A181" s="12" t="s">
        <v>77</v>
      </c>
      <c r="B181" s="22" t="s">
        <v>20</v>
      </c>
      <c r="C181" s="53" t="s">
        <v>61</v>
      </c>
      <c r="D181" s="54" t="s">
        <v>95</v>
      </c>
      <c r="E181" s="53"/>
      <c r="F181" s="22" t="str">
        <f>IF(H181="","",CHOOSE(MONTH(H181),"JANVIER","FEVRIER","MARS","AVRIL","MAI","JUIN","JUILLET","AOUT","SEPTEMBRE","OCTOBRE","NOVEMBRE","DECEMBRE"))</f>
        <v>JUILLET</v>
      </c>
      <c r="G181" s="61">
        <v>42922</v>
      </c>
      <c r="H181" s="55">
        <v>42926</v>
      </c>
      <c r="I181" s="22">
        <f>H181-G181</f>
        <v>4</v>
      </c>
      <c r="J181" s="63">
        <v>400</v>
      </c>
      <c r="K181" s="74" t="s">
        <v>56</v>
      </c>
    </row>
    <row r="182" spans="1:11" x14ac:dyDescent="0.2">
      <c r="A182" s="12" t="s">
        <v>71</v>
      </c>
      <c r="B182" s="22" t="s">
        <v>20</v>
      </c>
      <c r="C182" s="53" t="s">
        <v>58</v>
      </c>
      <c r="D182" s="54" t="s">
        <v>96</v>
      </c>
      <c r="E182" s="53"/>
      <c r="F182" s="22" t="str">
        <f>IF(H182="","",CHOOSE(MONTH(H182),"JANVIER","FEVRIER","MARS","AVRIL","MAI","JUIN","JUILLET","AOUT","SEPTEMBRE","OCTOBRE","NOVEMBRE","DECEMBRE"))</f>
        <v>JUILLET</v>
      </c>
      <c r="G182" s="61">
        <v>42922</v>
      </c>
      <c r="H182" s="55">
        <v>42925</v>
      </c>
      <c r="I182" s="22">
        <f>H182-G182</f>
        <v>3</v>
      </c>
      <c r="J182" s="63">
        <v>100</v>
      </c>
      <c r="K182" s="74" t="s">
        <v>56</v>
      </c>
    </row>
    <row r="183" spans="1:11" x14ac:dyDescent="0.2">
      <c r="A183" s="12" t="s">
        <v>64</v>
      </c>
      <c r="B183" s="22" t="s">
        <v>20</v>
      </c>
      <c r="C183" s="53" t="s">
        <v>58</v>
      </c>
      <c r="D183" s="54" t="s">
        <v>106</v>
      </c>
      <c r="E183" s="53"/>
      <c r="F183" s="22" t="str">
        <f>IF(H183="","",CHOOSE(MONTH(H183),"JANVIER","FEVRIER","MARS","AVRIL","MAI","JUIN","JUILLET","AOUT","SEPTEMBRE","OCTOBRE","NOVEMBRE","DECEMBRE"))</f>
        <v>JUILLET</v>
      </c>
      <c r="G183" s="61">
        <v>42923</v>
      </c>
      <c r="H183" s="55">
        <v>42925</v>
      </c>
      <c r="I183" s="22">
        <f>H183-G183</f>
        <v>2</v>
      </c>
      <c r="J183" s="63">
        <v>100</v>
      </c>
      <c r="K183" s="74" t="s">
        <v>56</v>
      </c>
    </row>
    <row r="184" spans="1:11" x14ac:dyDescent="0.2">
      <c r="A184" s="12" t="s">
        <v>69</v>
      </c>
      <c r="B184" s="22" t="s">
        <v>20</v>
      </c>
      <c r="C184" s="53" t="s">
        <v>59</v>
      </c>
      <c r="D184" s="54" t="s">
        <v>83</v>
      </c>
      <c r="E184" s="53"/>
      <c r="F184" s="22" t="str">
        <f>IF(H184="","",CHOOSE(MONTH(H184),"JANVIER","FEVRIER","MARS","AVRIL","MAI","JUIN","JUILLET","AOUT","SEPTEMBRE","OCTOBRE","NOVEMBRE","DECEMBRE"))</f>
        <v>JUILLET</v>
      </c>
      <c r="G184" s="61">
        <v>42923</v>
      </c>
      <c r="H184" s="55">
        <v>42926</v>
      </c>
      <c r="I184" s="22">
        <f>H184-G184</f>
        <v>3</v>
      </c>
      <c r="J184" s="63">
        <v>100</v>
      </c>
      <c r="K184" s="74" t="s">
        <v>56</v>
      </c>
    </row>
    <row r="185" spans="1:11" x14ac:dyDescent="0.2">
      <c r="A185" s="12" t="s">
        <v>72</v>
      </c>
      <c r="B185" s="22" t="s">
        <v>20</v>
      </c>
      <c r="C185" s="53" t="s">
        <v>59</v>
      </c>
      <c r="D185" s="54" t="s">
        <v>101</v>
      </c>
      <c r="E185" s="53"/>
      <c r="F185" s="22" t="str">
        <f>IF(H185="","",CHOOSE(MONTH(H185),"JANVIER","FEVRIER","MARS","AVRIL","MAI","JUIN","JUILLET","AOUT","SEPTEMBRE","OCTOBRE","NOVEMBRE","DECEMBRE"))</f>
        <v>JUILLET</v>
      </c>
      <c r="G185" s="61">
        <v>42923</v>
      </c>
      <c r="H185" s="55">
        <v>42926</v>
      </c>
      <c r="I185" s="22">
        <f>H185-G185</f>
        <v>3</v>
      </c>
      <c r="J185" s="63">
        <v>250</v>
      </c>
      <c r="K185" s="74" t="s">
        <v>56</v>
      </c>
    </row>
    <row r="186" spans="1:11" x14ac:dyDescent="0.2">
      <c r="A186" s="12" t="s">
        <v>76</v>
      </c>
      <c r="B186" s="22" t="s">
        <v>20</v>
      </c>
      <c r="C186" s="53" t="s">
        <v>58</v>
      </c>
      <c r="D186" s="54" t="s">
        <v>104</v>
      </c>
      <c r="E186" s="53"/>
      <c r="F186" s="22" t="str">
        <f>IF(H186="","",CHOOSE(MONTH(H186),"JANVIER","FEVRIER","MARS","AVRIL","MAI","JUIN","JUILLET","AOUT","SEPTEMBRE","OCTOBRE","NOVEMBRE","DECEMBRE"))</f>
        <v>JUILLET</v>
      </c>
      <c r="G186" s="61">
        <v>42923</v>
      </c>
      <c r="H186" s="55">
        <v>42926</v>
      </c>
      <c r="I186" s="22">
        <f>H186-G186</f>
        <v>3</v>
      </c>
      <c r="J186" s="63">
        <v>100</v>
      </c>
    </row>
    <row r="187" spans="1:11" x14ac:dyDescent="0.2">
      <c r="A187" s="12" t="s">
        <v>64</v>
      </c>
      <c r="B187" s="22" t="s">
        <v>20</v>
      </c>
      <c r="C187" s="53" t="s">
        <v>59</v>
      </c>
      <c r="D187" s="54" t="s">
        <v>87</v>
      </c>
      <c r="E187" s="53"/>
      <c r="F187" s="22" t="str">
        <f>IF(H187="","",CHOOSE(MONTH(H187),"JANVIER","FEVRIER","MARS","AVRIL","MAI","JUIN","JUILLET","AOUT","SEPTEMBRE","OCTOBRE","NOVEMBRE","DECEMBRE"))</f>
        <v>JUILLET</v>
      </c>
      <c r="G187" s="61">
        <v>42925</v>
      </c>
      <c r="H187" s="55">
        <v>42934</v>
      </c>
      <c r="I187" s="22">
        <f>H187-G187</f>
        <v>9</v>
      </c>
      <c r="J187" s="63">
        <v>557.84</v>
      </c>
      <c r="K187" s="74" t="s">
        <v>56</v>
      </c>
    </row>
    <row r="188" spans="1:11" x14ac:dyDescent="0.2">
      <c r="A188" s="12" t="s">
        <v>71</v>
      </c>
      <c r="B188" s="22" t="s">
        <v>20</v>
      </c>
      <c r="C188" s="53" t="s">
        <v>58</v>
      </c>
      <c r="D188" s="54" t="s">
        <v>95</v>
      </c>
      <c r="E188" s="53"/>
      <c r="F188" s="22" t="str">
        <f>IF(H188="","",CHOOSE(MONTH(H188),"JANVIER","FEVRIER","MARS","AVRIL","MAI","JUIN","JUILLET","AOUT","SEPTEMBRE","OCTOBRE","NOVEMBRE","DECEMBRE"))</f>
        <v>JUILLET</v>
      </c>
      <c r="G188" s="61">
        <v>42926</v>
      </c>
      <c r="H188" s="55">
        <v>42929</v>
      </c>
      <c r="I188" s="22">
        <f>H188-G188</f>
        <v>3</v>
      </c>
      <c r="J188" s="63">
        <v>100</v>
      </c>
      <c r="K188" s="74" t="s">
        <v>56</v>
      </c>
    </row>
    <row r="189" spans="1:11" x14ac:dyDescent="0.2">
      <c r="A189" s="12" t="s">
        <v>72</v>
      </c>
      <c r="B189" s="22" t="s">
        <v>20</v>
      </c>
      <c r="C189" s="53" t="s">
        <v>59</v>
      </c>
      <c r="D189" s="54" t="s">
        <v>84</v>
      </c>
      <c r="E189" s="53"/>
      <c r="F189" s="22" t="str">
        <f>IF(H189="","",CHOOSE(MONTH(H189),"JANVIER","FEVRIER","MARS","AVRIL","MAI","JUIN","JUILLET","AOUT","SEPTEMBRE","OCTOBRE","NOVEMBRE","DECEMBRE"))</f>
        <v>JUILLET</v>
      </c>
      <c r="G189" s="61">
        <v>42926</v>
      </c>
      <c r="H189" s="55">
        <v>42928</v>
      </c>
      <c r="I189" s="22">
        <f>H189-G189</f>
        <v>2</v>
      </c>
      <c r="J189" s="63">
        <v>50</v>
      </c>
      <c r="K189" s="74" t="s">
        <v>56</v>
      </c>
    </row>
    <row r="190" spans="1:11" x14ac:dyDescent="0.2">
      <c r="A190" s="12" t="s">
        <v>69</v>
      </c>
      <c r="B190" s="22" t="s">
        <v>20</v>
      </c>
      <c r="C190" s="53" t="s">
        <v>59</v>
      </c>
      <c r="D190" s="54" t="s">
        <v>93</v>
      </c>
      <c r="E190" s="53"/>
      <c r="F190" s="22" t="str">
        <f>IF(H190="","",CHOOSE(MONTH(H190),"JANVIER","FEVRIER","MARS","AVRIL","MAI","JUIN","JUILLET","AOUT","SEPTEMBRE","OCTOBRE","NOVEMBRE","DECEMBRE"))</f>
        <v>JUILLET</v>
      </c>
      <c r="G190" s="61">
        <v>42927</v>
      </c>
      <c r="H190" s="55">
        <v>42932</v>
      </c>
      <c r="I190" s="22">
        <f>H190-G190</f>
        <v>5</v>
      </c>
      <c r="J190" s="63">
        <v>50</v>
      </c>
      <c r="K190" s="74" t="s">
        <v>56</v>
      </c>
    </row>
    <row r="191" spans="1:11" x14ac:dyDescent="0.2">
      <c r="A191" s="12" t="s">
        <v>73</v>
      </c>
      <c r="B191" s="22" t="s">
        <v>20</v>
      </c>
      <c r="C191" s="53" t="s">
        <v>58</v>
      </c>
      <c r="D191" s="54" t="s">
        <v>92</v>
      </c>
      <c r="E191" s="53"/>
      <c r="F191" s="22" t="str">
        <f>IF(H191="","",CHOOSE(MONTH(H191),"JANVIER","FEVRIER","MARS","AVRIL","MAI","JUIN","JUILLET","AOUT","SEPTEMBRE","OCTOBRE","NOVEMBRE","DECEMBRE"))</f>
        <v>JUILLET</v>
      </c>
      <c r="G191" s="61">
        <v>42927</v>
      </c>
      <c r="H191" s="55">
        <v>42930</v>
      </c>
      <c r="I191" s="22">
        <f>H191-G191</f>
        <v>3</v>
      </c>
      <c r="J191" s="63">
        <v>100</v>
      </c>
      <c r="K191" s="74" t="s">
        <v>56</v>
      </c>
    </row>
    <row r="192" spans="1:11" x14ac:dyDescent="0.2">
      <c r="A192" s="12" t="s">
        <v>65</v>
      </c>
      <c r="B192" s="22" t="s">
        <v>20</v>
      </c>
      <c r="C192" s="53" t="s">
        <v>58</v>
      </c>
      <c r="D192" s="54" t="s">
        <v>86</v>
      </c>
      <c r="E192" s="53"/>
      <c r="F192" s="22" t="str">
        <f>IF(H192="","",CHOOSE(MONTH(H192),"JANVIER","FEVRIER","MARS","AVRIL","MAI","JUIN","JUILLET","AOUT","SEPTEMBRE","OCTOBRE","NOVEMBRE","DECEMBRE"))</f>
        <v>JUILLET</v>
      </c>
      <c r="G192" s="61">
        <v>42928</v>
      </c>
      <c r="H192" s="55">
        <v>42932</v>
      </c>
      <c r="I192" s="22">
        <f>H192-G192</f>
        <v>4</v>
      </c>
      <c r="J192" s="63">
        <v>250</v>
      </c>
      <c r="K192" s="74" t="s">
        <v>56</v>
      </c>
    </row>
    <row r="193" spans="1:11" x14ac:dyDescent="0.2">
      <c r="A193" s="12" t="s">
        <v>70</v>
      </c>
      <c r="B193" s="22" t="s">
        <v>20</v>
      </c>
      <c r="C193" s="53" t="s">
        <v>58</v>
      </c>
      <c r="D193" s="54" t="s">
        <v>84</v>
      </c>
      <c r="E193" s="53"/>
      <c r="F193" s="22" t="str">
        <f>IF(H193="","",CHOOSE(MONTH(H193),"JANVIER","FEVRIER","MARS","AVRIL","MAI","JUIN","JUILLET","AOUT","SEPTEMBRE","OCTOBRE","NOVEMBRE","DECEMBRE"))</f>
        <v>JUILLET</v>
      </c>
      <c r="G193" s="61">
        <v>42928</v>
      </c>
      <c r="H193" s="55">
        <v>42931</v>
      </c>
      <c r="I193" s="22">
        <f>H193-G193</f>
        <v>3</v>
      </c>
      <c r="J193" s="63">
        <v>100</v>
      </c>
      <c r="K193" s="74" t="s">
        <v>56</v>
      </c>
    </row>
    <row r="194" spans="1:11" x14ac:dyDescent="0.2">
      <c r="A194" s="12" t="s">
        <v>68</v>
      </c>
      <c r="B194" s="22" t="s">
        <v>20</v>
      </c>
      <c r="C194" s="53" t="s">
        <v>58</v>
      </c>
      <c r="D194" s="54" t="s">
        <v>91</v>
      </c>
      <c r="E194" s="53"/>
      <c r="F194" s="22" t="str">
        <f>IF(H194="","",CHOOSE(MONTH(H194),"JANVIER","FEVRIER","MARS","AVRIL","MAI","JUIN","JUILLET","AOUT","SEPTEMBRE","OCTOBRE","NOVEMBRE","DECEMBRE"))</f>
        <v>JUILLET</v>
      </c>
      <c r="G194" s="61">
        <v>42928</v>
      </c>
      <c r="H194" s="55">
        <v>42933</v>
      </c>
      <c r="I194" s="22">
        <f>H194-G194</f>
        <v>5</v>
      </c>
      <c r="J194" s="63">
        <v>250</v>
      </c>
      <c r="K194" s="74" t="s">
        <v>56</v>
      </c>
    </row>
    <row r="195" spans="1:11" x14ac:dyDescent="0.2">
      <c r="A195" s="12" t="s">
        <v>72</v>
      </c>
      <c r="B195" s="22" t="s">
        <v>20</v>
      </c>
      <c r="C195" s="53" t="s">
        <v>58</v>
      </c>
      <c r="D195" s="54" t="s">
        <v>85</v>
      </c>
      <c r="E195" s="53"/>
      <c r="F195" s="22" t="str">
        <f>IF(H195="","",CHOOSE(MONTH(H195),"JANVIER","FEVRIER","MARS","AVRIL","MAI","JUIN","JUILLET","AOUT","SEPTEMBRE","OCTOBRE","NOVEMBRE","DECEMBRE"))</f>
        <v>JUILLET</v>
      </c>
      <c r="G195" s="61">
        <v>42928</v>
      </c>
      <c r="H195" s="55">
        <v>42932</v>
      </c>
      <c r="I195" s="22">
        <f>H195-G195</f>
        <v>4</v>
      </c>
      <c r="J195" s="63">
        <v>350</v>
      </c>
      <c r="K195" s="74" t="s">
        <v>56</v>
      </c>
    </row>
    <row r="196" spans="1:11" x14ac:dyDescent="0.2">
      <c r="A196" s="12" t="s">
        <v>76</v>
      </c>
      <c r="B196" s="22" t="s">
        <v>20</v>
      </c>
      <c r="C196" s="53" t="s">
        <v>58</v>
      </c>
      <c r="D196" s="54" t="s">
        <v>105</v>
      </c>
      <c r="E196" s="53"/>
      <c r="F196" s="22" t="str">
        <f>IF(H196="","",CHOOSE(MONTH(H196),"JANVIER","FEVRIER","MARS","AVRIL","MAI","JUIN","JUILLET","AOUT","SEPTEMBRE","OCTOBRE","NOVEMBRE","DECEMBRE"))</f>
        <v>JUILLET</v>
      </c>
      <c r="G196" s="61">
        <v>42928</v>
      </c>
      <c r="H196" s="55">
        <v>42931</v>
      </c>
      <c r="I196" s="22">
        <f>H196-G196</f>
        <v>3</v>
      </c>
      <c r="J196" s="63">
        <v>100</v>
      </c>
      <c r="K196" s="74" t="s">
        <v>56</v>
      </c>
    </row>
    <row r="197" spans="1:11" x14ac:dyDescent="0.2">
      <c r="A197" s="12" t="s">
        <v>77</v>
      </c>
      <c r="B197" s="22" t="s">
        <v>20</v>
      </c>
      <c r="C197" s="53" t="s">
        <v>58</v>
      </c>
      <c r="D197" s="54" t="s">
        <v>92</v>
      </c>
      <c r="E197" s="53"/>
      <c r="F197" s="22" t="str">
        <f>IF(H197="","",CHOOSE(MONTH(H197),"JANVIER","FEVRIER","MARS","AVRIL","MAI","JUIN","JUILLET","AOUT","SEPTEMBRE","OCTOBRE","NOVEMBRE","DECEMBRE"))</f>
        <v>JUILLET</v>
      </c>
      <c r="G197" s="61">
        <v>42929</v>
      </c>
      <c r="H197" s="55">
        <v>42932</v>
      </c>
      <c r="I197" s="22">
        <f>H197-G197</f>
        <v>3</v>
      </c>
      <c r="J197" s="63">
        <v>50</v>
      </c>
      <c r="K197" s="74" t="s">
        <v>56</v>
      </c>
    </row>
    <row r="198" spans="1:11" x14ac:dyDescent="0.2">
      <c r="A198" s="12" t="s">
        <v>71</v>
      </c>
      <c r="B198" s="22" t="s">
        <v>20</v>
      </c>
      <c r="C198" s="53" t="s">
        <v>58</v>
      </c>
      <c r="D198" s="54" t="s">
        <v>96</v>
      </c>
      <c r="E198" s="53"/>
      <c r="F198" s="22" t="str">
        <f>IF(H198="","",CHOOSE(MONTH(H198),"JANVIER","FEVRIER","MARS","AVRIL","MAI","JUIN","JUILLET","AOUT","SEPTEMBRE","OCTOBRE","NOVEMBRE","DECEMBRE"))</f>
        <v>JUILLET</v>
      </c>
      <c r="G198" s="61">
        <v>42929</v>
      </c>
      <c r="H198" s="55">
        <v>42933</v>
      </c>
      <c r="I198" s="22">
        <f>H198-G198</f>
        <v>4</v>
      </c>
      <c r="J198" s="63">
        <v>50</v>
      </c>
    </row>
    <row r="199" spans="1:11" x14ac:dyDescent="0.2">
      <c r="A199" s="12" t="s">
        <v>73</v>
      </c>
      <c r="B199" s="22" t="s">
        <v>20</v>
      </c>
      <c r="C199" s="53" t="s">
        <v>58</v>
      </c>
      <c r="D199" s="54" t="s">
        <v>88</v>
      </c>
      <c r="E199" s="53"/>
      <c r="F199" s="22" t="str">
        <f>IF(H199="","",CHOOSE(MONTH(H199),"JANVIER","FEVRIER","MARS","AVRIL","MAI","JUIN","JUILLET","AOUT","SEPTEMBRE","OCTOBRE","NOVEMBRE","DECEMBRE"))</f>
        <v>JUILLET</v>
      </c>
      <c r="G199" s="61">
        <v>42930</v>
      </c>
      <c r="H199" s="55">
        <v>42933</v>
      </c>
      <c r="I199" s="22">
        <f>H199-G199</f>
        <v>3</v>
      </c>
      <c r="J199" s="63">
        <v>100</v>
      </c>
      <c r="K199" s="74" t="s">
        <v>56</v>
      </c>
    </row>
    <row r="200" spans="1:11" x14ac:dyDescent="0.2">
      <c r="A200" s="12" t="s">
        <v>76</v>
      </c>
      <c r="B200" s="22" t="s">
        <v>20</v>
      </c>
      <c r="C200" s="53" t="s">
        <v>59</v>
      </c>
      <c r="D200" s="54" t="s">
        <v>86</v>
      </c>
      <c r="E200" s="53"/>
      <c r="F200" s="22" t="str">
        <f>IF(H200="","",CHOOSE(MONTH(H200),"JANVIER","FEVRIER","MARS","AVRIL","MAI","JUIN","JUILLET","AOUT","SEPTEMBRE","OCTOBRE","NOVEMBRE","DECEMBRE"))</f>
        <v>JUILLET</v>
      </c>
      <c r="G200" s="61">
        <v>42931</v>
      </c>
      <c r="H200" s="55">
        <v>42941</v>
      </c>
      <c r="I200" s="22">
        <f>H200-G200</f>
        <v>10</v>
      </c>
      <c r="J200" s="63">
        <v>498</v>
      </c>
      <c r="K200" s="74" t="s">
        <v>56</v>
      </c>
    </row>
    <row r="201" spans="1:11" x14ac:dyDescent="0.2">
      <c r="A201" s="12" t="s">
        <v>65</v>
      </c>
      <c r="B201" s="22" t="s">
        <v>20</v>
      </c>
      <c r="C201" s="53" t="s">
        <v>58</v>
      </c>
      <c r="D201" s="54" t="s">
        <v>90</v>
      </c>
      <c r="E201" s="53"/>
      <c r="F201" s="22" t="str">
        <f>IF(H201="","",CHOOSE(MONTH(H201),"JANVIER","FEVRIER","MARS","AVRIL","MAI","JUIN","JUILLET","AOUT","SEPTEMBRE","OCTOBRE","NOVEMBRE","DECEMBRE"))</f>
        <v>JUILLET</v>
      </c>
      <c r="G201" s="61">
        <v>42932</v>
      </c>
      <c r="H201" s="55">
        <v>42938</v>
      </c>
      <c r="I201" s="22">
        <f>H201-G201</f>
        <v>6</v>
      </c>
      <c r="J201" s="63">
        <v>50</v>
      </c>
      <c r="K201" s="74" t="s">
        <v>56</v>
      </c>
    </row>
    <row r="202" spans="1:11" x14ac:dyDescent="0.2">
      <c r="A202" s="12" t="s">
        <v>70</v>
      </c>
      <c r="B202" s="22" t="s">
        <v>20</v>
      </c>
      <c r="C202" s="53" t="s">
        <v>58</v>
      </c>
      <c r="D202" s="54" t="s">
        <v>88</v>
      </c>
      <c r="E202" s="53"/>
      <c r="F202" s="22" t="str">
        <f>IF(H202="","",CHOOSE(MONTH(H202),"JANVIER","FEVRIER","MARS","AVRIL","MAI","JUIN","JUILLET","AOUT","SEPTEMBRE","OCTOBRE","NOVEMBRE","DECEMBRE"))</f>
        <v>JUILLET</v>
      </c>
      <c r="G202" s="61">
        <v>42932</v>
      </c>
      <c r="H202" s="55">
        <v>42938</v>
      </c>
      <c r="I202" s="22">
        <f>H202-G202</f>
        <v>6</v>
      </c>
      <c r="J202" s="63">
        <v>250</v>
      </c>
      <c r="K202" s="74" t="s">
        <v>56</v>
      </c>
    </row>
    <row r="203" spans="1:11" x14ac:dyDescent="0.2">
      <c r="A203" s="12" t="s">
        <v>69</v>
      </c>
      <c r="B203" s="22" t="s">
        <v>20</v>
      </c>
      <c r="C203" s="53" t="s">
        <v>58</v>
      </c>
      <c r="D203" s="54" t="s">
        <v>90</v>
      </c>
      <c r="E203" s="53"/>
      <c r="F203" s="22" t="str">
        <f>IF(H203="","",CHOOSE(MONTH(H203),"JANVIER","FEVRIER","MARS","AVRIL","MAI","JUIN","JUILLET","AOUT","SEPTEMBRE","OCTOBRE","NOVEMBRE","DECEMBRE"))</f>
        <v>JUILLET</v>
      </c>
      <c r="G203" s="61">
        <v>42932</v>
      </c>
      <c r="H203" s="55">
        <v>42938</v>
      </c>
      <c r="I203" s="22">
        <f>H203-G203</f>
        <v>6</v>
      </c>
      <c r="J203" s="63">
        <v>250</v>
      </c>
      <c r="K203" s="74" t="s">
        <v>56</v>
      </c>
    </row>
    <row r="204" spans="1:11" x14ac:dyDescent="0.2">
      <c r="A204" s="12" t="s">
        <v>65</v>
      </c>
      <c r="B204" s="22" t="s">
        <v>20</v>
      </c>
      <c r="C204" s="53" t="s">
        <v>58</v>
      </c>
      <c r="D204" s="54" t="s">
        <v>86</v>
      </c>
      <c r="E204" s="53"/>
      <c r="F204" s="22" t="str">
        <f>IF(H204="","",CHOOSE(MONTH(H204),"JANVIER","FEVRIER","MARS","AVRIL","MAI","JUIN","JUILLET","AOUT","SEPTEMBRE","OCTOBRE","NOVEMBRE","DECEMBRE"))</f>
        <v>JUILLET</v>
      </c>
      <c r="G204" s="61">
        <v>42933</v>
      </c>
      <c r="H204" s="55">
        <v>42936</v>
      </c>
      <c r="I204" s="22">
        <f>H204-G204</f>
        <v>3</v>
      </c>
      <c r="J204" s="63">
        <v>50</v>
      </c>
      <c r="K204" s="74" t="s">
        <v>56</v>
      </c>
    </row>
    <row r="205" spans="1:11" x14ac:dyDescent="0.2">
      <c r="A205" s="12" t="s">
        <v>72</v>
      </c>
      <c r="B205" s="22" t="s">
        <v>20</v>
      </c>
      <c r="C205" s="53" t="s">
        <v>58</v>
      </c>
      <c r="D205" s="54" t="s">
        <v>84</v>
      </c>
      <c r="E205" s="53"/>
      <c r="F205" s="22" t="str">
        <f>IF(H205="","",CHOOSE(MONTH(H205),"JANVIER","FEVRIER","MARS","AVRIL","MAI","JUIN","JUILLET","AOUT","SEPTEMBRE","OCTOBRE","NOVEMBRE","DECEMBRE"))</f>
        <v>JUILLET</v>
      </c>
      <c r="G205" s="61">
        <v>42933</v>
      </c>
      <c r="H205" s="55">
        <v>42937</v>
      </c>
      <c r="I205" s="22">
        <f>H205-G205</f>
        <v>4</v>
      </c>
      <c r="J205" s="63">
        <v>350</v>
      </c>
      <c r="K205" s="74" t="s">
        <v>56</v>
      </c>
    </row>
    <row r="206" spans="1:11" x14ac:dyDescent="0.2">
      <c r="A206" s="12" t="s">
        <v>73</v>
      </c>
      <c r="B206" s="22" t="s">
        <v>20</v>
      </c>
      <c r="C206" s="53" t="s">
        <v>59</v>
      </c>
      <c r="D206" s="54" t="s">
        <v>83</v>
      </c>
      <c r="E206" s="53"/>
      <c r="F206" s="22" t="str">
        <f>IF(H206="","",CHOOSE(MONTH(H206),"JANVIER","FEVRIER","MARS","AVRIL","MAI","JUIN","JUILLET","AOUT","SEPTEMBRE","OCTOBRE","NOVEMBRE","DECEMBRE"))</f>
        <v>JUILLET</v>
      </c>
      <c r="G206" s="61">
        <v>42933</v>
      </c>
      <c r="H206" s="55">
        <v>42936</v>
      </c>
      <c r="I206" s="22">
        <f>H206-G206</f>
        <v>3</v>
      </c>
      <c r="J206" s="63">
        <v>250</v>
      </c>
      <c r="K206" s="74" t="s">
        <v>56</v>
      </c>
    </row>
    <row r="207" spans="1:11" x14ac:dyDescent="0.2">
      <c r="A207" s="12" t="s">
        <v>71</v>
      </c>
      <c r="B207" s="22" t="s">
        <v>20</v>
      </c>
      <c r="C207" s="53" t="s">
        <v>58</v>
      </c>
      <c r="D207" s="54" t="s">
        <v>87</v>
      </c>
      <c r="E207" s="53"/>
      <c r="F207" s="22" t="str">
        <f>IF(H207="","",CHOOSE(MONTH(H207),"JANVIER","FEVRIER","MARS","AVRIL","MAI","JUIN","JUILLET","AOUT","SEPTEMBRE","OCTOBRE","NOVEMBRE","DECEMBRE"))</f>
        <v>JUILLET</v>
      </c>
      <c r="G207" s="61">
        <v>42934</v>
      </c>
      <c r="H207" s="55">
        <v>42937</v>
      </c>
      <c r="I207" s="22">
        <f>H207-G207</f>
        <v>3</v>
      </c>
      <c r="J207" s="63">
        <v>100</v>
      </c>
      <c r="K207" s="74" t="s">
        <v>56</v>
      </c>
    </row>
    <row r="208" spans="1:11" x14ac:dyDescent="0.2">
      <c r="A208" s="12" t="s">
        <v>68</v>
      </c>
      <c r="B208" s="22" t="s">
        <v>20</v>
      </c>
      <c r="C208" s="53" t="s">
        <v>58</v>
      </c>
      <c r="D208" s="54" t="s">
        <v>95</v>
      </c>
      <c r="E208" s="53"/>
      <c r="F208" s="22" t="str">
        <f>IF(H208="","",CHOOSE(MONTH(H208),"JANVIER","FEVRIER","MARS","AVRIL","MAI","JUIN","JUILLET","AOUT","SEPTEMBRE","OCTOBRE","NOVEMBRE","DECEMBRE"))</f>
        <v>JUILLET</v>
      </c>
      <c r="G208" s="61">
        <v>42935</v>
      </c>
      <c r="H208" s="55">
        <v>42939</v>
      </c>
      <c r="I208" s="22">
        <f>H208-G208</f>
        <v>4</v>
      </c>
      <c r="J208" s="63">
        <v>50</v>
      </c>
    </row>
    <row r="209" spans="1:11" x14ac:dyDescent="0.2">
      <c r="A209" s="12" t="s">
        <v>65</v>
      </c>
      <c r="B209" s="22" t="s">
        <v>20</v>
      </c>
      <c r="C209" s="53" t="s">
        <v>58</v>
      </c>
      <c r="D209" s="54" t="s">
        <v>99</v>
      </c>
      <c r="E209" s="53"/>
      <c r="F209" s="22" t="str">
        <f>IF(H209="","",CHOOSE(MONTH(H209),"JANVIER","FEVRIER","MARS","AVRIL","MAI","JUIN","JUILLET","AOUT","SEPTEMBRE","OCTOBRE","NOVEMBRE","DECEMBRE"))</f>
        <v>JUILLET</v>
      </c>
      <c r="G209" s="61">
        <v>42936</v>
      </c>
      <c r="H209" s="55">
        <v>42939</v>
      </c>
      <c r="I209" s="22">
        <f>H209-G209</f>
        <v>3</v>
      </c>
      <c r="J209" s="63">
        <v>100</v>
      </c>
      <c r="K209" s="74" t="s">
        <v>56</v>
      </c>
    </row>
    <row r="210" spans="1:11" x14ac:dyDescent="0.2">
      <c r="A210" s="12" t="s">
        <v>77</v>
      </c>
      <c r="B210" s="22" t="s">
        <v>20</v>
      </c>
      <c r="C210" s="53" t="s">
        <v>58</v>
      </c>
      <c r="D210" s="54" t="s">
        <v>89</v>
      </c>
      <c r="E210" s="53"/>
      <c r="F210" s="22" t="str">
        <f>IF(H210="","",CHOOSE(MONTH(H210),"JANVIER","FEVRIER","MARS","AVRIL","MAI","JUIN","JUILLET","AOUT","SEPTEMBRE","OCTOBRE","NOVEMBRE","DECEMBRE"))</f>
        <v>JUILLET</v>
      </c>
      <c r="G210" s="61">
        <v>42936</v>
      </c>
      <c r="H210" s="55">
        <v>42939</v>
      </c>
      <c r="I210" s="22">
        <f>H210-G210</f>
        <v>3</v>
      </c>
      <c r="J210" s="63">
        <v>50</v>
      </c>
      <c r="K210" s="74" t="s">
        <v>56</v>
      </c>
    </row>
    <row r="211" spans="1:11" x14ac:dyDescent="0.2">
      <c r="A211" s="12" t="s">
        <v>64</v>
      </c>
      <c r="B211" s="22" t="s">
        <v>20</v>
      </c>
      <c r="C211" s="53" t="s">
        <v>58</v>
      </c>
      <c r="D211" s="54" t="s">
        <v>86</v>
      </c>
      <c r="E211" s="53"/>
      <c r="F211" s="22" t="str">
        <f>IF(H211="","",CHOOSE(MONTH(H211),"JANVIER","FEVRIER","MARS","AVRIL","MAI","JUIN","JUILLET","AOUT","SEPTEMBRE","OCTOBRE","NOVEMBRE","DECEMBRE"))</f>
        <v>JUILLET</v>
      </c>
      <c r="G211" s="61">
        <v>42937</v>
      </c>
      <c r="H211" s="55">
        <v>42940</v>
      </c>
      <c r="I211" s="22">
        <f>H211-G211</f>
        <v>3</v>
      </c>
      <c r="J211" s="63">
        <v>100</v>
      </c>
      <c r="K211" s="74" t="s">
        <v>56</v>
      </c>
    </row>
    <row r="212" spans="1:11" x14ac:dyDescent="0.2">
      <c r="A212" s="12" t="s">
        <v>72</v>
      </c>
      <c r="B212" s="22" t="s">
        <v>20</v>
      </c>
      <c r="C212" s="53" t="s">
        <v>58</v>
      </c>
      <c r="D212" s="54" t="s">
        <v>89</v>
      </c>
      <c r="E212" s="53"/>
      <c r="F212" s="22" t="str">
        <f>IF(H212="","",CHOOSE(MONTH(H212),"JANVIER","FEVRIER","MARS","AVRIL","MAI","JUIN","JUILLET","AOUT","SEPTEMBRE","OCTOBRE","NOVEMBRE","DECEMBRE"))</f>
        <v>JUILLET</v>
      </c>
      <c r="G212" s="61">
        <v>42937</v>
      </c>
      <c r="H212" s="55">
        <v>42940</v>
      </c>
      <c r="I212" s="22">
        <f>H212-G212</f>
        <v>3</v>
      </c>
      <c r="J212" s="63">
        <v>250</v>
      </c>
      <c r="K212" s="74" t="s">
        <v>56</v>
      </c>
    </row>
    <row r="213" spans="1:11" x14ac:dyDescent="0.2">
      <c r="A213" s="12" t="s">
        <v>71</v>
      </c>
      <c r="B213" s="22" t="s">
        <v>20</v>
      </c>
      <c r="C213" s="53" t="s">
        <v>58</v>
      </c>
      <c r="D213" s="54" t="s">
        <v>94</v>
      </c>
      <c r="E213" s="53"/>
      <c r="F213" s="22" t="str">
        <f>IF(H213="","",CHOOSE(MONTH(H213),"JANVIER","FEVRIER","MARS","AVRIL","MAI","JUIN","JUILLET","AOUT","SEPTEMBRE","OCTOBRE","NOVEMBRE","DECEMBRE"))</f>
        <v>JUILLET</v>
      </c>
      <c r="G213" s="61">
        <v>42938</v>
      </c>
      <c r="H213" s="55">
        <v>42941</v>
      </c>
      <c r="I213" s="22">
        <f>H213-G213</f>
        <v>3</v>
      </c>
      <c r="J213" s="63">
        <v>100</v>
      </c>
      <c r="K213" s="74" t="s">
        <v>56</v>
      </c>
    </row>
    <row r="214" spans="1:11" x14ac:dyDescent="0.2">
      <c r="A214" s="12" t="s">
        <v>73</v>
      </c>
      <c r="B214" s="22" t="s">
        <v>20</v>
      </c>
      <c r="C214" s="53" t="s">
        <v>58</v>
      </c>
      <c r="D214" s="54" t="s">
        <v>93</v>
      </c>
      <c r="E214" s="53"/>
      <c r="F214" s="22" t="str">
        <f>IF(H214="","",CHOOSE(MONTH(H214),"JANVIER","FEVRIER","MARS","AVRIL","MAI","JUIN","JUILLET","AOUT","SEPTEMBRE","OCTOBRE","NOVEMBRE","DECEMBRE"))</f>
        <v>JUILLET</v>
      </c>
      <c r="G214" s="61">
        <v>42938</v>
      </c>
      <c r="H214" s="55">
        <v>42941</v>
      </c>
      <c r="I214" s="22">
        <f>H214-G214</f>
        <v>3</v>
      </c>
      <c r="J214" s="63">
        <v>100</v>
      </c>
      <c r="K214" s="74" t="s">
        <v>56</v>
      </c>
    </row>
    <row r="215" spans="1:11" x14ac:dyDescent="0.2">
      <c r="A215" s="12" t="s">
        <v>69</v>
      </c>
      <c r="B215" s="22" t="s">
        <v>20</v>
      </c>
      <c r="C215" s="53" t="s">
        <v>58</v>
      </c>
      <c r="D215" s="54" t="s">
        <v>86</v>
      </c>
      <c r="E215" s="53"/>
      <c r="F215" s="22" t="str">
        <f>IF(H215="","",CHOOSE(MONTH(H215),"JANVIER","FEVRIER","MARS","AVRIL","MAI","JUIN","JUILLET","AOUT","SEPTEMBRE","OCTOBRE","NOVEMBRE","DECEMBRE"))</f>
        <v>JUILLET</v>
      </c>
      <c r="G215" s="61">
        <v>42939</v>
      </c>
      <c r="H215" s="55">
        <v>42947</v>
      </c>
      <c r="I215" s="22">
        <f>H215-G215</f>
        <v>8</v>
      </c>
      <c r="J215" s="63">
        <v>350</v>
      </c>
      <c r="K215" s="74" t="s">
        <v>56</v>
      </c>
    </row>
    <row r="216" spans="1:11" x14ac:dyDescent="0.2">
      <c r="A216" s="12" t="s">
        <v>64</v>
      </c>
      <c r="B216" s="22" t="s">
        <v>20</v>
      </c>
      <c r="C216" s="53" t="s">
        <v>58</v>
      </c>
      <c r="D216" s="54" t="s">
        <v>91</v>
      </c>
      <c r="E216" s="53"/>
      <c r="F216" s="22" t="str">
        <f>IF(H216="","",CHOOSE(MONTH(H216),"JANVIER","FEVRIER","MARS","AVRIL","MAI","JUIN","JUILLET","AOUT","SEPTEMBRE","OCTOBRE","NOVEMBRE","DECEMBRE"))</f>
        <v>JUILLET</v>
      </c>
      <c r="G216" s="61">
        <v>42940</v>
      </c>
      <c r="H216" s="55">
        <v>42943</v>
      </c>
      <c r="I216" s="22">
        <f>H216-G216</f>
        <v>3</v>
      </c>
      <c r="J216" s="63">
        <v>100</v>
      </c>
      <c r="K216" s="74" t="s">
        <v>56</v>
      </c>
    </row>
    <row r="217" spans="1:11" x14ac:dyDescent="0.2">
      <c r="A217" s="12" t="s">
        <v>65</v>
      </c>
      <c r="B217" s="22" t="s">
        <v>20</v>
      </c>
      <c r="C217" s="53" t="s">
        <v>58</v>
      </c>
      <c r="D217" s="54" t="s">
        <v>85</v>
      </c>
      <c r="E217" s="53"/>
      <c r="F217" s="22" t="str">
        <f>IF(H217="","",CHOOSE(MONTH(H217),"JANVIER","FEVRIER","MARS","AVRIL","MAI","JUIN","JUILLET","AOUT","SEPTEMBRE","OCTOBRE","NOVEMBRE","DECEMBRE"))</f>
        <v>JUILLET</v>
      </c>
      <c r="G217" s="61">
        <v>42940</v>
      </c>
      <c r="H217" s="55">
        <v>42945</v>
      </c>
      <c r="I217" s="22">
        <f>H217-G217</f>
        <v>5</v>
      </c>
      <c r="J217" s="63">
        <v>250</v>
      </c>
    </row>
    <row r="218" spans="1:11" x14ac:dyDescent="0.2">
      <c r="A218" s="12" t="s">
        <v>77</v>
      </c>
      <c r="B218" s="22" t="s">
        <v>20</v>
      </c>
      <c r="C218" s="53" t="s">
        <v>59</v>
      </c>
      <c r="D218" s="54" t="s">
        <v>87</v>
      </c>
      <c r="E218" s="53"/>
      <c r="F218" s="22" t="str">
        <f>IF(H218="","",CHOOSE(MONTH(H218),"JANVIER","FEVRIER","MARS","AVRIL","MAI","JUIN","JUILLET","AOUT","SEPTEMBRE","OCTOBRE","NOVEMBRE","DECEMBRE"))</f>
        <v>JUILLET</v>
      </c>
      <c r="G218" s="61">
        <v>42940</v>
      </c>
      <c r="H218" s="55">
        <v>42944</v>
      </c>
      <c r="I218" s="22">
        <f>H218-G218</f>
        <v>4</v>
      </c>
      <c r="J218" s="63">
        <v>250</v>
      </c>
      <c r="K218" s="74" t="s">
        <v>56</v>
      </c>
    </row>
    <row r="219" spans="1:11" x14ac:dyDescent="0.2">
      <c r="A219" s="12" t="s">
        <v>73</v>
      </c>
      <c r="B219" s="22" t="s">
        <v>20</v>
      </c>
      <c r="C219" s="53" t="s">
        <v>58</v>
      </c>
      <c r="D219" s="54" t="s">
        <v>85</v>
      </c>
      <c r="E219" s="53"/>
      <c r="F219" s="22" t="str">
        <f>IF(H219="","",CHOOSE(MONTH(H219),"JANVIER","FEVRIER","MARS","AVRIL","MAI","JUIN","JUILLET","AOUT","SEPTEMBRE","OCTOBRE","NOVEMBRE","DECEMBRE"))</f>
        <v>JUILLET</v>
      </c>
      <c r="G219" s="61">
        <v>42941</v>
      </c>
      <c r="H219" s="55">
        <v>42943</v>
      </c>
      <c r="I219" s="22">
        <f>H219-G219</f>
        <v>2</v>
      </c>
      <c r="J219" s="63">
        <v>100</v>
      </c>
      <c r="K219" s="74" t="s">
        <v>56</v>
      </c>
    </row>
    <row r="220" spans="1:11" x14ac:dyDescent="0.2">
      <c r="A220" s="12" t="s">
        <v>70</v>
      </c>
      <c r="B220" s="22" t="s">
        <v>20</v>
      </c>
      <c r="C220" s="53" t="s">
        <v>59</v>
      </c>
      <c r="D220" s="54" t="s">
        <v>101</v>
      </c>
      <c r="E220" s="53"/>
      <c r="F220" s="22" t="str">
        <f>IF(H220="","",CHOOSE(MONTH(H220),"JANVIER","FEVRIER","MARS","AVRIL","MAI","JUIN","JUILLET","AOUT","SEPTEMBRE","OCTOBRE","NOVEMBRE","DECEMBRE"))</f>
        <v>JUILLET</v>
      </c>
      <c r="G220" s="61">
        <v>42942</v>
      </c>
      <c r="H220" s="55">
        <v>42945</v>
      </c>
      <c r="I220" s="22">
        <f>H220-G220</f>
        <v>3</v>
      </c>
      <c r="J220" s="63">
        <v>100</v>
      </c>
      <c r="K220" s="74" t="s">
        <v>56</v>
      </c>
    </row>
    <row r="221" spans="1:11" x14ac:dyDescent="0.2">
      <c r="A221" s="12" t="s">
        <v>71</v>
      </c>
      <c r="B221" s="22" t="s">
        <v>20</v>
      </c>
      <c r="C221" s="53" t="s">
        <v>58</v>
      </c>
      <c r="D221" s="54" t="s">
        <v>97</v>
      </c>
      <c r="E221" s="53"/>
      <c r="F221" s="22" t="str">
        <f>IF(H221="","",CHOOSE(MONTH(H221),"JANVIER","FEVRIER","MARS","AVRIL","MAI","JUIN","JUILLET","AOUT","SEPTEMBRE","OCTOBRE","NOVEMBRE","DECEMBRE"))</f>
        <v>JUILLET</v>
      </c>
      <c r="G221" s="61">
        <v>42942</v>
      </c>
      <c r="H221" s="55">
        <v>42947</v>
      </c>
      <c r="I221" s="22">
        <f>H221-G221</f>
        <v>5</v>
      </c>
      <c r="J221" s="63">
        <v>200</v>
      </c>
      <c r="K221" s="74" t="s">
        <v>56</v>
      </c>
    </row>
    <row r="222" spans="1:11" x14ac:dyDescent="0.2">
      <c r="A222" s="12" t="s">
        <v>68</v>
      </c>
      <c r="B222" s="22" t="s">
        <v>20</v>
      </c>
      <c r="C222" s="53" t="s">
        <v>59</v>
      </c>
      <c r="D222" s="54" t="s">
        <v>100</v>
      </c>
      <c r="E222" s="53"/>
      <c r="F222" s="22" t="str">
        <f>IF(H222="","",CHOOSE(MONTH(H222),"JANVIER","FEVRIER","MARS","AVRIL","MAI","JUIN","JUILLET","AOUT","SEPTEMBRE","OCTOBRE","NOVEMBRE","DECEMBRE"))</f>
        <v>JUILLET</v>
      </c>
      <c r="G222" s="61">
        <v>42943</v>
      </c>
      <c r="H222" s="55">
        <v>42947</v>
      </c>
      <c r="I222" s="22">
        <f>H222-G222</f>
        <v>4</v>
      </c>
      <c r="J222" s="63">
        <v>100</v>
      </c>
      <c r="K222" s="74" t="s">
        <v>56</v>
      </c>
    </row>
    <row r="223" spans="1:11" x14ac:dyDescent="0.2">
      <c r="A223" s="12" t="s">
        <v>76</v>
      </c>
      <c r="B223" s="22" t="s">
        <v>20</v>
      </c>
      <c r="C223" s="53" t="s">
        <v>58</v>
      </c>
      <c r="D223" s="54" t="s">
        <v>89</v>
      </c>
      <c r="E223" s="53"/>
      <c r="F223" s="22" t="str">
        <f>IF(H223="","",CHOOSE(MONTH(H223),"JANVIER","FEVRIER","MARS","AVRIL","MAI","JUIN","JUILLET","AOUT","SEPTEMBRE","OCTOBRE","NOVEMBRE","DECEMBRE"))</f>
        <v>JUILLET</v>
      </c>
      <c r="G223" s="61">
        <v>42943</v>
      </c>
      <c r="H223" s="55">
        <v>42947</v>
      </c>
      <c r="I223" s="22">
        <f>H223-G223</f>
        <v>4</v>
      </c>
      <c r="J223" s="63">
        <v>100</v>
      </c>
      <c r="K223" s="74" t="s">
        <v>56</v>
      </c>
    </row>
    <row r="224" spans="1:11" x14ac:dyDescent="0.2">
      <c r="A224" s="12" t="s">
        <v>73</v>
      </c>
      <c r="B224" s="22" t="s">
        <v>20</v>
      </c>
      <c r="C224" s="53" t="s">
        <v>59</v>
      </c>
      <c r="D224" s="54" t="s">
        <v>84</v>
      </c>
      <c r="E224" s="53"/>
      <c r="F224" s="22" t="str">
        <f>IF(H224="","",CHOOSE(MONTH(H224),"JANVIER","FEVRIER","MARS","AVRIL","MAI","JUIN","JUILLET","AOUT","SEPTEMBRE","OCTOBRE","NOVEMBRE","DECEMBRE"))</f>
        <v>JUILLET</v>
      </c>
      <c r="G224" s="61">
        <v>42943</v>
      </c>
      <c r="H224" s="55">
        <v>42946</v>
      </c>
      <c r="I224" s="22">
        <f>H224-G224</f>
        <v>3</v>
      </c>
      <c r="J224" s="63">
        <v>250</v>
      </c>
      <c r="K224" s="74" t="s">
        <v>56</v>
      </c>
    </row>
    <row r="225" spans="1:11" x14ac:dyDescent="0.2">
      <c r="A225" s="12" t="s">
        <v>64</v>
      </c>
      <c r="B225" s="22" t="s">
        <v>20</v>
      </c>
      <c r="C225" s="53" t="s">
        <v>58</v>
      </c>
      <c r="D225" s="54" t="s">
        <v>90</v>
      </c>
      <c r="E225" s="53"/>
      <c r="F225" s="22" t="str">
        <f>IF(H225="","",CHOOSE(MONTH(H225),"JANVIER","FEVRIER","MARS","AVRIL","MAI","JUIN","JUILLET","AOUT","SEPTEMBRE","OCTOBRE","NOVEMBRE","DECEMBRE"))</f>
        <v>JUILLET</v>
      </c>
      <c r="G225" s="61">
        <v>42944</v>
      </c>
      <c r="H225" s="55">
        <v>42947</v>
      </c>
      <c r="I225" s="22">
        <f>H225-G225</f>
        <v>3</v>
      </c>
      <c r="J225" s="63">
        <v>100</v>
      </c>
      <c r="K225" s="74" t="s">
        <v>56</v>
      </c>
    </row>
    <row r="226" spans="1:11" x14ac:dyDescent="0.2">
      <c r="A226" s="12" t="s">
        <v>77</v>
      </c>
      <c r="B226" s="22" t="s">
        <v>20</v>
      </c>
      <c r="C226" s="53" t="s">
        <v>58</v>
      </c>
      <c r="D226" s="54" t="s">
        <v>98</v>
      </c>
      <c r="E226" s="53"/>
      <c r="F226" s="22" t="str">
        <f>IF(H226="","",CHOOSE(MONTH(H226),"JANVIER","FEVRIER","MARS","AVRIL","MAI","JUIN","JUILLET","AOUT","SEPTEMBRE","OCTOBRE","NOVEMBRE","DECEMBRE"))</f>
        <v>JUILLET</v>
      </c>
      <c r="G226" s="61">
        <v>42944</v>
      </c>
      <c r="H226" s="55">
        <v>42947</v>
      </c>
      <c r="I226" s="22">
        <f>H226-G226</f>
        <v>3</v>
      </c>
      <c r="J226" s="63">
        <v>200</v>
      </c>
      <c r="K226" s="74" t="s">
        <v>56</v>
      </c>
    </row>
    <row r="227" spans="1:11" x14ac:dyDescent="0.2">
      <c r="A227" s="12" t="s">
        <v>72</v>
      </c>
      <c r="B227" s="22" t="s">
        <v>20</v>
      </c>
      <c r="C227" s="53" t="s">
        <v>58</v>
      </c>
      <c r="D227" s="54" t="s">
        <v>91</v>
      </c>
      <c r="E227" s="53"/>
      <c r="F227" s="22" t="str">
        <f>IF(H227="","",CHOOSE(MONTH(H227),"JANVIER","FEVRIER","MARS","AVRIL","MAI","JUIN","JUILLET","AOUT","SEPTEMBRE","OCTOBRE","NOVEMBRE","DECEMBRE"))</f>
        <v>JUILLET</v>
      </c>
      <c r="G227" s="61">
        <v>42944</v>
      </c>
      <c r="H227" s="55">
        <v>42947</v>
      </c>
      <c r="I227" s="22">
        <f>H227-G227</f>
        <v>3</v>
      </c>
      <c r="J227" s="63">
        <v>50</v>
      </c>
      <c r="K227" s="74" t="s">
        <v>56</v>
      </c>
    </row>
    <row r="228" spans="1:11" x14ac:dyDescent="0.2">
      <c r="A228" s="12" t="s">
        <v>65</v>
      </c>
      <c r="B228" s="22" t="s">
        <v>20</v>
      </c>
      <c r="C228" s="53" t="s">
        <v>58</v>
      </c>
      <c r="D228" s="54" t="s">
        <v>93</v>
      </c>
      <c r="E228" s="53"/>
      <c r="F228" s="22" t="str">
        <f>IF(H228="","",CHOOSE(MONTH(H228),"JANVIER","FEVRIER","MARS","AVRIL","MAI","JUIN","JUILLET","AOUT","SEPTEMBRE","OCTOBRE","NOVEMBRE","DECEMBRE"))</f>
        <v>AOUT</v>
      </c>
      <c r="G228" s="61">
        <v>42945</v>
      </c>
      <c r="H228" s="55">
        <v>42948</v>
      </c>
      <c r="I228" s="22">
        <f>H228-G228</f>
        <v>3</v>
      </c>
      <c r="J228" s="63">
        <v>126</v>
      </c>
      <c r="K228" s="74" t="s">
        <v>56</v>
      </c>
    </row>
    <row r="229" spans="1:11" x14ac:dyDescent="0.2">
      <c r="A229" s="12" t="s">
        <v>70</v>
      </c>
      <c r="B229" s="22" t="s">
        <v>20</v>
      </c>
      <c r="C229" s="53" t="s">
        <v>58</v>
      </c>
      <c r="D229" s="54" t="s">
        <v>84</v>
      </c>
      <c r="E229" s="53"/>
      <c r="F229" s="22" t="str">
        <f>IF(H229="","",CHOOSE(MONTH(H229),"JANVIER","FEVRIER","MARS","AVRIL","MAI","JUIN","JUILLET","AOUT","SEPTEMBRE","OCTOBRE","NOVEMBRE","DECEMBRE"))</f>
        <v>AOUT</v>
      </c>
      <c r="G229" s="61">
        <v>42946</v>
      </c>
      <c r="H229" s="55">
        <v>42948</v>
      </c>
      <c r="I229" s="22">
        <f>H229-G229</f>
        <v>2</v>
      </c>
      <c r="J229" s="63">
        <v>82</v>
      </c>
      <c r="K229" s="74" t="s">
        <v>56</v>
      </c>
    </row>
    <row r="230" spans="1:11" x14ac:dyDescent="0.2">
      <c r="A230" s="12" t="s">
        <v>74</v>
      </c>
      <c r="B230" s="22" t="s">
        <v>20</v>
      </c>
      <c r="C230" s="53" t="s">
        <v>58</v>
      </c>
      <c r="D230" s="54" t="s">
        <v>106</v>
      </c>
      <c r="E230" s="53"/>
      <c r="F230" s="22" t="str">
        <f>IF(H230="","",CHOOSE(MONTH(H230),"JANVIER","FEVRIER","MARS","AVRIL","MAI","JUIN","JUILLET","AOUT","SEPTEMBRE","OCTOBRE","NOVEMBRE","DECEMBRE"))</f>
        <v>AOUT</v>
      </c>
      <c r="G230" s="61">
        <v>42946</v>
      </c>
      <c r="H230" s="55">
        <v>42948</v>
      </c>
      <c r="I230" s="22">
        <f>H230-G230</f>
        <v>2</v>
      </c>
      <c r="J230" s="63">
        <v>74</v>
      </c>
      <c r="K230" s="74" t="s">
        <v>56</v>
      </c>
    </row>
    <row r="231" spans="1:11" x14ac:dyDescent="0.2">
      <c r="A231" s="12" t="s">
        <v>73</v>
      </c>
      <c r="B231" s="22" t="s">
        <v>20</v>
      </c>
      <c r="C231" s="53" t="s">
        <v>58</v>
      </c>
      <c r="D231" s="54" t="s">
        <v>103</v>
      </c>
      <c r="E231" s="53"/>
      <c r="F231" s="22" t="str">
        <f>IF(H231="","",CHOOSE(MONTH(H231),"JANVIER","FEVRIER","MARS","AVRIL","MAI","JUIN","JUILLET","AOUT","SEPTEMBRE","OCTOBRE","NOVEMBRE","DECEMBRE"))</f>
        <v>AOUT</v>
      </c>
      <c r="G231" s="61">
        <v>42946</v>
      </c>
      <c r="H231" s="55">
        <v>42948</v>
      </c>
      <c r="I231" s="22">
        <f>H231-G231</f>
        <v>2</v>
      </c>
      <c r="J231" s="63">
        <v>90</v>
      </c>
      <c r="K231" s="74" t="s">
        <v>56</v>
      </c>
    </row>
    <row r="232" spans="1:11" x14ac:dyDescent="0.2">
      <c r="A232" s="12" t="s">
        <v>64</v>
      </c>
      <c r="B232" s="22" t="s">
        <v>20</v>
      </c>
      <c r="C232" s="53" t="s">
        <v>58</v>
      </c>
      <c r="D232" s="54" t="s">
        <v>92</v>
      </c>
      <c r="E232" s="53"/>
      <c r="F232" s="22" t="str">
        <f>IF(H232="","",CHOOSE(MONTH(H232),"JANVIER","FEVRIER","MARS","AVRIL","MAI","JUIN","JUILLET","AOUT","SEPTEMBRE","OCTOBRE","NOVEMBRE","DECEMBRE"))</f>
        <v>AOUT</v>
      </c>
      <c r="G232" s="61">
        <v>42947</v>
      </c>
      <c r="H232" s="55">
        <v>42948</v>
      </c>
      <c r="I232" s="22">
        <f>H232-G232</f>
        <v>1</v>
      </c>
      <c r="J232" s="63">
        <v>45</v>
      </c>
      <c r="K232" s="74" t="s">
        <v>56</v>
      </c>
    </row>
    <row r="233" spans="1:11" x14ac:dyDescent="0.2">
      <c r="A233" s="12" t="s">
        <v>68</v>
      </c>
      <c r="B233" s="22" t="s">
        <v>20</v>
      </c>
      <c r="C233" s="53" t="s">
        <v>59</v>
      </c>
      <c r="D233" s="54" t="s">
        <v>101</v>
      </c>
      <c r="E233" s="53"/>
      <c r="F233" s="22" t="str">
        <f>IF(H233="","",CHOOSE(MONTH(H233),"JANVIER","FEVRIER","MARS","AVRIL","MAI","JUIN","JUILLET","AOUT","SEPTEMBRE","OCTOBRE","NOVEMBRE","DECEMBRE"))</f>
        <v>AOUT</v>
      </c>
      <c r="G233" s="61">
        <v>42947</v>
      </c>
      <c r="H233" s="55">
        <v>42948</v>
      </c>
      <c r="I233" s="22">
        <f>H233-G233</f>
        <v>1</v>
      </c>
      <c r="J233" s="63">
        <v>54</v>
      </c>
      <c r="K233" s="74" t="s">
        <v>56</v>
      </c>
    </row>
    <row r="234" spans="1:11" x14ac:dyDescent="0.2">
      <c r="A234" s="12" t="s">
        <v>71</v>
      </c>
      <c r="B234" s="22" t="s">
        <v>20</v>
      </c>
      <c r="C234" s="53" t="s">
        <v>58</v>
      </c>
      <c r="D234" s="54" t="s">
        <v>96</v>
      </c>
      <c r="E234" s="53"/>
      <c r="F234" s="22" t="str">
        <f>IF(H234="","",CHOOSE(MONTH(H234),"JANVIER","FEVRIER","MARS","AVRIL","MAI","JUIN","JUILLET","AOUT","SEPTEMBRE","OCTOBRE","NOVEMBRE","DECEMBRE"))</f>
        <v>AOUT</v>
      </c>
      <c r="G234" s="61">
        <v>42947</v>
      </c>
      <c r="H234" s="55">
        <v>42948</v>
      </c>
      <c r="I234" s="22">
        <f>H234-G234</f>
        <v>1</v>
      </c>
      <c r="J234" s="63">
        <v>38</v>
      </c>
      <c r="K234" s="74" t="s">
        <v>56</v>
      </c>
    </row>
    <row r="235" spans="1:11" x14ac:dyDescent="0.2">
      <c r="A235" s="12" t="s">
        <v>69</v>
      </c>
      <c r="B235" s="22" t="s">
        <v>20</v>
      </c>
      <c r="C235" s="53" t="s">
        <v>81</v>
      </c>
      <c r="D235" s="54" t="s">
        <v>91</v>
      </c>
      <c r="E235" s="53"/>
      <c r="F235" s="22" t="str">
        <f>IF(H235="","",CHOOSE(MONTH(H235),"JANVIER","FEVRIER","MARS","AVRIL","MAI","JUIN","JUILLET","AOUT","SEPTEMBRE","OCTOBRE","NOVEMBRE","DECEMBRE"))</f>
        <v>AOUT</v>
      </c>
      <c r="G235" s="61">
        <v>42947</v>
      </c>
      <c r="H235" s="55">
        <v>42948</v>
      </c>
      <c r="I235" s="22">
        <f>H235-G235</f>
        <v>1</v>
      </c>
      <c r="J235" s="63">
        <v>23</v>
      </c>
      <c r="K235" s="74" t="s">
        <v>56</v>
      </c>
    </row>
    <row r="236" spans="1:11" x14ac:dyDescent="0.2">
      <c r="A236" s="12" t="s">
        <v>76</v>
      </c>
      <c r="B236" s="22" t="s">
        <v>20</v>
      </c>
      <c r="C236" s="53" t="s">
        <v>58</v>
      </c>
      <c r="D236" s="54" t="s">
        <v>94</v>
      </c>
      <c r="E236" s="53"/>
      <c r="F236" s="22" t="str">
        <f>IF(H236="","",CHOOSE(MONTH(H236),"JANVIER","FEVRIER","MARS","AVRIL","MAI","JUIN","JUILLET","AOUT","SEPTEMBRE","OCTOBRE","NOVEMBRE","DECEMBRE"))</f>
        <v>AOUT</v>
      </c>
      <c r="G236" s="61">
        <v>42947</v>
      </c>
      <c r="H236" s="55">
        <v>42948</v>
      </c>
      <c r="I236" s="22">
        <f>H236-G236</f>
        <v>1</v>
      </c>
      <c r="J236" s="63">
        <v>50</v>
      </c>
      <c r="K236" s="74" t="s">
        <v>56</v>
      </c>
    </row>
    <row r="237" spans="1:11" x14ac:dyDescent="0.2">
      <c r="A237" s="12" t="s">
        <v>64</v>
      </c>
      <c r="B237" s="22" t="s">
        <v>20</v>
      </c>
      <c r="C237" s="53" t="s">
        <v>58</v>
      </c>
      <c r="D237" s="54" t="s">
        <v>93</v>
      </c>
      <c r="E237" s="53"/>
      <c r="F237" s="22" t="str">
        <f>IF(H237="","",CHOOSE(MONTH(H237),"JANVIER","FEVRIER","MARS","AVRIL","MAI","JUIN","JUILLET","AOUT","SEPTEMBRE","OCTOBRE","NOVEMBRE","DECEMBRE"))</f>
        <v>AOUT</v>
      </c>
      <c r="G237" s="61">
        <v>42948</v>
      </c>
      <c r="H237" s="55">
        <v>42950</v>
      </c>
      <c r="I237" s="22">
        <f>H237-G237</f>
        <v>2</v>
      </c>
      <c r="J237" s="63">
        <v>90</v>
      </c>
      <c r="K237" s="74" t="s">
        <v>56</v>
      </c>
    </row>
    <row r="238" spans="1:11" x14ac:dyDescent="0.2">
      <c r="A238" s="12" t="s">
        <v>65</v>
      </c>
      <c r="B238" s="22" t="s">
        <v>20</v>
      </c>
      <c r="C238" s="53" t="s">
        <v>58</v>
      </c>
      <c r="D238" s="54" t="s">
        <v>93</v>
      </c>
      <c r="E238" s="53"/>
      <c r="F238" s="22" t="str">
        <f>IF(H238="","",CHOOSE(MONTH(H238),"JANVIER","FEVRIER","MARS","AVRIL","MAI","JUIN","JUILLET","AOUT","SEPTEMBRE","OCTOBRE","NOVEMBRE","DECEMBRE"))</f>
        <v>AOUT</v>
      </c>
      <c r="G238" s="61">
        <v>42948</v>
      </c>
      <c r="H238" s="55">
        <v>42948</v>
      </c>
      <c r="I238" s="22">
        <f>H238-G238</f>
        <v>0</v>
      </c>
      <c r="J238" s="63">
        <v>0</v>
      </c>
      <c r="K238" s="74" t="s">
        <v>56</v>
      </c>
    </row>
    <row r="239" spans="1:11" x14ac:dyDescent="0.2">
      <c r="A239" s="12" t="s">
        <v>65</v>
      </c>
      <c r="B239" s="22" t="s">
        <v>20</v>
      </c>
      <c r="C239" s="53" t="s">
        <v>58</v>
      </c>
      <c r="D239" s="54" t="s">
        <v>94</v>
      </c>
      <c r="E239" s="53"/>
      <c r="F239" s="22" t="str">
        <f>IF(H239="","",CHOOSE(MONTH(H239),"JANVIER","FEVRIER","MARS","AVRIL","MAI","JUIN","JUILLET","AOUT","SEPTEMBRE","OCTOBRE","NOVEMBRE","DECEMBRE"))</f>
        <v>AOUT</v>
      </c>
      <c r="G239" s="61">
        <v>42948</v>
      </c>
      <c r="H239" s="55">
        <v>42948</v>
      </c>
      <c r="I239" s="22">
        <f>H239-G239</f>
        <v>0</v>
      </c>
      <c r="J239" s="63">
        <v>0</v>
      </c>
      <c r="K239" s="74" t="s">
        <v>56</v>
      </c>
    </row>
    <row r="240" spans="1:11" x14ac:dyDescent="0.2">
      <c r="A240" s="12" t="s">
        <v>65</v>
      </c>
      <c r="B240" s="22" t="s">
        <v>20</v>
      </c>
      <c r="C240" s="53" t="s">
        <v>58</v>
      </c>
      <c r="D240" s="54" t="s">
        <v>95</v>
      </c>
      <c r="E240" s="53"/>
      <c r="F240" s="22" t="str">
        <f>IF(H240="","",CHOOSE(MONTH(H240),"JANVIER","FEVRIER","MARS","AVRIL","MAI","JUIN","JUILLET","AOUT","SEPTEMBRE","OCTOBRE","NOVEMBRE","DECEMBRE"))</f>
        <v>AOUT</v>
      </c>
      <c r="G240" s="61">
        <v>42948</v>
      </c>
      <c r="H240" s="55">
        <v>42948</v>
      </c>
      <c r="I240" s="22">
        <f>H240-G240</f>
        <v>0</v>
      </c>
      <c r="J240" s="63">
        <v>0</v>
      </c>
      <c r="K240" s="74" t="s">
        <v>56</v>
      </c>
    </row>
    <row r="241" spans="1:11" x14ac:dyDescent="0.2">
      <c r="A241" s="12" t="s">
        <v>65</v>
      </c>
      <c r="B241" s="22" t="s">
        <v>20</v>
      </c>
      <c r="C241" s="53" t="s">
        <v>58</v>
      </c>
      <c r="D241" s="54" t="s">
        <v>96</v>
      </c>
      <c r="E241" s="53"/>
      <c r="F241" s="22" t="str">
        <f>IF(H241="","",CHOOSE(MONTH(H241),"JANVIER","FEVRIER","MARS","AVRIL","MAI","JUIN","JUILLET","AOUT","SEPTEMBRE","OCTOBRE","NOVEMBRE","DECEMBRE"))</f>
        <v>AOUT</v>
      </c>
      <c r="G241" s="61">
        <v>42948</v>
      </c>
      <c r="H241" s="55">
        <v>42948</v>
      </c>
      <c r="I241" s="22">
        <f>H241-G241</f>
        <v>0</v>
      </c>
      <c r="J241" s="63">
        <v>0</v>
      </c>
      <c r="K241" s="74" t="s">
        <v>56</v>
      </c>
    </row>
    <row r="242" spans="1:11" x14ac:dyDescent="0.2">
      <c r="A242" s="12" t="s">
        <v>65</v>
      </c>
      <c r="B242" s="22" t="s">
        <v>20</v>
      </c>
      <c r="C242" s="53" t="s">
        <v>58</v>
      </c>
      <c r="D242" s="54" t="s">
        <v>97</v>
      </c>
      <c r="E242" s="53"/>
      <c r="F242" s="22" t="str">
        <f>IF(H242="","",CHOOSE(MONTH(H242),"JANVIER","FEVRIER","MARS","AVRIL","MAI","JUIN","JUILLET","AOUT","SEPTEMBRE","OCTOBRE","NOVEMBRE","DECEMBRE"))</f>
        <v>AOUT</v>
      </c>
      <c r="G242" s="61">
        <v>42948</v>
      </c>
      <c r="H242" s="55">
        <v>42948</v>
      </c>
      <c r="I242" s="22">
        <f>H242-G242</f>
        <v>0</v>
      </c>
      <c r="J242" s="63">
        <v>0</v>
      </c>
      <c r="K242" s="74" t="s">
        <v>56</v>
      </c>
    </row>
    <row r="243" spans="1:11" x14ac:dyDescent="0.2">
      <c r="A243" s="12" t="s">
        <v>65</v>
      </c>
      <c r="B243" s="22" t="s">
        <v>20</v>
      </c>
      <c r="C243" s="53" t="s">
        <v>58</v>
      </c>
      <c r="D243" s="54" t="s">
        <v>98</v>
      </c>
      <c r="E243" s="53"/>
      <c r="F243" s="22" t="str">
        <f>IF(H243="","",CHOOSE(MONTH(H243),"JANVIER","FEVRIER","MARS","AVRIL","MAI","JUIN","JUILLET","AOUT","SEPTEMBRE","OCTOBRE","NOVEMBRE","DECEMBRE"))</f>
        <v>AOUT</v>
      </c>
      <c r="G243" s="61">
        <v>42948</v>
      </c>
      <c r="H243" s="55">
        <v>42948</v>
      </c>
      <c r="I243" s="22">
        <f>H243-G243</f>
        <v>0</v>
      </c>
      <c r="J243" s="63">
        <v>0</v>
      </c>
      <c r="K243" s="74" t="s">
        <v>56</v>
      </c>
    </row>
    <row r="244" spans="1:11" x14ac:dyDescent="0.2">
      <c r="A244" s="12" t="s">
        <v>65</v>
      </c>
      <c r="B244" s="22" t="s">
        <v>20</v>
      </c>
      <c r="C244" s="53" t="s">
        <v>58</v>
      </c>
      <c r="D244" s="54" t="s">
        <v>99</v>
      </c>
      <c r="E244" s="53"/>
      <c r="F244" s="22" t="str">
        <f>IF(H244="","",CHOOSE(MONTH(H244),"JANVIER","FEVRIER","MARS","AVRIL","MAI","JUIN","JUILLET","AOUT","SEPTEMBRE","OCTOBRE","NOVEMBRE","DECEMBRE"))</f>
        <v>AOUT</v>
      </c>
      <c r="G244" s="61">
        <v>42948</v>
      </c>
      <c r="H244" s="55">
        <v>42948</v>
      </c>
      <c r="I244" s="22">
        <f>H244-G244</f>
        <v>0</v>
      </c>
      <c r="J244" s="63">
        <v>0</v>
      </c>
      <c r="K244" s="74" t="s">
        <v>56</v>
      </c>
    </row>
    <row r="245" spans="1:11" x14ac:dyDescent="0.2">
      <c r="A245" s="12" t="s">
        <v>65</v>
      </c>
      <c r="B245" s="22" t="s">
        <v>20</v>
      </c>
      <c r="C245" s="53" t="s">
        <v>58</v>
      </c>
      <c r="D245" s="54" t="s">
        <v>100</v>
      </c>
      <c r="E245" s="53"/>
      <c r="F245" s="22" t="str">
        <f>IF(H245="","",CHOOSE(MONTH(H245),"JANVIER","FEVRIER","MARS","AVRIL","MAI","JUIN","JUILLET","AOUT","SEPTEMBRE","OCTOBRE","NOVEMBRE","DECEMBRE"))</f>
        <v>AOUT</v>
      </c>
      <c r="G245" s="61">
        <v>42948</v>
      </c>
      <c r="H245" s="55">
        <v>42950</v>
      </c>
      <c r="I245" s="22">
        <f>H245-G245</f>
        <v>2</v>
      </c>
      <c r="J245" s="63">
        <v>84</v>
      </c>
      <c r="K245" s="74" t="s">
        <v>56</v>
      </c>
    </row>
    <row r="246" spans="1:11" x14ac:dyDescent="0.2">
      <c r="A246" s="12" t="s">
        <v>70</v>
      </c>
      <c r="B246" s="22" t="s">
        <v>20</v>
      </c>
      <c r="C246" s="53" t="s">
        <v>58</v>
      </c>
      <c r="D246" s="54" t="s">
        <v>84</v>
      </c>
      <c r="E246" s="53"/>
      <c r="F246" s="22" t="str">
        <f>IF(H246="","",CHOOSE(MONTH(H246),"JANVIER","FEVRIER","MARS","AVRIL","MAI","JUIN","JUILLET","AOUT","SEPTEMBRE","OCTOBRE","NOVEMBRE","DECEMBRE"))</f>
        <v>AOUT</v>
      </c>
      <c r="G246" s="61">
        <v>42948</v>
      </c>
      <c r="H246" s="55">
        <v>42948</v>
      </c>
      <c r="I246" s="22">
        <f>H246-G246</f>
        <v>0</v>
      </c>
      <c r="J246" s="63">
        <v>0</v>
      </c>
      <c r="K246" s="74" t="s">
        <v>56</v>
      </c>
    </row>
    <row r="247" spans="1:11" x14ac:dyDescent="0.2">
      <c r="A247" s="12" t="s">
        <v>70</v>
      </c>
      <c r="B247" s="22" t="s">
        <v>20</v>
      </c>
      <c r="C247" s="53" t="s">
        <v>58</v>
      </c>
      <c r="D247" s="54" t="s">
        <v>85</v>
      </c>
      <c r="E247" s="53"/>
      <c r="F247" s="22" t="str">
        <f>IF(H247="","",CHOOSE(MONTH(H247),"JANVIER","FEVRIER","MARS","AVRIL","MAI","JUIN","JUILLET","AOUT","SEPTEMBRE","OCTOBRE","NOVEMBRE","DECEMBRE"))</f>
        <v>AOUT</v>
      </c>
      <c r="G247" s="61">
        <v>42948</v>
      </c>
      <c r="H247" s="55">
        <v>42948</v>
      </c>
      <c r="I247" s="22">
        <f>H247-G247</f>
        <v>0</v>
      </c>
      <c r="J247" s="63">
        <v>0</v>
      </c>
      <c r="K247" s="74" t="s">
        <v>56</v>
      </c>
    </row>
    <row r="248" spans="1:11" x14ac:dyDescent="0.2">
      <c r="A248" s="12" t="s">
        <v>70</v>
      </c>
      <c r="B248" s="22" t="s">
        <v>20</v>
      </c>
      <c r="C248" s="53" t="s">
        <v>58</v>
      </c>
      <c r="D248" s="54" t="s">
        <v>86</v>
      </c>
      <c r="E248" s="53"/>
      <c r="F248" s="22" t="str">
        <f>IF(H248="","",CHOOSE(MONTH(H248),"JANVIER","FEVRIER","MARS","AVRIL","MAI","JUIN","JUILLET","AOUT","SEPTEMBRE","OCTOBRE","NOVEMBRE","DECEMBRE"))</f>
        <v>AOUT</v>
      </c>
      <c r="G248" s="61">
        <v>42948</v>
      </c>
      <c r="H248" s="55">
        <v>42948</v>
      </c>
      <c r="I248" s="22">
        <f>H248-G248</f>
        <v>0</v>
      </c>
      <c r="J248" s="63">
        <v>0</v>
      </c>
      <c r="K248" s="74" t="s">
        <v>56</v>
      </c>
    </row>
    <row r="249" spans="1:11" x14ac:dyDescent="0.2">
      <c r="A249" s="12" t="s">
        <v>70</v>
      </c>
      <c r="B249" s="22" t="s">
        <v>20</v>
      </c>
      <c r="C249" s="53" t="s">
        <v>58</v>
      </c>
      <c r="D249" s="54" t="s">
        <v>87</v>
      </c>
      <c r="E249" s="53"/>
      <c r="F249" s="22" t="str">
        <f>IF(H249="","",CHOOSE(MONTH(H249),"JANVIER","FEVRIER","MARS","AVRIL","MAI","JUIN","JUILLET","AOUT","SEPTEMBRE","OCTOBRE","NOVEMBRE","DECEMBRE"))</f>
        <v>AOUT</v>
      </c>
      <c r="G249" s="61">
        <v>42948</v>
      </c>
      <c r="H249" s="55">
        <v>42948</v>
      </c>
      <c r="I249" s="22">
        <f>H249-G249</f>
        <v>0</v>
      </c>
      <c r="J249" s="63">
        <v>0</v>
      </c>
      <c r="K249" s="74" t="s">
        <v>56</v>
      </c>
    </row>
    <row r="250" spans="1:11" x14ac:dyDescent="0.2">
      <c r="A250" s="12" t="s">
        <v>70</v>
      </c>
      <c r="B250" s="22" t="s">
        <v>20</v>
      </c>
      <c r="C250" s="53" t="s">
        <v>58</v>
      </c>
      <c r="D250" s="54" t="s">
        <v>88</v>
      </c>
      <c r="E250" s="53"/>
      <c r="F250" s="22" t="str">
        <f>IF(H250="","",CHOOSE(MONTH(H250),"JANVIER","FEVRIER","MARS","AVRIL","MAI","JUIN","JUILLET","AOUT","SEPTEMBRE","OCTOBRE","NOVEMBRE","DECEMBRE"))</f>
        <v>AOUT</v>
      </c>
      <c r="G250" s="61">
        <v>42948</v>
      </c>
      <c r="H250" s="55">
        <v>42948</v>
      </c>
      <c r="I250" s="22">
        <f>H250-G250</f>
        <v>0</v>
      </c>
      <c r="J250" s="63">
        <v>0</v>
      </c>
      <c r="K250" s="74" t="s">
        <v>56</v>
      </c>
    </row>
    <row r="251" spans="1:11" x14ac:dyDescent="0.2">
      <c r="A251" s="12" t="s">
        <v>70</v>
      </c>
      <c r="B251" s="22" t="s">
        <v>20</v>
      </c>
      <c r="C251" s="53" t="s">
        <v>58</v>
      </c>
      <c r="D251" s="54" t="s">
        <v>89</v>
      </c>
      <c r="E251" s="53"/>
      <c r="F251" s="22" t="str">
        <f>IF(H251="","",CHOOSE(MONTH(H251),"JANVIER","FEVRIER","MARS","AVRIL","MAI","JUIN","JUILLET","AOUT","SEPTEMBRE","OCTOBRE","NOVEMBRE","DECEMBRE"))</f>
        <v>AOUT</v>
      </c>
      <c r="G251" s="61">
        <v>42948</v>
      </c>
      <c r="H251" s="55">
        <v>42948</v>
      </c>
      <c r="I251" s="22">
        <f>H251-G251</f>
        <v>0</v>
      </c>
      <c r="J251" s="63">
        <v>0</v>
      </c>
      <c r="K251" s="74" t="s">
        <v>56</v>
      </c>
    </row>
    <row r="252" spans="1:11" x14ac:dyDescent="0.2">
      <c r="A252" s="12" t="s">
        <v>70</v>
      </c>
      <c r="B252" s="22" t="s">
        <v>20</v>
      </c>
      <c r="C252" s="53" t="s">
        <v>58</v>
      </c>
      <c r="D252" s="54" t="s">
        <v>90</v>
      </c>
      <c r="E252" s="53"/>
      <c r="F252" s="22" t="str">
        <f>IF(H252="","",CHOOSE(MONTH(H252),"JANVIER","FEVRIER","MARS","AVRIL","MAI","JUIN","JUILLET","AOUT","SEPTEMBRE","OCTOBRE","NOVEMBRE","DECEMBRE"))</f>
        <v>AOUT</v>
      </c>
      <c r="G252" s="61">
        <v>42948</v>
      </c>
      <c r="H252" s="55">
        <v>42948</v>
      </c>
      <c r="I252" s="22">
        <f>H252-G252</f>
        <v>0</v>
      </c>
      <c r="J252" s="63">
        <v>0</v>
      </c>
      <c r="K252" s="74" t="s">
        <v>56</v>
      </c>
    </row>
    <row r="253" spans="1:11" x14ac:dyDescent="0.2">
      <c r="A253" s="12" t="s">
        <v>70</v>
      </c>
      <c r="B253" s="22" t="s">
        <v>20</v>
      </c>
      <c r="C253" s="53" t="s">
        <v>58</v>
      </c>
      <c r="D253" s="54" t="s">
        <v>91</v>
      </c>
      <c r="E253" s="53"/>
      <c r="F253" s="22" t="str">
        <f>IF(H253="","",CHOOSE(MONTH(H253),"JANVIER","FEVRIER","MARS","AVRIL","MAI","JUIN","JUILLET","AOUT","SEPTEMBRE","OCTOBRE","NOVEMBRE","DECEMBRE"))</f>
        <v>AOUT</v>
      </c>
      <c r="G253" s="61">
        <v>42948</v>
      </c>
      <c r="H253" s="55">
        <v>42953</v>
      </c>
      <c r="I253" s="22">
        <f>H253-G253</f>
        <v>5</v>
      </c>
      <c r="J253" s="63">
        <v>205</v>
      </c>
      <c r="K253" s="74" t="s">
        <v>56</v>
      </c>
    </row>
    <row r="254" spans="1:11" x14ac:dyDescent="0.2">
      <c r="A254" s="12" t="s">
        <v>68</v>
      </c>
      <c r="B254" s="22" t="s">
        <v>20</v>
      </c>
      <c r="C254" s="53" t="s">
        <v>59</v>
      </c>
      <c r="D254" s="54" t="s">
        <v>102</v>
      </c>
      <c r="E254" s="53"/>
      <c r="F254" s="22" t="str">
        <f>IF(H254="","",CHOOSE(MONTH(H254),"JANVIER","FEVRIER","MARS","AVRIL","MAI","JUIN","JUILLET","AOUT","SEPTEMBRE","OCTOBRE","NOVEMBRE","DECEMBRE"))</f>
        <v>AOUT</v>
      </c>
      <c r="G254" s="61">
        <v>42948</v>
      </c>
      <c r="H254" s="55">
        <v>42951</v>
      </c>
      <c r="I254" s="22">
        <f>H254-G254</f>
        <v>3</v>
      </c>
      <c r="J254" s="63">
        <v>162</v>
      </c>
      <c r="K254" s="74" t="s">
        <v>56</v>
      </c>
    </row>
    <row r="255" spans="1:11" x14ac:dyDescent="0.2">
      <c r="A255" s="12" t="s">
        <v>71</v>
      </c>
      <c r="B255" s="22" t="s">
        <v>20</v>
      </c>
      <c r="C255" s="53" t="s">
        <v>58</v>
      </c>
      <c r="D255" s="54" t="s">
        <v>97</v>
      </c>
      <c r="E255" s="53"/>
      <c r="F255" s="22" t="str">
        <f>IF(H255="","",CHOOSE(MONTH(H255),"JANVIER","FEVRIER","MARS","AVRIL","MAI","JUIN","JUILLET","AOUT","SEPTEMBRE","OCTOBRE","NOVEMBRE","DECEMBRE"))</f>
        <v>AOUT</v>
      </c>
      <c r="G255" s="61">
        <v>42948</v>
      </c>
      <c r="H255" s="55">
        <v>42959</v>
      </c>
      <c r="I255" s="22">
        <f>H255-G255</f>
        <v>11</v>
      </c>
      <c r="J255" s="63">
        <v>418</v>
      </c>
      <c r="K255" s="74" t="s">
        <v>56</v>
      </c>
    </row>
    <row r="256" spans="1:11" x14ac:dyDescent="0.2">
      <c r="A256" s="12" t="s">
        <v>69</v>
      </c>
      <c r="B256" s="22" t="s">
        <v>20</v>
      </c>
      <c r="C256" s="53" t="s">
        <v>81</v>
      </c>
      <c r="D256" s="54" t="s">
        <v>92</v>
      </c>
      <c r="E256" s="53"/>
      <c r="F256" s="22" t="str">
        <f>IF(H256="","",CHOOSE(MONTH(H256),"JANVIER","FEVRIER","MARS","AVRIL","MAI","JUIN","JUILLET","AOUT","SEPTEMBRE","OCTOBRE","NOVEMBRE","DECEMBRE"))</f>
        <v>AOUT</v>
      </c>
      <c r="G256" s="61">
        <v>42948</v>
      </c>
      <c r="H256" s="55">
        <v>42950</v>
      </c>
      <c r="I256" s="22">
        <f>H256-G256</f>
        <v>2</v>
      </c>
      <c r="J256" s="63">
        <v>46</v>
      </c>
      <c r="K256" s="74" t="s">
        <v>56</v>
      </c>
    </row>
    <row r="257" spans="1:11" x14ac:dyDescent="0.2">
      <c r="A257" s="12" t="s">
        <v>72</v>
      </c>
      <c r="B257" s="22" t="s">
        <v>20</v>
      </c>
      <c r="C257" s="53" t="s">
        <v>58</v>
      </c>
      <c r="D257" s="54" t="s">
        <v>106</v>
      </c>
      <c r="E257" s="53"/>
      <c r="F257" s="22" t="str">
        <f>IF(H257="","",CHOOSE(MONTH(H257),"JANVIER","FEVRIER","MARS","AVRIL","MAI","JUIN","JUILLET","AOUT","SEPTEMBRE","OCTOBRE","NOVEMBRE","DECEMBRE"))</f>
        <v>AOUT</v>
      </c>
      <c r="G257" s="61">
        <v>42948</v>
      </c>
      <c r="H257" s="55">
        <v>42951</v>
      </c>
      <c r="I257" s="22">
        <f>H257-G257</f>
        <v>3</v>
      </c>
      <c r="J257" s="63">
        <v>250</v>
      </c>
      <c r="K257" s="74" t="s">
        <v>56</v>
      </c>
    </row>
    <row r="258" spans="1:11" x14ac:dyDescent="0.2">
      <c r="A258" s="12" t="s">
        <v>74</v>
      </c>
      <c r="B258" s="22" t="s">
        <v>20</v>
      </c>
      <c r="C258" s="53" t="s">
        <v>58</v>
      </c>
      <c r="D258" s="54" t="s">
        <v>106</v>
      </c>
      <c r="E258" s="53"/>
      <c r="F258" s="22" t="str">
        <f>IF(H258="","",CHOOSE(MONTH(H258),"JANVIER","FEVRIER","MARS","AVRIL","MAI","JUIN","JUILLET","AOUT","SEPTEMBRE","OCTOBRE","NOVEMBRE","DECEMBRE"))</f>
        <v>AOUT</v>
      </c>
      <c r="G258" s="61">
        <v>42948</v>
      </c>
      <c r="H258" s="55">
        <v>42948</v>
      </c>
      <c r="I258" s="22">
        <f>H258-G258</f>
        <v>0</v>
      </c>
      <c r="J258" s="63">
        <v>0</v>
      </c>
      <c r="K258" s="74" t="s">
        <v>56</v>
      </c>
    </row>
    <row r="259" spans="1:11" x14ac:dyDescent="0.2">
      <c r="A259" s="12" t="s">
        <v>74</v>
      </c>
      <c r="B259" s="22" t="s">
        <v>20</v>
      </c>
      <c r="C259" s="53" t="s">
        <v>58</v>
      </c>
      <c r="D259" s="54" t="s">
        <v>107</v>
      </c>
      <c r="E259" s="53"/>
      <c r="F259" s="22" t="str">
        <f>IF(H259="","",CHOOSE(MONTH(H259),"JANVIER","FEVRIER","MARS","AVRIL","MAI","JUIN","JUILLET","AOUT","SEPTEMBRE","OCTOBRE","NOVEMBRE","DECEMBRE"))</f>
        <v>AOUT</v>
      </c>
      <c r="G259" s="61">
        <v>42948</v>
      </c>
      <c r="H259" s="55">
        <v>42948</v>
      </c>
      <c r="I259" s="22">
        <f>H259-G259</f>
        <v>0</v>
      </c>
      <c r="J259" s="63">
        <v>0</v>
      </c>
      <c r="K259" s="74" t="s">
        <v>56</v>
      </c>
    </row>
    <row r="260" spans="1:11" x14ac:dyDescent="0.2">
      <c r="A260" s="12" t="s">
        <v>74</v>
      </c>
      <c r="B260" s="22" t="s">
        <v>20</v>
      </c>
      <c r="C260" s="53" t="s">
        <v>58</v>
      </c>
      <c r="D260" s="52" t="s">
        <v>82</v>
      </c>
      <c r="E260" s="53"/>
      <c r="F260" s="22" t="str">
        <f>IF(H260="","",CHOOSE(MONTH(H260),"JANVIER","FEVRIER","MARS","AVRIL","MAI","JUIN","JUILLET","AOUT","SEPTEMBRE","OCTOBRE","NOVEMBRE","DECEMBRE"))</f>
        <v>AOUT</v>
      </c>
      <c r="G260" s="61">
        <v>42948</v>
      </c>
      <c r="H260" s="55">
        <v>42948</v>
      </c>
      <c r="I260" s="22">
        <f>H260-G260</f>
        <v>0</v>
      </c>
      <c r="J260" s="63">
        <v>0</v>
      </c>
      <c r="K260" s="74" t="s">
        <v>56</v>
      </c>
    </row>
    <row r="261" spans="1:11" x14ac:dyDescent="0.2">
      <c r="A261" s="12" t="s">
        <v>74</v>
      </c>
      <c r="B261" s="22" t="s">
        <v>20</v>
      </c>
      <c r="C261" s="53" t="s">
        <v>58</v>
      </c>
      <c r="D261" s="54" t="s">
        <v>83</v>
      </c>
      <c r="E261" s="53"/>
      <c r="F261" s="22" t="str">
        <f>IF(H261="","",CHOOSE(MONTH(H261),"JANVIER","FEVRIER","MARS","AVRIL","MAI","JUIN","JUILLET","AOUT","SEPTEMBRE","OCTOBRE","NOVEMBRE","DECEMBRE"))</f>
        <v>AOUT</v>
      </c>
      <c r="G261" s="61">
        <v>42948</v>
      </c>
      <c r="H261" s="55">
        <v>42948</v>
      </c>
      <c r="I261" s="22">
        <f>H261-G261</f>
        <v>0</v>
      </c>
      <c r="J261" s="63">
        <v>0</v>
      </c>
      <c r="K261" s="74" t="s">
        <v>56</v>
      </c>
    </row>
    <row r="262" spans="1:11" x14ac:dyDescent="0.2">
      <c r="A262" s="12" t="s">
        <v>74</v>
      </c>
      <c r="B262" s="22" t="s">
        <v>20</v>
      </c>
      <c r="C262" s="53" t="s">
        <v>58</v>
      </c>
      <c r="D262" s="54" t="s">
        <v>84</v>
      </c>
      <c r="E262" s="53"/>
      <c r="F262" s="22" t="str">
        <f>IF(H262="","",CHOOSE(MONTH(H262),"JANVIER","FEVRIER","MARS","AVRIL","MAI","JUIN","JUILLET","AOUT","SEPTEMBRE","OCTOBRE","NOVEMBRE","DECEMBRE"))</f>
        <v>AOUT</v>
      </c>
      <c r="G262" s="61">
        <v>42948</v>
      </c>
      <c r="H262" s="55">
        <v>42948</v>
      </c>
      <c r="I262" s="22">
        <f>H262-G262</f>
        <v>0</v>
      </c>
      <c r="J262" s="63">
        <v>0</v>
      </c>
      <c r="K262" s="74" t="s">
        <v>56</v>
      </c>
    </row>
    <row r="263" spans="1:11" x14ac:dyDescent="0.2">
      <c r="A263" s="12" t="s">
        <v>74</v>
      </c>
      <c r="B263" s="22" t="s">
        <v>20</v>
      </c>
      <c r="C263" s="53" t="s">
        <v>58</v>
      </c>
      <c r="D263" s="54" t="s">
        <v>85</v>
      </c>
      <c r="E263" s="53"/>
      <c r="F263" s="22" t="str">
        <f>IF(H263="","",CHOOSE(MONTH(H263),"JANVIER","FEVRIER","MARS","AVRIL","MAI","JUIN","JUILLET","AOUT","SEPTEMBRE","OCTOBRE","NOVEMBRE","DECEMBRE"))</f>
        <v>AOUT</v>
      </c>
      <c r="G263" s="61">
        <v>42948</v>
      </c>
      <c r="H263" s="55">
        <v>42948</v>
      </c>
      <c r="I263" s="22">
        <f>H263-G263</f>
        <v>0</v>
      </c>
      <c r="J263" s="63">
        <v>0</v>
      </c>
      <c r="K263" s="74" t="s">
        <v>56</v>
      </c>
    </row>
    <row r="264" spans="1:11" x14ac:dyDescent="0.2">
      <c r="A264" s="12" t="s">
        <v>74</v>
      </c>
      <c r="B264" s="22" t="s">
        <v>20</v>
      </c>
      <c r="C264" s="53" t="s">
        <v>58</v>
      </c>
      <c r="D264" s="54" t="s">
        <v>86</v>
      </c>
      <c r="E264" s="53"/>
      <c r="F264" s="22" t="str">
        <f>IF(H264="","",CHOOSE(MONTH(H264),"JANVIER","FEVRIER","MARS","AVRIL","MAI","JUIN","JUILLET","AOUT","SEPTEMBRE","OCTOBRE","NOVEMBRE","DECEMBRE"))</f>
        <v>AOUT</v>
      </c>
      <c r="G264" s="61">
        <v>42948</v>
      </c>
      <c r="H264" s="55">
        <v>42948</v>
      </c>
      <c r="I264" s="22">
        <f>H264-G264</f>
        <v>0</v>
      </c>
      <c r="J264" s="63">
        <v>0</v>
      </c>
      <c r="K264" s="74" t="s">
        <v>56</v>
      </c>
    </row>
    <row r="265" spans="1:11" x14ac:dyDescent="0.2">
      <c r="A265" s="12" t="s">
        <v>74</v>
      </c>
      <c r="B265" s="22" t="s">
        <v>20</v>
      </c>
      <c r="C265" s="53" t="s">
        <v>58</v>
      </c>
      <c r="D265" s="54" t="s">
        <v>87</v>
      </c>
      <c r="E265" s="53"/>
      <c r="F265" s="22" t="str">
        <f>IF(H265="","",CHOOSE(MONTH(H265),"JANVIER","FEVRIER","MARS","AVRIL","MAI","JUIN","JUILLET","AOUT","SEPTEMBRE","OCTOBRE","NOVEMBRE","DECEMBRE"))</f>
        <v>AOUT</v>
      </c>
      <c r="G265" s="61">
        <v>42948</v>
      </c>
      <c r="H265" s="55">
        <v>42951</v>
      </c>
      <c r="I265" s="22">
        <f>H265-G265</f>
        <v>3</v>
      </c>
      <c r="J265" s="63">
        <v>111</v>
      </c>
      <c r="K265" s="74" t="s">
        <v>56</v>
      </c>
    </row>
    <row r="266" spans="1:11" x14ac:dyDescent="0.2">
      <c r="A266" s="12" t="s">
        <v>76</v>
      </c>
      <c r="B266" s="22" t="s">
        <v>20</v>
      </c>
      <c r="C266" s="53" t="s">
        <v>58</v>
      </c>
      <c r="D266" s="54" t="s">
        <v>95</v>
      </c>
      <c r="E266" s="53"/>
      <c r="F266" s="22" t="str">
        <f>IF(H266="","",CHOOSE(MONTH(H266),"JANVIER","FEVRIER","MARS","AVRIL","MAI","JUIN","JUILLET","AOUT","SEPTEMBRE","OCTOBRE","NOVEMBRE","DECEMBRE"))</f>
        <v>AOUT</v>
      </c>
      <c r="G266" s="61">
        <v>42948</v>
      </c>
      <c r="H266" s="55">
        <v>42955</v>
      </c>
      <c r="I266" s="22">
        <f>H266-G266</f>
        <v>7</v>
      </c>
      <c r="J266" s="63">
        <v>350</v>
      </c>
      <c r="K266" s="74" t="s">
        <v>56</v>
      </c>
    </row>
    <row r="267" spans="1:11" x14ac:dyDescent="0.2">
      <c r="A267" s="12" t="s">
        <v>73</v>
      </c>
      <c r="B267" s="22" t="s">
        <v>20</v>
      </c>
      <c r="C267" s="53" t="s">
        <v>58</v>
      </c>
      <c r="D267" s="54" t="s">
        <v>103</v>
      </c>
      <c r="E267" s="53"/>
      <c r="F267" s="22" t="str">
        <f>IF(H267="","",CHOOSE(MONTH(H267),"JANVIER","FEVRIER","MARS","AVRIL","MAI","JUIN","JUILLET","AOUT","SEPTEMBRE","OCTOBRE","NOVEMBRE","DECEMBRE"))</f>
        <v>AOUT</v>
      </c>
      <c r="G267" s="61">
        <v>42948</v>
      </c>
      <c r="H267" s="55">
        <v>42948</v>
      </c>
      <c r="I267" s="22">
        <f>H267-G267</f>
        <v>0</v>
      </c>
      <c r="J267" s="63">
        <v>0</v>
      </c>
      <c r="K267" s="74" t="s">
        <v>56</v>
      </c>
    </row>
    <row r="268" spans="1:11" x14ac:dyDescent="0.2">
      <c r="A268" s="12" t="s">
        <v>73</v>
      </c>
      <c r="B268" s="22" t="s">
        <v>20</v>
      </c>
      <c r="C268" s="53" t="s">
        <v>58</v>
      </c>
      <c r="D268" s="54" t="s">
        <v>104</v>
      </c>
      <c r="E268" s="53"/>
      <c r="F268" s="22" t="str">
        <f>IF(H268="","",CHOOSE(MONTH(H268),"JANVIER","FEVRIER","MARS","AVRIL","MAI","JUIN","JUILLET","AOUT","SEPTEMBRE","OCTOBRE","NOVEMBRE","DECEMBRE"))</f>
        <v>AOUT</v>
      </c>
      <c r="G268" s="61">
        <v>42948</v>
      </c>
      <c r="H268" s="55">
        <v>42948</v>
      </c>
      <c r="I268" s="22">
        <f>H268-G268</f>
        <v>0</v>
      </c>
      <c r="J268" s="63">
        <v>0</v>
      </c>
      <c r="K268" s="74" t="s">
        <v>56</v>
      </c>
    </row>
    <row r="269" spans="1:11" x14ac:dyDescent="0.2">
      <c r="A269" s="12" t="s">
        <v>73</v>
      </c>
      <c r="B269" s="22" t="s">
        <v>20</v>
      </c>
      <c r="C269" s="53" t="s">
        <v>58</v>
      </c>
      <c r="D269" s="54" t="s">
        <v>105</v>
      </c>
      <c r="E269" s="53"/>
      <c r="F269" s="22" t="str">
        <f>IF(H269="","",CHOOSE(MONTH(H269),"JANVIER","FEVRIER","MARS","AVRIL","MAI","JUIN","JUILLET","AOUT","SEPTEMBRE","OCTOBRE","NOVEMBRE","DECEMBRE"))</f>
        <v>AOUT</v>
      </c>
      <c r="G269" s="61">
        <v>42948</v>
      </c>
      <c r="H269" s="55">
        <v>42948</v>
      </c>
      <c r="I269" s="22">
        <f>H269-G269</f>
        <v>0</v>
      </c>
      <c r="J269" s="63">
        <v>0</v>
      </c>
    </row>
    <row r="270" spans="1:11" x14ac:dyDescent="0.2">
      <c r="A270" s="12" t="s">
        <v>73</v>
      </c>
      <c r="B270" s="22" t="s">
        <v>20</v>
      </c>
      <c r="C270" s="53" t="s">
        <v>58</v>
      </c>
      <c r="D270" s="54" t="s">
        <v>106</v>
      </c>
      <c r="E270" s="53"/>
      <c r="F270" s="22" t="str">
        <f>IF(H270="","",CHOOSE(MONTH(H270),"JANVIER","FEVRIER","MARS","AVRIL","MAI","JUIN","JUILLET","AOUT","SEPTEMBRE","OCTOBRE","NOVEMBRE","DECEMBRE"))</f>
        <v>AOUT</v>
      </c>
      <c r="G270" s="61">
        <v>42948</v>
      </c>
      <c r="H270" s="55">
        <v>42948</v>
      </c>
      <c r="I270" s="22">
        <f>H270-G270</f>
        <v>0</v>
      </c>
      <c r="J270" s="63">
        <v>0</v>
      </c>
      <c r="K270" s="74" t="s">
        <v>56</v>
      </c>
    </row>
    <row r="271" spans="1:11" x14ac:dyDescent="0.2">
      <c r="A271" s="12" t="s">
        <v>73</v>
      </c>
      <c r="B271" s="22" t="s">
        <v>20</v>
      </c>
      <c r="C271" s="53" t="s">
        <v>58</v>
      </c>
      <c r="D271" s="54" t="s">
        <v>107</v>
      </c>
      <c r="E271" s="53"/>
      <c r="F271" s="22" t="str">
        <f>IF(H271="","",CHOOSE(MONTH(H271),"JANVIER","FEVRIER","MARS","AVRIL","MAI","JUIN","JUILLET","AOUT","SEPTEMBRE","OCTOBRE","NOVEMBRE","DECEMBRE"))</f>
        <v>AOUT</v>
      </c>
      <c r="G271" s="61">
        <v>42948</v>
      </c>
      <c r="H271" s="55">
        <v>42948</v>
      </c>
      <c r="I271" s="22">
        <f>H271-G271</f>
        <v>0</v>
      </c>
      <c r="J271" s="63">
        <v>0</v>
      </c>
      <c r="K271" s="74" t="s">
        <v>56</v>
      </c>
    </row>
    <row r="272" spans="1:11" x14ac:dyDescent="0.2">
      <c r="A272" s="12" t="s">
        <v>73</v>
      </c>
      <c r="B272" s="22" t="s">
        <v>20</v>
      </c>
      <c r="C272" s="53" t="s">
        <v>58</v>
      </c>
      <c r="D272" s="52" t="s">
        <v>82</v>
      </c>
      <c r="E272" s="53"/>
      <c r="F272" s="22" t="str">
        <f>IF(H272="","",CHOOSE(MONTH(H272),"JANVIER","FEVRIER","MARS","AVRIL","MAI","JUIN","JUILLET","AOUT","SEPTEMBRE","OCTOBRE","NOVEMBRE","DECEMBRE"))</f>
        <v>AOUT</v>
      </c>
      <c r="G272" s="61">
        <v>42948</v>
      </c>
      <c r="H272" s="55">
        <v>42948</v>
      </c>
      <c r="I272" s="22">
        <f>H272-G272</f>
        <v>0</v>
      </c>
      <c r="J272" s="63">
        <v>0</v>
      </c>
      <c r="K272" s="74" t="s">
        <v>56</v>
      </c>
    </row>
    <row r="273" spans="1:11" x14ac:dyDescent="0.2">
      <c r="A273" s="12" t="s">
        <v>73</v>
      </c>
      <c r="B273" s="22" t="s">
        <v>20</v>
      </c>
      <c r="C273" s="53" t="s">
        <v>58</v>
      </c>
      <c r="D273" s="54" t="s">
        <v>83</v>
      </c>
      <c r="E273" s="53"/>
      <c r="F273" s="22" t="str">
        <f>IF(H273="","",CHOOSE(MONTH(H273),"JANVIER","FEVRIER","MARS","AVRIL","MAI","JUIN","JUILLET","AOUT","SEPTEMBRE","OCTOBRE","NOVEMBRE","DECEMBRE"))</f>
        <v>AOUT</v>
      </c>
      <c r="G273" s="61">
        <v>42948</v>
      </c>
      <c r="H273" s="55">
        <v>42948</v>
      </c>
      <c r="I273" s="22">
        <f>H273-G273</f>
        <v>0</v>
      </c>
      <c r="J273" s="63">
        <v>0</v>
      </c>
      <c r="K273" s="74" t="s">
        <v>56</v>
      </c>
    </row>
    <row r="274" spans="1:11" x14ac:dyDescent="0.2">
      <c r="A274" s="12" t="s">
        <v>73</v>
      </c>
      <c r="B274" s="22" t="s">
        <v>20</v>
      </c>
      <c r="C274" s="53" t="s">
        <v>58</v>
      </c>
      <c r="D274" s="54" t="s">
        <v>84</v>
      </c>
      <c r="E274" s="53"/>
      <c r="F274" s="22" t="str">
        <f>IF(H274="","",CHOOSE(MONTH(H274),"JANVIER","FEVRIER","MARS","AVRIL","MAI","JUIN","JUILLET","AOUT","SEPTEMBRE","OCTOBRE","NOVEMBRE","DECEMBRE"))</f>
        <v>AOUT</v>
      </c>
      <c r="G274" s="61">
        <v>42948</v>
      </c>
      <c r="H274" s="55">
        <v>42949</v>
      </c>
      <c r="I274" s="22">
        <f>H274-G274</f>
        <v>1</v>
      </c>
      <c r="J274" s="63">
        <v>45</v>
      </c>
      <c r="K274" s="74" t="s">
        <v>56</v>
      </c>
    </row>
    <row r="275" spans="1:11" x14ac:dyDescent="0.2">
      <c r="A275" s="12" t="s">
        <v>77</v>
      </c>
      <c r="B275" s="22" t="s">
        <v>20</v>
      </c>
      <c r="C275" s="53" t="s">
        <v>58</v>
      </c>
      <c r="D275" s="54" t="s">
        <v>91</v>
      </c>
      <c r="E275" s="53"/>
      <c r="F275" s="22" t="str">
        <f>IF(H275="","",CHOOSE(MONTH(H275),"JANVIER","FEVRIER","MARS","AVRIL","MAI","JUIN","JUILLET","AOUT","SEPTEMBRE","OCTOBRE","NOVEMBRE","DECEMBRE"))</f>
        <v>AOUT</v>
      </c>
      <c r="G275" s="61">
        <v>42949</v>
      </c>
      <c r="H275" s="55">
        <v>42952</v>
      </c>
      <c r="I275" s="22">
        <f>H275-G275</f>
        <v>3</v>
      </c>
      <c r="J275" s="63">
        <v>193</v>
      </c>
      <c r="K275" s="74" t="s">
        <v>56</v>
      </c>
    </row>
    <row r="276" spans="1:11" x14ac:dyDescent="0.2">
      <c r="A276" s="12" t="s">
        <v>73</v>
      </c>
      <c r="B276" s="22" t="s">
        <v>20</v>
      </c>
      <c r="C276" s="53" t="s">
        <v>58</v>
      </c>
      <c r="D276" s="54" t="s">
        <v>99</v>
      </c>
      <c r="E276" s="53"/>
      <c r="F276" s="22" t="str">
        <f>IF(H276="","",CHOOSE(MONTH(H276),"JANVIER","FEVRIER","MARS","AVRIL","MAI","JUIN","JUILLET","AOUT","SEPTEMBRE","OCTOBRE","NOVEMBRE","DECEMBRE"))</f>
        <v>AOUT</v>
      </c>
      <c r="G276" s="61">
        <v>42950</v>
      </c>
      <c r="H276" s="55">
        <v>42953</v>
      </c>
      <c r="I276" s="22">
        <f>H276-G276</f>
        <v>3</v>
      </c>
      <c r="J276" s="63">
        <v>165</v>
      </c>
      <c r="K276" s="74" t="s">
        <v>56</v>
      </c>
    </row>
    <row r="277" spans="1:11" x14ac:dyDescent="0.2">
      <c r="A277" s="12" t="s">
        <v>64</v>
      </c>
      <c r="B277" s="22" t="s">
        <v>20</v>
      </c>
      <c r="C277" s="53" t="s">
        <v>58</v>
      </c>
      <c r="D277" s="54" t="s">
        <v>93</v>
      </c>
      <c r="E277" s="53"/>
      <c r="F277" s="22" t="str">
        <f>IF(H277="","",CHOOSE(MONTH(H277),"JANVIER","FEVRIER","MARS","AVRIL","MAI","JUIN","JUILLET","AOUT","SEPTEMBRE","OCTOBRE","NOVEMBRE","DECEMBRE"))</f>
        <v>AOUT</v>
      </c>
      <c r="G277" s="61">
        <v>42951</v>
      </c>
      <c r="H277" s="55">
        <v>42954</v>
      </c>
      <c r="I277" s="22">
        <f>H277-G277</f>
        <v>3</v>
      </c>
      <c r="J277" s="63">
        <v>141</v>
      </c>
      <c r="K277" s="74" t="s">
        <v>56</v>
      </c>
    </row>
    <row r="278" spans="1:11" x14ac:dyDescent="0.2">
      <c r="A278" s="12" t="s">
        <v>65</v>
      </c>
      <c r="B278" s="22" t="s">
        <v>20</v>
      </c>
      <c r="C278" s="53" t="s">
        <v>59</v>
      </c>
      <c r="D278" s="54" t="s">
        <v>103</v>
      </c>
      <c r="E278" s="53"/>
      <c r="F278" s="22" t="str">
        <f>IF(H278="","",CHOOSE(MONTH(H278),"JANVIER","FEVRIER","MARS","AVRIL","MAI","JUIN","JUILLET","AOUT","SEPTEMBRE","OCTOBRE","NOVEMBRE","DECEMBRE"))</f>
        <v>AOUT</v>
      </c>
      <c r="G278" s="61">
        <v>42951</v>
      </c>
      <c r="H278" s="55">
        <v>42954</v>
      </c>
      <c r="I278" s="22">
        <f>H278-G278</f>
        <v>3</v>
      </c>
      <c r="J278" s="63">
        <v>177.32</v>
      </c>
      <c r="K278" s="74" t="s">
        <v>56</v>
      </c>
    </row>
    <row r="279" spans="1:11" x14ac:dyDescent="0.2">
      <c r="A279" s="12" t="s">
        <v>68</v>
      </c>
      <c r="B279" s="22" t="s">
        <v>20</v>
      </c>
      <c r="C279" s="53" t="s">
        <v>58</v>
      </c>
      <c r="D279" s="54" t="s">
        <v>87</v>
      </c>
      <c r="E279" s="53"/>
      <c r="F279" s="22" t="str">
        <f>IF(H279="","",CHOOSE(MONTH(H279),"JANVIER","FEVRIER","MARS","AVRIL","MAI","JUIN","JUILLET","AOUT","SEPTEMBRE","OCTOBRE","NOVEMBRE","DECEMBRE"))</f>
        <v>AOUT</v>
      </c>
      <c r="G279" s="61">
        <v>42951</v>
      </c>
      <c r="H279" s="55">
        <v>42954</v>
      </c>
      <c r="I279" s="22">
        <f>H279-G279</f>
        <v>3</v>
      </c>
      <c r="J279" s="63">
        <v>129</v>
      </c>
      <c r="K279" s="74" t="s">
        <v>56</v>
      </c>
    </row>
    <row r="280" spans="1:11" x14ac:dyDescent="0.2">
      <c r="A280" s="12" t="s">
        <v>77</v>
      </c>
      <c r="B280" s="22" t="s">
        <v>20</v>
      </c>
      <c r="C280" s="53" t="s">
        <v>58</v>
      </c>
      <c r="D280" s="54" t="s">
        <v>86</v>
      </c>
      <c r="E280" s="53"/>
      <c r="F280" s="22" t="str">
        <f>IF(H280="","",CHOOSE(MONTH(H280),"JANVIER","FEVRIER","MARS","AVRIL","MAI","JUIN","JUILLET","AOUT","SEPTEMBRE","OCTOBRE","NOVEMBRE","DECEMBRE"))</f>
        <v>AOUT</v>
      </c>
      <c r="G280" s="61">
        <v>42952</v>
      </c>
      <c r="H280" s="55">
        <v>42954</v>
      </c>
      <c r="I280" s="22">
        <f>H280-G280</f>
        <v>2</v>
      </c>
      <c r="J280" s="63">
        <v>127</v>
      </c>
      <c r="K280" s="74" t="s">
        <v>56</v>
      </c>
    </row>
    <row r="281" spans="1:11" x14ac:dyDescent="0.2">
      <c r="A281" s="12" t="s">
        <v>69</v>
      </c>
      <c r="B281" s="22" t="s">
        <v>20</v>
      </c>
      <c r="C281" s="53" t="s">
        <v>58</v>
      </c>
      <c r="D281" s="54" t="s">
        <v>83</v>
      </c>
      <c r="E281" s="53"/>
      <c r="F281" s="22" t="str">
        <f>IF(H281="","",CHOOSE(MONTH(H281),"JANVIER","FEVRIER","MARS","AVRIL","MAI","JUIN","JUILLET","AOUT","SEPTEMBRE","OCTOBRE","NOVEMBRE","DECEMBRE"))</f>
        <v>AOUT</v>
      </c>
      <c r="G281" s="61">
        <v>42952</v>
      </c>
      <c r="H281" s="55">
        <v>42955</v>
      </c>
      <c r="I281" s="22">
        <f>H281-G281</f>
        <v>3</v>
      </c>
      <c r="J281" s="63">
        <v>110</v>
      </c>
      <c r="K281" s="74" t="s">
        <v>56</v>
      </c>
    </row>
    <row r="282" spans="1:11" x14ac:dyDescent="0.2">
      <c r="A282" s="12" t="s">
        <v>72</v>
      </c>
      <c r="B282" s="22" t="s">
        <v>20</v>
      </c>
      <c r="C282" s="53" t="s">
        <v>58</v>
      </c>
      <c r="D282" s="52" t="s">
        <v>82</v>
      </c>
      <c r="E282" s="53"/>
      <c r="F282" s="22" t="str">
        <f>IF(H282="","",CHOOSE(MONTH(H282),"JANVIER","FEVRIER","MARS","AVRIL","MAI","JUIN","JUILLET","AOUT","SEPTEMBRE","OCTOBRE","NOVEMBRE","DECEMBRE"))</f>
        <v>AOUT</v>
      </c>
      <c r="G282" s="61">
        <v>42952</v>
      </c>
      <c r="H282" s="55">
        <v>42955</v>
      </c>
      <c r="I282" s="22">
        <f>H282-G282</f>
        <v>3</v>
      </c>
      <c r="J282" s="63">
        <v>251</v>
      </c>
      <c r="K282" s="74" t="s">
        <v>56</v>
      </c>
    </row>
    <row r="283" spans="1:11" x14ac:dyDescent="0.2">
      <c r="A283" s="12" t="s">
        <v>74</v>
      </c>
      <c r="B283" s="22" t="s">
        <v>20</v>
      </c>
      <c r="C283" s="53" t="s">
        <v>59</v>
      </c>
      <c r="D283" s="54" t="s">
        <v>105</v>
      </c>
      <c r="E283" s="53"/>
      <c r="F283" s="22" t="str">
        <f>IF(H283="","",CHOOSE(MONTH(H283),"JANVIER","FEVRIER","MARS","AVRIL","MAI","JUIN","JUILLET","AOUT","SEPTEMBRE","OCTOBRE","NOVEMBRE","DECEMBRE"))</f>
        <v>AOUT</v>
      </c>
      <c r="G283" s="61">
        <v>42953</v>
      </c>
      <c r="H283" s="55">
        <v>42958</v>
      </c>
      <c r="I283" s="22">
        <f>H283-G283</f>
        <v>5</v>
      </c>
      <c r="J283" s="63">
        <v>183.19</v>
      </c>
      <c r="K283" s="74" t="s">
        <v>56</v>
      </c>
    </row>
    <row r="284" spans="1:11" x14ac:dyDescent="0.2">
      <c r="A284" s="12" t="s">
        <v>64</v>
      </c>
      <c r="B284" s="22" t="s">
        <v>20</v>
      </c>
      <c r="C284" s="53" t="s">
        <v>58</v>
      </c>
      <c r="D284" s="54" t="s">
        <v>90</v>
      </c>
      <c r="E284" s="53"/>
      <c r="F284" s="22" t="str">
        <f>IF(H284="","",CHOOSE(MONTH(H284),"JANVIER","FEVRIER","MARS","AVRIL","MAI","JUIN","JUILLET","AOUT","SEPTEMBRE","OCTOBRE","NOVEMBRE","DECEMBRE"))</f>
        <v>AOUT</v>
      </c>
      <c r="G284" s="61">
        <v>42954</v>
      </c>
      <c r="H284" s="55">
        <v>42957</v>
      </c>
      <c r="I284" s="22">
        <f>H284-G284</f>
        <v>3</v>
      </c>
      <c r="J284" s="63">
        <v>140.74</v>
      </c>
      <c r="K284" s="74" t="s">
        <v>56</v>
      </c>
    </row>
    <row r="285" spans="1:11" x14ac:dyDescent="0.2">
      <c r="A285" s="12" t="s">
        <v>70</v>
      </c>
      <c r="B285" s="22" t="s">
        <v>20</v>
      </c>
      <c r="C285" s="53" t="s">
        <v>58</v>
      </c>
      <c r="D285" s="54" t="s">
        <v>91</v>
      </c>
      <c r="E285" s="53"/>
      <c r="F285" s="22" t="str">
        <f>IF(H285="","",CHOOSE(MONTH(H285),"JANVIER","FEVRIER","MARS","AVRIL","MAI","JUIN","JUILLET","AOUT","SEPTEMBRE","OCTOBRE","NOVEMBRE","DECEMBRE"))</f>
        <v>AOUT</v>
      </c>
      <c r="G285" s="61">
        <v>42954</v>
      </c>
      <c r="H285" s="55">
        <v>42957</v>
      </c>
      <c r="I285" s="22">
        <f>H285-G285</f>
        <v>3</v>
      </c>
      <c r="J285" s="63">
        <v>134.96</v>
      </c>
      <c r="K285" s="74" t="s">
        <v>56</v>
      </c>
    </row>
    <row r="286" spans="1:11" x14ac:dyDescent="0.2">
      <c r="A286" s="12" t="s">
        <v>77</v>
      </c>
      <c r="B286" s="22" t="s">
        <v>20</v>
      </c>
      <c r="C286" s="53" t="s">
        <v>58</v>
      </c>
      <c r="D286" s="54" t="s">
        <v>89</v>
      </c>
      <c r="E286" s="53"/>
      <c r="F286" s="22" t="str">
        <f>IF(H286="","",CHOOSE(MONTH(H286),"JANVIER","FEVRIER","MARS","AVRIL","MAI","JUIN","JUILLET","AOUT","SEPTEMBRE","OCTOBRE","NOVEMBRE","DECEMBRE"))</f>
        <v>AOUT</v>
      </c>
      <c r="G286" s="61">
        <v>42954</v>
      </c>
      <c r="H286" s="55">
        <v>42957</v>
      </c>
      <c r="I286" s="22">
        <f>H286-G286</f>
        <v>3</v>
      </c>
      <c r="J286" s="63">
        <v>189</v>
      </c>
      <c r="K286" s="74" t="s">
        <v>56</v>
      </c>
    </row>
    <row r="287" spans="1:11" x14ac:dyDescent="0.2">
      <c r="A287" s="12" t="s">
        <v>73</v>
      </c>
      <c r="B287" s="22" t="s">
        <v>20</v>
      </c>
      <c r="C287" s="53" t="s">
        <v>58</v>
      </c>
      <c r="D287" s="54" t="s">
        <v>90</v>
      </c>
      <c r="E287" s="53"/>
      <c r="F287" s="22" t="str">
        <f>IF(H287="","",CHOOSE(MONTH(H287),"JANVIER","FEVRIER","MARS","AVRIL","MAI","JUIN","JUILLET","AOUT","SEPTEMBRE","OCTOBRE","NOVEMBRE","DECEMBRE"))</f>
        <v>AOUT</v>
      </c>
      <c r="G287" s="61">
        <v>42954</v>
      </c>
      <c r="H287" s="55">
        <v>42958</v>
      </c>
      <c r="I287" s="22">
        <f>H287-G287</f>
        <v>4</v>
      </c>
      <c r="J287" s="63">
        <v>192.8</v>
      </c>
      <c r="K287" s="74" t="s">
        <v>56</v>
      </c>
    </row>
    <row r="288" spans="1:11" x14ac:dyDescent="0.2">
      <c r="A288" s="12" t="s">
        <v>65</v>
      </c>
      <c r="B288" s="22" t="s">
        <v>20</v>
      </c>
      <c r="C288" s="53" t="s">
        <v>58</v>
      </c>
      <c r="D288" s="54" t="s">
        <v>102</v>
      </c>
      <c r="E288" s="53"/>
      <c r="F288" s="22" t="str">
        <f>IF(H288="","",CHOOSE(MONTH(H288),"JANVIER","FEVRIER","MARS","AVRIL","MAI","JUIN","JUILLET","AOUT","SEPTEMBRE","OCTOBRE","NOVEMBRE","DECEMBRE"))</f>
        <v>AOUT</v>
      </c>
      <c r="G288" s="61">
        <v>42955</v>
      </c>
      <c r="H288" s="55">
        <v>42959</v>
      </c>
      <c r="I288" s="22">
        <f>H288-G288</f>
        <v>4</v>
      </c>
      <c r="J288" s="63">
        <v>174</v>
      </c>
      <c r="K288" s="74" t="s">
        <v>56</v>
      </c>
    </row>
    <row r="289" spans="1:11" x14ac:dyDescent="0.2">
      <c r="A289" s="12" t="s">
        <v>69</v>
      </c>
      <c r="B289" s="22" t="s">
        <v>20</v>
      </c>
      <c r="C289" s="53" t="s">
        <v>58</v>
      </c>
      <c r="D289" s="54" t="s">
        <v>95</v>
      </c>
      <c r="E289" s="53"/>
      <c r="F289" s="22" t="str">
        <f>IF(H289="","",CHOOSE(MONTH(H289),"JANVIER","FEVRIER","MARS","AVRIL","MAI","JUIN","JUILLET","AOUT","SEPTEMBRE","OCTOBRE","NOVEMBRE","DECEMBRE"))</f>
        <v>AOUT</v>
      </c>
      <c r="G289" s="61">
        <v>42955</v>
      </c>
      <c r="H289" s="55">
        <v>42957</v>
      </c>
      <c r="I289" s="22">
        <f>H289-G289</f>
        <v>2</v>
      </c>
      <c r="J289" s="63">
        <v>79</v>
      </c>
      <c r="K289" s="74" t="s">
        <v>56</v>
      </c>
    </row>
    <row r="290" spans="1:11" x14ac:dyDescent="0.2">
      <c r="A290" s="12" t="s">
        <v>72</v>
      </c>
      <c r="B290" s="22" t="s">
        <v>20</v>
      </c>
      <c r="C290" s="53" t="s">
        <v>59</v>
      </c>
      <c r="D290" s="54" t="s">
        <v>93</v>
      </c>
      <c r="E290" s="53"/>
      <c r="F290" s="22" t="str">
        <f>IF(H290="","",CHOOSE(MONTH(H290),"JANVIER","FEVRIER","MARS","AVRIL","MAI","JUIN","JUILLET","AOUT","SEPTEMBRE","OCTOBRE","NOVEMBRE","DECEMBRE"))</f>
        <v>AOUT</v>
      </c>
      <c r="G290" s="61">
        <v>42955</v>
      </c>
      <c r="H290" s="55">
        <v>42959</v>
      </c>
      <c r="I290" s="22">
        <f>H290-G290</f>
        <v>4</v>
      </c>
      <c r="J290" s="63">
        <v>348.68</v>
      </c>
      <c r="K290" s="74" t="s">
        <v>56</v>
      </c>
    </row>
    <row r="291" spans="1:11" x14ac:dyDescent="0.2">
      <c r="A291" s="12" t="s">
        <v>76</v>
      </c>
      <c r="B291" s="22" t="s">
        <v>20</v>
      </c>
      <c r="C291" s="53" t="s">
        <v>59</v>
      </c>
      <c r="D291" s="54" t="s">
        <v>88</v>
      </c>
      <c r="E291" s="53"/>
      <c r="F291" s="22" t="str">
        <f>IF(H291="","",CHOOSE(MONTH(H291),"JANVIER","FEVRIER","MARS","AVRIL","MAI","JUIN","JUILLET","AOUT","SEPTEMBRE","OCTOBRE","NOVEMBRE","DECEMBRE"))</f>
        <v>AOUT</v>
      </c>
      <c r="G291" s="61">
        <v>42955</v>
      </c>
      <c r="H291" s="55">
        <v>42960</v>
      </c>
      <c r="I291" s="22">
        <f>H291-G291</f>
        <v>5</v>
      </c>
      <c r="J291" s="63">
        <v>140.4</v>
      </c>
      <c r="K291" s="74" t="s">
        <v>56</v>
      </c>
    </row>
    <row r="292" spans="1:11" x14ac:dyDescent="0.2">
      <c r="A292" s="12" t="s">
        <v>77</v>
      </c>
      <c r="B292" s="22" t="s">
        <v>20</v>
      </c>
      <c r="C292" s="53" t="s">
        <v>58</v>
      </c>
      <c r="D292" s="54" t="s">
        <v>97</v>
      </c>
      <c r="E292" s="53"/>
      <c r="F292" s="22" t="str">
        <f>IF(H292="","",CHOOSE(MONTH(H292),"JANVIER","FEVRIER","MARS","AVRIL","MAI","JUIN","JUILLET","AOUT","SEPTEMBRE","OCTOBRE","NOVEMBRE","DECEMBRE"))</f>
        <v>AOUT</v>
      </c>
      <c r="G292" s="61">
        <v>42956</v>
      </c>
      <c r="H292" s="55">
        <v>42959</v>
      </c>
      <c r="I292" s="22">
        <f>H292-G292</f>
        <v>3</v>
      </c>
      <c r="J292" s="63">
        <v>158.1</v>
      </c>
      <c r="K292" s="74" t="s">
        <v>56</v>
      </c>
    </row>
    <row r="293" spans="1:11" x14ac:dyDescent="0.2">
      <c r="A293" s="12" t="s">
        <v>68</v>
      </c>
      <c r="B293" s="22" t="s">
        <v>20</v>
      </c>
      <c r="C293" s="53" t="s">
        <v>58</v>
      </c>
      <c r="D293" s="54" t="s">
        <v>104</v>
      </c>
      <c r="E293" s="53"/>
      <c r="F293" s="22" t="str">
        <f>IF(H293="","",CHOOSE(MONTH(H293),"JANVIER","FEVRIER","MARS","AVRIL","MAI","JUIN","JUILLET","AOUT","SEPTEMBRE","OCTOBRE","NOVEMBRE","DECEMBRE"))</f>
        <v>AOUT</v>
      </c>
      <c r="G293" s="61">
        <v>42956</v>
      </c>
      <c r="H293" s="55">
        <v>42958</v>
      </c>
      <c r="I293" s="22">
        <f>H293-G293</f>
        <v>2</v>
      </c>
      <c r="J293" s="63">
        <v>96.4</v>
      </c>
      <c r="K293" s="74" t="s">
        <v>56</v>
      </c>
    </row>
    <row r="294" spans="1:11" x14ac:dyDescent="0.2">
      <c r="A294" s="12" t="s">
        <v>64</v>
      </c>
      <c r="B294" s="22" t="s">
        <v>20</v>
      </c>
      <c r="C294" s="53" t="s">
        <v>59</v>
      </c>
      <c r="D294" s="54" t="s">
        <v>85</v>
      </c>
      <c r="E294" s="53"/>
      <c r="F294" s="22" t="str">
        <f>IF(H294="","",CHOOSE(MONTH(H294),"JANVIER","FEVRIER","MARS","AVRIL","MAI","JUIN","JUILLET","AOUT","SEPTEMBRE","OCTOBRE","NOVEMBRE","DECEMBRE"))</f>
        <v>AOUT</v>
      </c>
      <c r="G294" s="61">
        <v>42957</v>
      </c>
      <c r="H294" s="55">
        <v>42960</v>
      </c>
      <c r="I294" s="22">
        <f>H294-G294</f>
        <v>3</v>
      </c>
      <c r="J294" s="63">
        <v>137.94</v>
      </c>
      <c r="K294" s="74" t="s">
        <v>56</v>
      </c>
    </row>
    <row r="295" spans="1:11" x14ac:dyDescent="0.2">
      <c r="A295" s="12" t="s">
        <v>70</v>
      </c>
      <c r="B295" s="22" t="s">
        <v>20</v>
      </c>
      <c r="C295" s="53" t="s">
        <v>58</v>
      </c>
      <c r="D295" s="54" t="s">
        <v>102</v>
      </c>
      <c r="E295" s="53"/>
      <c r="F295" s="22" t="str">
        <f>IF(H295="","",CHOOSE(MONTH(H295),"JANVIER","FEVRIER","MARS","AVRIL","MAI","JUIN","JUILLET","AOUT","SEPTEMBRE","OCTOBRE","NOVEMBRE","DECEMBRE"))</f>
        <v>AOUT</v>
      </c>
      <c r="G295" s="61">
        <v>42957</v>
      </c>
      <c r="H295" s="55">
        <v>42960</v>
      </c>
      <c r="I295" s="22">
        <f>H295-G295</f>
        <v>3</v>
      </c>
      <c r="J295" s="63">
        <v>136</v>
      </c>
      <c r="K295" s="74" t="s">
        <v>56</v>
      </c>
    </row>
    <row r="296" spans="1:11" x14ac:dyDescent="0.2">
      <c r="A296" s="12" t="s">
        <v>69</v>
      </c>
      <c r="B296" s="22" t="s">
        <v>20</v>
      </c>
      <c r="C296" s="53" t="s">
        <v>58</v>
      </c>
      <c r="D296" s="54" t="s">
        <v>94</v>
      </c>
      <c r="E296" s="53"/>
      <c r="F296" s="22" t="str">
        <f>IF(H296="","",CHOOSE(MONTH(H296),"JANVIER","FEVRIER","MARS","AVRIL","MAI","JUIN","JUILLET","AOUT","SEPTEMBRE","OCTOBRE","NOVEMBRE","DECEMBRE"))</f>
        <v>AOUT</v>
      </c>
      <c r="G296" s="61">
        <v>42957</v>
      </c>
      <c r="H296" s="55">
        <v>42961</v>
      </c>
      <c r="I296" s="22">
        <f>H296-G296</f>
        <v>4</v>
      </c>
      <c r="J296" s="63">
        <v>135.91999999999999</v>
      </c>
      <c r="K296" s="74" t="s">
        <v>56</v>
      </c>
    </row>
    <row r="297" spans="1:11" x14ac:dyDescent="0.2">
      <c r="A297" s="12" t="s">
        <v>69</v>
      </c>
      <c r="B297" s="22" t="s">
        <v>20</v>
      </c>
      <c r="C297" s="53" t="s">
        <v>58</v>
      </c>
      <c r="D297" s="54" t="s">
        <v>95</v>
      </c>
      <c r="E297" s="53"/>
      <c r="F297" s="22" t="str">
        <f>IF(H297="","",CHOOSE(MONTH(H297),"JANVIER","FEVRIER","MARS","AVRIL","MAI","JUIN","JUILLET","AOUT","SEPTEMBRE","OCTOBRE","NOVEMBRE","DECEMBRE"))</f>
        <v>AOUT</v>
      </c>
      <c r="G297" s="61">
        <v>42957</v>
      </c>
      <c r="H297" s="55">
        <v>42961</v>
      </c>
      <c r="I297" s="22">
        <f>H297-G297</f>
        <v>4</v>
      </c>
      <c r="J297" s="63">
        <v>135.91999999999999</v>
      </c>
      <c r="K297" s="74" t="s">
        <v>56</v>
      </c>
    </row>
    <row r="298" spans="1:11" x14ac:dyDescent="0.2">
      <c r="A298" s="12" t="s">
        <v>69</v>
      </c>
      <c r="B298" s="22" t="s">
        <v>22</v>
      </c>
      <c r="C298" s="53" t="s">
        <v>59</v>
      </c>
      <c r="D298" s="54" t="s">
        <v>99</v>
      </c>
      <c r="E298" s="53"/>
      <c r="F298" s="22" t="str">
        <f>IF(H298="","",CHOOSE(MONTH(H298),"JANVIER","FEVRIER","MARS","AVRIL","MAI","JUIN","JUILLET","AOUT","SEPTEMBRE","OCTOBRE","NOVEMBRE","DECEMBRE"))</f>
        <v>AOUT</v>
      </c>
      <c r="G298" s="55">
        <v>42957</v>
      </c>
      <c r="H298" s="55">
        <v>42960</v>
      </c>
      <c r="I298" s="22">
        <f>H298-G298</f>
        <v>3</v>
      </c>
      <c r="J298" s="63">
        <v>140.4</v>
      </c>
      <c r="K298" s="74" t="s">
        <v>56</v>
      </c>
    </row>
    <row r="299" spans="1:11" x14ac:dyDescent="0.2">
      <c r="A299" s="12" t="s">
        <v>68</v>
      </c>
      <c r="B299" s="22" t="s">
        <v>20</v>
      </c>
      <c r="C299" s="53" t="s">
        <v>81</v>
      </c>
      <c r="D299" s="54" t="s">
        <v>99</v>
      </c>
      <c r="E299" s="53"/>
      <c r="F299" s="22" t="str">
        <f>IF(H299="","",CHOOSE(MONTH(H299),"JANVIER","FEVRIER","MARS","AVRIL","MAI","JUIN","JUILLET","AOUT","SEPTEMBRE","OCTOBRE","NOVEMBRE","DECEMBRE"))</f>
        <v>AOUT</v>
      </c>
      <c r="G299" s="61">
        <v>42958</v>
      </c>
      <c r="H299" s="55">
        <v>42960</v>
      </c>
      <c r="I299" s="22">
        <f>H299-G299</f>
        <v>2</v>
      </c>
      <c r="J299" s="63">
        <v>90</v>
      </c>
    </row>
    <row r="300" spans="1:11" x14ac:dyDescent="0.2">
      <c r="A300" s="12" t="s">
        <v>74</v>
      </c>
      <c r="B300" s="22" t="s">
        <v>20</v>
      </c>
      <c r="C300" s="53" t="s">
        <v>58</v>
      </c>
      <c r="D300" s="54" t="s">
        <v>98</v>
      </c>
      <c r="E300" s="53"/>
      <c r="F300" s="22" t="str">
        <f>IF(H300="","",CHOOSE(MONTH(H300),"JANVIER","FEVRIER","MARS","AVRIL","MAI","JUIN","JUILLET","AOUT","SEPTEMBRE","OCTOBRE","NOVEMBRE","DECEMBRE"))</f>
        <v>AOUT</v>
      </c>
      <c r="G300" s="61">
        <v>42958</v>
      </c>
      <c r="H300" s="55">
        <v>42960</v>
      </c>
      <c r="I300" s="22">
        <f>H300-G300</f>
        <v>2</v>
      </c>
      <c r="J300" s="63">
        <v>88</v>
      </c>
      <c r="K300" s="74" t="s">
        <v>56</v>
      </c>
    </row>
    <row r="301" spans="1:11" x14ac:dyDescent="0.2">
      <c r="A301" s="12" t="s">
        <v>65</v>
      </c>
      <c r="B301" s="22" t="s">
        <v>20</v>
      </c>
      <c r="C301" s="53" t="s">
        <v>58</v>
      </c>
      <c r="D301" s="54" t="s">
        <v>101</v>
      </c>
      <c r="E301" s="53"/>
      <c r="F301" s="22" t="str">
        <f>IF(H301="","",CHOOSE(MONTH(H301),"JANVIER","FEVRIER","MARS","AVRIL","MAI","JUIN","JUILLET","AOUT","SEPTEMBRE","OCTOBRE","NOVEMBRE","DECEMBRE"))</f>
        <v>AOUT</v>
      </c>
      <c r="G301" s="61">
        <v>42959</v>
      </c>
      <c r="H301" s="55">
        <v>42962</v>
      </c>
      <c r="I301" s="22">
        <f>H301-G301</f>
        <v>3</v>
      </c>
      <c r="J301" s="63">
        <v>136</v>
      </c>
      <c r="K301" s="74" t="s">
        <v>56</v>
      </c>
    </row>
    <row r="302" spans="1:11" x14ac:dyDescent="0.2">
      <c r="A302" s="12" t="s">
        <v>77</v>
      </c>
      <c r="B302" s="22" t="s">
        <v>20</v>
      </c>
      <c r="C302" s="53" t="s">
        <v>58</v>
      </c>
      <c r="D302" s="54" t="s">
        <v>105</v>
      </c>
      <c r="E302" s="53"/>
      <c r="F302" s="22" t="str">
        <f>IF(H302="","",CHOOSE(MONTH(H302),"JANVIER","FEVRIER","MARS","AVRIL","MAI","JUIN","JUILLET","AOUT","SEPTEMBRE","OCTOBRE","NOVEMBRE","DECEMBRE"))</f>
        <v>AOUT</v>
      </c>
      <c r="G302" s="61">
        <v>42959</v>
      </c>
      <c r="H302" s="55">
        <v>42962</v>
      </c>
      <c r="I302" s="22">
        <f>H302-G302</f>
        <v>3</v>
      </c>
      <c r="J302" s="63">
        <v>236.18</v>
      </c>
      <c r="K302" s="74" t="s">
        <v>56</v>
      </c>
    </row>
    <row r="303" spans="1:11" x14ac:dyDescent="0.2">
      <c r="A303" s="12" t="s">
        <v>77</v>
      </c>
      <c r="B303" s="22" t="s">
        <v>21</v>
      </c>
      <c r="C303" s="53" t="s">
        <v>58</v>
      </c>
      <c r="D303" s="54" t="s">
        <v>100</v>
      </c>
      <c r="E303" s="53"/>
      <c r="F303" s="22" t="str">
        <f>IF(H303="","",CHOOSE(MONTH(H303),"JANVIER","FEVRIER","MARS","AVRIL","MAI","JUIN","JUILLET","AOUT","SEPTEMBRE","OCTOBRE","NOVEMBRE","DECEMBRE"))</f>
        <v>AOUT</v>
      </c>
      <c r="G303" s="55">
        <v>42959</v>
      </c>
      <c r="H303" s="55">
        <v>42962</v>
      </c>
      <c r="I303" s="22">
        <f>H303-G303</f>
        <v>3</v>
      </c>
      <c r="J303" s="63">
        <v>20</v>
      </c>
      <c r="K303" s="74" t="s">
        <v>56</v>
      </c>
    </row>
    <row r="304" spans="1:11" x14ac:dyDescent="0.2">
      <c r="A304" s="12" t="s">
        <v>71</v>
      </c>
      <c r="B304" s="22" t="s">
        <v>20</v>
      </c>
      <c r="C304" s="53" t="s">
        <v>58</v>
      </c>
      <c r="D304" s="54" t="s">
        <v>89</v>
      </c>
      <c r="E304" s="53"/>
      <c r="F304" s="22" t="str">
        <f>IF(H304="","",CHOOSE(MONTH(H304),"JANVIER","FEVRIER","MARS","AVRIL","MAI","JUIN","JUILLET","AOUT","SEPTEMBRE","OCTOBRE","NOVEMBRE","DECEMBRE"))</f>
        <v>AOUT</v>
      </c>
      <c r="G304" s="61">
        <v>42959</v>
      </c>
      <c r="H304" s="55">
        <v>42960</v>
      </c>
      <c r="I304" s="22">
        <f>H304-G304</f>
        <v>1</v>
      </c>
      <c r="J304" s="63">
        <v>39</v>
      </c>
      <c r="K304" s="74" t="s">
        <v>56</v>
      </c>
    </row>
    <row r="305" spans="1:11" x14ac:dyDescent="0.2">
      <c r="A305" s="12" t="s">
        <v>72</v>
      </c>
      <c r="B305" s="22" t="s">
        <v>20</v>
      </c>
      <c r="C305" s="53" t="s">
        <v>58</v>
      </c>
      <c r="D305" s="54" t="s">
        <v>92</v>
      </c>
      <c r="E305" s="53"/>
      <c r="F305" s="22" t="str">
        <f>IF(H305="","",CHOOSE(MONTH(H305),"JANVIER","FEVRIER","MARS","AVRIL","MAI","JUIN","JUILLET","AOUT","SEPTEMBRE","OCTOBRE","NOVEMBRE","DECEMBRE"))</f>
        <v>AOUT</v>
      </c>
      <c r="G305" s="61">
        <v>42959</v>
      </c>
      <c r="H305" s="55">
        <v>42962</v>
      </c>
      <c r="I305" s="22">
        <f>H305-G305</f>
        <v>3</v>
      </c>
      <c r="J305" s="63">
        <v>300</v>
      </c>
      <c r="K305" s="74" t="s">
        <v>56</v>
      </c>
    </row>
    <row r="306" spans="1:11" x14ac:dyDescent="0.2">
      <c r="A306" s="12" t="s">
        <v>73</v>
      </c>
      <c r="B306" s="22" t="s">
        <v>20</v>
      </c>
      <c r="C306" s="53" t="s">
        <v>58</v>
      </c>
      <c r="D306" s="54" t="s">
        <v>92</v>
      </c>
      <c r="E306" s="53"/>
      <c r="F306" s="22" t="str">
        <f>IF(H306="","",CHOOSE(MONTH(H306),"JANVIER","FEVRIER","MARS","AVRIL","MAI","JUIN","JUILLET","AOUT","SEPTEMBRE","OCTOBRE","NOVEMBRE","DECEMBRE"))</f>
        <v>AOUT</v>
      </c>
      <c r="G306" s="61">
        <v>42959</v>
      </c>
      <c r="H306" s="55">
        <v>42962</v>
      </c>
      <c r="I306" s="22">
        <f>H306-G306</f>
        <v>3</v>
      </c>
      <c r="J306" s="63">
        <v>141</v>
      </c>
      <c r="K306" s="74" t="s">
        <v>56</v>
      </c>
    </row>
    <row r="307" spans="1:11" x14ac:dyDescent="0.2">
      <c r="A307" s="12" t="s">
        <v>70</v>
      </c>
      <c r="B307" s="22" t="s">
        <v>20</v>
      </c>
      <c r="C307" s="53" t="s">
        <v>58</v>
      </c>
      <c r="D307" s="54" t="s">
        <v>103</v>
      </c>
      <c r="E307" s="53"/>
      <c r="F307" s="22" t="str">
        <f>IF(H307="","",CHOOSE(MONTH(H307),"JANVIER","FEVRIER","MARS","AVRIL","MAI","JUIN","JUILLET","AOUT","SEPTEMBRE","OCTOBRE","NOVEMBRE","DECEMBRE"))</f>
        <v>AOUT</v>
      </c>
      <c r="G307" s="61">
        <v>42960</v>
      </c>
      <c r="H307" s="55">
        <v>42962</v>
      </c>
      <c r="I307" s="22">
        <f>H307-G307</f>
        <v>2</v>
      </c>
      <c r="J307" s="63">
        <v>96</v>
      </c>
      <c r="K307" s="74" t="s">
        <v>56</v>
      </c>
    </row>
    <row r="308" spans="1:11" x14ac:dyDescent="0.2">
      <c r="A308" s="12" t="s">
        <v>68</v>
      </c>
      <c r="B308" s="22" t="s">
        <v>20</v>
      </c>
      <c r="C308" s="53" t="s">
        <v>59</v>
      </c>
      <c r="D308" s="54" t="s">
        <v>98</v>
      </c>
      <c r="E308" s="53"/>
      <c r="F308" s="22" t="str">
        <f>IF(H308="","",CHOOSE(MONTH(H308),"JANVIER","FEVRIER","MARS","AVRIL","MAI","JUIN","JUILLET","AOUT","SEPTEMBRE","OCTOBRE","NOVEMBRE","DECEMBRE"))</f>
        <v>AOUT</v>
      </c>
      <c r="G308" s="61">
        <v>42960</v>
      </c>
      <c r="H308" s="55">
        <v>42963</v>
      </c>
      <c r="I308" s="22">
        <f>H308-G308</f>
        <v>3</v>
      </c>
      <c r="J308" s="63">
        <v>162.16999999999999</v>
      </c>
      <c r="K308" s="74" t="s">
        <v>56</v>
      </c>
    </row>
    <row r="309" spans="1:11" x14ac:dyDescent="0.2">
      <c r="A309" s="12" t="s">
        <v>71</v>
      </c>
      <c r="B309" s="22" t="s">
        <v>20</v>
      </c>
      <c r="C309" s="53" t="s">
        <v>58</v>
      </c>
      <c r="D309" s="54" t="s">
        <v>100</v>
      </c>
      <c r="E309" s="53"/>
      <c r="F309" s="22" t="str">
        <f>IF(H309="","",CHOOSE(MONTH(H309),"JANVIER","FEVRIER","MARS","AVRIL","MAI","JUIN","JUILLET","AOUT","SEPTEMBRE","OCTOBRE","NOVEMBRE","DECEMBRE"))</f>
        <v>AOUT</v>
      </c>
      <c r="G309" s="61">
        <v>42960</v>
      </c>
      <c r="H309" s="55">
        <v>42963</v>
      </c>
      <c r="I309" s="22">
        <f>H309-G309</f>
        <v>3</v>
      </c>
      <c r="J309" s="63">
        <v>136</v>
      </c>
      <c r="K309" s="74" t="s">
        <v>56</v>
      </c>
    </row>
    <row r="310" spans="1:11" x14ac:dyDescent="0.2">
      <c r="A310" s="12" t="s">
        <v>76</v>
      </c>
      <c r="B310" s="22" t="s">
        <v>20</v>
      </c>
      <c r="C310" s="53" t="s">
        <v>81</v>
      </c>
      <c r="D310" s="54" t="s">
        <v>90</v>
      </c>
      <c r="E310" s="53"/>
      <c r="F310" s="22" t="str">
        <f>IF(H310="","",CHOOSE(MONTH(H310),"JANVIER","FEVRIER","MARS","AVRIL","MAI","JUIN","JUILLET","AOUT","SEPTEMBRE","OCTOBRE","NOVEMBRE","DECEMBRE"))</f>
        <v>AOUT</v>
      </c>
      <c r="G310" s="61">
        <v>42960</v>
      </c>
      <c r="H310" s="55">
        <v>42962</v>
      </c>
      <c r="I310" s="22">
        <f>H310-G310</f>
        <v>2</v>
      </c>
      <c r="J310" s="63">
        <v>70</v>
      </c>
      <c r="K310" s="74" t="s">
        <v>56</v>
      </c>
    </row>
    <row r="311" spans="1:11" x14ac:dyDescent="0.2">
      <c r="A311" s="12" t="s">
        <v>64</v>
      </c>
      <c r="B311" s="22" t="s">
        <v>20</v>
      </c>
      <c r="C311" s="53" t="s">
        <v>58</v>
      </c>
      <c r="D311" s="54" t="s">
        <v>103</v>
      </c>
      <c r="E311" s="53"/>
      <c r="F311" s="22" t="str">
        <f>IF(H311="","",CHOOSE(MONTH(H311),"JANVIER","FEVRIER","MARS","AVRIL","MAI","JUIN","JUILLET","AOUT","SEPTEMBRE","OCTOBRE","NOVEMBRE","DECEMBRE"))</f>
        <v>AOUT</v>
      </c>
      <c r="G311" s="61">
        <v>42961</v>
      </c>
      <c r="H311" s="55">
        <v>42966</v>
      </c>
      <c r="I311" s="22">
        <f>H311-G311</f>
        <v>5</v>
      </c>
      <c r="J311" s="63">
        <v>221.72</v>
      </c>
      <c r="K311" s="74" t="s">
        <v>56</v>
      </c>
    </row>
    <row r="312" spans="1:11" x14ac:dyDescent="0.2">
      <c r="A312" s="12" t="s">
        <v>69</v>
      </c>
      <c r="B312" s="22" t="s">
        <v>20</v>
      </c>
      <c r="C312" s="53" t="s">
        <v>59</v>
      </c>
      <c r="D312" s="54" t="s">
        <v>93</v>
      </c>
      <c r="E312" s="53"/>
      <c r="F312" s="22" t="str">
        <f>IF(H312="","",CHOOSE(MONTH(H312),"JANVIER","FEVRIER","MARS","AVRIL","MAI","JUIN","JUILLET","AOUT","SEPTEMBRE","OCTOBRE","NOVEMBRE","DECEMBRE"))</f>
        <v>AOUT</v>
      </c>
      <c r="G312" s="61">
        <v>42961</v>
      </c>
      <c r="H312" s="55">
        <v>42963</v>
      </c>
      <c r="I312" s="22">
        <f>H312-G312</f>
        <v>2</v>
      </c>
      <c r="J312" s="63">
        <v>72.42</v>
      </c>
      <c r="K312" s="74" t="s">
        <v>56</v>
      </c>
    </row>
    <row r="313" spans="1:11" x14ac:dyDescent="0.2">
      <c r="A313" s="12" t="s">
        <v>74</v>
      </c>
      <c r="B313" s="22" t="s">
        <v>20</v>
      </c>
      <c r="C313" s="53" t="s">
        <v>59</v>
      </c>
      <c r="D313" s="54" t="s">
        <v>96</v>
      </c>
      <c r="E313" s="53"/>
      <c r="F313" s="22" t="str">
        <f>IF(H313="","",CHOOSE(MONTH(H313),"JANVIER","FEVRIER","MARS","AVRIL","MAI","JUIN","JUILLET","AOUT","SEPTEMBRE","OCTOBRE","NOVEMBRE","DECEMBRE"))</f>
        <v>AOUT</v>
      </c>
      <c r="G313" s="61">
        <v>42961</v>
      </c>
      <c r="H313" s="55">
        <v>42965</v>
      </c>
      <c r="I313" s="22">
        <f>H313-G313</f>
        <v>4</v>
      </c>
      <c r="J313" s="63">
        <v>158.01</v>
      </c>
    </row>
    <row r="314" spans="1:11" x14ac:dyDescent="0.2">
      <c r="A314" s="12" t="s">
        <v>65</v>
      </c>
      <c r="B314" s="22" t="s">
        <v>20</v>
      </c>
      <c r="C314" s="53" t="s">
        <v>58</v>
      </c>
      <c r="D314" s="54" t="s">
        <v>90</v>
      </c>
      <c r="E314" s="53"/>
      <c r="F314" s="22" t="str">
        <f>IF(H314="","",CHOOSE(MONTH(H314),"JANVIER","FEVRIER","MARS","AVRIL","MAI","JUIN","JUILLET","AOUT","SEPTEMBRE","OCTOBRE","NOVEMBRE","DECEMBRE"))</f>
        <v>AOUT</v>
      </c>
      <c r="G314" s="61">
        <v>42962</v>
      </c>
      <c r="H314" s="55">
        <v>42965</v>
      </c>
      <c r="I314" s="22">
        <f>H314-G314</f>
        <v>3</v>
      </c>
      <c r="J314" s="63">
        <v>130</v>
      </c>
      <c r="K314" s="74" t="s">
        <v>56</v>
      </c>
    </row>
    <row r="315" spans="1:11" x14ac:dyDescent="0.2">
      <c r="A315" s="12" t="s">
        <v>70</v>
      </c>
      <c r="B315" s="22" t="s">
        <v>20</v>
      </c>
      <c r="C315" s="53" t="s">
        <v>58</v>
      </c>
      <c r="D315" s="54" t="s">
        <v>101</v>
      </c>
      <c r="E315" s="53"/>
      <c r="F315" s="22" t="str">
        <f>IF(H315="","",CHOOSE(MONTH(H315),"JANVIER","FEVRIER","MARS","AVRIL","MAI","JUIN","JUILLET","AOUT","SEPTEMBRE","OCTOBRE","NOVEMBRE","DECEMBRE"))</f>
        <v>AOUT</v>
      </c>
      <c r="G315" s="61">
        <v>42962</v>
      </c>
      <c r="H315" s="55">
        <v>42966</v>
      </c>
      <c r="I315" s="22">
        <f>H315-G315</f>
        <v>4</v>
      </c>
      <c r="J315" s="63">
        <v>173.52</v>
      </c>
      <c r="K315" s="74" t="s">
        <v>56</v>
      </c>
    </row>
    <row r="316" spans="1:11" x14ac:dyDescent="0.2">
      <c r="A316" s="12" t="s">
        <v>77</v>
      </c>
      <c r="B316" s="22" t="s">
        <v>20</v>
      </c>
      <c r="C316" s="53" t="s">
        <v>58</v>
      </c>
      <c r="D316" s="54" t="s">
        <v>104</v>
      </c>
      <c r="E316" s="53"/>
      <c r="F316" s="22" t="str">
        <f>IF(H316="","",CHOOSE(MONTH(H316),"JANVIER","FEVRIER","MARS","AVRIL","MAI","JUIN","JUILLET","AOUT","SEPTEMBRE","OCTOBRE","NOVEMBRE","DECEMBRE"))</f>
        <v>AOUT</v>
      </c>
      <c r="G316" s="61">
        <v>42962</v>
      </c>
      <c r="H316" s="55">
        <v>42966</v>
      </c>
      <c r="I316" s="22">
        <f>H316-G316</f>
        <v>4</v>
      </c>
      <c r="J316" s="63">
        <v>231.36</v>
      </c>
      <c r="K316" s="74" t="s">
        <v>56</v>
      </c>
    </row>
    <row r="317" spans="1:11" x14ac:dyDescent="0.2">
      <c r="A317" s="12" t="s">
        <v>72</v>
      </c>
      <c r="B317" s="22" t="s">
        <v>20</v>
      </c>
      <c r="C317" s="53" t="s">
        <v>59</v>
      </c>
      <c r="D317" s="54" t="s">
        <v>98</v>
      </c>
      <c r="E317" s="53"/>
      <c r="F317" s="22" t="str">
        <f>IF(H317="","",CHOOSE(MONTH(H317),"JANVIER","FEVRIER","MARS","AVRIL","MAI","JUIN","JUILLET","AOUT","SEPTEMBRE","OCTOBRE","NOVEMBRE","DECEMBRE"))</f>
        <v>AOUT</v>
      </c>
      <c r="G317" s="61">
        <v>42962</v>
      </c>
      <c r="H317" s="55">
        <v>42972</v>
      </c>
      <c r="I317" s="22">
        <f>H317-G317</f>
        <v>10</v>
      </c>
      <c r="J317" s="63">
        <v>767</v>
      </c>
      <c r="K317" s="74" t="s">
        <v>56</v>
      </c>
    </row>
    <row r="318" spans="1:11" x14ac:dyDescent="0.2">
      <c r="A318" s="12" t="s">
        <v>76</v>
      </c>
      <c r="B318" s="22" t="s">
        <v>20</v>
      </c>
      <c r="C318" s="53" t="s">
        <v>58</v>
      </c>
      <c r="D318" s="54" t="s">
        <v>85</v>
      </c>
      <c r="E318" s="53"/>
      <c r="F318" s="22" t="str">
        <f>IF(H318="","",CHOOSE(MONTH(H318),"JANVIER","FEVRIER","MARS","AVRIL","MAI","JUIN","JUILLET","AOUT","SEPTEMBRE","OCTOBRE","NOVEMBRE","DECEMBRE"))</f>
        <v>AOUT</v>
      </c>
      <c r="G318" s="61">
        <v>42962</v>
      </c>
      <c r="H318" s="55">
        <v>42965</v>
      </c>
      <c r="I318" s="22">
        <f>H318-G318</f>
        <v>3</v>
      </c>
      <c r="J318" s="63">
        <v>120.5</v>
      </c>
      <c r="K318" s="74" t="s">
        <v>56</v>
      </c>
    </row>
    <row r="319" spans="1:11" x14ac:dyDescent="0.2">
      <c r="A319" s="12" t="s">
        <v>68</v>
      </c>
      <c r="B319" s="22" t="s">
        <v>20</v>
      </c>
      <c r="C319" s="53" t="s">
        <v>58</v>
      </c>
      <c r="D319" s="54" t="s">
        <v>100</v>
      </c>
      <c r="E319" s="53"/>
      <c r="F319" s="22" t="str">
        <f>IF(H319="","",CHOOSE(MONTH(H319),"JANVIER","FEVRIER","MARS","AVRIL","MAI","JUIN","JUILLET","AOUT","SEPTEMBRE","OCTOBRE","NOVEMBRE","DECEMBRE"))</f>
        <v>AOUT</v>
      </c>
      <c r="G319" s="61">
        <v>42963</v>
      </c>
      <c r="H319" s="55">
        <v>42967</v>
      </c>
      <c r="I319" s="22">
        <f>H319-G319</f>
        <v>4</v>
      </c>
      <c r="J319" s="63">
        <v>166</v>
      </c>
      <c r="K319" s="74" t="s">
        <v>56</v>
      </c>
    </row>
    <row r="320" spans="1:11" x14ac:dyDescent="0.2">
      <c r="A320" s="12" t="s">
        <v>71</v>
      </c>
      <c r="B320" s="22" t="s">
        <v>20</v>
      </c>
      <c r="C320" s="53" t="s">
        <v>58</v>
      </c>
      <c r="D320" s="54" t="s">
        <v>83</v>
      </c>
      <c r="E320" s="53"/>
      <c r="F320" s="22" t="str">
        <f>IF(H320="","",CHOOSE(MONTH(H320),"JANVIER","FEVRIER","MARS","AVRIL","MAI","JUIN","JUILLET","AOUT","SEPTEMBRE","OCTOBRE","NOVEMBRE","DECEMBRE"))</f>
        <v>AOUT</v>
      </c>
      <c r="G320" s="61">
        <v>42963</v>
      </c>
      <c r="H320" s="55">
        <v>42969</v>
      </c>
      <c r="I320" s="22">
        <f>H320-G320</f>
        <v>6</v>
      </c>
      <c r="J320" s="63">
        <v>263</v>
      </c>
      <c r="K320" s="74" t="s">
        <v>56</v>
      </c>
    </row>
    <row r="321" spans="1:11" x14ac:dyDescent="0.2">
      <c r="A321" s="12" t="s">
        <v>69</v>
      </c>
      <c r="B321" s="22" t="s">
        <v>20</v>
      </c>
      <c r="C321" s="53" t="s">
        <v>81</v>
      </c>
      <c r="D321" s="54" t="s">
        <v>96</v>
      </c>
      <c r="E321" s="53"/>
      <c r="F321" s="22" t="str">
        <f>IF(H321="","",CHOOSE(MONTH(H321),"JANVIER","FEVRIER","MARS","AVRIL","MAI","JUIN","JUILLET","AOUT","SEPTEMBRE","OCTOBRE","NOVEMBRE","DECEMBRE"))</f>
        <v>AOUT</v>
      </c>
      <c r="G321" s="61">
        <v>42963</v>
      </c>
      <c r="H321" s="55">
        <v>42965</v>
      </c>
      <c r="I321" s="22">
        <f>H321-G321</f>
        <v>2</v>
      </c>
      <c r="J321" s="63">
        <v>80</v>
      </c>
      <c r="K321" s="74" t="s">
        <v>56</v>
      </c>
    </row>
    <row r="322" spans="1:11" x14ac:dyDescent="0.2">
      <c r="A322" s="12" t="s">
        <v>73</v>
      </c>
      <c r="B322" s="22" t="s">
        <v>20</v>
      </c>
      <c r="C322" s="53" t="s">
        <v>58</v>
      </c>
      <c r="D322" s="54" t="s">
        <v>92</v>
      </c>
      <c r="E322" s="53"/>
      <c r="F322" s="22" t="str">
        <f>IF(H322="","",CHOOSE(MONTH(H322),"JANVIER","FEVRIER","MARS","AVRIL","MAI","JUIN","JUILLET","AOUT","SEPTEMBRE","OCTOBRE","NOVEMBRE","DECEMBRE"))</f>
        <v>AOUT</v>
      </c>
      <c r="G322" s="61">
        <v>42963</v>
      </c>
      <c r="H322" s="55">
        <v>42967</v>
      </c>
      <c r="I322" s="22">
        <f>H322-G322</f>
        <v>4</v>
      </c>
      <c r="J322" s="63">
        <v>205</v>
      </c>
      <c r="K322" s="74" t="s">
        <v>56</v>
      </c>
    </row>
    <row r="323" spans="1:11" x14ac:dyDescent="0.2">
      <c r="A323" s="12" t="s">
        <v>71</v>
      </c>
      <c r="B323" s="22" t="s">
        <v>22</v>
      </c>
      <c r="C323" s="53" t="s">
        <v>58</v>
      </c>
      <c r="D323" s="53" t="s">
        <v>102</v>
      </c>
      <c r="E323" s="53"/>
      <c r="F323" s="22" t="str">
        <f>IF(H323="","",CHOOSE(MONTH(H323),"JANVIER","FEVRIER","MARS","AVRIL","MAI","JUIN","JUILLET","AOUT","SEPTEMBRE","OCTOBRE","NOVEMBRE","DECEMBRE"))</f>
        <v>SEPTEMBRE</v>
      </c>
      <c r="G323" s="55">
        <v>42964</v>
      </c>
      <c r="H323" s="55">
        <v>42979</v>
      </c>
      <c r="I323" s="22">
        <f>H323-G323</f>
        <v>15</v>
      </c>
      <c r="J323" s="63">
        <v>285</v>
      </c>
      <c r="K323" s="74" t="s">
        <v>56</v>
      </c>
    </row>
    <row r="324" spans="1:11" x14ac:dyDescent="0.2">
      <c r="A324" s="12" t="s">
        <v>65</v>
      </c>
      <c r="B324" s="22" t="s">
        <v>20</v>
      </c>
      <c r="C324" s="53" t="s">
        <v>58</v>
      </c>
      <c r="D324" s="54" t="s">
        <v>99</v>
      </c>
      <c r="E324" s="53"/>
      <c r="F324" s="22" t="str">
        <f>IF(H324="","",CHOOSE(MONTH(H324),"JANVIER","FEVRIER","MARS","AVRIL","MAI","JUIN","JUILLET","AOUT","SEPTEMBRE","OCTOBRE","NOVEMBRE","DECEMBRE"))</f>
        <v>AOUT</v>
      </c>
      <c r="G324" s="61">
        <v>42965</v>
      </c>
      <c r="H324" s="55">
        <v>42968</v>
      </c>
      <c r="I324" s="22">
        <f>H324-G324</f>
        <v>3</v>
      </c>
      <c r="J324" s="63">
        <v>136</v>
      </c>
      <c r="K324" s="74" t="s">
        <v>56</v>
      </c>
    </row>
    <row r="325" spans="1:11" x14ac:dyDescent="0.2">
      <c r="A325" s="12" t="s">
        <v>69</v>
      </c>
      <c r="B325" s="22" t="s">
        <v>20</v>
      </c>
      <c r="C325" s="53" t="s">
        <v>58</v>
      </c>
      <c r="D325" s="54" t="s">
        <v>87</v>
      </c>
      <c r="E325" s="53"/>
      <c r="F325" s="22" t="str">
        <f>IF(H325="","",CHOOSE(MONTH(H325),"JANVIER","FEVRIER","MARS","AVRIL","MAI","JUIN","JUILLET","AOUT","SEPTEMBRE","OCTOBRE","NOVEMBRE","DECEMBRE"))</f>
        <v>AOUT</v>
      </c>
      <c r="G325" s="61">
        <v>42965</v>
      </c>
      <c r="H325" s="55">
        <v>42969</v>
      </c>
      <c r="I325" s="22">
        <f>H325-G325</f>
        <v>4</v>
      </c>
      <c r="J325" s="63">
        <v>138.82</v>
      </c>
      <c r="K325" s="74" t="s">
        <v>56</v>
      </c>
    </row>
    <row r="326" spans="1:11" x14ac:dyDescent="0.2">
      <c r="A326" s="12" t="s">
        <v>76</v>
      </c>
      <c r="B326" s="22" t="s">
        <v>20</v>
      </c>
      <c r="C326" s="53" t="s">
        <v>58</v>
      </c>
      <c r="D326" s="52" t="s">
        <v>82</v>
      </c>
      <c r="E326" s="53"/>
      <c r="F326" s="22" t="str">
        <f>IF(H326="","",CHOOSE(MONTH(H326),"JANVIER","FEVRIER","MARS","AVRIL","MAI","JUIN","JUILLET","AOUT","SEPTEMBRE","OCTOBRE","NOVEMBRE","DECEMBRE"))</f>
        <v>AOUT</v>
      </c>
      <c r="G326" s="61">
        <v>42965</v>
      </c>
      <c r="H326" s="55">
        <v>42968</v>
      </c>
      <c r="I326" s="22">
        <f>H326-G326</f>
        <v>3</v>
      </c>
      <c r="J326" s="63">
        <v>106.04</v>
      </c>
      <c r="K326" s="74" t="s">
        <v>56</v>
      </c>
    </row>
    <row r="327" spans="1:11" x14ac:dyDescent="0.2">
      <c r="A327" s="12" t="s">
        <v>64</v>
      </c>
      <c r="B327" s="22" t="s">
        <v>20</v>
      </c>
      <c r="C327" s="53" t="s">
        <v>58</v>
      </c>
      <c r="D327" s="54" t="s">
        <v>89</v>
      </c>
      <c r="E327" s="53"/>
      <c r="F327" s="22" t="str">
        <f>IF(H327="","",CHOOSE(MONTH(H327),"JANVIER","FEVRIER","MARS","AVRIL","MAI","JUIN","JUILLET","AOUT","SEPTEMBRE","OCTOBRE","NOVEMBRE","DECEMBRE"))</f>
        <v>AOUT</v>
      </c>
      <c r="G327" s="61">
        <v>42966</v>
      </c>
      <c r="H327" s="55">
        <v>42969</v>
      </c>
      <c r="I327" s="22">
        <f>H327-G327</f>
        <v>3</v>
      </c>
      <c r="J327" s="63">
        <v>140.74</v>
      </c>
      <c r="K327" s="74" t="s">
        <v>56</v>
      </c>
    </row>
    <row r="328" spans="1:11" x14ac:dyDescent="0.2">
      <c r="A328" s="12" t="s">
        <v>70</v>
      </c>
      <c r="B328" s="22" t="s">
        <v>20</v>
      </c>
      <c r="C328" s="53" t="s">
        <v>58</v>
      </c>
      <c r="D328" s="54" t="s">
        <v>89</v>
      </c>
      <c r="E328" s="53"/>
      <c r="F328" s="22" t="str">
        <f>IF(H328="","",CHOOSE(MONTH(H328),"JANVIER","FEVRIER","MARS","AVRIL","MAI","JUIN","JUILLET","AOUT","SEPTEMBRE","OCTOBRE","NOVEMBRE","DECEMBRE"))</f>
        <v>AOUT</v>
      </c>
      <c r="G328" s="61">
        <v>42966</v>
      </c>
      <c r="H328" s="55">
        <v>42969</v>
      </c>
      <c r="I328" s="22">
        <f>H328-G328</f>
        <v>3</v>
      </c>
      <c r="J328" s="63">
        <v>130</v>
      </c>
      <c r="K328" s="74" t="s">
        <v>56</v>
      </c>
    </row>
    <row r="329" spans="1:11" x14ac:dyDescent="0.2">
      <c r="A329" s="12" t="s">
        <v>77</v>
      </c>
      <c r="B329" s="22" t="s">
        <v>20</v>
      </c>
      <c r="C329" s="53" t="s">
        <v>58</v>
      </c>
      <c r="D329" s="54" t="s">
        <v>97</v>
      </c>
      <c r="E329" s="53"/>
      <c r="F329" s="22" t="str">
        <f>IF(H329="","",CHOOSE(MONTH(H329),"JANVIER","FEVRIER","MARS","AVRIL","MAI","JUIN","JUILLET","AOUT","SEPTEMBRE","OCTOBRE","NOVEMBRE","DECEMBRE"))</f>
        <v>AOUT</v>
      </c>
      <c r="G329" s="61">
        <v>42966</v>
      </c>
      <c r="H329" s="55">
        <v>42968</v>
      </c>
      <c r="I329" s="22">
        <f>H329-G329</f>
        <v>2</v>
      </c>
      <c r="J329" s="63">
        <v>86.76</v>
      </c>
      <c r="K329" s="74" t="s">
        <v>56</v>
      </c>
    </row>
    <row r="330" spans="1:11" x14ac:dyDescent="0.2">
      <c r="A330" s="12" t="s">
        <v>68</v>
      </c>
      <c r="B330" s="22" t="s">
        <v>20</v>
      </c>
      <c r="C330" s="53" t="s">
        <v>58</v>
      </c>
      <c r="D330" s="54" t="s">
        <v>102</v>
      </c>
      <c r="E330" s="53"/>
      <c r="F330" s="22" t="str">
        <f>IF(H330="","",CHOOSE(MONTH(H330),"JANVIER","FEVRIER","MARS","AVRIL","MAI","JUIN","JUILLET","AOUT","SEPTEMBRE","OCTOBRE","NOVEMBRE","DECEMBRE"))</f>
        <v>AOUT</v>
      </c>
      <c r="G330" s="61">
        <v>42967</v>
      </c>
      <c r="H330" s="55">
        <v>42969</v>
      </c>
      <c r="I330" s="22">
        <f>H330-G330</f>
        <v>2</v>
      </c>
      <c r="J330" s="63">
        <v>92.54</v>
      </c>
      <c r="K330" s="74" t="s">
        <v>56</v>
      </c>
    </row>
    <row r="331" spans="1:11" x14ac:dyDescent="0.2">
      <c r="A331" s="12" t="s">
        <v>65</v>
      </c>
      <c r="B331" s="22" t="s">
        <v>20</v>
      </c>
      <c r="C331" s="53" t="s">
        <v>58</v>
      </c>
      <c r="D331" s="54" t="s">
        <v>101</v>
      </c>
      <c r="E331" s="53"/>
      <c r="F331" s="22" t="str">
        <f>IF(H331="","",CHOOSE(MONTH(H331),"JANVIER","FEVRIER","MARS","AVRIL","MAI","JUIN","JUILLET","AOUT","SEPTEMBRE","OCTOBRE","NOVEMBRE","DECEMBRE"))</f>
        <v>AOUT</v>
      </c>
      <c r="G331" s="61">
        <v>42968</v>
      </c>
      <c r="H331" s="55">
        <v>42970</v>
      </c>
      <c r="I331" s="22">
        <f>H331-G331</f>
        <v>2</v>
      </c>
      <c r="J331" s="63">
        <v>92.54</v>
      </c>
    </row>
    <row r="332" spans="1:11" x14ac:dyDescent="0.2">
      <c r="A332" s="12" t="s">
        <v>77</v>
      </c>
      <c r="B332" s="22" t="s">
        <v>20</v>
      </c>
      <c r="C332" s="53" t="s">
        <v>58</v>
      </c>
      <c r="D332" s="54" t="s">
        <v>95</v>
      </c>
      <c r="E332" s="53"/>
      <c r="F332" s="22" t="str">
        <f>IF(H332="","",CHOOSE(MONTH(H332),"JANVIER","FEVRIER","MARS","AVRIL","MAI","JUIN","JUILLET","AOUT","SEPTEMBRE","OCTOBRE","NOVEMBRE","DECEMBRE"))</f>
        <v>AOUT</v>
      </c>
      <c r="G332" s="61">
        <v>42968</v>
      </c>
      <c r="H332" s="55">
        <v>42971</v>
      </c>
      <c r="I332" s="22">
        <f>H332-G332</f>
        <v>3</v>
      </c>
      <c r="J332" s="63">
        <v>149.41999999999999</v>
      </c>
      <c r="K332" s="74" t="s">
        <v>56</v>
      </c>
    </row>
    <row r="333" spans="1:11" x14ac:dyDescent="0.2">
      <c r="A333" s="12" t="s">
        <v>76</v>
      </c>
      <c r="B333" s="22" t="s">
        <v>20</v>
      </c>
      <c r="C333" s="53" t="s">
        <v>59</v>
      </c>
      <c r="D333" s="53" t="s">
        <v>98</v>
      </c>
      <c r="E333" s="53"/>
      <c r="F333" s="22" t="str">
        <f>IF(H333="","",CHOOSE(MONTH(H333),"JANVIER","FEVRIER","MARS","AVRIL","MAI","JUIN","JUILLET","AOUT","SEPTEMBRE","OCTOBRE","NOVEMBRE","DECEMBRE"))</f>
        <v>SEPTEMBRE</v>
      </c>
      <c r="G333" s="55">
        <v>42968</v>
      </c>
      <c r="H333" s="55">
        <v>42979</v>
      </c>
      <c r="I333" s="22">
        <f>H333-G333</f>
        <v>11</v>
      </c>
      <c r="J333" s="63">
        <v>308</v>
      </c>
      <c r="K333" s="74" t="s">
        <v>56</v>
      </c>
    </row>
    <row r="334" spans="1:11" x14ac:dyDescent="0.2">
      <c r="A334" s="12" t="s">
        <v>73</v>
      </c>
      <c r="B334" s="22" t="s">
        <v>20</v>
      </c>
      <c r="C334" s="53" t="s">
        <v>81</v>
      </c>
      <c r="D334" s="54" t="s">
        <v>84</v>
      </c>
      <c r="E334" s="53"/>
      <c r="F334" s="22" t="str">
        <f>IF(H334="","",CHOOSE(MONTH(H334),"JANVIER","FEVRIER","MARS","AVRIL","MAI","JUIN","JUILLET","AOUT","SEPTEMBRE","OCTOBRE","NOVEMBRE","DECEMBRE"))</f>
        <v>AOUT</v>
      </c>
      <c r="G334" s="61">
        <v>42968</v>
      </c>
      <c r="H334" s="55">
        <v>42971</v>
      </c>
      <c r="I334" s="22">
        <f>H334-G334</f>
        <v>3</v>
      </c>
      <c r="J334" s="63">
        <v>120</v>
      </c>
      <c r="K334" s="74" t="s">
        <v>56</v>
      </c>
    </row>
    <row r="335" spans="1:11" x14ac:dyDescent="0.2">
      <c r="A335" s="12" t="s">
        <v>70</v>
      </c>
      <c r="B335" s="22" t="s">
        <v>20</v>
      </c>
      <c r="C335" s="53" t="s">
        <v>58</v>
      </c>
      <c r="D335" s="54" t="s">
        <v>98</v>
      </c>
      <c r="E335" s="53"/>
      <c r="F335" s="22" t="str">
        <f>IF(H335="","",CHOOSE(MONTH(H335),"JANVIER","FEVRIER","MARS","AVRIL","MAI","JUIN","JUILLET","AOUT","SEPTEMBRE","OCTOBRE","NOVEMBRE","DECEMBRE"))</f>
        <v>AOUT</v>
      </c>
      <c r="G335" s="61">
        <v>42969</v>
      </c>
      <c r="H335" s="55">
        <v>42972</v>
      </c>
      <c r="I335" s="22">
        <f>H335-G335</f>
        <v>3</v>
      </c>
      <c r="J335" s="63">
        <v>136</v>
      </c>
      <c r="K335" s="74" t="s">
        <v>56</v>
      </c>
    </row>
    <row r="336" spans="1:11" x14ac:dyDescent="0.2">
      <c r="A336" s="12" t="s">
        <v>68</v>
      </c>
      <c r="B336" s="22" t="s">
        <v>20</v>
      </c>
      <c r="C336" s="53" t="s">
        <v>58</v>
      </c>
      <c r="D336" s="54" t="s">
        <v>94</v>
      </c>
      <c r="E336" s="53"/>
      <c r="F336" s="22" t="str">
        <f>IF(H336="","",CHOOSE(MONTH(H336),"JANVIER","FEVRIER","MARS","AVRIL","MAI","JUIN","JUILLET","AOUT","SEPTEMBRE","OCTOBRE","NOVEMBRE","DECEMBRE"))</f>
        <v>AOUT</v>
      </c>
      <c r="G336" s="61">
        <v>42969</v>
      </c>
      <c r="H336" s="55">
        <v>42972</v>
      </c>
      <c r="I336" s="22">
        <f>H336-G336</f>
        <v>3</v>
      </c>
      <c r="J336" s="63">
        <v>149.41999999999999</v>
      </c>
      <c r="K336" s="74" t="s">
        <v>56</v>
      </c>
    </row>
    <row r="337" spans="1:11" x14ac:dyDescent="0.2">
      <c r="A337" s="12" t="s">
        <v>71</v>
      </c>
      <c r="B337" s="22" t="s">
        <v>20</v>
      </c>
      <c r="C337" s="53" t="s">
        <v>58</v>
      </c>
      <c r="D337" s="54" t="s">
        <v>91</v>
      </c>
      <c r="E337" s="53"/>
      <c r="F337" s="22" t="str">
        <f>IF(H337="","",CHOOSE(MONTH(H337),"JANVIER","FEVRIER","MARS","AVRIL","MAI","JUIN","JUILLET","AOUT","SEPTEMBRE","OCTOBRE","NOVEMBRE","DECEMBRE"))</f>
        <v>AOUT</v>
      </c>
      <c r="G337" s="61">
        <v>42969</v>
      </c>
      <c r="H337" s="55">
        <v>42972</v>
      </c>
      <c r="I337" s="22">
        <f>H337-G337</f>
        <v>3</v>
      </c>
      <c r="J337" s="63">
        <v>141</v>
      </c>
      <c r="K337" s="74" t="s">
        <v>56</v>
      </c>
    </row>
    <row r="338" spans="1:11" x14ac:dyDescent="0.2">
      <c r="A338" s="12" t="s">
        <v>69</v>
      </c>
      <c r="B338" s="22" t="s">
        <v>20</v>
      </c>
      <c r="C338" s="53" t="s">
        <v>58</v>
      </c>
      <c r="D338" s="54" t="s">
        <v>94</v>
      </c>
      <c r="E338" s="53"/>
      <c r="F338" s="22" t="str">
        <f>IF(H338="","",CHOOSE(MONTH(H338),"JANVIER","FEVRIER","MARS","AVRIL","MAI","JUIN","JUILLET","AOUT","SEPTEMBRE","OCTOBRE","NOVEMBRE","DECEMBRE"))</f>
        <v>AOUT</v>
      </c>
      <c r="G338" s="61">
        <v>42969</v>
      </c>
      <c r="H338" s="55">
        <v>42971</v>
      </c>
      <c r="I338" s="22">
        <f>H338-G338</f>
        <v>2</v>
      </c>
      <c r="J338" s="63">
        <v>73.260000000000005</v>
      </c>
      <c r="K338" s="74" t="s">
        <v>56</v>
      </c>
    </row>
    <row r="339" spans="1:11" x14ac:dyDescent="0.2">
      <c r="A339" s="12" t="s">
        <v>74</v>
      </c>
      <c r="B339" s="22" t="s">
        <v>20</v>
      </c>
      <c r="C339" s="53" t="s">
        <v>58</v>
      </c>
      <c r="D339" s="54" t="s">
        <v>88</v>
      </c>
      <c r="E339" s="53"/>
      <c r="F339" s="22" t="str">
        <f>IF(H339="","",CHOOSE(MONTH(H339),"JANVIER","FEVRIER","MARS","AVRIL","MAI","JUIN","JUILLET","AOUT","SEPTEMBRE","OCTOBRE","NOVEMBRE","DECEMBRE"))</f>
        <v>AOUT</v>
      </c>
      <c r="G339" s="61">
        <v>42969</v>
      </c>
      <c r="H339" s="55">
        <v>42974</v>
      </c>
      <c r="I339" s="22">
        <f>H339-G339</f>
        <v>5</v>
      </c>
      <c r="J339" s="63">
        <v>187.98</v>
      </c>
      <c r="K339" s="74" t="s">
        <v>56</v>
      </c>
    </row>
    <row r="340" spans="1:11" x14ac:dyDescent="0.2">
      <c r="A340" s="12" t="s">
        <v>65</v>
      </c>
      <c r="B340" s="22" t="s">
        <v>20</v>
      </c>
      <c r="C340" s="53" t="s">
        <v>58</v>
      </c>
      <c r="D340" s="54" t="s">
        <v>97</v>
      </c>
      <c r="E340" s="53"/>
      <c r="F340" s="22" t="str">
        <f>IF(H340="","",CHOOSE(MONTH(H340),"JANVIER","FEVRIER","MARS","AVRIL","MAI","JUIN","JUILLET","AOUT","SEPTEMBRE","OCTOBRE","NOVEMBRE","DECEMBRE"))</f>
        <v>AOUT</v>
      </c>
      <c r="G340" s="61">
        <v>42970</v>
      </c>
      <c r="H340" s="55">
        <v>42973</v>
      </c>
      <c r="I340" s="22">
        <f>H340-G340</f>
        <v>3</v>
      </c>
      <c r="J340" s="63">
        <v>136</v>
      </c>
      <c r="K340" s="74" t="s">
        <v>56</v>
      </c>
    </row>
    <row r="341" spans="1:11" x14ac:dyDescent="0.2">
      <c r="A341" s="12" t="s">
        <v>77</v>
      </c>
      <c r="B341" s="22" t="s">
        <v>20</v>
      </c>
      <c r="C341" s="53" t="s">
        <v>58</v>
      </c>
      <c r="D341" s="54" t="s">
        <v>107</v>
      </c>
      <c r="E341" s="53"/>
      <c r="F341" s="22" t="str">
        <f>IF(H341="","",CHOOSE(MONTH(H341),"JANVIER","FEVRIER","MARS","AVRIL","MAI","JUIN","JUILLET","AOUT","SEPTEMBRE","OCTOBRE","NOVEMBRE","DECEMBRE"))</f>
        <v>AOUT</v>
      </c>
      <c r="G341" s="61">
        <v>42971</v>
      </c>
      <c r="H341" s="55">
        <v>42973</v>
      </c>
      <c r="I341" s="22">
        <f>H341-G341</f>
        <v>2</v>
      </c>
      <c r="J341" s="63">
        <v>106.04</v>
      </c>
      <c r="K341" s="74" t="s">
        <v>56</v>
      </c>
    </row>
    <row r="342" spans="1:11" x14ac:dyDescent="0.2">
      <c r="A342" s="12" t="s">
        <v>69</v>
      </c>
      <c r="B342" s="22" t="s">
        <v>20</v>
      </c>
      <c r="C342" s="53" t="s">
        <v>58</v>
      </c>
      <c r="D342" s="54" t="s">
        <v>105</v>
      </c>
      <c r="E342" s="53"/>
      <c r="F342" s="22" t="str">
        <f>IF(H342="","",CHOOSE(MONTH(H342),"JANVIER","FEVRIER","MARS","AVRIL","MAI","JUIN","JUILLET","AOUT","SEPTEMBRE","OCTOBRE","NOVEMBRE","DECEMBRE"))</f>
        <v>AOUT</v>
      </c>
      <c r="G342" s="61">
        <v>42971</v>
      </c>
      <c r="H342" s="55">
        <v>42974</v>
      </c>
      <c r="I342" s="22">
        <f>H342-G342</f>
        <v>3</v>
      </c>
      <c r="J342" s="63">
        <v>101</v>
      </c>
      <c r="K342" s="74" t="s">
        <v>56</v>
      </c>
    </row>
    <row r="343" spans="1:11" x14ac:dyDescent="0.2">
      <c r="A343" s="12" t="s">
        <v>73</v>
      </c>
      <c r="B343" s="22" t="s">
        <v>20</v>
      </c>
      <c r="C343" s="53" t="s">
        <v>58</v>
      </c>
      <c r="D343" s="54" t="s">
        <v>96</v>
      </c>
      <c r="E343" s="53"/>
      <c r="F343" s="22" t="str">
        <f>IF(H343="","",CHOOSE(MONTH(H343),"JANVIER","FEVRIER","MARS","AVRIL","MAI","JUIN","JUILLET","AOUT","SEPTEMBRE","OCTOBRE","NOVEMBRE","DECEMBRE"))</f>
        <v>AOUT</v>
      </c>
      <c r="G343" s="61">
        <v>42971</v>
      </c>
      <c r="H343" s="55">
        <v>42974</v>
      </c>
      <c r="I343" s="22">
        <f>H343-G343</f>
        <v>3</v>
      </c>
      <c r="J343" s="63">
        <v>136</v>
      </c>
      <c r="K343" s="74" t="s">
        <v>56</v>
      </c>
    </row>
    <row r="344" spans="1:11" x14ac:dyDescent="0.2">
      <c r="A344" s="12" t="s">
        <v>68</v>
      </c>
      <c r="B344" s="22" t="s">
        <v>20</v>
      </c>
      <c r="C344" s="53" t="s">
        <v>59</v>
      </c>
      <c r="D344" s="54" t="s">
        <v>106</v>
      </c>
      <c r="E344" s="53"/>
      <c r="F344" s="22" t="str">
        <f>IF(H344="","",CHOOSE(MONTH(H344),"JANVIER","FEVRIER","MARS","AVRIL","MAI","JUIN","JUILLET","AOUT","SEPTEMBRE","OCTOBRE","NOVEMBRE","DECEMBRE"))</f>
        <v>AOUT</v>
      </c>
      <c r="G344" s="61">
        <v>42972</v>
      </c>
      <c r="H344" s="55">
        <v>42975</v>
      </c>
      <c r="I344" s="22">
        <f>H344-G344</f>
        <v>3</v>
      </c>
      <c r="J344" s="63">
        <v>102.44</v>
      </c>
      <c r="K344" s="74" t="s">
        <v>56</v>
      </c>
    </row>
    <row r="345" spans="1:11" x14ac:dyDescent="0.2">
      <c r="A345" s="12" t="s">
        <v>71</v>
      </c>
      <c r="B345" s="22" t="s">
        <v>20</v>
      </c>
      <c r="C345" s="53" t="s">
        <v>58</v>
      </c>
      <c r="D345" s="54" t="s">
        <v>88</v>
      </c>
      <c r="E345" s="53"/>
      <c r="F345" s="22" t="str">
        <f>IF(H345="","",CHOOSE(MONTH(H345),"JANVIER","FEVRIER","MARS","AVRIL","MAI","JUIN","JUILLET","AOUT","SEPTEMBRE","OCTOBRE","NOVEMBRE","DECEMBRE"))</f>
        <v>AOUT</v>
      </c>
      <c r="G345" s="61">
        <v>42972</v>
      </c>
      <c r="H345" s="55">
        <v>42975</v>
      </c>
      <c r="I345" s="22">
        <f>H345-G345</f>
        <v>3</v>
      </c>
      <c r="J345" s="63">
        <v>129.18</v>
      </c>
      <c r="K345" s="74" t="s">
        <v>56</v>
      </c>
    </row>
    <row r="346" spans="1:11" x14ac:dyDescent="0.2">
      <c r="A346" s="12" t="s">
        <v>70</v>
      </c>
      <c r="B346" s="22" t="s">
        <v>20</v>
      </c>
      <c r="C346" s="53" t="s">
        <v>59</v>
      </c>
      <c r="D346" s="54" t="s">
        <v>104</v>
      </c>
      <c r="E346" s="53"/>
      <c r="F346" s="22" t="str">
        <f>IF(H346="","",CHOOSE(MONTH(H346),"JANVIER","FEVRIER","MARS","AVRIL","MAI","JUIN","JUILLET","AOUT","SEPTEMBRE","OCTOBRE","NOVEMBRE","DECEMBRE"))</f>
        <v>AOUT</v>
      </c>
      <c r="G346" s="61">
        <v>42973</v>
      </c>
      <c r="H346" s="55">
        <v>42977</v>
      </c>
      <c r="I346" s="22">
        <f>H346-G346</f>
        <v>4</v>
      </c>
      <c r="J346" s="63">
        <v>179.76</v>
      </c>
    </row>
    <row r="347" spans="1:11" x14ac:dyDescent="0.2">
      <c r="A347" s="12" t="s">
        <v>77</v>
      </c>
      <c r="B347" s="22" t="s">
        <v>20</v>
      </c>
      <c r="C347" s="53" t="s">
        <v>58</v>
      </c>
      <c r="D347" s="54" t="s">
        <v>107</v>
      </c>
      <c r="E347" s="53"/>
      <c r="F347" s="22" t="str">
        <f>IF(H347="","",CHOOSE(MONTH(H347),"JANVIER","FEVRIER","MARS","AVRIL","MAI","JUIN","JUILLET","AOUT","SEPTEMBRE","OCTOBRE","NOVEMBRE","DECEMBRE"))</f>
        <v>AOUT</v>
      </c>
      <c r="G347" s="61">
        <v>42973</v>
      </c>
      <c r="H347" s="55">
        <v>42977</v>
      </c>
      <c r="I347" s="22">
        <f>H347-G347</f>
        <v>4</v>
      </c>
      <c r="J347" s="63">
        <v>251</v>
      </c>
    </row>
    <row r="348" spans="1:11" x14ac:dyDescent="0.2">
      <c r="A348" s="12" t="s">
        <v>72</v>
      </c>
      <c r="B348" s="22" t="s">
        <v>20</v>
      </c>
      <c r="C348" s="53" t="s">
        <v>59</v>
      </c>
      <c r="D348" s="53" t="s">
        <v>106</v>
      </c>
      <c r="E348" s="53"/>
      <c r="F348" s="22" t="str">
        <f>IF(H348="","",CHOOSE(MONTH(H348),"JANVIER","FEVRIER","MARS","AVRIL","MAI","JUIN","JUILLET","AOUT","SEPTEMBRE","OCTOBRE","NOVEMBRE","DECEMBRE"))</f>
        <v>SEPTEMBRE</v>
      </c>
      <c r="G348" s="55">
        <v>42973</v>
      </c>
      <c r="H348" s="55">
        <v>42979</v>
      </c>
      <c r="I348" s="22">
        <f>H348-G348</f>
        <v>6</v>
      </c>
      <c r="J348" s="63">
        <v>354</v>
      </c>
      <c r="K348" s="74" t="s">
        <v>56</v>
      </c>
    </row>
    <row r="349" spans="1:11" x14ac:dyDescent="0.2">
      <c r="A349" s="12" t="s">
        <v>69</v>
      </c>
      <c r="B349" s="22" t="s">
        <v>20</v>
      </c>
      <c r="C349" s="53" t="s">
        <v>58</v>
      </c>
      <c r="D349" s="54" t="s">
        <v>86</v>
      </c>
      <c r="E349" s="53"/>
      <c r="F349" s="22" t="str">
        <f>IF(H349="","",CHOOSE(MONTH(H349),"JANVIER","FEVRIER","MARS","AVRIL","MAI","JUIN","JUILLET","AOUT","SEPTEMBRE","OCTOBRE","NOVEMBRE","DECEMBRE"))</f>
        <v>AOUT</v>
      </c>
      <c r="G349" s="61">
        <v>42974</v>
      </c>
      <c r="H349" s="55">
        <v>42978</v>
      </c>
      <c r="I349" s="22">
        <f>H349-G349</f>
        <v>4</v>
      </c>
      <c r="J349" s="63">
        <v>138</v>
      </c>
      <c r="K349" s="74" t="s">
        <v>56</v>
      </c>
    </row>
    <row r="350" spans="1:11" x14ac:dyDescent="0.2">
      <c r="A350" s="12" t="s">
        <v>73</v>
      </c>
      <c r="B350" s="22" t="s">
        <v>20</v>
      </c>
      <c r="C350" s="53" t="s">
        <v>58</v>
      </c>
      <c r="D350" s="54" t="s">
        <v>100</v>
      </c>
      <c r="E350" s="53"/>
      <c r="F350" s="22" t="str">
        <f>IF(H350="","",CHOOSE(MONTH(H350),"JANVIER","FEVRIER","MARS","AVRIL","MAI","JUIN","JUILLET","AOUT","SEPTEMBRE","OCTOBRE","NOVEMBRE","DECEMBRE"))</f>
        <v>AOUT</v>
      </c>
      <c r="G350" s="61">
        <v>42974</v>
      </c>
      <c r="H350" s="55">
        <v>42976</v>
      </c>
      <c r="I350" s="22">
        <f>H350-G350</f>
        <v>2</v>
      </c>
      <c r="J350" s="63">
        <v>92.54</v>
      </c>
      <c r="K350" s="74" t="s">
        <v>56</v>
      </c>
    </row>
    <row r="351" spans="1:11" x14ac:dyDescent="0.2">
      <c r="A351" s="12" t="s">
        <v>68</v>
      </c>
      <c r="B351" s="22" t="s">
        <v>22</v>
      </c>
      <c r="C351" s="53" t="s">
        <v>59</v>
      </c>
      <c r="D351" s="53" t="s">
        <v>92</v>
      </c>
      <c r="E351" s="53"/>
      <c r="F351" s="22" t="str">
        <f>IF(H351="","",CHOOSE(MONTH(H351),"JANVIER","FEVRIER","MARS","AVRIL","MAI","JUIN","JUILLET","AOUT","SEPTEMBRE","OCTOBRE","NOVEMBRE","DECEMBRE"))</f>
        <v>SEPTEMBRE</v>
      </c>
      <c r="G351" s="55">
        <v>42975</v>
      </c>
      <c r="H351" s="55">
        <v>42979</v>
      </c>
      <c r="I351" s="22">
        <f>H351-G351</f>
        <v>4</v>
      </c>
      <c r="J351" s="63">
        <v>0</v>
      </c>
      <c r="K351" s="74" t="s">
        <v>56</v>
      </c>
    </row>
    <row r="352" spans="1:11" x14ac:dyDescent="0.2">
      <c r="A352" s="12" t="s">
        <v>71</v>
      </c>
      <c r="B352" s="22" t="s">
        <v>20</v>
      </c>
      <c r="C352" s="53" t="s">
        <v>58</v>
      </c>
      <c r="D352" s="53" t="s">
        <v>98</v>
      </c>
      <c r="E352" s="53"/>
      <c r="F352" s="22" t="str">
        <f>IF(H352="","",CHOOSE(MONTH(H352),"JANVIER","FEVRIER","MARS","AVRIL","MAI","JUIN","JUILLET","AOUT","SEPTEMBRE","OCTOBRE","NOVEMBRE","DECEMBRE"))</f>
        <v>SEPTEMBRE</v>
      </c>
      <c r="G352" s="55">
        <v>42975</v>
      </c>
      <c r="H352" s="55">
        <v>42979</v>
      </c>
      <c r="I352" s="22">
        <f>H352-G352</f>
        <v>4</v>
      </c>
      <c r="J352" s="63">
        <v>184</v>
      </c>
      <c r="K352" s="74" t="s">
        <v>56</v>
      </c>
    </row>
    <row r="353" spans="1:11" x14ac:dyDescent="0.2">
      <c r="A353" s="12" t="s">
        <v>74</v>
      </c>
      <c r="B353" s="22" t="s">
        <v>20</v>
      </c>
      <c r="C353" s="53" t="s">
        <v>58</v>
      </c>
      <c r="D353" s="53" t="s">
        <v>102</v>
      </c>
      <c r="E353" s="53"/>
      <c r="F353" s="22" t="str">
        <f>IF(H353="","",CHOOSE(MONTH(H353),"JANVIER","FEVRIER","MARS","AVRIL","MAI","JUIN","JUILLET","AOUT","SEPTEMBRE","OCTOBRE","NOVEMBRE","DECEMBRE"))</f>
        <v>SEPTEMBRE</v>
      </c>
      <c r="G353" s="55">
        <v>42975</v>
      </c>
      <c r="H353" s="55">
        <v>42979</v>
      </c>
      <c r="I353" s="22">
        <f>H353-G353</f>
        <v>4</v>
      </c>
      <c r="J353" s="63">
        <v>156</v>
      </c>
      <c r="K353" s="74" t="s">
        <v>56</v>
      </c>
    </row>
    <row r="354" spans="1:11" x14ac:dyDescent="0.2">
      <c r="A354" s="12" t="s">
        <v>68</v>
      </c>
      <c r="B354" s="22" t="s">
        <v>20</v>
      </c>
      <c r="C354" s="53" t="s">
        <v>58</v>
      </c>
      <c r="D354" s="53" t="s">
        <v>102</v>
      </c>
      <c r="E354" s="53"/>
      <c r="F354" s="22" t="str">
        <f>IF(H354="","",CHOOSE(MONTH(H354),"JANVIER","FEVRIER","MARS","AVRIL","MAI","JUIN","JUILLET","AOUT","SEPTEMBRE","OCTOBRE","NOVEMBRE","DECEMBRE"))</f>
        <v>SEPTEMBRE</v>
      </c>
      <c r="G354" s="55">
        <v>42976</v>
      </c>
      <c r="H354" s="55">
        <v>42979</v>
      </c>
      <c r="I354" s="22">
        <f>H354-G354</f>
        <v>3</v>
      </c>
      <c r="J354" s="63">
        <v>138</v>
      </c>
      <c r="K354" s="74" t="s">
        <v>56</v>
      </c>
    </row>
    <row r="355" spans="1:11" x14ac:dyDescent="0.2">
      <c r="A355" s="12" t="s">
        <v>73</v>
      </c>
      <c r="B355" s="22" t="s">
        <v>20</v>
      </c>
      <c r="C355" s="53" t="s">
        <v>81</v>
      </c>
      <c r="D355" s="53" t="s">
        <v>85</v>
      </c>
      <c r="E355" s="53"/>
      <c r="F355" s="22" t="str">
        <f>IF(H355="","",CHOOSE(MONTH(H355),"JANVIER","FEVRIER","MARS","AVRIL","MAI","JUIN","JUILLET","AOUT","SEPTEMBRE","OCTOBRE","NOVEMBRE","DECEMBRE"))</f>
        <v>SEPTEMBRE</v>
      </c>
      <c r="G355" s="55">
        <v>42976</v>
      </c>
      <c r="H355" s="55">
        <v>42979</v>
      </c>
      <c r="I355" s="22">
        <f>H355-G355</f>
        <v>3</v>
      </c>
      <c r="J355" s="63">
        <v>120</v>
      </c>
      <c r="K355" s="74" t="s">
        <v>56</v>
      </c>
    </row>
    <row r="356" spans="1:11" x14ac:dyDescent="0.2">
      <c r="A356" s="12" t="s">
        <v>70</v>
      </c>
      <c r="B356" s="22" t="s">
        <v>20</v>
      </c>
      <c r="C356" s="53" t="s">
        <v>58</v>
      </c>
      <c r="D356" s="53" t="s">
        <v>84</v>
      </c>
      <c r="E356" s="53"/>
      <c r="F356" s="22" t="str">
        <f>IF(H356="","",CHOOSE(MONTH(H356),"JANVIER","FEVRIER","MARS","AVRIL","MAI","JUIN","JUILLET","AOUT","SEPTEMBRE","OCTOBRE","NOVEMBRE","DECEMBRE"))</f>
        <v>SEPTEMBRE</v>
      </c>
      <c r="G356" s="55">
        <v>42977</v>
      </c>
      <c r="H356" s="55">
        <v>42979</v>
      </c>
      <c r="I356" s="22">
        <f>H356-G356</f>
        <v>2</v>
      </c>
      <c r="J356" s="63">
        <v>92</v>
      </c>
      <c r="K356" s="74" t="s">
        <v>56</v>
      </c>
    </row>
    <row r="357" spans="1:11" x14ac:dyDescent="0.2">
      <c r="A357" s="12" t="s">
        <v>65</v>
      </c>
      <c r="B357" s="22" t="s">
        <v>20</v>
      </c>
      <c r="C357" s="53" t="s">
        <v>59</v>
      </c>
      <c r="D357" s="53" t="s">
        <v>96</v>
      </c>
      <c r="E357" s="53"/>
      <c r="F357" s="22" t="str">
        <f>IF(H357="","",CHOOSE(MONTH(H357),"JANVIER","FEVRIER","MARS","AVRIL","MAI","JUIN","JUILLET","AOUT","SEPTEMBRE","OCTOBRE","NOVEMBRE","DECEMBRE"))</f>
        <v>SEPTEMBRE</v>
      </c>
      <c r="G357" s="55">
        <v>42978</v>
      </c>
      <c r="H357" s="55">
        <v>42979</v>
      </c>
      <c r="I357" s="22">
        <f>H357-G357</f>
        <v>1</v>
      </c>
      <c r="J357" s="63">
        <v>71</v>
      </c>
      <c r="K357" s="74" t="s">
        <v>56</v>
      </c>
    </row>
    <row r="358" spans="1:11" x14ac:dyDescent="0.2">
      <c r="A358" s="12" t="s">
        <v>69</v>
      </c>
      <c r="B358" s="22" t="s">
        <v>20</v>
      </c>
      <c r="C358" s="53" t="s">
        <v>81</v>
      </c>
      <c r="D358" s="54" t="s">
        <v>101</v>
      </c>
      <c r="E358" s="53"/>
      <c r="F358" s="22" t="str">
        <f>IF(H358="","",CHOOSE(MONTH(H358),"JANVIER","FEVRIER","MARS","AVRIL","MAI","JUIN","JUILLET","AOUT","SEPTEMBRE","OCTOBRE","NOVEMBRE","DECEMBRE"))</f>
        <v>SEPTEMBRE</v>
      </c>
      <c r="G358" s="55">
        <v>42978</v>
      </c>
      <c r="H358" s="55">
        <v>42979</v>
      </c>
      <c r="I358" s="22">
        <f>H358-G358</f>
        <v>1</v>
      </c>
      <c r="J358" s="63">
        <v>35</v>
      </c>
      <c r="K358" s="74" t="s">
        <v>56</v>
      </c>
    </row>
    <row r="359" spans="1:11" x14ac:dyDescent="0.2">
      <c r="A359" s="12" t="s">
        <v>65</v>
      </c>
      <c r="B359" s="22" t="s">
        <v>20</v>
      </c>
      <c r="C359" s="53" t="s">
        <v>59</v>
      </c>
      <c r="D359" s="53" t="s">
        <v>97</v>
      </c>
      <c r="E359" s="53"/>
      <c r="F359" s="22" t="str">
        <f>IF(H359="","",CHOOSE(MONTH(H359),"JANVIER","FEVRIER","MARS","AVRIL","MAI","JUIN","JUILLET","AOUT","SEPTEMBRE","OCTOBRE","NOVEMBRE","DECEMBRE"))</f>
        <v>SEPTEMBRE</v>
      </c>
      <c r="G359" s="55">
        <v>42979</v>
      </c>
      <c r="H359" s="55">
        <v>42982</v>
      </c>
      <c r="I359" s="22">
        <f>H359-G359</f>
        <v>3</v>
      </c>
      <c r="J359" s="63">
        <v>213</v>
      </c>
    </row>
    <row r="360" spans="1:11" x14ac:dyDescent="0.2">
      <c r="A360" s="12" t="s">
        <v>70</v>
      </c>
      <c r="B360" s="22" t="s">
        <v>20</v>
      </c>
      <c r="C360" s="53" t="s">
        <v>58</v>
      </c>
      <c r="D360" s="53" t="s">
        <v>84</v>
      </c>
      <c r="E360" s="53"/>
      <c r="F360" s="22" t="str">
        <f>IF(H360="","",CHOOSE(MONTH(H360),"JANVIER","FEVRIER","MARS","AVRIL","MAI","JUIN","JUILLET","AOUT","SEPTEMBRE","OCTOBRE","NOVEMBRE","DECEMBRE"))</f>
        <v>SEPTEMBRE</v>
      </c>
      <c r="G360" s="55">
        <v>42979</v>
      </c>
      <c r="H360" s="55">
        <v>42979</v>
      </c>
      <c r="I360" s="22">
        <f>H360-G360</f>
        <v>0</v>
      </c>
      <c r="J360" s="63">
        <v>0</v>
      </c>
      <c r="K360" s="74" t="s">
        <v>56</v>
      </c>
    </row>
    <row r="361" spans="1:11" x14ac:dyDescent="0.2">
      <c r="A361" s="12" t="s">
        <v>70</v>
      </c>
      <c r="B361" s="22" t="s">
        <v>20</v>
      </c>
      <c r="C361" s="53" t="s">
        <v>58</v>
      </c>
      <c r="D361" s="53" t="s">
        <v>85</v>
      </c>
      <c r="E361" s="53"/>
      <c r="F361" s="22" t="str">
        <f>IF(H361="","",CHOOSE(MONTH(H361),"JANVIER","FEVRIER","MARS","AVRIL","MAI","JUIN","JUILLET","AOUT","SEPTEMBRE","OCTOBRE","NOVEMBRE","DECEMBRE"))</f>
        <v>SEPTEMBRE</v>
      </c>
      <c r="G361" s="55">
        <v>42979</v>
      </c>
      <c r="H361" s="55">
        <v>42979</v>
      </c>
      <c r="I361" s="22">
        <f>H361-G361</f>
        <v>0</v>
      </c>
      <c r="J361" s="63">
        <v>0</v>
      </c>
      <c r="K361" s="74" t="s">
        <v>56</v>
      </c>
    </row>
    <row r="362" spans="1:11" x14ac:dyDescent="0.2">
      <c r="A362" s="12" t="s">
        <v>70</v>
      </c>
      <c r="B362" s="22" t="s">
        <v>20</v>
      </c>
      <c r="C362" s="53" t="s">
        <v>58</v>
      </c>
      <c r="D362" s="53" t="s">
        <v>86</v>
      </c>
      <c r="E362" s="53"/>
      <c r="F362" s="22" t="str">
        <f>IF(H362="","",CHOOSE(MONTH(H362),"JANVIER","FEVRIER","MARS","AVRIL","MAI","JUIN","JUILLET","AOUT","SEPTEMBRE","OCTOBRE","NOVEMBRE","DECEMBRE"))</f>
        <v>SEPTEMBRE</v>
      </c>
      <c r="G362" s="55">
        <v>42979</v>
      </c>
      <c r="H362" s="55">
        <v>42979</v>
      </c>
      <c r="I362" s="22">
        <f>H362-G362</f>
        <v>0</v>
      </c>
      <c r="J362" s="63">
        <v>0</v>
      </c>
      <c r="K362" s="74" t="s">
        <v>56</v>
      </c>
    </row>
    <row r="363" spans="1:11" x14ac:dyDescent="0.2">
      <c r="A363" s="12" t="s">
        <v>70</v>
      </c>
      <c r="B363" s="22" t="s">
        <v>20</v>
      </c>
      <c r="C363" s="53" t="s">
        <v>58</v>
      </c>
      <c r="D363" s="53" t="s">
        <v>87</v>
      </c>
      <c r="E363" s="53"/>
      <c r="F363" s="22" t="str">
        <f>IF(H363="","",CHOOSE(MONTH(H363),"JANVIER","FEVRIER","MARS","AVRIL","MAI","JUIN","JUILLET","AOUT","SEPTEMBRE","OCTOBRE","NOVEMBRE","DECEMBRE"))</f>
        <v>SEPTEMBRE</v>
      </c>
      <c r="G363" s="55">
        <v>42979</v>
      </c>
      <c r="H363" s="55">
        <v>42979</v>
      </c>
      <c r="I363" s="22">
        <f>H363-G363</f>
        <v>0</v>
      </c>
      <c r="J363" s="63">
        <v>0</v>
      </c>
      <c r="K363" s="74" t="s">
        <v>56</v>
      </c>
    </row>
    <row r="364" spans="1:11" x14ac:dyDescent="0.2">
      <c r="A364" s="12" t="s">
        <v>70</v>
      </c>
      <c r="B364" s="22" t="s">
        <v>20</v>
      </c>
      <c r="C364" s="53" t="s">
        <v>58</v>
      </c>
      <c r="D364" s="53" t="s">
        <v>88</v>
      </c>
      <c r="E364" s="53"/>
      <c r="F364" s="22" t="str">
        <f>IF(H364="","",CHOOSE(MONTH(H364),"JANVIER","FEVRIER","MARS","AVRIL","MAI","JUIN","JUILLET","AOUT","SEPTEMBRE","OCTOBRE","NOVEMBRE","DECEMBRE"))</f>
        <v>SEPTEMBRE</v>
      </c>
      <c r="G364" s="55">
        <v>42979</v>
      </c>
      <c r="H364" s="55">
        <v>42979</v>
      </c>
      <c r="I364" s="22">
        <f>H364-G364</f>
        <v>0</v>
      </c>
      <c r="J364" s="63">
        <v>0</v>
      </c>
      <c r="K364" s="74" t="s">
        <v>56</v>
      </c>
    </row>
    <row r="365" spans="1:11" x14ac:dyDescent="0.2">
      <c r="A365" s="12" t="s">
        <v>70</v>
      </c>
      <c r="B365" s="22" t="s">
        <v>20</v>
      </c>
      <c r="C365" s="53" t="s">
        <v>58</v>
      </c>
      <c r="D365" s="53" t="s">
        <v>89</v>
      </c>
      <c r="E365" s="53"/>
      <c r="F365" s="22" t="str">
        <f>IF(H365="","",CHOOSE(MONTH(H365),"JANVIER","FEVRIER","MARS","AVRIL","MAI","JUIN","JUILLET","AOUT","SEPTEMBRE","OCTOBRE","NOVEMBRE","DECEMBRE"))</f>
        <v>SEPTEMBRE</v>
      </c>
      <c r="G365" s="55">
        <v>42979</v>
      </c>
      <c r="H365" s="55">
        <v>42979</v>
      </c>
      <c r="I365" s="22">
        <f>H365-G365</f>
        <v>0</v>
      </c>
      <c r="J365" s="63">
        <v>0</v>
      </c>
      <c r="K365" s="74" t="s">
        <v>56</v>
      </c>
    </row>
    <row r="366" spans="1:11" x14ac:dyDescent="0.2">
      <c r="A366" s="12" t="s">
        <v>70</v>
      </c>
      <c r="B366" s="22" t="s">
        <v>20</v>
      </c>
      <c r="C366" s="53" t="s">
        <v>58</v>
      </c>
      <c r="D366" s="53" t="s">
        <v>90</v>
      </c>
      <c r="E366" s="53"/>
      <c r="F366" s="22" t="str">
        <f>IF(H366="","",CHOOSE(MONTH(H366),"JANVIER","FEVRIER","MARS","AVRIL","MAI","JUIN","JUILLET","AOUT","SEPTEMBRE","OCTOBRE","NOVEMBRE","DECEMBRE"))</f>
        <v>SEPTEMBRE</v>
      </c>
      <c r="G366" s="55">
        <v>42979</v>
      </c>
      <c r="H366" s="55">
        <v>42979</v>
      </c>
      <c r="I366" s="22">
        <f>H366-G366</f>
        <v>0</v>
      </c>
      <c r="J366" s="63">
        <v>0</v>
      </c>
      <c r="K366" s="74" t="s">
        <v>56</v>
      </c>
    </row>
    <row r="367" spans="1:11" x14ac:dyDescent="0.2">
      <c r="A367" s="12" t="s">
        <v>70</v>
      </c>
      <c r="B367" s="22" t="s">
        <v>20</v>
      </c>
      <c r="C367" s="53" t="s">
        <v>58</v>
      </c>
      <c r="D367" s="53" t="s">
        <v>91</v>
      </c>
      <c r="E367" s="53"/>
      <c r="F367" s="22" t="str">
        <f>IF(H367="","",CHOOSE(MONTH(H367),"JANVIER","FEVRIER","MARS","AVRIL","MAI","JUIN","JUILLET","AOUT","SEPTEMBRE","OCTOBRE","NOVEMBRE","DECEMBRE"))</f>
        <v>SEPTEMBRE</v>
      </c>
      <c r="G367" s="55">
        <v>42979</v>
      </c>
      <c r="H367" s="55">
        <v>42980</v>
      </c>
      <c r="I367" s="22">
        <f>H367-G367</f>
        <v>1</v>
      </c>
      <c r="J367" s="63">
        <v>46</v>
      </c>
      <c r="K367" s="74" t="s">
        <v>56</v>
      </c>
    </row>
    <row r="368" spans="1:11" x14ac:dyDescent="0.2">
      <c r="A368" s="12" t="s">
        <v>68</v>
      </c>
      <c r="B368" s="22" t="s">
        <v>20</v>
      </c>
      <c r="C368" s="53" t="s">
        <v>58</v>
      </c>
      <c r="D368" s="53" t="s">
        <v>99</v>
      </c>
      <c r="E368" s="53"/>
      <c r="F368" s="22" t="str">
        <f>IF(H368="","",CHOOSE(MONTH(H368),"JANVIER","FEVRIER","MARS","AVRIL","MAI","JUIN","JUILLET","AOUT","SEPTEMBRE","OCTOBRE","NOVEMBRE","DECEMBRE"))</f>
        <v>SEPTEMBRE</v>
      </c>
      <c r="G368" s="55">
        <v>42979</v>
      </c>
      <c r="H368" s="55">
        <v>42982</v>
      </c>
      <c r="I368" s="22">
        <f>H368-G368</f>
        <v>3</v>
      </c>
      <c r="J368" s="63">
        <v>132.07</v>
      </c>
      <c r="K368" s="74" t="s">
        <v>56</v>
      </c>
    </row>
    <row r="369" spans="1:11" x14ac:dyDescent="0.2">
      <c r="A369" s="12" t="s">
        <v>68</v>
      </c>
      <c r="B369" s="22" t="s">
        <v>20</v>
      </c>
      <c r="C369" s="53" t="s">
        <v>58</v>
      </c>
      <c r="D369" s="53" t="s">
        <v>102</v>
      </c>
      <c r="E369" s="53"/>
      <c r="F369" s="22" t="str">
        <f>IF(H369="","",CHOOSE(MONTH(H369),"JANVIER","FEVRIER","MARS","AVRIL","MAI","JUIN","JUILLET","AOUT","SEPTEMBRE","OCTOBRE","NOVEMBRE","DECEMBRE"))</f>
        <v>SEPTEMBRE</v>
      </c>
      <c r="G369" s="55">
        <v>42979</v>
      </c>
      <c r="H369" s="55">
        <v>42979</v>
      </c>
      <c r="I369" s="22">
        <f>H369-G369</f>
        <v>0</v>
      </c>
      <c r="J369" s="63">
        <v>0</v>
      </c>
      <c r="K369" s="74" t="s">
        <v>56</v>
      </c>
    </row>
    <row r="370" spans="1:11" x14ac:dyDescent="0.2">
      <c r="A370" s="12" t="s">
        <v>68</v>
      </c>
      <c r="B370" s="22" t="s">
        <v>20</v>
      </c>
      <c r="C370" s="53" t="s">
        <v>58</v>
      </c>
      <c r="D370" s="53" t="s">
        <v>103</v>
      </c>
      <c r="E370" s="53"/>
      <c r="F370" s="22" t="str">
        <f>IF(H370="","",CHOOSE(MONTH(H370),"JANVIER","FEVRIER","MARS","AVRIL","MAI","JUIN","JUILLET","AOUT","SEPTEMBRE","OCTOBRE","NOVEMBRE","DECEMBRE"))</f>
        <v>SEPTEMBRE</v>
      </c>
      <c r="G370" s="55">
        <v>42979</v>
      </c>
      <c r="H370" s="55">
        <v>42979</v>
      </c>
      <c r="I370" s="22">
        <f>H370-G370</f>
        <v>0</v>
      </c>
      <c r="J370" s="63">
        <v>0</v>
      </c>
      <c r="K370" s="74" t="s">
        <v>56</v>
      </c>
    </row>
    <row r="371" spans="1:11" x14ac:dyDescent="0.2">
      <c r="A371" s="12" t="s">
        <v>68</v>
      </c>
      <c r="B371" s="22" t="s">
        <v>20</v>
      </c>
      <c r="C371" s="53" t="s">
        <v>58</v>
      </c>
      <c r="D371" s="53" t="s">
        <v>104</v>
      </c>
      <c r="E371" s="53"/>
      <c r="F371" s="22" t="str">
        <f>IF(H371="","",CHOOSE(MONTH(H371),"JANVIER","FEVRIER","MARS","AVRIL","MAI","JUIN","JUILLET","AOUT","SEPTEMBRE","OCTOBRE","NOVEMBRE","DECEMBRE"))</f>
        <v>SEPTEMBRE</v>
      </c>
      <c r="G371" s="55">
        <v>42979</v>
      </c>
      <c r="H371" s="55">
        <v>42979</v>
      </c>
      <c r="I371" s="22">
        <f>H371-G371</f>
        <v>0</v>
      </c>
      <c r="J371" s="63">
        <v>0</v>
      </c>
      <c r="K371" s="74" t="s">
        <v>56</v>
      </c>
    </row>
    <row r="372" spans="1:11" x14ac:dyDescent="0.2">
      <c r="A372" s="12" t="s">
        <v>68</v>
      </c>
      <c r="B372" s="22" t="s">
        <v>20</v>
      </c>
      <c r="C372" s="53" t="s">
        <v>58</v>
      </c>
      <c r="D372" s="53" t="s">
        <v>105</v>
      </c>
      <c r="E372" s="53"/>
      <c r="F372" s="22" t="str">
        <f>IF(H372="","",CHOOSE(MONTH(H372),"JANVIER","FEVRIER","MARS","AVRIL","MAI","JUIN","JUILLET","AOUT","SEPTEMBRE","OCTOBRE","NOVEMBRE","DECEMBRE"))</f>
        <v>SEPTEMBRE</v>
      </c>
      <c r="G372" s="55">
        <v>42979</v>
      </c>
      <c r="H372" s="55">
        <v>42979</v>
      </c>
      <c r="I372" s="22">
        <f>H372-G372</f>
        <v>0</v>
      </c>
      <c r="J372" s="63">
        <v>0</v>
      </c>
      <c r="K372" s="74" t="s">
        <v>56</v>
      </c>
    </row>
    <row r="373" spans="1:11" x14ac:dyDescent="0.2">
      <c r="A373" s="12" t="s">
        <v>68</v>
      </c>
      <c r="B373" s="22" t="s">
        <v>20</v>
      </c>
      <c r="C373" s="53" t="s">
        <v>58</v>
      </c>
      <c r="D373" s="53" t="s">
        <v>106</v>
      </c>
      <c r="E373" s="53"/>
      <c r="F373" s="22" t="str">
        <f>IF(H373="","",CHOOSE(MONTH(H373),"JANVIER","FEVRIER","MARS","AVRIL","MAI","JUIN","JUILLET","AOUT","SEPTEMBRE","OCTOBRE","NOVEMBRE","DECEMBRE"))</f>
        <v>SEPTEMBRE</v>
      </c>
      <c r="G373" s="55">
        <v>42979</v>
      </c>
      <c r="H373" s="55">
        <v>42979</v>
      </c>
      <c r="I373" s="22">
        <f>H373-G373</f>
        <v>0</v>
      </c>
      <c r="J373" s="63">
        <v>0</v>
      </c>
      <c r="K373" s="74" t="s">
        <v>56</v>
      </c>
    </row>
    <row r="374" spans="1:11" x14ac:dyDescent="0.2">
      <c r="A374" s="12" t="s">
        <v>68</v>
      </c>
      <c r="B374" s="22" t="s">
        <v>20</v>
      </c>
      <c r="C374" s="53" t="s">
        <v>58</v>
      </c>
      <c r="D374" s="53" t="s">
        <v>107</v>
      </c>
      <c r="E374" s="53"/>
      <c r="F374" s="22" t="str">
        <f>IF(H374="","",CHOOSE(MONTH(H374),"JANVIER","FEVRIER","MARS","AVRIL","MAI","JUIN","JUILLET","AOUT","SEPTEMBRE","OCTOBRE","NOVEMBRE","DECEMBRE"))</f>
        <v>SEPTEMBRE</v>
      </c>
      <c r="G374" s="55">
        <v>42979</v>
      </c>
      <c r="H374" s="55">
        <v>42979</v>
      </c>
      <c r="I374" s="22">
        <f>H374-G374</f>
        <v>0</v>
      </c>
      <c r="J374" s="63">
        <v>0</v>
      </c>
      <c r="K374" s="74" t="s">
        <v>56</v>
      </c>
    </row>
    <row r="375" spans="1:11" x14ac:dyDescent="0.2">
      <c r="A375" s="12" t="s">
        <v>68</v>
      </c>
      <c r="B375" s="22" t="s">
        <v>20</v>
      </c>
      <c r="C375" s="53" t="s">
        <v>58</v>
      </c>
      <c r="D375" s="53" t="s">
        <v>82</v>
      </c>
      <c r="E375" s="53"/>
      <c r="F375" s="22" t="str">
        <f>IF(H375="","",CHOOSE(MONTH(H375),"JANVIER","FEVRIER","MARS","AVRIL","MAI","JUIN","JUILLET","AOUT","SEPTEMBRE","OCTOBRE","NOVEMBRE","DECEMBRE"))</f>
        <v>SEPTEMBRE</v>
      </c>
      <c r="G375" s="55">
        <v>42979</v>
      </c>
      <c r="H375" s="55">
        <v>42979</v>
      </c>
      <c r="I375" s="22">
        <f>H375-G375</f>
        <v>0</v>
      </c>
      <c r="J375" s="63">
        <v>0</v>
      </c>
      <c r="K375" s="74" t="s">
        <v>56</v>
      </c>
    </row>
    <row r="376" spans="1:11" x14ac:dyDescent="0.2">
      <c r="A376" s="12" t="s">
        <v>68</v>
      </c>
      <c r="B376" s="22" t="s">
        <v>20</v>
      </c>
      <c r="C376" s="53" t="s">
        <v>58</v>
      </c>
      <c r="D376" s="53" t="s">
        <v>83</v>
      </c>
      <c r="E376" s="53"/>
      <c r="F376" s="22" t="str">
        <f>IF(H376="","",CHOOSE(MONTH(H376),"JANVIER","FEVRIER","MARS","AVRIL","MAI","JUIN","JUILLET","AOUT","SEPTEMBRE","OCTOBRE","NOVEMBRE","DECEMBRE"))</f>
        <v>SEPTEMBRE</v>
      </c>
      <c r="G376" s="55">
        <v>42979</v>
      </c>
      <c r="H376" s="55">
        <v>42979</v>
      </c>
      <c r="I376" s="22">
        <f>H376-G376</f>
        <v>0</v>
      </c>
      <c r="J376" s="63">
        <v>0</v>
      </c>
      <c r="K376" s="74" t="s">
        <v>56</v>
      </c>
    </row>
    <row r="377" spans="1:11" x14ac:dyDescent="0.2">
      <c r="A377" s="12" t="s">
        <v>68</v>
      </c>
      <c r="B377" s="22" t="s">
        <v>22</v>
      </c>
      <c r="C377" s="53" t="s">
        <v>59</v>
      </c>
      <c r="D377" s="53" t="s">
        <v>92</v>
      </c>
      <c r="E377" s="53"/>
      <c r="F377" s="22" t="str">
        <f>IF(H377="","",CHOOSE(MONTH(H377),"JANVIER","FEVRIER","MARS","AVRIL","MAI","JUIN","JUILLET","AOUT","SEPTEMBRE","OCTOBRE","NOVEMBRE","DECEMBRE"))</f>
        <v>SEPTEMBRE</v>
      </c>
      <c r="G377" s="55">
        <v>42979</v>
      </c>
      <c r="H377" s="55">
        <v>42979</v>
      </c>
      <c r="I377" s="22">
        <f>H377-G377</f>
        <v>0</v>
      </c>
      <c r="J377" s="63">
        <v>0</v>
      </c>
    </row>
    <row r="378" spans="1:11" x14ac:dyDescent="0.2">
      <c r="A378" s="12" t="s">
        <v>68</v>
      </c>
      <c r="B378" s="22" t="s">
        <v>22</v>
      </c>
      <c r="C378" s="53" t="s">
        <v>59</v>
      </c>
      <c r="D378" s="53" t="s">
        <v>93</v>
      </c>
      <c r="E378" s="53"/>
      <c r="F378" s="22" t="str">
        <f>IF(H378="","",CHOOSE(MONTH(H378),"JANVIER","FEVRIER","MARS","AVRIL","MAI","JUIN","JUILLET","AOUT","SEPTEMBRE","OCTOBRE","NOVEMBRE","DECEMBRE"))</f>
        <v>SEPTEMBRE</v>
      </c>
      <c r="G378" s="55">
        <v>42979</v>
      </c>
      <c r="H378" s="55">
        <v>42979</v>
      </c>
      <c r="I378" s="22">
        <f>H378-G378</f>
        <v>0</v>
      </c>
      <c r="J378" s="63">
        <v>0</v>
      </c>
      <c r="K378" s="74" t="s">
        <v>56</v>
      </c>
    </row>
    <row r="379" spans="1:11" x14ac:dyDescent="0.2">
      <c r="A379" s="12" t="s">
        <v>68</v>
      </c>
      <c r="B379" s="22" t="s">
        <v>22</v>
      </c>
      <c r="C379" s="53" t="s">
        <v>59</v>
      </c>
      <c r="D379" s="53" t="s">
        <v>94</v>
      </c>
      <c r="E379" s="53"/>
      <c r="F379" s="22" t="str">
        <f>IF(H379="","",CHOOSE(MONTH(H379),"JANVIER","FEVRIER","MARS","AVRIL","MAI","JUIN","JUILLET","AOUT","SEPTEMBRE","OCTOBRE","NOVEMBRE","DECEMBRE"))</f>
        <v>SEPTEMBRE</v>
      </c>
      <c r="G379" s="55">
        <v>42979</v>
      </c>
      <c r="H379" s="55">
        <v>42979</v>
      </c>
      <c r="I379" s="22">
        <f>H379-G379</f>
        <v>0</v>
      </c>
      <c r="J379" s="63">
        <v>0</v>
      </c>
      <c r="K379" s="74" t="s">
        <v>56</v>
      </c>
    </row>
    <row r="380" spans="1:11" x14ac:dyDescent="0.2">
      <c r="A380" s="12" t="s">
        <v>68</v>
      </c>
      <c r="B380" s="22" t="s">
        <v>22</v>
      </c>
      <c r="C380" s="53" t="s">
        <v>59</v>
      </c>
      <c r="D380" s="53" t="s">
        <v>95</v>
      </c>
      <c r="E380" s="53"/>
      <c r="F380" s="22" t="str">
        <f>IF(H380="","",CHOOSE(MONTH(H380),"JANVIER","FEVRIER","MARS","AVRIL","MAI","JUIN","JUILLET","AOUT","SEPTEMBRE","OCTOBRE","NOVEMBRE","DECEMBRE"))</f>
        <v>SEPTEMBRE</v>
      </c>
      <c r="G380" s="55">
        <v>42979</v>
      </c>
      <c r="H380" s="55">
        <v>42979</v>
      </c>
      <c r="I380" s="22">
        <f>H380-G380</f>
        <v>0</v>
      </c>
      <c r="J380" s="63">
        <v>0</v>
      </c>
      <c r="K380" s="74" t="s">
        <v>56</v>
      </c>
    </row>
    <row r="381" spans="1:11" x14ac:dyDescent="0.2">
      <c r="A381" s="12" t="s">
        <v>68</v>
      </c>
      <c r="B381" s="22" t="s">
        <v>22</v>
      </c>
      <c r="C381" s="53" t="s">
        <v>59</v>
      </c>
      <c r="D381" s="53" t="s">
        <v>96</v>
      </c>
      <c r="E381" s="53"/>
      <c r="F381" s="22" t="str">
        <f>IF(H381="","",CHOOSE(MONTH(H381),"JANVIER","FEVRIER","MARS","AVRIL","MAI","JUIN","JUILLET","AOUT","SEPTEMBRE","OCTOBRE","NOVEMBRE","DECEMBRE"))</f>
        <v>SEPTEMBRE</v>
      </c>
      <c r="G381" s="55">
        <v>42979</v>
      </c>
      <c r="H381" s="55">
        <v>42979</v>
      </c>
      <c r="I381" s="22">
        <f>H381-G381</f>
        <v>0</v>
      </c>
      <c r="J381" s="63">
        <v>0</v>
      </c>
      <c r="K381" s="74" t="s">
        <v>56</v>
      </c>
    </row>
    <row r="382" spans="1:11" x14ac:dyDescent="0.2">
      <c r="A382" s="12" t="s">
        <v>68</v>
      </c>
      <c r="B382" s="22" t="s">
        <v>22</v>
      </c>
      <c r="C382" s="53" t="s">
        <v>59</v>
      </c>
      <c r="D382" s="53" t="s">
        <v>97</v>
      </c>
      <c r="E382" s="53"/>
      <c r="F382" s="22" t="str">
        <f>IF(H382="","",CHOOSE(MONTH(H382),"JANVIER","FEVRIER","MARS","AVRIL","MAI","JUIN","JUILLET","AOUT","SEPTEMBRE","OCTOBRE","NOVEMBRE","DECEMBRE"))</f>
        <v>SEPTEMBRE</v>
      </c>
      <c r="G382" s="55">
        <v>42979</v>
      </c>
      <c r="H382" s="55">
        <v>42979</v>
      </c>
      <c r="I382" s="22">
        <f>H382-G382</f>
        <v>0</v>
      </c>
      <c r="J382" s="63">
        <v>0</v>
      </c>
      <c r="K382" s="74" t="s">
        <v>56</v>
      </c>
    </row>
    <row r="383" spans="1:11" x14ac:dyDescent="0.2">
      <c r="A383" s="12" t="s">
        <v>68</v>
      </c>
      <c r="B383" s="22" t="s">
        <v>22</v>
      </c>
      <c r="C383" s="53" t="s">
        <v>59</v>
      </c>
      <c r="D383" s="53" t="s">
        <v>98</v>
      </c>
      <c r="E383" s="53"/>
      <c r="F383" s="22" t="str">
        <f>IF(H383="","",CHOOSE(MONTH(H383),"JANVIER","FEVRIER","MARS","AVRIL","MAI","JUIN","JUILLET","AOUT","SEPTEMBRE","OCTOBRE","NOVEMBRE","DECEMBRE"))</f>
        <v>SEPTEMBRE</v>
      </c>
      <c r="G383" s="55">
        <v>42979</v>
      </c>
      <c r="H383" s="55">
        <v>42979</v>
      </c>
      <c r="I383" s="22">
        <f>H383-G383</f>
        <v>0</v>
      </c>
      <c r="J383" s="63">
        <v>0</v>
      </c>
      <c r="K383" s="74" t="s">
        <v>56</v>
      </c>
    </row>
    <row r="384" spans="1:11" x14ac:dyDescent="0.2">
      <c r="A384" s="12" t="s">
        <v>68</v>
      </c>
      <c r="B384" s="22" t="s">
        <v>22</v>
      </c>
      <c r="C384" s="53" t="s">
        <v>59</v>
      </c>
      <c r="D384" s="53" t="s">
        <v>99</v>
      </c>
      <c r="E384" s="53"/>
      <c r="F384" s="22" t="str">
        <f>IF(H384="","",CHOOSE(MONTH(H384),"JANVIER","FEVRIER","MARS","AVRIL","MAI","JUIN","JUILLET","AOUT","SEPTEMBRE","OCTOBRE","NOVEMBRE","DECEMBRE"))</f>
        <v>SEPTEMBRE</v>
      </c>
      <c r="G384" s="55">
        <v>42979</v>
      </c>
      <c r="H384" s="55">
        <v>42981</v>
      </c>
      <c r="I384" s="22">
        <f>H384-G384</f>
        <v>2</v>
      </c>
      <c r="J384" s="63">
        <v>0</v>
      </c>
      <c r="K384" s="74" t="s">
        <v>56</v>
      </c>
    </row>
    <row r="385" spans="1:11" x14ac:dyDescent="0.2">
      <c r="A385" s="12" t="s">
        <v>71</v>
      </c>
      <c r="B385" s="22" t="s">
        <v>20</v>
      </c>
      <c r="C385" s="53" t="s">
        <v>58</v>
      </c>
      <c r="D385" s="53" t="s">
        <v>98</v>
      </c>
      <c r="E385" s="53"/>
      <c r="F385" s="22" t="str">
        <f>IF(H385="","",CHOOSE(MONTH(H385),"JANVIER","FEVRIER","MARS","AVRIL","MAI","JUIN","JUILLET","AOUT","SEPTEMBRE","OCTOBRE","NOVEMBRE","DECEMBRE"))</f>
        <v>SEPTEMBRE</v>
      </c>
      <c r="G385" s="55">
        <v>42979</v>
      </c>
      <c r="H385" s="55">
        <v>42979</v>
      </c>
      <c r="I385" s="22">
        <f>H385-G385</f>
        <v>0</v>
      </c>
      <c r="J385" s="63">
        <v>0</v>
      </c>
      <c r="K385" s="74" t="s">
        <v>56</v>
      </c>
    </row>
    <row r="386" spans="1:11" x14ac:dyDescent="0.2">
      <c r="A386" s="12" t="s">
        <v>71</v>
      </c>
      <c r="B386" s="22" t="s">
        <v>20</v>
      </c>
      <c r="C386" s="53" t="s">
        <v>58</v>
      </c>
      <c r="D386" s="53" t="s">
        <v>99</v>
      </c>
      <c r="E386" s="53"/>
      <c r="F386" s="22" t="str">
        <f>IF(H386="","",CHOOSE(MONTH(H386),"JANVIER","FEVRIER","MARS","AVRIL","MAI","JUIN","JUILLET","AOUT","SEPTEMBRE","OCTOBRE","NOVEMBRE","DECEMBRE"))</f>
        <v>SEPTEMBRE</v>
      </c>
      <c r="G386" s="55">
        <v>42979</v>
      </c>
      <c r="H386" s="55">
        <v>42979</v>
      </c>
      <c r="I386" s="22">
        <f>H386-G386</f>
        <v>0</v>
      </c>
      <c r="J386" s="63">
        <v>0</v>
      </c>
    </row>
    <row r="387" spans="1:11" x14ac:dyDescent="0.2">
      <c r="A387" s="12" t="s">
        <v>71</v>
      </c>
      <c r="B387" s="22" t="s">
        <v>20</v>
      </c>
      <c r="C387" s="53" t="s">
        <v>58</v>
      </c>
      <c r="D387" s="53" t="s">
        <v>100</v>
      </c>
      <c r="E387" s="53"/>
      <c r="F387" s="22" t="str">
        <f>IF(H387="","",CHOOSE(MONTH(H387),"JANVIER","FEVRIER","MARS","AVRIL","MAI","JUIN","JUILLET","AOUT","SEPTEMBRE","OCTOBRE","NOVEMBRE","DECEMBRE"))</f>
        <v>SEPTEMBRE</v>
      </c>
      <c r="G387" s="55">
        <v>42979</v>
      </c>
      <c r="H387" s="55">
        <v>42979</v>
      </c>
      <c r="I387" s="22">
        <f>H387-G387</f>
        <v>0</v>
      </c>
      <c r="J387" s="63">
        <v>0</v>
      </c>
      <c r="K387" s="74" t="s">
        <v>56</v>
      </c>
    </row>
    <row r="388" spans="1:11" x14ac:dyDescent="0.2">
      <c r="A388" s="12" t="s">
        <v>71</v>
      </c>
      <c r="B388" s="22" t="s">
        <v>20</v>
      </c>
      <c r="C388" s="53" t="s">
        <v>58</v>
      </c>
      <c r="D388" s="53" t="s">
        <v>101</v>
      </c>
      <c r="E388" s="53"/>
      <c r="F388" s="22" t="str">
        <f>IF(H388="","",CHOOSE(MONTH(H388),"JANVIER","FEVRIER","MARS","AVRIL","MAI","JUIN","JUILLET","AOUT","SEPTEMBRE","OCTOBRE","NOVEMBRE","DECEMBRE"))</f>
        <v>SEPTEMBRE</v>
      </c>
      <c r="G388" s="55">
        <v>42979</v>
      </c>
      <c r="H388" s="55">
        <v>42979</v>
      </c>
      <c r="I388" s="22">
        <f>H388-G388</f>
        <v>0</v>
      </c>
      <c r="J388" s="63">
        <v>0</v>
      </c>
      <c r="K388" s="74" t="s">
        <v>56</v>
      </c>
    </row>
    <row r="389" spans="1:11" x14ac:dyDescent="0.2">
      <c r="A389" s="12" t="s">
        <v>71</v>
      </c>
      <c r="B389" s="22" t="s">
        <v>20</v>
      </c>
      <c r="C389" s="53" t="s">
        <v>58</v>
      </c>
      <c r="D389" s="53" t="s">
        <v>102</v>
      </c>
      <c r="E389" s="53"/>
      <c r="F389" s="22" t="str">
        <f>IF(H389="","",CHOOSE(MONTH(H389),"JANVIER","FEVRIER","MARS","AVRIL","MAI","JUIN","JUILLET","AOUT","SEPTEMBRE","OCTOBRE","NOVEMBRE","DECEMBRE"))</f>
        <v>SEPTEMBRE</v>
      </c>
      <c r="G389" s="55">
        <v>42979</v>
      </c>
      <c r="H389" s="55">
        <v>42979</v>
      </c>
      <c r="I389" s="22">
        <f>H389-G389</f>
        <v>0</v>
      </c>
      <c r="J389" s="63">
        <v>0</v>
      </c>
      <c r="K389" s="74" t="s">
        <v>56</v>
      </c>
    </row>
    <row r="390" spans="1:11" x14ac:dyDescent="0.2">
      <c r="A390" s="12" t="s">
        <v>71</v>
      </c>
      <c r="B390" s="22" t="s">
        <v>20</v>
      </c>
      <c r="C390" s="53" t="s">
        <v>58</v>
      </c>
      <c r="D390" s="53" t="s">
        <v>103</v>
      </c>
      <c r="E390" s="53"/>
      <c r="F390" s="22" t="str">
        <f>IF(H390="","",CHOOSE(MONTH(H390),"JANVIER","FEVRIER","MARS","AVRIL","MAI","JUIN","JUILLET","AOUT","SEPTEMBRE","OCTOBRE","NOVEMBRE","DECEMBRE"))</f>
        <v>SEPTEMBRE</v>
      </c>
      <c r="G390" s="55">
        <v>42979</v>
      </c>
      <c r="H390" s="55">
        <v>42979</v>
      </c>
      <c r="I390" s="22">
        <f>H390-G390</f>
        <v>0</v>
      </c>
      <c r="J390" s="63">
        <v>0</v>
      </c>
      <c r="K390" s="74" t="s">
        <v>56</v>
      </c>
    </row>
    <row r="391" spans="1:11" x14ac:dyDescent="0.2">
      <c r="A391" s="12" t="s">
        <v>71</v>
      </c>
      <c r="B391" s="22" t="s">
        <v>20</v>
      </c>
      <c r="C391" s="53" t="s">
        <v>58</v>
      </c>
      <c r="D391" s="53" t="s">
        <v>104</v>
      </c>
      <c r="E391" s="53"/>
      <c r="F391" s="22" t="str">
        <f>IF(H391="","",CHOOSE(MONTH(H391),"JANVIER","FEVRIER","MARS","AVRIL","MAI","JUIN","JUILLET","AOUT","SEPTEMBRE","OCTOBRE","NOVEMBRE","DECEMBRE"))</f>
        <v>SEPTEMBRE</v>
      </c>
      <c r="G391" s="55">
        <v>42979</v>
      </c>
      <c r="H391" s="55">
        <v>42979</v>
      </c>
      <c r="I391" s="22">
        <f>H391-G391</f>
        <v>0</v>
      </c>
      <c r="J391" s="63">
        <v>0</v>
      </c>
      <c r="K391" s="74" t="s">
        <v>56</v>
      </c>
    </row>
    <row r="392" spans="1:11" x14ac:dyDescent="0.2">
      <c r="A392" s="12" t="s">
        <v>71</v>
      </c>
      <c r="B392" s="22" t="s">
        <v>20</v>
      </c>
      <c r="C392" s="53" t="s">
        <v>58</v>
      </c>
      <c r="D392" s="53" t="s">
        <v>105</v>
      </c>
      <c r="E392" s="53"/>
      <c r="F392" s="22" t="str">
        <f>IF(H392="","",CHOOSE(MONTH(H392),"JANVIER","FEVRIER","MARS","AVRIL","MAI","JUIN","JUILLET","AOUT","SEPTEMBRE","OCTOBRE","NOVEMBRE","DECEMBRE"))</f>
        <v>SEPTEMBRE</v>
      </c>
      <c r="G392" s="55">
        <v>42979</v>
      </c>
      <c r="H392" s="55">
        <v>42979</v>
      </c>
      <c r="I392" s="22">
        <f>H392-G392</f>
        <v>0</v>
      </c>
      <c r="J392" s="63">
        <v>0</v>
      </c>
      <c r="K392" s="74" t="s">
        <v>56</v>
      </c>
    </row>
    <row r="393" spans="1:11" x14ac:dyDescent="0.2">
      <c r="A393" s="12" t="s">
        <v>71</v>
      </c>
      <c r="B393" s="22" t="s">
        <v>22</v>
      </c>
      <c r="C393" s="53" t="s">
        <v>58</v>
      </c>
      <c r="D393" s="53" t="s">
        <v>102</v>
      </c>
      <c r="E393" s="53"/>
      <c r="F393" s="22" t="str">
        <f>IF(H393="","",CHOOSE(MONTH(H393),"JANVIER","FEVRIER","MARS","AVRIL","MAI","JUIN","JUILLET","AOUT","SEPTEMBRE","OCTOBRE","NOVEMBRE","DECEMBRE"))</f>
        <v>SEPTEMBRE</v>
      </c>
      <c r="G393" s="55">
        <v>42979</v>
      </c>
      <c r="H393" s="55">
        <v>42979</v>
      </c>
      <c r="I393" s="22">
        <f>H393-G393</f>
        <v>0</v>
      </c>
      <c r="J393" s="63">
        <v>0</v>
      </c>
      <c r="K393" s="74" t="s">
        <v>56</v>
      </c>
    </row>
    <row r="394" spans="1:11" x14ac:dyDescent="0.2">
      <c r="A394" s="12" t="s">
        <v>71</v>
      </c>
      <c r="B394" s="22" t="s">
        <v>22</v>
      </c>
      <c r="C394" s="53" t="s">
        <v>58</v>
      </c>
      <c r="D394" s="53" t="s">
        <v>103</v>
      </c>
      <c r="E394" s="53"/>
      <c r="F394" s="22" t="str">
        <f>IF(H394="","",CHOOSE(MONTH(H394),"JANVIER","FEVRIER","MARS","AVRIL","MAI","JUIN","JUILLET","AOUT","SEPTEMBRE","OCTOBRE","NOVEMBRE","DECEMBRE"))</f>
        <v>SEPTEMBRE</v>
      </c>
      <c r="G394" s="55">
        <v>42979</v>
      </c>
      <c r="H394" s="55">
        <v>42979</v>
      </c>
      <c r="I394" s="22">
        <f>H394-G394</f>
        <v>0</v>
      </c>
      <c r="J394" s="63">
        <v>0</v>
      </c>
      <c r="K394" s="74" t="s">
        <v>56</v>
      </c>
    </row>
    <row r="395" spans="1:11" x14ac:dyDescent="0.2">
      <c r="A395" s="12" t="s">
        <v>71</v>
      </c>
      <c r="B395" s="22" t="s">
        <v>22</v>
      </c>
      <c r="C395" s="53" t="s">
        <v>58</v>
      </c>
      <c r="D395" s="53" t="s">
        <v>104</v>
      </c>
      <c r="E395" s="53"/>
      <c r="F395" s="22" t="str">
        <f>IF(H395="","",CHOOSE(MONTH(H395),"JANVIER","FEVRIER","MARS","AVRIL","MAI","JUIN","JUILLET","AOUT","SEPTEMBRE","OCTOBRE","NOVEMBRE","DECEMBRE"))</f>
        <v>SEPTEMBRE</v>
      </c>
      <c r="G395" s="55">
        <v>42979</v>
      </c>
      <c r="H395" s="55">
        <v>42979</v>
      </c>
      <c r="I395" s="22">
        <f>H395-G395</f>
        <v>0</v>
      </c>
      <c r="J395" s="63">
        <v>0</v>
      </c>
      <c r="K395" s="74" t="s">
        <v>56</v>
      </c>
    </row>
    <row r="396" spans="1:11" x14ac:dyDescent="0.2">
      <c r="A396" s="12" t="s">
        <v>71</v>
      </c>
      <c r="B396" s="22" t="s">
        <v>22</v>
      </c>
      <c r="C396" s="53" t="s">
        <v>58</v>
      </c>
      <c r="D396" s="53" t="s">
        <v>105</v>
      </c>
      <c r="E396" s="53"/>
      <c r="F396" s="22" t="str">
        <f>IF(H396="","",CHOOSE(MONTH(H396),"JANVIER","FEVRIER","MARS","AVRIL","MAI","JUIN","JUILLET","AOUT","SEPTEMBRE","OCTOBRE","NOVEMBRE","DECEMBRE"))</f>
        <v>SEPTEMBRE</v>
      </c>
      <c r="G396" s="55">
        <v>42979</v>
      </c>
      <c r="H396" s="55">
        <v>42979</v>
      </c>
      <c r="I396" s="22">
        <f>H396-G396</f>
        <v>0</v>
      </c>
      <c r="J396" s="63">
        <v>0</v>
      </c>
      <c r="K396" s="74" t="s">
        <v>56</v>
      </c>
    </row>
    <row r="397" spans="1:11" x14ac:dyDescent="0.2">
      <c r="A397" s="12" t="s">
        <v>71</v>
      </c>
      <c r="B397" s="22" t="s">
        <v>22</v>
      </c>
      <c r="C397" s="53" t="s">
        <v>58</v>
      </c>
      <c r="D397" s="53" t="s">
        <v>106</v>
      </c>
      <c r="E397" s="53"/>
      <c r="F397" s="22" t="str">
        <f>IF(H397="","",CHOOSE(MONTH(H397),"JANVIER","FEVRIER","MARS","AVRIL","MAI","JUIN","JUILLET","AOUT","SEPTEMBRE","OCTOBRE","NOVEMBRE","DECEMBRE"))</f>
        <v>SEPTEMBRE</v>
      </c>
      <c r="G397" s="55">
        <v>42979</v>
      </c>
      <c r="H397" s="55">
        <v>42979</v>
      </c>
      <c r="I397" s="22">
        <f>H397-G397</f>
        <v>0</v>
      </c>
      <c r="J397" s="63">
        <v>0</v>
      </c>
      <c r="K397" s="74" t="s">
        <v>56</v>
      </c>
    </row>
    <row r="398" spans="1:11" x14ac:dyDescent="0.2">
      <c r="A398" s="12" t="s">
        <v>71</v>
      </c>
      <c r="B398" s="22" t="s">
        <v>22</v>
      </c>
      <c r="C398" s="53" t="s">
        <v>58</v>
      </c>
      <c r="D398" s="53" t="s">
        <v>107</v>
      </c>
      <c r="E398" s="53"/>
      <c r="F398" s="22" t="str">
        <f>IF(H398="","",CHOOSE(MONTH(H398),"JANVIER","FEVRIER","MARS","AVRIL","MAI","JUIN","JUILLET","AOUT","SEPTEMBRE","OCTOBRE","NOVEMBRE","DECEMBRE"))</f>
        <v>SEPTEMBRE</v>
      </c>
      <c r="G398" s="55">
        <v>42979</v>
      </c>
      <c r="H398" s="55">
        <v>42979</v>
      </c>
      <c r="I398" s="22">
        <f>H398-G398</f>
        <v>0</v>
      </c>
      <c r="J398" s="63">
        <v>0</v>
      </c>
      <c r="K398" s="74" t="s">
        <v>56</v>
      </c>
    </row>
    <row r="399" spans="1:11" x14ac:dyDescent="0.2">
      <c r="A399" s="12" t="s">
        <v>71</v>
      </c>
      <c r="B399" s="22" t="s">
        <v>22</v>
      </c>
      <c r="C399" s="53" t="s">
        <v>58</v>
      </c>
      <c r="D399" s="53" t="s">
        <v>127</v>
      </c>
      <c r="E399" s="53"/>
      <c r="F399" s="22" t="str">
        <f>IF(H399="","",CHOOSE(MONTH(H399),"JANVIER","FEVRIER","MARS","AVRIL","MAI","JUIN","JUILLET","AOUT","SEPTEMBRE","OCTOBRE","NOVEMBRE","DECEMBRE"))</f>
        <v>SEPTEMBRE</v>
      </c>
      <c r="G399" s="55">
        <v>42979</v>
      </c>
      <c r="H399" s="55">
        <v>42979</v>
      </c>
      <c r="I399" s="22">
        <f>H399-G399</f>
        <v>0</v>
      </c>
      <c r="J399" s="63">
        <v>0</v>
      </c>
      <c r="K399" s="74" t="s">
        <v>56</v>
      </c>
    </row>
    <row r="400" spans="1:11" x14ac:dyDescent="0.2">
      <c r="A400" s="12" t="s">
        <v>71</v>
      </c>
      <c r="B400" s="22" t="s">
        <v>22</v>
      </c>
      <c r="C400" s="53" t="s">
        <v>58</v>
      </c>
      <c r="D400" s="53" t="s">
        <v>127</v>
      </c>
      <c r="E400" s="53"/>
      <c r="F400" s="22" t="str">
        <f>IF(H400="","",CHOOSE(MONTH(H400),"JANVIER","FEVRIER","MARS","AVRIL","MAI","JUIN","JUILLET","AOUT","SEPTEMBRE","OCTOBRE","NOVEMBRE","DECEMBRE"))</f>
        <v>SEPTEMBRE</v>
      </c>
      <c r="G400" s="55">
        <v>42979</v>
      </c>
      <c r="H400" s="55">
        <v>42979</v>
      </c>
      <c r="I400" s="22">
        <f>H400-G400</f>
        <v>0</v>
      </c>
      <c r="J400" s="63">
        <v>0</v>
      </c>
      <c r="K400" s="74" t="s">
        <v>56</v>
      </c>
    </row>
    <row r="401" spans="1:11" x14ac:dyDescent="0.2">
      <c r="A401" s="12" t="s">
        <v>69</v>
      </c>
      <c r="B401" s="22" t="s">
        <v>20</v>
      </c>
      <c r="C401" s="53" t="s">
        <v>58</v>
      </c>
      <c r="D401" s="53" t="s">
        <v>101</v>
      </c>
      <c r="E401" s="53"/>
      <c r="F401" s="22" t="str">
        <f>IF(H401="","",CHOOSE(MONTH(H401),"JANVIER","FEVRIER","MARS","AVRIL","MAI","JUIN","JUILLET","AOUT","SEPTEMBRE","OCTOBRE","NOVEMBRE","DECEMBRE"))</f>
        <v>SEPTEMBRE</v>
      </c>
      <c r="G401" s="55">
        <v>42979</v>
      </c>
      <c r="H401" s="55">
        <v>42983</v>
      </c>
      <c r="I401" s="22">
        <f>H401-G401</f>
        <v>4</v>
      </c>
      <c r="J401" s="63">
        <v>154.24</v>
      </c>
      <c r="K401" s="74" t="s">
        <v>56</v>
      </c>
    </row>
    <row r="402" spans="1:11" x14ac:dyDescent="0.2">
      <c r="A402" s="12" t="s">
        <v>75</v>
      </c>
      <c r="B402" s="22" t="s">
        <v>20</v>
      </c>
      <c r="C402" s="53" t="s">
        <v>58</v>
      </c>
      <c r="D402" s="53" t="s">
        <v>101</v>
      </c>
      <c r="E402" s="53"/>
      <c r="F402" s="22" t="str">
        <f>IF(H402="","",CHOOSE(MONTH(H402),"JANVIER","FEVRIER","MARS","AVRIL","MAI","JUIN","JUILLET","AOUT","SEPTEMBRE","OCTOBRE","NOVEMBRE","DECEMBRE"))</f>
        <v>SEPTEMBRE</v>
      </c>
      <c r="G402" s="55">
        <v>42979</v>
      </c>
      <c r="H402" s="55">
        <v>42981</v>
      </c>
      <c r="I402" s="22">
        <f>H402-G402</f>
        <v>2</v>
      </c>
      <c r="J402" s="63">
        <v>134.96</v>
      </c>
      <c r="K402" s="74" t="s">
        <v>56</v>
      </c>
    </row>
    <row r="403" spans="1:11" x14ac:dyDescent="0.2">
      <c r="A403" s="12" t="s">
        <v>72</v>
      </c>
      <c r="B403" s="22" t="s">
        <v>20</v>
      </c>
      <c r="C403" s="53" t="s">
        <v>58</v>
      </c>
      <c r="D403" s="53" t="s">
        <v>87</v>
      </c>
      <c r="E403" s="53"/>
      <c r="F403" s="22" t="str">
        <f>IF(H403="","",CHOOSE(MONTH(H403),"JANVIER","FEVRIER","MARS","AVRIL","MAI","JUIN","JUILLET","AOUT","SEPTEMBRE","OCTOBRE","NOVEMBRE","DECEMBRE"))</f>
        <v>SEPTEMBRE</v>
      </c>
      <c r="G403" s="55">
        <v>42979</v>
      </c>
      <c r="H403" s="55">
        <v>42982</v>
      </c>
      <c r="I403" s="22">
        <f>H403-G403</f>
        <v>3</v>
      </c>
      <c r="J403" s="63">
        <v>221.72</v>
      </c>
      <c r="K403" s="74" t="s">
        <v>56</v>
      </c>
    </row>
    <row r="404" spans="1:11" x14ac:dyDescent="0.2">
      <c r="A404" s="12" t="s">
        <v>72</v>
      </c>
      <c r="B404" s="22" t="s">
        <v>20</v>
      </c>
      <c r="C404" s="53" t="s">
        <v>59</v>
      </c>
      <c r="D404" s="53" t="s">
        <v>106</v>
      </c>
      <c r="E404" s="53"/>
      <c r="F404" s="22" t="str">
        <f>IF(H404="","",CHOOSE(MONTH(H404),"JANVIER","FEVRIER","MARS","AVRIL","MAI","JUIN","JUILLET","AOUT","SEPTEMBRE","OCTOBRE","NOVEMBRE","DECEMBRE"))</f>
        <v>SEPTEMBRE</v>
      </c>
      <c r="G404" s="55">
        <v>42979</v>
      </c>
      <c r="H404" s="55">
        <v>42979</v>
      </c>
      <c r="I404" s="22">
        <f>H404-G404</f>
        <v>0</v>
      </c>
      <c r="J404" s="63">
        <v>0</v>
      </c>
      <c r="K404" s="74" t="s">
        <v>56</v>
      </c>
    </row>
    <row r="405" spans="1:11" x14ac:dyDescent="0.2">
      <c r="A405" s="12" t="s">
        <v>72</v>
      </c>
      <c r="B405" s="22" t="s">
        <v>20</v>
      </c>
      <c r="C405" s="53" t="s">
        <v>59</v>
      </c>
      <c r="D405" s="53" t="s">
        <v>107</v>
      </c>
      <c r="E405" s="53"/>
      <c r="F405" s="22" t="str">
        <f>IF(H405="","",CHOOSE(MONTH(H405),"JANVIER","FEVRIER","MARS","AVRIL","MAI","JUIN","JUILLET","AOUT","SEPTEMBRE","OCTOBRE","NOVEMBRE","DECEMBRE"))</f>
        <v>SEPTEMBRE</v>
      </c>
      <c r="G405" s="55">
        <v>42979</v>
      </c>
      <c r="H405" s="55">
        <v>42979</v>
      </c>
      <c r="I405" s="22">
        <f>H405-G405</f>
        <v>0</v>
      </c>
      <c r="J405" s="63">
        <v>0</v>
      </c>
    </row>
    <row r="406" spans="1:11" x14ac:dyDescent="0.2">
      <c r="A406" s="12" t="s">
        <v>72</v>
      </c>
      <c r="B406" s="22" t="s">
        <v>20</v>
      </c>
      <c r="C406" s="53" t="s">
        <v>59</v>
      </c>
      <c r="D406" s="53" t="s">
        <v>82</v>
      </c>
      <c r="E406" s="53"/>
      <c r="F406" s="22" t="str">
        <f>IF(H406="","",CHOOSE(MONTH(H406),"JANVIER","FEVRIER","MARS","AVRIL","MAI","JUIN","JUILLET","AOUT","SEPTEMBRE","OCTOBRE","NOVEMBRE","DECEMBRE"))</f>
        <v>SEPTEMBRE</v>
      </c>
      <c r="G406" s="55">
        <v>42979</v>
      </c>
      <c r="H406" s="55">
        <v>42979</v>
      </c>
      <c r="I406" s="22">
        <f>H406-G406</f>
        <v>0</v>
      </c>
      <c r="J406" s="63">
        <v>0</v>
      </c>
      <c r="K406" s="74" t="s">
        <v>56</v>
      </c>
    </row>
    <row r="407" spans="1:11" x14ac:dyDescent="0.2">
      <c r="A407" s="12" t="s">
        <v>72</v>
      </c>
      <c r="B407" s="22" t="s">
        <v>20</v>
      </c>
      <c r="C407" s="53" t="s">
        <v>59</v>
      </c>
      <c r="D407" s="53" t="s">
        <v>83</v>
      </c>
      <c r="E407" s="53"/>
      <c r="F407" s="22" t="str">
        <f>IF(H407="","",CHOOSE(MONTH(H407),"JANVIER","FEVRIER","MARS","AVRIL","MAI","JUIN","JUILLET","AOUT","SEPTEMBRE","OCTOBRE","NOVEMBRE","DECEMBRE"))</f>
        <v>SEPTEMBRE</v>
      </c>
      <c r="G407" s="55">
        <v>42979</v>
      </c>
      <c r="H407" s="55">
        <v>42979</v>
      </c>
      <c r="I407" s="22">
        <f>H407-G407</f>
        <v>0</v>
      </c>
      <c r="J407" s="63">
        <v>0</v>
      </c>
      <c r="K407" s="74" t="s">
        <v>56</v>
      </c>
    </row>
    <row r="408" spans="1:11" x14ac:dyDescent="0.2">
      <c r="A408" s="12" t="s">
        <v>72</v>
      </c>
      <c r="B408" s="22" t="s">
        <v>20</v>
      </c>
      <c r="C408" s="53" t="s">
        <v>59</v>
      </c>
      <c r="D408" s="53" t="s">
        <v>84</v>
      </c>
      <c r="E408" s="53"/>
      <c r="F408" s="22" t="str">
        <f>IF(H408="","",CHOOSE(MONTH(H408),"JANVIER","FEVRIER","MARS","AVRIL","MAI","JUIN","JUILLET","AOUT","SEPTEMBRE","OCTOBRE","NOVEMBRE","DECEMBRE"))</f>
        <v>SEPTEMBRE</v>
      </c>
      <c r="G408" s="55">
        <v>42979</v>
      </c>
      <c r="H408" s="55">
        <v>42979</v>
      </c>
      <c r="I408" s="22">
        <f>H408-G408</f>
        <v>0</v>
      </c>
      <c r="J408" s="63">
        <v>0</v>
      </c>
      <c r="K408" s="74" t="s">
        <v>56</v>
      </c>
    </row>
    <row r="409" spans="1:11" x14ac:dyDescent="0.2">
      <c r="A409" s="12" t="s">
        <v>72</v>
      </c>
      <c r="B409" s="22" t="s">
        <v>20</v>
      </c>
      <c r="C409" s="53" t="s">
        <v>59</v>
      </c>
      <c r="D409" s="53" t="s">
        <v>85</v>
      </c>
      <c r="E409" s="53"/>
      <c r="F409" s="22" t="str">
        <f>IF(H409="","",CHOOSE(MONTH(H409),"JANVIER","FEVRIER","MARS","AVRIL","MAI","JUIN","JUILLET","AOUT","SEPTEMBRE","OCTOBRE","NOVEMBRE","DECEMBRE"))</f>
        <v>SEPTEMBRE</v>
      </c>
      <c r="G409" s="55">
        <v>42979</v>
      </c>
      <c r="H409" s="55">
        <v>42979</v>
      </c>
      <c r="I409" s="22">
        <f>H409-G409</f>
        <v>0</v>
      </c>
      <c r="J409" s="63">
        <v>0</v>
      </c>
      <c r="K409" s="74" t="s">
        <v>56</v>
      </c>
    </row>
    <row r="410" spans="1:11" x14ac:dyDescent="0.2">
      <c r="A410" s="12" t="s">
        <v>72</v>
      </c>
      <c r="B410" s="22" t="s">
        <v>20</v>
      </c>
      <c r="C410" s="53" t="s">
        <v>59</v>
      </c>
      <c r="D410" s="53" t="s">
        <v>86</v>
      </c>
      <c r="E410" s="53"/>
      <c r="F410" s="22" t="str">
        <f>IF(H410="","",CHOOSE(MONTH(H410),"JANVIER","FEVRIER","MARS","AVRIL","MAI","JUIN","JUILLET","AOUT","SEPTEMBRE","OCTOBRE","NOVEMBRE","DECEMBRE"))</f>
        <v>SEPTEMBRE</v>
      </c>
      <c r="G410" s="55">
        <v>42979</v>
      </c>
      <c r="H410" s="55">
        <v>42979</v>
      </c>
      <c r="I410" s="22">
        <f>H410-G410</f>
        <v>0</v>
      </c>
      <c r="J410" s="63">
        <v>0</v>
      </c>
      <c r="K410" s="74" t="s">
        <v>56</v>
      </c>
    </row>
    <row r="411" spans="1:11" x14ac:dyDescent="0.2">
      <c r="A411" s="12" t="s">
        <v>72</v>
      </c>
      <c r="B411" s="22" t="s">
        <v>20</v>
      </c>
      <c r="C411" s="53" t="s">
        <v>59</v>
      </c>
      <c r="D411" s="53" t="s">
        <v>87</v>
      </c>
      <c r="E411" s="53"/>
      <c r="F411" s="22" t="str">
        <f>IF(H411="","",CHOOSE(MONTH(H411),"JANVIER","FEVRIER","MARS","AVRIL","MAI","JUIN","JUILLET","AOUT","SEPTEMBRE","OCTOBRE","NOVEMBRE","DECEMBRE"))</f>
        <v>SEPTEMBRE</v>
      </c>
      <c r="G411" s="55">
        <v>42979</v>
      </c>
      <c r="H411" s="55">
        <v>42979</v>
      </c>
      <c r="I411" s="22">
        <f>H411-G411</f>
        <v>0</v>
      </c>
      <c r="J411" s="63">
        <v>0</v>
      </c>
      <c r="K411" s="74" t="s">
        <v>56</v>
      </c>
    </row>
    <row r="412" spans="1:11" x14ac:dyDescent="0.2">
      <c r="A412" s="12" t="s">
        <v>74</v>
      </c>
      <c r="B412" s="22" t="s">
        <v>20</v>
      </c>
      <c r="C412" s="53" t="s">
        <v>58</v>
      </c>
      <c r="D412" s="53" t="s">
        <v>95</v>
      </c>
      <c r="E412" s="53"/>
      <c r="F412" s="22" t="str">
        <f>IF(H412="","",CHOOSE(MONTH(H412),"JANVIER","FEVRIER","MARS","AVRIL","MAI","JUIN","JUILLET","AOUT","SEPTEMBRE","OCTOBRE","NOVEMBRE","DECEMBRE"))</f>
        <v>SEPTEMBRE</v>
      </c>
      <c r="G412" s="55">
        <v>42979</v>
      </c>
      <c r="H412" s="55">
        <v>42982</v>
      </c>
      <c r="I412" s="22">
        <f>H412-G412</f>
        <v>3</v>
      </c>
      <c r="J412" s="63">
        <v>123.39</v>
      </c>
      <c r="K412" s="74" t="s">
        <v>56</v>
      </c>
    </row>
    <row r="413" spans="1:11" x14ac:dyDescent="0.2">
      <c r="A413" s="12" t="s">
        <v>74</v>
      </c>
      <c r="B413" s="22" t="s">
        <v>20</v>
      </c>
      <c r="C413" s="53" t="s">
        <v>58</v>
      </c>
      <c r="D413" s="53" t="s">
        <v>102</v>
      </c>
      <c r="E413" s="53"/>
      <c r="F413" s="22" t="str">
        <f>IF(H413="","",CHOOSE(MONTH(H413),"JANVIER","FEVRIER","MARS","AVRIL","MAI","JUIN","JUILLET","AOUT","SEPTEMBRE","OCTOBRE","NOVEMBRE","DECEMBRE"))</f>
        <v>SEPTEMBRE</v>
      </c>
      <c r="G413" s="55">
        <v>42979</v>
      </c>
      <c r="H413" s="55">
        <v>42979</v>
      </c>
      <c r="I413" s="22">
        <f>H413-G413</f>
        <v>0</v>
      </c>
      <c r="J413" s="63">
        <v>0</v>
      </c>
      <c r="K413" s="74" t="s">
        <v>56</v>
      </c>
    </row>
    <row r="414" spans="1:11" x14ac:dyDescent="0.2">
      <c r="A414" s="12" t="s">
        <v>74</v>
      </c>
      <c r="B414" s="22" t="s">
        <v>20</v>
      </c>
      <c r="C414" s="53" t="s">
        <v>58</v>
      </c>
      <c r="D414" s="53" t="s">
        <v>103</v>
      </c>
      <c r="E414" s="53"/>
      <c r="F414" s="22" t="str">
        <f>IF(H414="","",CHOOSE(MONTH(H414),"JANVIER","FEVRIER","MARS","AVRIL","MAI","JUIN","JUILLET","AOUT","SEPTEMBRE","OCTOBRE","NOVEMBRE","DECEMBRE"))</f>
        <v>SEPTEMBRE</v>
      </c>
      <c r="G414" s="55">
        <v>42979</v>
      </c>
      <c r="H414" s="55">
        <v>42979</v>
      </c>
      <c r="I414" s="22">
        <f>H414-G414</f>
        <v>0</v>
      </c>
      <c r="J414" s="63">
        <v>0</v>
      </c>
      <c r="K414" s="74" t="s">
        <v>56</v>
      </c>
    </row>
    <row r="415" spans="1:11" x14ac:dyDescent="0.2">
      <c r="A415" s="12" t="s">
        <v>74</v>
      </c>
      <c r="B415" s="22" t="s">
        <v>20</v>
      </c>
      <c r="C415" s="53" t="s">
        <v>58</v>
      </c>
      <c r="D415" s="53" t="s">
        <v>104</v>
      </c>
      <c r="E415" s="53"/>
      <c r="F415" s="22" t="str">
        <f>IF(H415="","",CHOOSE(MONTH(H415),"JANVIER","FEVRIER","MARS","AVRIL","MAI","JUIN","JUILLET","AOUT","SEPTEMBRE","OCTOBRE","NOVEMBRE","DECEMBRE"))</f>
        <v>SEPTEMBRE</v>
      </c>
      <c r="G415" s="55">
        <v>42979</v>
      </c>
      <c r="H415" s="55">
        <v>42979</v>
      </c>
      <c r="I415" s="22">
        <f>H415-G415</f>
        <v>0</v>
      </c>
      <c r="J415" s="63">
        <v>0</v>
      </c>
      <c r="K415" s="74" t="s">
        <v>56</v>
      </c>
    </row>
    <row r="416" spans="1:11" x14ac:dyDescent="0.2">
      <c r="A416" s="12" t="s">
        <v>74</v>
      </c>
      <c r="B416" s="22" t="s">
        <v>20</v>
      </c>
      <c r="C416" s="53" t="s">
        <v>58</v>
      </c>
      <c r="D416" s="53" t="s">
        <v>105</v>
      </c>
      <c r="E416" s="53"/>
      <c r="F416" s="22" t="str">
        <f>IF(H416="","",CHOOSE(MONTH(H416),"JANVIER","FEVRIER","MARS","AVRIL","MAI","JUIN","JUILLET","AOUT","SEPTEMBRE","OCTOBRE","NOVEMBRE","DECEMBRE"))</f>
        <v>SEPTEMBRE</v>
      </c>
      <c r="G416" s="55">
        <v>42979</v>
      </c>
      <c r="H416" s="55">
        <v>42979</v>
      </c>
      <c r="I416" s="22">
        <f>H416-G416</f>
        <v>0</v>
      </c>
      <c r="J416" s="63">
        <v>0</v>
      </c>
      <c r="K416" s="74" t="s">
        <v>56</v>
      </c>
    </row>
    <row r="417" spans="1:11" x14ac:dyDescent="0.2">
      <c r="A417" s="12" t="s">
        <v>74</v>
      </c>
      <c r="B417" s="22" t="s">
        <v>20</v>
      </c>
      <c r="C417" s="53" t="s">
        <v>58</v>
      </c>
      <c r="D417" s="53" t="s">
        <v>106</v>
      </c>
      <c r="E417" s="53"/>
      <c r="F417" s="22" t="str">
        <f>IF(H417="","",CHOOSE(MONTH(H417),"JANVIER","FEVRIER","MARS","AVRIL","MAI","JUIN","JUILLET","AOUT","SEPTEMBRE","OCTOBRE","NOVEMBRE","DECEMBRE"))</f>
        <v>SEPTEMBRE</v>
      </c>
      <c r="G417" s="55">
        <v>42979</v>
      </c>
      <c r="H417" s="55">
        <v>42979</v>
      </c>
      <c r="I417" s="22">
        <f>H417-G417</f>
        <v>0</v>
      </c>
      <c r="J417" s="63">
        <v>0</v>
      </c>
      <c r="K417" s="74" t="s">
        <v>56</v>
      </c>
    </row>
    <row r="418" spans="1:11" x14ac:dyDescent="0.2">
      <c r="A418" s="12" t="s">
        <v>74</v>
      </c>
      <c r="B418" s="22" t="s">
        <v>20</v>
      </c>
      <c r="C418" s="53" t="s">
        <v>58</v>
      </c>
      <c r="D418" s="53" t="s">
        <v>107</v>
      </c>
      <c r="E418" s="53"/>
      <c r="F418" s="22" t="str">
        <f>IF(H418="","",CHOOSE(MONTH(H418),"JANVIER","FEVRIER","MARS","AVRIL","MAI","JUIN","JUILLET","AOUT","SEPTEMBRE","OCTOBRE","NOVEMBRE","DECEMBRE"))</f>
        <v>SEPTEMBRE</v>
      </c>
      <c r="G418" s="55">
        <v>42979</v>
      </c>
      <c r="H418" s="55">
        <v>42979</v>
      </c>
      <c r="I418" s="22">
        <f>H418-G418</f>
        <v>0</v>
      </c>
      <c r="J418" s="63">
        <v>0</v>
      </c>
      <c r="K418" s="74" t="s">
        <v>56</v>
      </c>
    </row>
    <row r="419" spans="1:11" x14ac:dyDescent="0.2">
      <c r="A419" s="12" t="s">
        <v>74</v>
      </c>
      <c r="B419" s="22" t="s">
        <v>20</v>
      </c>
      <c r="C419" s="53" t="s">
        <v>58</v>
      </c>
      <c r="D419" s="53" t="s">
        <v>82</v>
      </c>
      <c r="E419" s="53"/>
      <c r="F419" s="22" t="str">
        <f>IF(H419="","",CHOOSE(MONTH(H419),"JANVIER","FEVRIER","MARS","AVRIL","MAI","JUIN","JUILLET","AOUT","SEPTEMBRE","OCTOBRE","NOVEMBRE","DECEMBRE"))</f>
        <v>SEPTEMBRE</v>
      </c>
      <c r="G419" s="55">
        <v>42979</v>
      </c>
      <c r="H419" s="55">
        <v>42979</v>
      </c>
      <c r="I419" s="22">
        <f>H419-G419</f>
        <v>0</v>
      </c>
      <c r="J419" s="63">
        <v>0</v>
      </c>
      <c r="K419" s="74" t="s">
        <v>56</v>
      </c>
    </row>
    <row r="420" spans="1:11" x14ac:dyDescent="0.2">
      <c r="A420" s="12" t="s">
        <v>74</v>
      </c>
      <c r="B420" s="22" t="s">
        <v>20</v>
      </c>
      <c r="C420" s="53" t="s">
        <v>58</v>
      </c>
      <c r="D420" s="53" t="s">
        <v>83</v>
      </c>
      <c r="E420" s="53"/>
      <c r="F420" s="22" t="str">
        <f>IF(H420="","",CHOOSE(MONTH(H420),"JANVIER","FEVRIER","MARS","AVRIL","MAI","JUIN","JUILLET","AOUT","SEPTEMBRE","OCTOBRE","NOVEMBRE","DECEMBRE"))</f>
        <v>SEPTEMBRE</v>
      </c>
      <c r="G420" s="55">
        <v>42979</v>
      </c>
      <c r="H420" s="55">
        <v>42979</v>
      </c>
      <c r="I420" s="22">
        <f>H420-G420</f>
        <v>0</v>
      </c>
      <c r="J420" s="63">
        <v>0</v>
      </c>
      <c r="K420" s="74" t="s">
        <v>56</v>
      </c>
    </row>
    <row r="421" spans="1:11" x14ac:dyDescent="0.2">
      <c r="A421" s="12" t="s">
        <v>76</v>
      </c>
      <c r="B421" s="22" t="s">
        <v>20</v>
      </c>
      <c r="C421" s="53" t="s">
        <v>58</v>
      </c>
      <c r="D421" s="53" t="s">
        <v>83</v>
      </c>
      <c r="E421" s="53"/>
      <c r="F421" s="22" t="str">
        <f>IF(H421="","",CHOOSE(MONTH(H421),"JANVIER","FEVRIER","MARS","AVRIL","MAI","JUIN","JUILLET","AOUT","SEPTEMBRE","OCTOBRE","NOVEMBRE","DECEMBRE"))</f>
        <v>SEPTEMBRE</v>
      </c>
      <c r="G421" s="55">
        <v>42979</v>
      </c>
      <c r="H421" s="55">
        <v>42982</v>
      </c>
      <c r="I421" s="22">
        <f>H421-G421</f>
        <v>3</v>
      </c>
      <c r="J421" s="63">
        <v>114.72</v>
      </c>
      <c r="K421" s="74" t="s">
        <v>56</v>
      </c>
    </row>
    <row r="422" spans="1:11" x14ac:dyDescent="0.2">
      <c r="A422" s="12" t="s">
        <v>76</v>
      </c>
      <c r="B422" s="22" t="s">
        <v>20</v>
      </c>
      <c r="C422" s="53" t="s">
        <v>59</v>
      </c>
      <c r="D422" s="53" t="s">
        <v>98</v>
      </c>
      <c r="E422" s="53"/>
      <c r="F422" s="22" t="str">
        <f>IF(H422="","",CHOOSE(MONTH(H422),"JANVIER","FEVRIER","MARS","AVRIL","MAI","JUIN","JUILLET","AOUT","SEPTEMBRE","OCTOBRE","NOVEMBRE","DECEMBRE"))</f>
        <v>SEPTEMBRE</v>
      </c>
      <c r="G422" s="55">
        <v>42979</v>
      </c>
      <c r="H422" s="55">
        <v>42979</v>
      </c>
      <c r="I422" s="22">
        <f>H422-G422</f>
        <v>0</v>
      </c>
      <c r="J422" s="63">
        <v>0</v>
      </c>
      <c r="K422" s="74" t="s">
        <v>56</v>
      </c>
    </row>
    <row r="423" spans="1:11" x14ac:dyDescent="0.2">
      <c r="A423" s="12" t="s">
        <v>76</v>
      </c>
      <c r="B423" s="22" t="s">
        <v>20</v>
      </c>
      <c r="C423" s="53" t="s">
        <v>59</v>
      </c>
      <c r="D423" s="53" t="s">
        <v>99</v>
      </c>
      <c r="E423" s="53"/>
      <c r="F423" s="22" t="str">
        <f>IF(H423="","",CHOOSE(MONTH(H423),"JANVIER","FEVRIER","MARS","AVRIL","MAI","JUIN","JUILLET","AOUT","SEPTEMBRE","OCTOBRE","NOVEMBRE","DECEMBRE"))</f>
        <v>SEPTEMBRE</v>
      </c>
      <c r="G423" s="55">
        <v>42979</v>
      </c>
      <c r="H423" s="55">
        <v>42979</v>
      </c>
      <c r="I423" s="22">
        <f>H423-G423</f>
        <v>0</v>
      </c>
      <c r="J423" s="63">
        <v>0</v>
      </c>
      <c r="K423" s="74" t="s">
        <v>56</v>
      </c>
    </row>
    <row r="424" spans="1:11" x14ac:dyDescent="0.2">
      <c r="A424" s="12" t="s">
        <v>76</v>
      </c>
      <c r="B424" s="22" t="s">
        <v>20</v>
      </c>
      <c r="C424" s="53" t="s">
        <v>59</v>
      </c>
      <c r="D424" s="53" t="s">
        <v>100</v>
      </c>
      <c r="E424" s="53"/>
      <c r="F424" s="22" t="str">
        <f>IF(H424="","",CHOOSE(MONTH(H424),"JANVIER","FEVRIER","MARS","AVRIL","MAI","JUIN","JUILLET","AOUT","SEPTEMBRE","OCTOBRE","NOVEMBRE","DECEMBRE"))</f>
        <v>SEPTEMBRE</v>
      </c>
      <c r="G424" s="55">
        <v>42979</v>
      </c>
      <c r="H424" s="55">
        <v>42979</v>
      </c>
      <c r="I424" s="22">
        <f>H424-G424</f>
        <v>0</v>
      </c>
      <c r="J424" s="63">
        <v>0</v>
      </c>
      <c r="K424" s="74" t="s">
        <v>56</v>
      </c>
    </row>
    <row r="425" spans="1:11" x14ac:dyDescent="0.2">
      <c r="A425" s="12" t="s">
        <v>76</v>
      </c>
      <c r="B425" s="22" t="s">
        <v>20</v>
      </c>
      <c r="C425" s="53" t="s">
        <v>59</v>
      </c>
      <c r="D425" s="53" t="s">
        <v>101</v>
      </c>
      <c r="E425" s="53"/>
      <c r="F425" s="22" t="str">
        <f>IF(H425="","",CHOOSE(MONTH(H425),"JANVIER","FEVRIER","MARS","AVRIL","MAI","JUIN","JUILLET","AOUT","SEPTEMBRE","OCTOBRE","NOVEMBRE","DECEMBRE"))</f>
        <v>SEPTEMBRE</v>
      </c>
      <c r="G425" s="55">
        <v>42979</v>
      </c>
      <c r="H425" s="55">
        <v>42979</v>
      </c>
      <c r="I425" s="22">
        <f>H425-G425</f>
        <v>0</v>
      </c>
      <c r="J425" s="63">
        <v>0</v>
      </c>
      <c r="K425" s="74" t="s">
        <v>56</v>
      </c>
    </row>
    <row r="426" spans="1:11" x14ac:dyDescent="0.2">
      <c r="A426" s="12" t="s">
        <v>76</v>
      </c>
      <c r="B426" s="22" t="s">
        <v>20</v>
      </c>
      <c r="C426" s="53" t="s">
        <v>59</v>
      </c>
      <c r="D426" s="53" t="s">
        <v>102</v>
      </c>
      <c r="E426" s="53"/>
      <c r="F426" s="22" t="str">
        <f>IF(H426="","",CHOOSE(MONTH(H426),"JANVIER","FEVRIER","MARS","AVRIL","MAI","JUIN","JUILLET","AOUT","SEPTEMBRE","OCTOBRE","NOVEMBRE","DECEMBRE"))</f>
        <v>SEPTEMBRE</v>
      </c>
      <c r="G426" s="55">
        <v>42979</v>
      </c>
      <c r="H426" s="55">
        <v>42979</v>
      </c>
      <c r="I426" s="22">
        <f>H426-G426</f>
        <v>0</v>
      </c>
      <c r="J426" s="63">
        <v>0</v>
      </c>
      <c r="K426" s="74" t="s">
        <v>56</v>
      </c>
    </row>
    <row r="427" spans="1:11" x14ac:dyDescent="0.2">
      <c r="A427" s="12" t="s">
        <v>76</v>
      </c>
      <c r="B427" s="22" t="s">
        <v>20</v>
      </c>
      <c r="C427" s="53" t="s">
        <v>59</v>
      </c>
      <c r="D427" s="53" t="s">
        <v>103</v>
      </c>
      <c r="E427" s="53"/>
      <c r="F427" s="22" t="str">
        <f>IF(H427="","",CHOOSE(MONTH(H427),"JANVIER","FEVRIER","MARS","AVRIL","MAI","JUIN","JUILLET","AOUT","SEPTEMBRE","OCTOBRE","NOVEMBRE","DECEMBRE"))</f>
        <v>SEPTEMBRE</v>
      </c>
      <c r="G427" s="55">
        <v>42979</v>
      </c>
      <c r="H427" s="55">
        <v>42979</v>
      </c>
      <c r="I427" s="22">
        <f>H427-G427</f>
        <v>0</v>
      </c>
      <c r="J427" s="63">
        <v>0</v>
      </c>
      <c r="K427" s="74" t="s">
        <v>56</v>
      </c>
    </row>
    <row r="428" spans="1:11" x14ac:dyDescent="0.2">
      <c r="A428" s="12" t="s">
        <v>76</v>
      </c>
      <c r="B428" s="22" t="s">
        <v>20</v>
      </c>
      <c r="C428" s="53" t="s">
        <v>59</v>
      </c>
      <c r="D428" s="53" t="s">
        <v>104</v>
      </c>
      <c r="E428" s="53"/>
      <c r="F428" s="22" t="str">
        <f>IF(H428="","",CHOOSE(MONTH(H428),"JANVIER","FEVRIER","MARS","AVRIL","MAI","JUIN","JUILLET","AOUT","SEPTEMBRE","OCTOBRE","NOVEMBRE","DECEMBRE"))</f>
        <v>SEPTEMBRE</v>
      </c>
      <c r="G428" s="55">
        <v>42979</v>
      </c>
      <c r="H428" s="55">
        <v>42979</v>
      </c>
      <c r="I428" s="22">
        <f>H428-G428</f>
        <v>0</v>
      </c>
      <c r="J428" s="63">
        <v>0</v>
      </c>
    </row>
    <row r="429" spans="1:11" x14ac:dyDescent="0.2">
      <c r="A429" s="12" t="s">
        <v>76</v>
      </c>
      <c r="B429" s="22" t="s">
        <v>20</v>
      </c>
      <c r="C429" s="53" t="s">
        <v>59</v>
      </c>
      <c r="D429" s="53" t="s">
        <v>105</v>
      </c>
      <c r="E429" s="53"/>
      <c r="F429" s="22" t="str">
        <f>IF(H429="","",CHOOSE(MONTH(H429),"JANVIER","FEVRIER","MARS","AVRIL","MAI","JUIN","JUILLET","AOUT","SEPTEMBRE","OCTOBRE","NOVEMBRE","DECEMBRE"))</f>
        <v>SEPTEMBRE</v>
      </c>
      <c r="G429" s="55">
        <v>42979</v>
      </c>
      <c r="H429" s="55">
        <v>42979</v>
      </c>
      <c r="I429" s="22">
        <f>H429-G429</f>
        <v>0</v>
      </c>
      <c r="J429" s="63">
        <v>0</v>
      </c>
      <c r="K429" s="74" t="s">
        <v>56</v>
      </c>
    </row>
    <row r="430" spans="1:11" x14ac:dyDescent="0.2">
      <c r="A430" s="12" t="s">
        <v>73</v>
      </c>
      <c r="B430" s="22" t="s">
        <v>20</v>
      </c>
      <c r="C430" s="53" t="s">
        <v>81</v>
      </c>
      <c r="D430" s="53" t="s">
        <v>85</v>
      </c>
      <c r="E430" s="53"/>
      <c r="F430" s="22" t="str">
        <f>IF(H430="","",CHOOSE(MONTH(H430),"JANVIER","FEVRIER","MARS","AVRIL","MAI","JUIN","JUILLET","AOUT","SEPTEMBRE","OCTOBRE","NOVEMBRE","DECEMBRE"))</f>
        <v>SEPTEMBRE</v>
      </c>
      <c r="G430" s="55">
        <v>42979</v>
      </c>
      <c r="H430" s="55">
        <v>42979</v>
      </c>
      <c r="I430" s="22">
        <f>H430-G430</f>
        <v>0</v>
      </c>
      <c r="J430" s="63">
        <v>0</v>
      </c>
      <c r="K430" s="74" t="s">
        <v>56</v>
      </c>
    </row>
    <row r="431" spans="1:11" x14ac:dyDescent="0.2">
      <c r="A431" s="12" t="s">
        <v>73</v>
      </c>
      <c r="B431" s="22" t="s">
        <v>20</v>
      </c>
      <c r="C431" s="53" t="s">
        <v>81</v>
      </c>
      <c r="D431" s="53" t="s">
        <v>86</v>
      </c>
      <c r="E431" s="53"/>
      <c r="F431" s="22" t="str">
        <f>IF(H431="","",CHOOSE(MONTH(H431),"JANVIER","FEVRIER","MARS","AVRIL","MAI","JUIN","JUILLET","AOUT","SEPTEMBRE","OCTOBRE","NOVEMBRE","DECEMBRE"))</f>
        <v>SEPTEMBRE</v>
      </c>
      <c r="G431" s="55">
        <v>42979</v>
      </c>
      <c r="H431" s="55">
        <v>42979</v>
      </c>
      <c r="I431" s="22">
        <f>H431-G431</f>
        <v>0</v>
      </c>
      <c r="J431" s="63">
        <v>0</v>
      </c>
      <c r="K431" s="74" t="s">
        <v>56</v>
      </c>
    </row>
    <row r="432" spans="1:11" x14ac:dyDescent="0.2">
      <c r="A432" s="12" t="s">
        <v>73</v>
      </c>
      <c r="B432" s="22" t="s">
        <v>20</v>
      </c>
      <c r="C432" s="53" t="s">
        <v>81</v>
      </c>
      <c r="D432" s="53" t="s">
        <v>87</v>
      </c>
      <c r="E432" s="53"/>
      <c r="F432" s="22" t="str">
        <f>IF(H432="","",CHOOSE(MONTH(H432),"JANVIER","FEVRIER","MARS","AVRIL","MAI","JUIN","JUILLET","AOUT","SEPTEMBRE","OCTOBRE","NOVEMBRE","DECEMBRE"))</f>
        <v>SEPTEMBRE</v>
      </c>
      <c r="G432" s="55">
        <v>42979</v>
      </c>
      <c r="H432" s="55">
        <v>42979</v>
      </c>
      <c r="I432" s="22">
        <f>H432-G432</f>
        <v>0</v>
      </c>
      <c r="J432" s="63">
        <v>0</v>
      </c>
      <c r="K432" s="74" t="s">
        <v>56</v>
      </c>
    </row>
    <row r="433" spans="1:11" x14ac:dyDescent="0.2">
      <c r="A433" s="12" t="s">
        <v>73</v>
      </c>
      <c r="B433" s="22" t="s">
        <v>20</v>
      </c>
      <c r="C433" s="53" t="s">
        <v>81</v>
      </c>
      <c r="D433" s="53" t="s">
        <v>88</v>
      </c>
      <c r="E433" s="53"/>
      <c r="F433" s="22" t="str">
        <f>IF(H433="","",CHOOSE(MONTH(H433),"JANVIER","FEVRIER","MARS","AVRIL","MAI","JUIN","JUILLET","AOUT","SEPTEMBRE","OCTOBRE","NOVEMBRE","DECEMBRE"))</f>
        <v>SEPTEMBRE</v>
      </c>
      <c r="G433" s="55">
        <v>42979</v>
      </c>
      <c r="H433" s="55">
        <v>42979</v>
      </c>
      <c r="I433" s="22">
        <f>H433-G433</f>
        <v>0</v>
      </c>
      <c r="J433" s="63">
        <v>0</v>
      </c>
      <c r="K433" s="74" t="s">
        <v>56</v>
      </c>
    </row>
    <row r="434" spans="1:11" x14ac:dyDescent="0.2">
      <c r="A434" s="12" t="s">
        <v>73</v>
      </c>
      <c r="B434" s="22" t="s">
        <v>20</v>
      </c>
      <c r="C434" s="53" t="s">
        <v>81</v>
      </c>
      <c r="D434" s="53" t="s">
        <v>89</v>
      </c>
      <c r="E434" s="53"/>
      <c r="F434" s="22" t="str">
        <f>IF(H434="","",CHOOSE(MONTH(H434),"JANVIER","FEVRIER","MARS","AVRIL","MAI","JUIN","JUILLET","AOUT","SEPTEMBRE","OCTOBRE","NOVEMBRE","DECEMBRE"))</f>
        <v>SEPTEMBRE</v>
      </c>
      <c r="G434" s="55">
        <v>42979</v>
      </c>
      <c r="H434" s="55">
        <v>42979</v>
      </c>
      <c r="I434" s="22">
        <f>H434-G434</f>
        <v>0</v>
      </c>
      <c r="J434" s="63">
        <v>0</v>
      </c>
      <c r="K434" s="74" t="s">
        <v>56</v>
      </c>
    </row>
    <row r="435" spans="1:11" x14ac:dyDescent="0.2">
      <c r="A435" s="12" t="s">
        <v>73</v>
      </c>
      <c r="B435" s="22" t="s">
        <v>20</v>
      </c>
      <c r="C435" s="53" t="s">
        <v>81</v>
      </c>
      <c r="D435" s="53" t="s">
        <v>90</v>
      </c>
      <c r="E435" s="53"/>
      <c r="F435" s="22" t="str">
        <f>IF(H435="","",CHOOSE(MONTH(H435),"JANVIER","FEVRIER","MARS","AVRIL","MAI","JUIN","JUILLET","AOUT","SEPTEMBRE","OCTOBRE","NOVEMBRE","DECEMBRE"))</f>
        <v>SEPTEMBRE</v>
      </c>
      <c r="G435" s="55">
        <v>42979</v>
      </c>
      <c r="H435" s="55">
        <v>42979</v>
      </c>
      <c r="I435" s="22">
        <f>H435-G435</f>
        <v>0</v>
      </c>
      <c r="J435" s="63">
        <v>0</v>
      </c>
      <c r="K435" s="74" t="s">
        <v>56</v>
      </c>
    </row>
    <row r="436" spans="1:11" x14ac:dyDescent="0.2">
      <c r="A436" s="12" t="s">
        <v>73</v>
      </c>
      <c r="B436" s="22" t="s">
        <v>20</v>
      </c>
      <c r="C436" s="53" t="s">
        <v>81</v>
      </c>
      <c r="D436" s="53" t="s">
        <v>91</v>
      </c>
      <c r="E436" s="53"/>
      <c r="F436" s="22" t="str">
        <f>IF(H436="","",CHOOSE(MONTH(H436),"JANVIER","FEVRIER","MARS","AVRIL","MAI","JUIN","JUILLET","AOUT","SEPTEMBRE","OCTOBRE","NOVEMBRE","DECEMBRE"))</f>
        <v>SEPTEMBRE</v>
      </c>
      <c r="G436" s="55">
        <v>42979</v>
      </c>
      <c r="H436" s="55">
        <v>42979</v>
      </c>
      <c r="I436" s="22">
        <f>H436-G436</f>
        <v>0</v>
      </c>
      <c r="J436" s="63">
        <v>0</v>
      </c>
      <c r="K436" s="74" t="s">
        <v>56</v>
      </c>
    </row>
    <row r="437" spans="1:11" x14ac:dyDescent="0.2">
      <c r="A437" s="12" t="s">
        <v>73</v>
      </c>
      <c r="B437" s="22" t="s">
        <v>20</v>
      </c>
      <c r="C437" s="53" t="s">
        <v>81</v>
      </c>
      <c r="D437" s="53" t="s">
        <v>92</v>
      </c>
      <c r="E437" s="53"/>
      <c r="F437" s="22" t="str">
        <f>IF(H437="","",CHOOSE(MONTH(H437),"JANVIER","FEVRIER","MARS","AVRIL","MAI","JUIN","JUILLET","AOUT","SEPTEMBRE","OCTOBRE","NOVEMBRE","DECEMBRE"))</f>
        <v>SEPTEMBRE</v>
      </c>
      <c r="G437" s="55">
        <v>42979</v>
      </c>
      <c r="H437" s="55">
        <v>42979</v>
      </c>
      <c r="I437" s="22">
        <f>H437-G437</f>
        <v>0</v>
      </c>
      <c r="J437" s="63">
        <v>0</v>
      </c>
      <c r="K437" s="74" t="s">
        <v>56</v>
      </c>
    </row>
    <row r="438" spans="1:11" x14ac:dyDescent="0.2">
      <c r="A438" s="12" t="s">
        <v>70</v>
      </c>
      <c r="B438" s="22" t="s">
        <v>20</v>
      </c>
      <c r="C438" s="53" t="s">
        <v>58</v>
      </c>
      <c r="D438" s="53" t="s">
        <v>97</v>
      </c>
      <c r="E438" s="53"/>
      <c r="F438" s="22" t="str">
        <f>IF(H438="","",CHOOSE(MONTH(H438),"JANVIER","FEVRIER","MARS","AVRIL","MAI","JUIN","JUILLET","AOUT","SEPTEMBRE","OCTOBRE","NOVEMBRE","DECEMBRE"))</f>
        <v>SEPTEMBRE</v>
      </c>
      <c r="G438" s="55">
        <v>42980</v>
      </c>
      <c r="H438" s="55">
        <v>42983</v>
      </c>
      <c r="I438" s="22">
        <f>H438-G438</f>
        <v>3</v>
      </c>
      <c r="J438" s="63">
        <v>149.41999999999999</v>
      </c>
      <c r="K438" s="74" t="s">
        <v>56</v>
      </c>
    </row>
    <row r="439" spans="1:11" x14ac:dyDescent="0.2">
      <c r="A439" s="12" t="s">
        <v>71</v>
      </c>
      <c r="B439" s="22" t="s">
        <v>20</v>
      </c>
      <c r="C439" s="53" t="s">
        <v>58</v>
      </c>
      <c r="D439" s="53" t="s">
        <v>92</v>
      </c>
      <c r="E439" s="53"/>
      <c r="F439" s="22" t="str">
        <f>IF(H439="","",CHOOSE(MONTH(H439),"JANVIER","FEVRIER","MARS","AVRIL","MAI","JUIN","JUILLET","AOUT","SEPTEMBRE","OCTOBRE","NOVEMBRE","DECEMBRE"))</f>
        <v>SEPTEMBRE</v>
      </c>
      <c r="G439" s="55">
        <v>42980</v>
      </c>
      <c r="H439" s="55">
        <v>42983</v>
      </c>
      <c r="I439" s="22">
        <f>H439-G439</f>
        <v>3</v>
      </c>
      <c r="J439" s="63">
        <v>140.74</v>
      </c>
      <c r="K439" s="74" t="s">
        <v>56</v>
      </c>
    </row>
    <row r="440" spans="1:11" x14ac:dyDescent="0.2">
      <c r="A440" s="12" t="s">
        <v>68</v>
      </c>
      <c r="B440" s="22" t="s">
        <v>22</v>
      </c>
      <c r="C440" s="53" t="s">
        <v>59</v>
      </c>
      <c r="D440" s="53" t="s">
        <v>100</v>
      </c>
      <c r="E440" s="53"/>
      <c r="F440" s="22" t="str">
        <f>IF(H440="","",CHOOSE(MONTH(H440),"JANVIER","FEVRIER","MARS","AVRIL","MAI","JUIN","JUILLET","AOUT","SEPTEMBRE","OCTOBRE","NOVEMBRE","DECEMBRE"))</f>
        <v>SEPTEMBRE</v>
      </c>
      <c r="G440" s="55">
        <v>42981</v>
      </c>
      <c r="H440" s="55">
        <v>42986</v>
      </c>
      <c r="I440" s="22">
        <f>H440-G440</f>
        <v>5</v>
      </c>
      <c r="J440" s="63">
        <v>0</v>
      </c>
      <c r="K440" s="74" t="s">
        <v>56</v>
      </c>
    </row>
    <row r="441" spans="1:11" x14ac:dyDescent="0.2">
      <c r="A441" s="12" t="s">
        <v>75</v>
      </c>
      <c r="B441" s="22" t="s">
        <v>20</v>
      </c>
      <c r="C441" s="53" t="s">
        <v>59</v>
      </c>
      <c r="D441" s="53" t="s">
        <v>90</v>
      </c>
      <c r="E441" s="53"/>
      <c r="F441" s="22" t="str">
        <f>IF(H441="","",CHOOSE(MONTH(H441),"JANVIER","FEVRIER","MARS","AVRIL","MAI","JUIN","JUILLET","AOUT","SEPTEMBRE","OCTOBRE","NOVEMBRE","DECEMBRE"))</f>
        <v>SEPTEMBRE</v>
      </c>
      <c r="G441" s="55">
        <v>42981</v>
      </c>
      <c r="H441" s="55">
        <v>42985</v>
      </c>
      <c r="I441" s="22">
        <f>H441-G441</f>
        <v>4</v>
      </c>
      <c r="J441" s="63">
        <v>223.8</v>
      </c>
      <c r="K441" s="74" t="s">
        <v>56</v>
      </c>
    </row>
    <row r="442" spans="1:11" x14ac:dyDescent="0.2">
      <c r="A442" s="12" t="s">
        <v>68</v>
      </c>
      <c r="B442" s="22" t="s">
        <v>20</v>
      </c>
      <c r="C442" s="53" t="s">
        <v>59</v>
      </c>
      <c r="D442" s="53" t="s">
        <v>98</v>
      </c>
      <c r="E442" s="53"/>
      <c r="F442" s="22" t="str">
        <f>IF(H442="","",CHOOSE(MONTH(H442),"JANVIER","FEVRIER","MARS","AVRIL","MAI","JUIN","JUILLET","AOUT","SEPTEMBRE","OCTOBRE","NOVEMBRE","DECEMBRE"))</f>
        <v>SEPTEMBRE</v>
      </c>
      <c r="G442" s="55">
        <v>42982</v>
      </c>
      <c r="H442" s="55">
        <v>42985</v>
      </c>
      <c r="I442" s="22">
        <f>H442-G442</f>
        <v>3</v>
      </c>
      <c r="J442" s="63">
        <v>131.1</v>
      </c>
      <c r="K442" s="74" t="s">
        <v>56</v>
      </c>
    </row>
    <row r="443" spans="1:11" x14ac:dyDescent="0.2">
      <c r="A443" s="12" t="s">
        <v>72</v>
      </c>
      <c r="B443" s="22" t="s">
        <v>20</v>
      </c>
      <c r="C443" s="53" t="s">
        <v>58</v>
      </c>
      <c r="D443" s="53" t="s">
        <v>93</v>
      </c>
      <c r="E443" s="53"/>
      <c r="F443" s="22" t="str">
        <f>IF(H443="","",CHOOSE(MONTH(H443),"JANVIER","FEVRIER","MARS","AVRIL","MAI","JUIN","JUILLET","AOUT","SEPTEMBRE","OCTOBRE","NOVEMBRE","DECEMBRE"))</f>
        <v>SEPTEMBRE</v>
      </c>
      <c r="G443" s="55">
        <v>42982</v>
      </c>
      <c r="H443" s="55">
        <v>42984</v>
      </c>
      <c r="I443" s="22">
        <f>H443-G443</f>
        <v>2</v>
      </c>
      <c r="J443" s="63">
        <v>144.6</v>
      </c>
      <c r="K443" s="74" t="s">
        <v>56</v>
      </c>
    </row>
    <row r="444" spans="1:11" x14ac:dyDescent="0.2">
      <c r="A444" s="12" t="s">
        <v>74</v>
      </c>
      <c r="B444" s="22" t="s">
        <v>20</v>
      </c>
      <c r="C444" s="53" t="s">
        <v>58</v>
      </c>
      <c r="D444" s="53" t="s">
        <v>93</v>
      </c>
      <c r="E444" s="53"/>
      <c r="F444" s="22" t="str">
        <f>IF(H444="","",CHOOSE(MONTH(H444),"JANVIER","FEVRIER","MARS","AVRIL","MAI","JUIN","JUILLET","AOUT","SEPTEMBRE","OCTOBRE","NOVEMBRE","DECEMBRE"))</f>
        <v>SEPTEMBRE</v>
      </c>
      <c r="G444" s="55">
        <v>42982</v>
      </c>
      <c r="H444" s="55">
        <v>42986</v>
      </c>
      <c r="I444" s="22">
        <f>H444-G444</f>
        <v>4</v>
      </c>
      <c r="J444" s="63">
        <v>167.74</v>
      </c>
      <c r="K444" s="74" t="s">
        <v>56</v>
      </c>
    </row>
    <row r="445" spans="1:11" x14ac:dyDescent="0.2">
      <c r="A445" s="12" t="s">
        <v>76</v>
      </c>
      <c r="B445" s="22" t="s">
        <v>20</v>
      </c>
      <c r="C445" s="53" t="s">
        <v>58</v>
      </c>
      <c r="D445" s="53" t="s">
        <v>97</v>
      </c>
      <c r="E445" s="53"/>
      <c r="F445" s="22" t="str">
        <f>IF(H445="","",CHOOSE(MONTH(H445),"JANVIER","FEVRIER","MARS","AVRIL","MAI","JUIN","JUILLET","AOUT","SEPTEMBRE","OCTOBRE","NOVEMBRE","DECEMBRE"))</f>
        <v>SEPTEMBRE</v>
      </c>
      <c r="G445" s="55">
        <v>42982</v>
      </c>
      <c r="H445" s="55">
        <v>42986</v>
      </c>
      <c r="I445" s="22">
        <f>H445-G445</f>
        <v>4</v>
      </c>
      <c r="J445" s="63">
        <v>181.23</v>
      </c>
      <c r="K445" s="74" t="s">
        <v>56</v>
      </c>
    </row>
    <row r="446" spans="1:11" x14ac:dyDescent="0.2">
      <c r="A446" s="12" t="s">
        <v>65</v>
      </c>
      <c r="B446" s="22" t="s">
        <v>20</v>
      </c>
      <c r="C446" s="53" t="s">
        <v>58</v>
      </c>
      <c r="D446" s="53" t="s">
        <v>86</v>
      </c>
      <c r="E446" s="53"/>
      <c r="F446" s="22" t="str">
        <f>IF(H446="","",CHOOSE(MONTH(H446),"JANVIER","FEVRIER","MARS","AVRIL","MAI","JUIN","JUILLET","AOUT","SEPTEMBRE","OCTOBRE","NOVEMBRE","DECEMBRE"))</f>
        <v>SEPTEMBRE</v>
      </c>
      <c r="G446" s="55">
        <v>42983</v>
      </c>
      <c r="H446" s="55">
        <v>42987</v>
      </c>
      <c r="I446" s="22">
        <f>H446-G446</f>
        <v>4</v>
      </c>
      <c r="J446" s="63">
        <v>204.37</v>
      </c>
      <c r="K446" s="74" t="s">
        <v>56</v>
      </c>
    </row>
    <row r="447" spans="1:11" x14ac:dyDescent="0.2">
      <c r="A447" s="12" t="s">
        <v>70</v>
      </c>
      <c r="B447" s="22" t="s">
        <v>20</v>
      </c>
      <c r="C447" s="53" t="s">
        <v>58</v>
      </c>
      <c r="D447" s="53" t="s">
        <v>84</v>
      </c>
      <c r="E447" s="53"/>
      <c r="F447" s="22" t="str">
        <f>IF(H447="","",CHOOSE(MONTH(H447),"JANVIER","FEVRIER","MARS","AVRIL","MAI","JUIN","JUILLET","AOUT","SEPTEMBRE","OCTOBRE","NOVEMBRE","DECEMBRE"))</f>
        <v>SEPTEMBRE</v>
      </c>
      <c r="G447" s="55">
        <v>42983</v>
      </c>
      <c r="H447" s="55">
        <v>42987</v>
      </c>
      <c r="I447" s="22">
        <f>H447-G447</f>
        <v>4</v>
      </c>
      <c r="J447" s="63">
        <v>192.8</v>
      </c>
      <c r="K447" s="74" t="s">
        <v>56</v>
      </c>
    </row>
    <row r="448" spans="1:11" x14ac:dyDescent="0.2">
      <c r="A448" s="12" t="s">
        <v>71</v>
      </c>
      <c r="B448" s="22" t="s">
        <v>20</v>
      </c>
      <c r="C448" s="53" t="s">
        <v>81</v>
      </c>
      <c r="D448" s="53" t="s">
        <v>95</v>
      </c>
      <c r="E448" s="53"/>
      <c r="F448" s="22" t="str">
        <f>IF(H448="","",CHOOSE(MONTH(H448),"JANVIER","FEVRIER","MARS","AVRIL","MAI","JUIN","JUILLET","AOUT","SEPTEMBRE","OCTOBRE","NOVEMBRE","DECEMBRE"))</f>
        <v>SEPTEMBRE</v>
      </c>
      <c r="G448" s="55">
        <v>42983</v>
      </c>
      <c r="H448" s="55">
        <v>42986</v>
      </c>
      <c r="I448" s="22">
        <f>H448-G448</f>
        <v>3</v>
      </c>
      <c r="J448" s="63">
        <v>180</v>
      </c>
      <c r="K448" s="74" t="s">
        <v>56</v>
      </c>
    </row>
    <row r="449" spans="1:11" x14ac:dyDescent="0.2">
      <c r="A449" s="12" t="s">
        <v>69</v>
      </c>
      <c r="B449" s="22" t="s">
        <v>20</v>
      </c>
      <c r="C449" s="53" t="s">
        <v>58</v>
      </c>
      <c r="D449" s="53" t="s">
        <v>107</v>
      </c>
      <c r="E449" s="53"/>
      <c r="F449" s="22" t="str">
        <f>IF(H449="","",CHOOSE(MONTH(H449),"JANVIER","FEVRIER","MARS","AVRIL","MAI","JUIN","JUILLET","AOUT","SEPTEMBRE","OCTOBRE","NOVEMBRE","DECEMBRE"))</f>
        <v>SEPTEMBRE</v>
      </c>
      <c r="G449" s="55">
        <v>42983</v>
      </c>
      <c r="H449" s="55">
        <v>42988</v>
      </c>
      <c r="I449" s="22">
        <f>H449-G449</f>
        <v>5</v>
      </c>
      <c r="J449" s="63">
        <v>187.98</v>
      </c>
      <c r="K449" s="74" t="s">
        <v>56</v>
      </c>
    </row>
    <row r="450" spans="1:11" x14ac:dyDescent="0.2">
      <c r="A450" s="12" t="s">
        <v>72</v>
      </c>
      <c r="B450" s="22" t="s">
        <v>20</v>
      </c>
      <c r="C450" s="53" t="s">
        <v>59</v>
      </c>
      <c r="D450" s="53" t="s">
        <v>89</v>
      </c>
      <c r="E450" s="53"/>
      <c r="F450" s="22" t="str">
        <f>IF(H450="","",CHOOSE(MONTH(H450),"JANVIER","FEVRIER","MARS","AVRIL","MAI","JUIN","JUILLET","AOUT","SEPTEMBRE","OCTOBRE","NOVEMBRE","DECEMBRE"))</f>
        <v>SEPTEMBRE</v>
      </c>
      <c r="G450" s="55">
        <v>42984</v>
      </c>
      <c r="H450" s="55">
        <v>42989</v>
      </c>
      <c r="I450" s="22">
        <f>H450-G450</f>
        <v>5</v>
      </c>
      <c r="J450" s="63">
        <v>518</v>
      </c>
      <c r="K450" s="74" t="s">
        <v>56</v>
      </c>
    </row>
    <row r="451" spans="1:11" x14ac:dyDescent="0.2">
      <c r="A451" s="12" t="s">
        <v>68</v>
      </c>
      <c r="B451" s="22" t="s">
        <v>20</v>
      </c>
      <c r="C451" s="53" t="s">
        <v>59</v>
      </c>
      <c r="D451" s="53" t="s">
        <v>94</v>
      </c>
      <c r="E451" s="53"/>
      <c r="F451" s="22" t="str">
        <f>IF(H451="","",CHOOSE(MONTH(H451),"JANVIER","FEVRIER","MARS","AVRIL","MAI","JUIN","JUILLET","AOUT","SEPTEMBRE","OCTOBRE","NOVEMBRE","DECEMBRE"))</f>
        <v>SEPTEMBRE</v>
      </c>
      <c r="G451" s="55">
        <v>42985</v>
      </c>
      <c r="H451" s="55">
        <v>42988</v>
      </c>
      <c r="I451" s="22">
        <f>H451-G451</f>
        <v>3</v>
      </c>
      <c r="J451" s="63">
        <v>145.66</v>
      </c>
      <c r="K451" s="74" t="s">
        <v>56</v>
      </c>
    </row>
    <row r="452" spans="1:11" x14ac:dyDescent="0.2">
      <c r="A452" s="12" t="s">
        <v>75</v>
      </c>
      <c r="B452" s="22" t="s">
        <v>20</v>
      </c>
      <c r="C452" s="53" t="s">
        <v>58</v>
      </c>
      <c r="D452" s="53" t="s">
        <v>83</v>
      </c>
      <c r="E452" s="53"/>
      <c r="F452" s="22" t="str">
        <f>IF(H452="","",CHOOSE(MONTH(H452),"JANVIER","FEVRIER","MARS","AVRIL","MAI","JUIN","JUILLET","AOUT","SEPTEMBRE","OCTOBRE","NOVEMBRE","DECEMBRE"))</f>
        <v>SEPTEMBRE</v>
      </c>
      <c r="G452" s="55">
        <v>42986</v>
      </c>
      <c r="H452" s="55">
        <v>42989</v>
      </c>
      <c r="I452" s="22">
        <f>H452-G452</f>
        <v>3</v>
      </c>
      <c r="J452" s="63">
        <v>192.8</v>
      </c>
      <c r="K452" s="74" t="s">
        <v>56</v>
      </c>
    </row>
    <row r="453" spans="1:11" x14ac:dyDescent="0.2">
      <c r="A453" s="12" t="s">
        <v>74</v>
      </c>
      <c r="B453" s="22" t="s">
        <v>20</v>
      </c>
      <c r="C453" s="53" t="s">
        <v>58</v>
      </c>
      <c r="D453" s="53" t="s">
        <v>88</v>
      </c>
      <c r="E453" s="53"/>
      <c r="F453" s="22" t="str">
        <f>IF(H453="","",CHOOSE(MONTH(H453),"JANVIER","FEVRIER","MARS","AVRIL","MAI","JUIN","JUILLET","AOUT","SEPTEMBRE","OCTOBRE","NOVEMBRE","DECEMBRE"))</f>
        <v>SEPTEMBRE</v>
      </c>
      <c r="G453" s="55">
        <v>42986</v>
      </c>
      <c r="H453" s="55">
        <v>42995</v>
      </c>
      <c r="I453" s="22">
        <f>H453-G453</f>
        <v>9</v>
      </c>
      <c r="J453" s="63">
        <v>366.32</v>
      </c>
      <c r="K453" s="74" t="s">
        <v>56</v>
      </c>
    </row>
    <row r="454" spans="1:11" x14ac:dyDescent="0.2">
      <c r="A454" s="12" t="s">
        <v>76</v>
      </c>
      <c r="B454" s="22" t="s">
        <v>20</v>
      </c>
      <c r="C454" s="53" t="s">
        <v>58</v>
      </c>
      <c r="D454" s="53" t="s">
        <v>89</v>
      </c>
      <c r="E454" s="53"/>
      <c r="F454" s="22" t="str">
        <f>IF(H454="","",CHOOSE(MONTH(H454),"JANVIER","FEVRIER","MARS","AVRIL","MAI","JUIN","JUILLET","AOUT","SEPTEMBRE","OCTOBRE","NOVEMBRE","DECEMBRE"))</f>
        <v>SEPTEMBRE</v>
      </c>
      <c r="G454" s="55">
        <v>42986</v>
      </c>
      <c r="H454" s="55">
        <v>42991</v>
      </c>
      <c r="I454" s="22">
        <f>H454-G454</f>
        <v>5</v>
      </c>
      <c r="J454" s="63">
        <v>222</v>
      </c>
      <c r="K454" s="74" t="s">
        <v>56</v>
      </c>
    </row>
    <row r="455" spans="1:11" x14ac:dyDescent="0.2">
      <c r="A455" s="12" t="s">
        <v>65</v>
      </c>
      <c r="B455" s="22" t="s">
        <v>20</v>
      </c>
      <c r="C455" s="53" t="s">
        <v>58</v>
      </c>
      <c r="D455" s="53" t="s">
        <v>82</v>
      </c>
      <c r="E455" s="53"/>
      <c r="F455" s="22" t="str">
        <f>IF(H455="","",CHOOSE(MONTH(H455),"JANVIER","FEVRIER","MARS","AVRIL","MAI","JUIN","JUILLET","AOUT","SEPTEMBRE","OCTOBRE","NOVEMBRE","DECEMBRE"))</f>
        <v>SEPTEMBRE</v>
      </c>
      <c r="G455" s="55">
        <v>42987</v>
      </c>
      <c r="H455" s="55">
        <v>42989</v>
      </c>
      <c r="I455" s="22">
        <f>H455-G455</f>
        <v>2</v>
      </c>
      <c r="J455" s="63">
        <v>111.82</v>
      </c>
    </row>
    <row r="456" spans="1:11" x14ac:dyDescent="0.2">
      <c r="A456" s="12" t="s">
        <v>70</v>
      </c>
      <c r="B456" s="22" t="s">
        <v>20</v>
      </c>
      <c r="C456" s="53" t="s">
        <v>58</v>
      </c>
      <c r="D456" s="53" t="s">
        <v>96</v>
      </c>
      <c r="E456" s="53"/>
      <c r="F456" s="22" t="str">
        <f>IF(H456="","",CHOOSE(MONTH(H456),"JANVIER","FEVRIER","MARS","AVRIL","MAI","JUIN","JUILLET","AOUT","SEPTEMBRE","OCTOBRE","NOVEMBRE","DECEMBRE"))</f>
        <v>SEPTEMBRE</v>
      </c>
      <c r="G456" s="55">
        <v>42988</v>
      </c>
      <c r="H456" s="55">
        <v>42991</v>
      </c>
      <c r="I456" s="22">
        <f>H456-G456</f>
        <v>3</v>
      </c>
      <c r="J456" s="63">
        <v>149.41999999999999</v>
      </c>
      <c r="K456" s="74" t="s">
        <v>56</v>
      </c>
    </row>
    <row r="457" spans="1:11" x14ac:dyDescent="0.2">
      <c r="A457" s="12" t="s">
        <v>68</v>
      </c>
      <c r="B457" s="22" t="s">
        <v>20</v>
      </c>
      <c r="C457" s="53" t="s">
        <v>58</v>
      </c>
      <c r="D457" s="54" t="s">
        <v>107</v>
      </c>
      <c r="E457" s="53"/>
      <c r="F457" s="22" t="str">
        <f>IF(H457="","",CHOOSE(MONTH(H457),"JANVIER","FEVRIER","MARS","AVRIL","MAI","JUIN","JUILLET","AOUT","SEPTEMBRE","OCTOBRE","NOVEMBRE","DECEMBRE"))</f>
        <v>SEPTEMBRE</v>
      </c>
      <c r="G457" s="55">
        <v>42988</v>
      </c>
      <c r="H457" s="55">
        <v>42990</v>
      </c>
      <c r="I457" s="22">
        <f>H457-G457</f>
        <v>2</v>
      </c>
      <c r="J457" s="63">
        <v>106.04</v>
      </c>
      <c r="K457" s="74" t="s">
        <v>56</v>
      </c>
    </row>
    <row r="458" spans="1:11" x14ac:dyDescent="0.2">
      <c r="A458" s="12" t="s">
        <v>69</v>
      </c>
      <c r="B458" s="22" t="s">
        <v>20</v>
      </c>
      <c r="C458" s="53" t="s">
        <v>58</v>
      </c>
      <c r="D458" s="53" t="s">
        <v>100</v>
      </c>
      <c r="E458" s="53"/>
      <c r="F458" s="22" t="str">
        <f>IF(H458="","",CHOOSE(MONTH(H458),"JANVIER","FEVRIER","MARS","AVRIL","MAI","JUIN","JUILLET","AOUT","SEPTEMBRE","OCTOBRE","NOVEMBRE","DECEMBRE"))</f>
        <v>SEPTEMBRE</v>
      </c>
      <c r="G458" s="55">
        <v>42988</v>
      </c>
      <c r="H458" s="55">
        <v>42992</v>
      </c>
      <c r="I458" s="22">
        <f>H458-G458</f>
        <v>4</v>
      </c>
      <c r="J458" s="63">
        <v>154.24</v>
      </c>
      <c r="K458" s="74" t="s">
        <v>56</v>
      </c>
    </row>
    <row r="459" spans="1:11" x14ac:dyDescent="0.2">
      <c r="A459" s="12" t="s">
        <v>69</v>
      </c>
      <c r="B459" s="22" t="s">
        <v>21</v>
      </c>
      <c r="C459" s="53" t="s">
        <v>58</v>
      </c>
      <c r="D459" s="53" t="s">
        <v>121</v>
      </c>
      <c r="E459" s="53"/>
      <c r="F459" s="22" t="str">
        <f>IF(H459="","",CHOOSE(MONTH(H459),"JANVIER","FEVRIER","MARS","AVRIL","MAI","JUIN","JUILLET","AOUT","SEPTEMBRE","OCTOBRE","NOVEMBRE","DECEMBRE"))</f>
        <v>SEPTEMBRE</v>
      </c>
      <c r="G459" s="55">
        <v>42988</v>
      </c>
      <c r="H459" s="55">
        <v>42992</v>
      </c>
      <c r="I459" s="22">
        <f>H459-G459</f>
        <v>4</v>
      </c>
      <c r="J459" s="63">
        <v>20</v>
      </c>
      <c r="K459" s="74" t="s">
        <v>56</v>
      </c>
    </row>
    <row r="460" spans="1:11" x14ac:dyDescent="0.2">
      <c r="A460" s="12" t="s">
        <v>65</v>
      </c>
      <c r="B460" s="22" t="s">
        <v>20</v>
      </c>
      <c r="C460" s="53" t="s">
        <v>58</v>
      </c>
      <c r="D460" s="53" t="s">
        <v>90</v>
      </c>
      <c r="E460" s="53"/>
      <c r="F460" s="22" t="str">
        <f>IF(H460="","",CHOOSE(MONTH(H460),"JANVIER","FEVRIER","MARS","AVRIL","MAI","JUIN","JUILLET","AOUT","SEPTEMBRE","OCTOBRE","NOVEMBRE","DECEMBRE"))</f>
        <v>SEPTEMBRE</v>
      </c>
      <c r="G460" s="55">
        <v>42989</v>
      </c>
      <c r="H460" s="55">
        <v>42992</v>
      </c>
      <c r="I460" s="22">
        <f>H460-G460</f>
        <v>3</v>
      </c>
      <c r="J460" s="63">
        <v>158.1</v>
      </c>
      <c r="K460" s="74" t="s">
        <v>56</v>
      </c>
    </row>
    <row r="461" spans="1:11" x14ac:dyDescent="0.2">
      <c r="A461" s="12" t="s">
        <v>71</v>
      </c>
      <c r="B461" s="22" t="s">
        <v>20</v>
      </c>
      <c r="C461" s="53" t="s">
        <v>58</v>
      </c>
      <c r="D461" s="53" t="s">
        <v>85</v>
      </c>
      <c r="E461" s="53"/>
      <c r="F461" s="22" t="str">
        <f>IF(H461="","",CHOOSE(MONTH(H461),"JANVIER","FEVRIER","MARS","AVRIL","MAI","JUIN","JUILLET","AOUT","SEPTEMBRE","OCTOBRE","NOVEMBRE","DECEMBRE"))</f>
        <v>SEPTEMBRE</v>
      </c>
      <c r="G461" s="55">
        <v>42989</v>
      </c>
      <c r="H461" s="55">
        <v>42993</v>
      </c>
      <c r="I461" s="22">
        <f>H461-G461</f>
        <v>4</v>
      </c>
      <c r="J461" s="63">
        <v>204.37</v>
      </c>
      <c r="K461" s="74" t="s">
        <v>56</v>
      </c>
    </row>
    <row r="462" spans="1:11" x14ac:dyDescent="0.2">
      <c r="A462" s="12" t="s">
        <v>72</v>
      </c>
      <c r="B462" s="22" t="s">
        <v>20</v>
      </c>
      <c r="C462" s="53" t="s">
        <v>59</v>
      </c>
      <c r="D462" s="53" t="s">
        <v>95</v>
      </c>
      <c r="E462" s="53"/>
      <c r="F462" s="22" t="str">
        <f>IF(H462="","",CHOOSE(MONTH(H462),"JANVIER","FEVRIER","MARS","AVRIL","MAI","JUIN","JUILLET","AOUT","SEPTEMBRE","OCTOBRE","NOVEMBRE","DECEMBRE"))</f>
        <v>SEPTEMBRE</v>
      </c>
      <c r="G462" s="55">
        <v>42989</v>
      </c>
      <c r="H462" s="55">
        <v>42992</v>
      </c>
      <c r="I462" s="22">
        <f>H462-G462</f>
        <v>3</v>
      </c>
      <c r="J462" s="63">
        <v>282.2</v>
      </c>
      <c r="K462" s="74" t="s">
        <v>56</v>
      </c>
    </row>
    <row r="463" spans="1:11" x14ac:dyDescent="0.2">
      <c r="A463" s="12" t="s">
        <v>68</v>
      </c>
      <c r="B463" s="22" t="s">
        <v>20</v>
      </c>
      <c r="C463" s="53" t="s">
        <v>59</v>
      </c>
      <c r="D463" s="53" t="s">
        <v>91</v>
      </c>
      <c r="E463" s="53"/>
      <c r="F463" s="22" t="str">
        <f>IF(H463="","",CHOOSE(MONTH(H463),"JANVIER","FEVRIER","MARS","AVRIL","MAI","JUIN","JUILLET","AOUT","SEPTEMBRE","OCTOBRE","NOVEMBRE","DECEMBRE"))</f>
        <v>SEPTEMBRE</v>
      </c>
      <c r="G463" s="55">
        <v>42990</v>
      </c>
      <c r="H463" s="55">
        <v>43004</v>
      </c>
      <c r="I463" s="22">
        <f>H463-G463</f>
        <v>14</v>
      </c>
      <c r="J463" s="63">
        <v>747.75</v>
      </c>
      <c r="K463" s="74" t="s">
        <v>56</v>
      </c>
    </row>
    <row r="464" spans="1:11" x14ac:dyDescent="0.2">
      <c r="A464" s="12" t="s">
        <v>70</v>
      </c>
      <c r="B464" s="22" t="s">
        <v>20</v>
      </c>
      <c r="C464" s="53" t="s">
        <v>58</v>
      </c>
      <c r="D464" s="54" t="s">
        <v>106</v>
      </c>
      <c r="E464" s="53"/>
      <c r="F464" s="22" t="str">
        <f>IF(H464="","",CHOOSE(MONTH(H464),"JANVIER","FEVRIER","MARS","AVRIL","MAI","JUIN","JUILLET","AOUT","SEPTEMBRE","OCTOBRE","NOVEMBRE","DECEMBRE"))</f>
        <v>SEPTEMBRE</v>
      </c>
      <c r="G464" s="55">
        <v>42991</v>
      </c>
      <c r="H464" s="55">
        <v>42993</v>
      </c>
      <c r="I464" s="22">
        <f>H464-G464</f>
        <v>2</v>
      </c>
      <c r="J464" s="63">
        <v>106.04</v>
      </c>
    </row>
    <row r="465" spans="1:11" x14ac:dyDescent="0.2">
      <c r="A465" s="12" t="s">
        <v>65</v>
      </c>
      <c r="B465" s="22" t="s">
        <v>20</v>
      </c>
      <c r="C465" s="53" t="s">
        <v>58</v>
      </c>
      <c r="D465" s="53" t="s">
        <v>89</v>
      </c>
      <c r="E465" s="53"/>
      <c r="F465" s="22" t="str">
        <f>IF(H465="","",CHOOSE(MONTH(H465),"JANVIER","FEVRIER","MARS","AVRIL","MAI","JUIN","JUILLET","AOUT","SEPTEMBRE","OCTOBRE","NOVEMBRE","DECEMBRE"))</f>
        <v>SEPTEMBRE</v>
      </c>
      <c r="G465" s="55">
        <v>42992</v>
      </c>
      <c r="H465" s="55">
        <v>42995</v>
      </c>
      <c r="I465" s="22">
        <f>H465-G465</f>
        <v>3</v>
      </c>
      <c r="J465" s="63">
        <v>158.1</v>
      </c>
      <c r="K465" s="74" t="s">
        <v>56</v>
      </c>
    </row>
    <row r="466" spans="1:11" x14ac:dyDescent="0.2">
      <c r="A466" s="12" t="s">
        <v>75</v>
      </c>
      <c r="B466" s="22" t="s">
        <v>20</v>
      </c>
      <c r="C466" s="53" t="s">
        <v>58</v>
      </c>
      <c r="D466" s="54" t="s">
        <v>104</v>
      </c>
      <c r="E466" s="53"/>
      <c r="F466" s="22" t="str">
        <f>IF(H466="","",CHOOSE(MONTH(H466),"JANVIER","FEVRIER","MARS","AVRIL","MAI","JUIN","JUILLET","AOUT","SEPTEMBRE","OCTOBRE","NOVEMBRE","DECEMBRE"))</f>
        <v>SEPTEMBRE</v>
      </c>
      <c r="G466" s="55">
        <v>42992</v>
      </c>
      <c r="H466" s="55">
        <v>42995</v>
      </c>
      <c r="I466" s="22">
        <f>H466-G466</f>
        <v>3</v>
      </c>
      <c r="J466" s="63">
        <v>91.58</v>
      </c>
      <c r="K466" s="74" t="s">
        <v>56</v>
      </c>
    </row>
    <row r="467" spans="1:11" x14ac:dyDescent="0.2">
      <c r="A467" s="12" t="s">
        <v>72</v>
      </c>
      <c r="B467" s="22" t="s">
        <v>20</v>
      </c>
      <c r="C467" s="53" t="s">
        <v>59</v>
      </c>
      <c r="D467" s="53" t="s">
        <v>92</v>
      </c>
      <c r="E467" s="53"/>
      <c r="F467" s="22" t="str">
        <f>IF(H467="","",CHOOSE(MONTH(H467),"JANVIER","FEVRIER","MARS","AVRIL","MAI","JUIN","JUILLET","AOUT","SEPTEMBRE","OCTOBRE","NOVEMBRE","DECEMBRE"))</f>
        <v>SEPTEMBRE</v>
      </c>
      <c r="G467" s="55">
        <v>42992</v>
      </c>
      <c r="H467" s="55">
        <v>42995</v>
      </c>
      <c r="I467" s="22">
        <f>H467-G467</f>
        <v>3</v>
      </c>
      <c r="J467" s="63">
        <v>243.23999999999998</v>
      </c>
      <c r="K467" s="74" t="s">
        <v>56</v>
      </c>
    </row>
    <row r="468" spans="1:11" x14ac:dyDescent="0.2">
      <c r="A468" s="12" t="s">
        <v>76</v>
      </c>
      <c r="B468" s="22" t="s">
        <v>20</v>
      </c>
      <c r="C468" s="53" t="s">
        <v>58</v>
      </c>
      <c r="D468" s="53" t="s">
        <v>93</v>
      </c>
      <c r="E468" s="53"/>
      <c r="F468" s="22" t="str">
        <f>IF(H468="","",CHOOSE(MONTH(H468),"JANVIER","FEVRIER","MARS","AVRIL","MAI","JUIN","JUILLET","AOUT","SEPTEMBRE","OCTOBRE","NOVEMBRE","DECEMBRE"))</f>
        <v>SEPTEMBRE</v>
      </c>
      <c r="G468" s="55">
        <v>42992</v>
      </c>
      <c r="H468" s="55">
        <v>42995</v>
      </c>
      <c r="I468" s="22">
        <f>H468-G468</f>
        <v>3</v>
      </c>
      <c r="J468" s="63">
        <v>120.5</v>
      </c>
      <c r="K468" s="74" t="s">
        <v>56</v>
      </c>
    </row>
    <row r="469" spans="1:11" x14ac:dyDescent="0.2">
      <c r="A469" s="12" t="s">
        <v>70</v>
      </c>
      <c r="B469" s="22" t="s">
        <v>20</v>
      </c>
      <c r="C469" s="53" t="s">
        <v>58</v>
      </c>
      <c r="D469" s="53" t="s">
        <v>92</v>
      </c>
      <c r="E469" s="53"/>
      <c r="F469" s="22" t="str">
        <f>IF(H469="","",CHOOSE(MONTH(H469),"JANVIER","FEVRIER","MARS","AVRIL","MAI","JUIN","JUILLET","AOUT","SEPTEMBRE","OCTOBRE","NOVEMBRE","DECEMBRE"))</f>
        <v>SEPTEMBRE</v>
      </c>
      <c r="G469" s="55">
        <v>42993</v>
      </c>
      <c r="H469" s="55">
        <v>42996</v>
      </c>
      <c r="I469" s="22">
        <f>H469-G469</f>
        <v>3</v>
      </c>
      <c r="J469" s="63">
        <v>165.81</v>
      </c>
      <c r="K469" s="74" t="s">
        <v>56</v>
      </c>
    </row>
    <row r="470" spans="1:11" x14ac:dyDescent="0.2">
      <c r="A470" s="12" t="s">
        <v>68</v>
      </c>
      <c r="B470" s="22" t="s">
        <v>22</v>
      </c>
      <c r="C470" s="53" t="s">
        <v>59</v>
      </c>
      <c r="D470" s="53" t="s">
        <v>101</v>
      </c>
      <c r="E470" s="53"/>
      <c r="F470" s="22" t="str">
        <f>IF(H470="","",CHOOSE(MONTH(H470),"JANVIER","FEVRIER","MARS","AVRIL","MAI","JUIN","JUILLET","AOUT","SEPTEMBRE","OCTOBRE","NOVEMBRE","DECEMBRE"))</f>
        <v>SEPTEMBRE</v>
      </c>
      <c r="G470" s="55">
        <v>42993</v>
      </c>
      <c r="H470" s="55">
        <v>42998</v>
      </c>
      <c r="I470" s="22">
        <f>H470-G470</f>
        <v>5</v>
      </c>
      <c r="J470" s="63">
        <v>0</v>
      </c>
      <c r="K470" s="74" t="s">
        <v>56</v>
      </c>
    </row>
    <row r="471" spans="1:11" x14ac:dyDescent="0.2">
      <c r="A471" s="12" t="s">
        <v>71</v>
      </c>
      <c r="B471" s="22" t="s">
        <v>20</v>
      </c>
      <c r="C471" s="53" t="s">
        <v>59</v>
      </c>
      <c r="D471" s="53" t="s">
        <v>91</v>
      </c>
      <c r="E471" s="53"/>
      <c r="F471" s="22" t="str">
        <f>IF(H471="","",CHOOSE(MONTH(H471),"JANVIER","FEVRIER","MARS","AVRIL","MAI","JUIN","JUILLET","AOUT","SEPTEMBRE","OCTOBRE","NOVEMBRE","DECEMBRE"))</f>
        <v>SEPTEMBRE</v>
      </c>
      <c r="G471" s="55">
        <v>42993</v>
      </c>
      <c r="H471" s="55">
        <v>42996</v>
      </c>
      <c r="I471" s="22">
        <f>H471-G471</f>
        <v>3</v>
      </c>
      <c r="J471" s="63">
        <v>160.17999999999998</v>
      </c>
      <c r="K471" s="74" t="s">
        <v>56</v>
      </c>
    </row>
    <row r="472" spans="1:11" x14ac:dyDescent="0.2">
      <c r="A472" s="12" t="s">
        <v>69</v>
      </c>
      <c r="B472" s="22" t="s">
        <v>20</v>
      </c>
      <c r="C472" s="53" t="s">
        <v>58</v>
      </c>
      <c r="D472" s="53" t="s">
        <v>94</v>
      </c>
      <c r="E472" s="53"/>
      <c r="F472" s="22" t="str">
        <f>IF(H472="","",CHOOSE(MONTH(H472),"JANVIER","FEVRIER","MARS","AVRIL","MAI","JUIN","JUILLET","AOUT","SEPTEMBRE","OCTOBRE","NOVEMBRE","DECEMBRE"))</f>
        <v>SEPTEMBRE</v>
      </c>
      <c r="G472" s="55">
        <v>42993</v>
      </c>
      <c r="H472" s="55">
        <v>42996</v>
      </c>
      <c r="I472" s="22">
        <f>H472-G472</f>
        <v>3</v>
      </c>
      <c r="J472" s="63">
        <v>123.39</v>
      </c>
      <c r="K472" s="74" t="s">
        <v>56</v>
      </c>
    </row>
    <row r="473" spans="1:11" x14ac:dyDescent="0.2">
      <c r="A473" s="12" t="s">
        <v>65</v>
      </c>
      <c r="B473" s="22" t="s">
        <v>20</v>
      </c>
      <c r="C473" s="53" t="s">
        <v>58</v>
      </c>
      <c r="D473" s="53" t="s">
        <v>91</v>
      </c>
      <c r="E473" s="53"/>
      <c r="F473" s="22" t="str">
        <f>IF(H473="","",CHOOSE(MONTH(H473),"JANVIER","FEVRIER","MARS","AVRIL","MAI","JUIN","JUILLET","AOUT","SEPTEMBRE","OCTOBRE","NOVEMBRE","DECEMBRE"))</f>
        <v>SEPTEMBRE</v>
      </c>
      <c r="G473" s="55">
        <v>42995</v>
      </c>
      <c r="H473" s="55">
        <v>43000</v>
      </c>
      <c r="I473" s="22">
        <f>H473-G473</f>
        <v>5</v>
      </c>
      <c r="J473" s="63">
        <v>236.18</v>
      </c>
      <c r="K473" s="74" t="s">
        <v>56</v>
      </c>
    </row>
    <row r="474" spans="1:11" x14ac:dyDescent="0.2">
      <c r="A474" s="12" t="s">
        <v>72</v>
      </c>
      <c r="B474" s="22" t="s">
        <v>20</v>
      </c>
      <c r="C474" s="53" t="s">
        <v>59</v>
      </c>
      <c r="D474" s="53" t="s">
        <v>94</v>
      </c>
      <c r="E474" s="53"/>
      <c r="F474" s="22" t="str">
        <f>IF(H474="","",CHOOSE(MONTH(H474),"JANVIER","FEVRIER","MARS","AVRIL","MAI","JUIN","JUILLET","AOUT","SEPTEMBRE","OCTOBRE","NOVEMBRE","DECEMBRE"))</f>
        <v>SEPTEMBRE</v>
      </c>
      <c r="G474" s="55">
        <v>42995</v>
      </c>
      <c r="H474" s="55">
        <v>42998</v>
      </c>
      <c r="I474" s="22">
        <f>H474-G474</f>
        <v>3</v>
      </c>
      <c r="J474" s="63">
        <v>179.46</v>
      </c>
      <c r="K474" s="74" t="s">
        <v>56</v>
      </c>
    </row>
    <row r="475" spans="1:11" x14ac:dyDescent="0.2">
      <c r="A475" s="12" t="s">
        <v>76</v>
      </c>
      <c r="B475" s="22" t="s">
        <v>20</v>
      </c>
      <c r="C475" s="53" t="s">
        <v>59</v>
      </c>
      <c r="D475" s="54" t="s">
        <v>102</v>
      </c>
      <c r="E475" s="53"/>
      <c r="F475" s="22" t="str">
        <f>IF(H475="","",CHOOSE(MONTH(H475),"JANVIER","FEVRIER","MARS","AVRIL","MAI","JUIN","JUILLET","AOUT","SEPTEMBRE","OCTOBRE","NOVEMBRE","DECEMBRE"))</f>
        <v>SEPTEMBRE</v>
      </c>
      <c r="G475" s="55">
        <v>42995</v>
      </c>
      <c r="H475" s="55">
        <v>42997</v>
      </c>
      <c r="I475" s="22">
        <f>H475-G475</f>
        <v>2</v>
      </c>
      <c r="J475" s="63">
        <v>74.22</v>
      </c>
      <c r="K475" s="74" t="s">
        <v>56</v>
      </c>
    </row>
    <row r="476" spans="1:11" x14ac:dyDescent="0.2">
      <c r="A476" s="12" t="s">
        <v>70</v>
      </c>
      <c r="B476" s="22" t="s">
        <v>20</v>
      </c>
      <c r="C476" s="53" t="s">
        <v>59</v>
      </c>
      <c r="D476" s="53" t="s">
        <v>100</v>
      </c>
      <c r="E476" s="53"/>
      <c r="F476" s="22" t="str">
        <f>IF(H476="","",CHOOSE(MONTH(H476),"JANVIER","FEVRIER","MARS","AVRIL","MAI","JUIN","JUILLET","AOUT","SEPTEMBRE","OCTOBRE","NOVEMBRE","DECEMBRE"))</f>
        <v>SEPTEMBRE</v>
      </c>
      <c r="G476" s="55">
        <v>42996</v>
      </c>
      <c r="H476" s="55">
        <v>42999</v>
      </c>
      <c r="I476" s="22">
        <f>H476-G476</f>
        <v>3</v>
      </c>
      <c r="J476" s="63">
        <v>134</v>
      </c>
    </row>
    <row r="477" spans="1:11" x14ac:dyDescent="0.2">
      <c r="A477" s="12" t="s">
        <v>71</v>
      </c>
      <c r="B477" s="22" t="s">
        <v>20</v>
      </c>
      <c r="C477" s="53" t="s">
        <v>81</v>
      </c>
      <c r="D477" s="53" t="s">
        <v>96</v>
      </c>
      <c r="E477" s="53"/>
      <c r="F477" s="22" t="str">
        <f>IF(H477="","",CHOOSE(MONTH(H477),"JANVIER","FEVRIER","MARS","AVRIL","MAI","JUIN","JUILLET","AOUT","SEPTEMBRE","OCTOBRE","NOVEMBRE","DECEMBRE"))</f>
        <v>SEPTEMBRE</v>
      </c>
      <c r="G477" s="55">
        <v>42996</v>
      </c>
      <c r="H477" s="55">
        <v>42999</v>
      </c>
      <c r="I477" s="22">
        <f>H477-G477</f>
        <v>3</v>
      </c>
      <c r="J477" s="63">
        <v>180</v>
      </c>
    </row>
    <row r="478" spans="1:11" x14ac:dyDescent="0.2">
      <c r="A478" s="12" t="s">
        <v>69</v>
      </c>
      <c r="B478" s="22" t="s">
        <v>20</v>
      </c>
      <c r="C478" s="53" t="s">
        <v>58</v>
      </c>
      <c r="D478" s="53" t="s">
        <v>99</v>
      </c>
      <c r="E478" s="53"/>
      <c r="F478" s="22" t="str">
        <f>IF(H478="","",CHOOSE(MONTH(H478),"JANVIER","FEVRIER","MARS","AVRIL","MAI","JUIN","JUILLET","AOUT","SEPTEMBRE","OCTOBRE","NOVEMBRE","DECEMBRE"))</f>
        <v>SEPTEMBRE</v>
      </c>
      <c r="G478" s="55">
        <v>42996</v>
      </c>
      <c r="H478" s="55">
        <v>43000</v>
      </c>
      <c r="I478" s="22">
        <f>H478-G478</f>
        <v>4</v>
      </c>
      <c r="J478" s="63">
        <v>154.24</v>
      </c>
    </row>
    <row r="479" spans="1:11" x14ac:dyDescent="0.2">
      <c r="A479" s="12" t="s">
        <v>74</v>
      </c>
      <c r="B479" s="22" t="s">
        <v>20</v>
      </c>
      <c r="C479" s="53" t="s">
        <v>58</v>
      </c>
      <c r="D479" s="53" t="s">
        <v>88</v>
      </c>
      <c r="E479" s="53"/>
      <c r="F479" s="22" t="str">
        <f>IF(H479="","",CHOOSE(MONTH(H479),"JANVIER","FEVRIER","MARS","AVRIL","MAI","JUIN","JUILLET","AOUT","SEPTEMBRE","OCTOBRE","NOVEMBRE","DECEMBRE"))</f>
        <v>SEPTEMBRE</v>
      </c>
      <c r="G479" s="55">
        <v>42996</v>
      </c>
      <c r="H479" s="55">
        <v>42999</v>
      </c>
      <c r="I479" s="22">
        <f>H479-G479</f>
        <v>3</v>
      </c>
      <c r="J479" s="63">
        <v>158.1</v>
      </c>
    </row>
    <row r="480" spans="1:11" x14ac:dyDescent="0.2">
      <c r="A480" s="12" t="s">
        <v>76</v>
      </c>
      <c r="B480" s="22" t="s">
        <v>20</v>
      </c>
      <c r="C480" s="53" t="s">
        <v>59</v>
      </c>
      <c r="D480" s="53" t="s">
        <v>97</v>
      </c>
      <c r="E480" s="53"/>
      <c r="F480" s="22" t="str">
        <f>IF(H480="","",CHOOSE(MONTH(H480),"JANVIER","FEVRIER","MARS","AVRIL","MAI","JUIN","JUILLET","AOUT","SEPTEMBRE","OCTOBRE","NOVEMBRE","DECEMBRE"))</f>
        <v>SEPTEMBRE</v>
      </c>
      <c r="G480" s="55">
        <v>42997</v>
      </c>
      <c r="H480" s="55">
        <v>43000</v>
      </c>
      <c r="I480" s="22">
        <f>H480-G480</f>
        <v>3</v>
      </c>
      <c r="J480" s="63">
        <v>131.1</v>
      </c>
    </row>
    <row r="481" spans="1:10" x14ac:dyDescent="0.2">
      <c r="A481" s="12" t="s">
        <v>72</v>
      </c>
      <c r="B481" s="22" t="s">
        <v>20</v>
      </c>
      <c r="C481" s="53" t="s">
        <v>59</v>
      </c>
      <c r="D481" s="53" t="s">
        <v>90</v>
      </c>
      <c r="E481" s="53"/>
      <c r="F481" s="22" t="str">
        <f>IF(H481="","",CHOOSE(MONTH(H481),"JANVIER","FEVRIER","MARS","AVRIL","MAI","JUIN","JUILLET","AOUT","SEPTEMBRE","OCTOBRE","NOVEMBRE","DECEMBRE"))</f>
        <v>SEPTEMBRE</v>
      </c>
      <c r="G481" s="55">
        <v>42998</v>
      </c>
      <c r="H481" s="55">
        <v>43004</v>
      </c>
      <c r="I481" s="22">
        <f>H481-G481</f>
        <v>6</v>
      </c>
      <c r="J481" s="63">
        <v>636.65000000000009</v>
      </c>
    </row>
    <row r="482" spans="1:10" x14ac:dyDescent="0.2">
      <c r="A482" s="12" t="s">
        <v>70</v>
      </c>
      <c r="B482" s="22" t="s">
        <v>20</v>
      </c>
      <c r="C482" s="53" t="s">
        <v>58</v>
      </c>
      <c r="D482" s="53" t="s">
        <v>82</v>
      </c>
      <c r="E482" s="53"/>
      <c r="F482" s="22" t="str">
        <f>IF(H482="","",CHOOSE(MONTH(H482),"JANVIER","FEVRIER","MARS","AVRIL","MAI","JUIN","JUILLET","AOUT","SEPTEMBRE","OCTOBRE","NOVEMBRE","DECEMBRE"))</f>
        <v>SEPTEMBRE</v>
      </c>
      <c r="G482" s="55">
        <v>42999</v>
      </c>
      <c r="H482" s="55">
        <v>43003</v>
      </c>
      <c r="I482" s="22">
        <f>H482-G482</f>
        <v>4</v>
      </c>
      <c r="J482" s="63">
        <v>192.8</v>
      </c>
    </row>
    <row r="483" spans="1:10" x14ac:dyDescent="0.2">
      <c r="A483" s="12" t="s">
        <v>71</v>
      </c>
      <c r="B483" s="22" t="s">
        <v>20</v>
      </c>
      <c r="C483" s="53" t="s">
        <v>58</v>
      </c>
      <c r="D483" s="53" t="s">
        <v>86</v>
      </c>
      <c r="E483" s="53"/>
      <c r="F483" s="22" t="str">
        <f>IF(H483="","",CHOOSE(MONTH(H483),"JANVIER","FEVRIER","MARS","AVRIL","MAI","JUIN","JUILLET","AOUT","SEPTEMBRE","OCTOBRE","NOVEMBRE","DECEMBRE"))</f>
        <v>SEPTEMBRE</v>
      </c>
      <c r="G483" s="55">
        <v>42999</v>
      </c>
      <c r="H483" s="55">
        <v>43002</v>
      </c>
      <c r="I483" s="22">
        <f>H483-G483</f>
        <v>3</v>
      </c>
      <c r="J483" s="63">
        <v>158.1</v>
      </c>
    </row>
    <row r="484" spans="1:10" x14ac:dyDescent="0.2">
      <c r="A484" s="12" t="s">
        <v>78</v>
      </c>
      <c r="B484" s="22" t="s">
        <v>20</v>
      </c>
      <c r="C484" s="53" t="s">
        <v>58</v>
      </c>
      <c r="D484" s="53" t="s">
        <v>98</v>
      </c>
      <c r="E484" s="53"/>
      <c r="F484" s="22" t="str">
        <f>IF(H484="","",CHOOSE(MONTH(H484),"JANVIER","FEVRIER","MARS","AVRIL","MAI","JUIN","JUILLET","AOUT","SEPTEMBRE","OCTOBRE","NOVEMBRE","DECEMBRE"))</f>
        <v>SEPTEMBRE</v>
      </c>
      <c r="G484" s="55">
        <v>42999</v>
      </c>
      <c r="H484" s="55">
        <v>43003</v>
      </c>
      <c r="I484" s="22">
        <f>H484-G484</f>
        <v>4</v>
      </c>
      <c r="J484" s="63">
        <v>154.24</v>
      </c>
    </row>
    <row r="485" spans="1:10" x14ac:dyDescent="0.2">
      <c r="A485" s="12" t="s">
        <v>74</v>
      </c>
      <c r="B485" s="22" t="s">
        <v>20</v>
      </c>
      <c r="C485" s="53" t="s">
        <v>58</v>
      </c>
      <c r="D485" s="53" t="s">
        <v>87</v>
      </c>
      <c r="E485" s="53"/>
      <c r="F485" s="22" t="str">
        <f>IF(H485="","",CHOOSE(MONTH(H485),"JANVIER","FEVRIER","MARS","AVRIL","MAI","JUIN","JUILLET","AOUT","SEPTEMBRE","OCTOBRE","NOVEMBRE","DECEMBRE"))</f>
        <v>SEPTEMBRE</v>
      </c>
      <c r="G485" s="55">
        <v>42999</v>
      </c>
      <c r="H485" s="55">
        <v>43002</v>
      </c>
      <c r="I485" s="22">
        <f>H485-G485</f>
        <v>3</v>
      </c>
      <c r="J485" s="63">
        <v>158.1</v>
      </c>
    </row>
    <row r="486" spans="1:10" x14ac:dyDescent="0.2">
      <c r="A486" s="12" t="s">
        <v>65</v>
      </c>
      <c r="B486" s="22" t="s">
        <v>20</v>
      </c>
      <c r="C486" s="53" t="s">
        <v>58</v>
      </c>
      <c r="D486" s="53" t="s">
        <v>96</v>
      </c>
      <c r="E486" s="53"/>
      <c r="F486" s="22" t="str">
        <f>IF(H486="","",CHOOSE(MONTH(H486),"JANVIER","FEVRIER","MARS","AVRIL","MAI","JUIN","JUILLET","AOUT","SEPTEMBRE","OCTOBRE","NOVEMBRE","DECEMBRE"))</f>
        <v>SEPTEMBRE</v>
      </c>
      <c r="G486" s="55">
        <v>43000</v>
      </c>
      <c r="H486" s="55">
        <v>43002</v>
      </c>
      <c r="I486" s="22">
        <f>H486-G486</f>
        <v>2</v>
      </c>
      <c r="J486" s="63">
        <v>125.32</v>
      </c>
    </row>
    <row r="487" spans="1:10" x14ac:dyDescent="0.2">
      <c r="A487" s="12" t="s">
        <v>65</v>
      </c>
      <c r="B487" s="22" t="s">
        <v>21</v>
      </c>
      <c r="C487" s="53" t="s">
        <v>58</v>
      </c>
      <c r="D487" s="53" t="s">
        <v>121</v>
      </c>
      <c r="E487" s="53"/>
      <c r="F487" s="22" t="str">
        <f>IF(H487="","",CHOOSE(MONTH(H487),"JANVIER","FEVRIER","MARS","AVRIL","MAI","JUIN","JUILLET","AOUT","SEPTEMBRE","OCTOBRE","NOVEMBRE","DECEMBRE"))</f>
        <v>SEPTEMBRE</v>
      </c>
      <c r="G487" s="55">
        <v>43000</v>
      </c>
      <c r="H487" s="55">
        <v>43002</v>
      </c>
      <c r="I487" s="22">
        <f>H487-G487</f>
        <v>2</v>
      </c>
      <c r="J487" s="63">
        <v>15</v>
      </c>
    </row>
    <row r="488" spans="1:10" x14ac:dyDescent="0.2">
      <c r="A488" s="12" t="s">
        <v>71</v>
      </c>
      <c r="B488" s="22" t="s">
        <v>20</v>
      </c>
      <c r="C488" s="53" t="s">
        <v>58</v>
      </c>
      <c r="D488" s="53" t="s">
        <v>85</v>
      </c>
      <c r="E488" s="53"/>
      <c r="F488" s="22" t="str">
        <f>IF(H488="","",CHOOSE(MONTH(H488),"JANVIER","FEVRIER","MARS","AVRIL","MAI","JUIN","JUILLET","AOUT","SEPTEMBRE","OCTOBRE","NOVEMBRE","DECEMBRE"))</f>
        <v>SEPTEMBRE</v>
      </c>
      <c r="G488" s="55">
        <v>43000</v>
      </c>
      <c r="H488" s="55">
        <v>43003</v>
      </c>
      <c r="I488" s="22">
        <f>H488-G488</f>
        <v>3</v>
      </c>
      <c r="J488" s="63">
        <v>158.1</v>
      </c>
    </row>
    <row r="489" spans="1:10" x14ac:dyDescent="0.2">
      <c r="A489" s="12" t="s">
        <v>69</v>
      </c>
      <c r="B489" s="22" t="s">
        <v>20</v>
      </c>
      <c r="C489" s="53" t="s">
        <v>58</v>
      </c>
      <c r="D489" s="54" t="s">
        <v>103</v>
      </c>
      <c r="E489" s="53"/>
      <c r="F489" s="22" t="str">
        <f>IF(H489="","",CHOOSE(MONTH(H489),"JANVIER","FEVRIER","MARS","AVRIL","MAI","JUIN","JUILLET","AOUT","SEPTEMBRE","OCTOBRE","NOVEMBRE","DECEMBRE"))</f>
        <v>SEPTEMBRE</v>
      </c>
      <c r="G489" s="55">
        <v>43000</v>
      </c>
      <c r="H489" s="55">
        <v>43002</v>
      </c>
      <c r="I489" s="22">
        <f>H489-G489</f>
        <v>2</v>
      </c>
      <c r="J489" s="63">
        <v>84.83</v>
      </c>
    </row>
    <row r="490" spans="1:10" x14ac:dyDescent="0.2">
      <c r="A490" s="12" t="s">
        <v>76</v>
      </c>
      <c r="B490" s="22" t="s">
        <v>20</v>
      </c>
      <c r="C490" s="53" t="s">
        <v>58</v>
      </c>
      <c r="D490" s="53" t="s">
        <v>106</v>
      </c>
      <c r="E490" s="53"/>
      <c r="F490" s="22" t="str">
        <f>IF(H490="","",CHOOSE(MONTH(H490),"JANVIER","FEVRIER","MARS","AVRIL","MAI","JUIN","JUILLET","AOUT","SEPTEMBRE","OCTOBRE","NOVEMBRE","DECEMBRE"))</f>
        <v>SEPTEMBRE</v>
      </c>
      <c r="G490" s="55">
        <v>43001</v>
      </c>
      <c r="H490" s="55">
        <v>43006</v>
      </c>
      <c r="I490" s="22">
        <f>H490-G490</f>
        <v>5</v>
      </c>
      <c r="J490" s="63">
        <v>187.98</v>
      </c>
    </row>
    <row r="491" spans="1:10" x14ac:dyDescent="0.2">
      <c r="A491" s="12" t="s">
        <v>76</v>
      </c>
      <c r="B491" s="22" t="s">
        <v>21</v>
      </c>
      <c r="C491" s="53" t="s">
        <v>58</v>
      </c>
      <c r="D491" s="53" t="s">
        <v>99</v>
      </c>
      <c r="E491" s="53"/>
      <c r="F491" s="22" t="str">
        <f>IF(H491="","",CHOOSE(MONTH(H491),"JANVIER","FEVRIER","MARS","AVRIL","MAI","JUIN","JUILLET","AOUT","SEPTEMBRE","OCTOBRE","NOVEMBRE","DECEMBRE"))</f>
        <v>SEPTEMBRE</v>
      </c>
      <c r="G491" s="55">
        <v>43001</v>
      </c>
      <c r="H491" s="55">
        <v>43006</v>
      </c>
      <c r="I491" s="22">
        <f>H491-G491</f>
        <v>5</v>
      </c>
      <c r="J491" s="63">
        <v>10</v>
      </c>
    </row>
    <row r="492" spans="1:10" x14ac:dyDescent="0.2">
      <c r="A492" s="12" t="s">
        <v>65</v>
      </c>
      <c r="B492" s="22" t="s">
        <v>20</v>
      </c>
      <c r="C492" s="53" t="s">
        <v>58</v>
      </c>
      <c r="D492" s="53" t="s">
        <v>88</v>
      </c>
      <c r="E492" s="53"/>
      <c r="F492" s="22" t="str">
        <f>IF(H492="","",CHOOSE(MONTH(H492),"JANVIER","FEVRIER","MARS","AVRIL","MAI","JUIN","JUILLET","AOUT","SEPTEMBRE","OCTOBRE","NOVEMBRE","DECEMBRE"))</f>
        <v>SEPTEMBRE</v>
      </c>
      <c r="G492" s="55">
        <v>43002</v>
      </c>
      <c r="H492" s="55">
        <v>43005</v>
      </c>
      <c r="I492" s="22">
        <f>H492-G492</f>
        <v>3</v>
      </c>
      <c r="J492" s="63">
        <v>222</v>
      </c>
    </row>
    <row r="493" spans="1:10" x14ac:dyDescent="0.2">
      <c r="A493" s="12" t="s">
        <v>69</v>
      </c>
      <c r="B493" s="22" t="s">
        <v>20</v>
      </c>
      <c r="C493" s="53" t="s">
        <v>58</v>
      </c>
      <c r="D493" s="53" t="s">
        <v>84</v>
      </c>
      <c r="E493" s="53"/>
      <c r="F493" s="22" t="str">
        <f>IF(H493="","",CHOOSE(MONTH(H493),"JANVIER","FEVRIER","MARS","AVRIL","MAI","JUIN","JUILLET","AOUT","SEPTEMBRE","OCTOBRE","NOVEMBRE","DECEMBRE"))</f>
        <v>SEPTEMBRE</v>
      </c>
      <c r="G493" s="55">
        <v>43002</v>
      </c>
      <c r="H493" s="55">
        <v>43005</v>
      </c>
      <c r="I493" s="22">
        <f>H493-G493</f>
        <v>3</v>
      </c>
      <c r="J493" s="63">
        <v>117.61</v>
      </c>
    </row>
    <row r="494" spans="1:10" x14ac:dyDescent="0.2">
      <c r="A494" s="12" t="s">
        <v>74</v>
      </c>
      <c r="B494" s="22" t="s">
        <v>20</v>
      </c>
      <c r="C494" s="53" t="s">
        <v>58</v>
      </c>
      <c r="D494" s="53" t="s">
        <v>94</v>
      </c>
      <c r="E494" s="53"/>
      <c r="F494" s="22" t="str">
        <f>IF(H494="","",CHOOSE(MONTH(H494),"JANVIER","FEVRIER","MARS","AVRIL","MAI","JUIN","JUILLET","AOUT","SEPTEMBRE","OCTOBRE","NOVEMBRE","DECEMBRE"))</f>
        <v>SEPTEMBRE</v>
      </c>
      <c r="G494" s="55">
        <v>43002</v>
      </c>
      <c r="H494" s="55">
        <v>43007</v>
      </c>
      <c r="I494" s="22">
        <f>H494-G494</f>
        <v>5</v>
      </c>
      <c r="J494" s="63">
        <v>269.92</v>
      </c>
    </row>
    <row r="495" spans="1:10" x14ac:dyDescent="0.2">
      <c r="A495" s="12" t="s">
        <v>71</v>
      </c>
      <c r="B495" s="22" t="s">
        <v>20</v>
      </c>
      <c r="C495" s="53" t="s">
        <v>58</v>
      </c>
      <c r="D495" s="53" t="s">
        <v>84</v>
      </c>
      <c r="E495" s="53"/>
      <c r="F495" s="22" t="str">
        <f>IF(H495="","",CHOOSE(MONTH(H495),"JANVIER","FEVRIER","MARS","AVRIL","MAI","JUIN","JUILLET","AOUT","SEPTEMBRE","OCTOBRE","NOVEMBRE","DECEMBRE"))</f>
        <v>SEPTEMBRE</v>
      </c>
      <c r="G495" s="55">
        <v>43003</v>
      </c>
      <c r="H495" s="55">
        <v>43006</v>
      </c>
      <c r="I495" s="22">
        <f>H495-G495</f>
        <v>3</v>
      </c>
      <c r="J495" s="63">
        <v>158.1</v>
      </c>
    </row>
    <row r="496" spans="1:10" x14ac:dyDescent="0.2">
      <c r="A496" s="12" t="s">
        <v>78</v>
      </c>
      <c r="B496" s="22" t="s">
        <v>20</v>
      </c>
      <c r="C496" s="53" t="s">
        <v>58</v>
      </c>
      <c r="D496" s="53" t="s">
        <v>95</v>
      </c>
      <c r="E496" s="53"/>
      <c r="F496" s="22" t="str">
        <f>IF(H496="","",CHOOSE(MONTH(H496),"JANVIER","FEVRIER","MARS","AVRIL","MAI","JUIN","JUILLET","AOUT","SEPTEMBRE","OCTOBRE","NOVEMBRE","DECEMBRE"))</f>
        <v>SEPTEMBRE</v>
      </c>
      <c r="G496" s="55">
        <v>43003</v>
      </c>
      <c r="H496" s="55">
        <v>43006</v>
      </c>
      <c r="I496" s="22">
        <f>H496-G496</f>
        <v>3</v>
      </c>
      <c r="J496" s="63">
        <v>149.41999999999999</v>
      </c>
    </row>
    <row r="497" spans="1:11" x14ac:dyDescent="0.2">
      <c r="A497" s="12" t="s">
        <v>72</v>
      </c>
      <c r="B497" s="22" t="s">
        <v>20</v>
      </c>
      <c r="C497" s="53" t="s">
        <v>59</v>
      </c>
      <c r="D497" s="53" t="s">
        <v>93</v>
      </c>
      <c r="E497" s="53"/>
      <c r="F497" s="22" t="str">
        <f>IF(H497="","",CHOOSE(MONTH(H497),"JANVIER","FEVRIER","MARS","AVRIL","MAI","JUIN","JUILLET","AOUT","SEPTEMBRE","OCTOBRE","NOVEMBRE","DECEMBRE"))</f>
        <v>SEPTEMBRE</v>
      </c>
      <c r="G497" s="55">
        <v>43004</v>
      </c>
      <c r="H497" s="55">
        <v>43007</v>
      </c>
      <c r="I497" s="22">
        <f>H497-G497</f>
        <v>3</v>
      </c>
      <c r="J497" s="63">
        <v>243.23999999999998</v>
      </c>
    </row>
    <row r="498" spans="1:11" x14ac:dyDescent="0.2">
      <c r="A498" s="12" t="s">
        <v>65</v>
      </c>
      <c r="B498" s="22" t="s">
        <v>20</v>
      </c>
      <c r="C498" s="53" t="s">
        <v>58</v>
      </c>
      <c r="D498" s="53" t="s">
        <v>87</v>
      </c>
      <c r="E498" s="53"/>
      <c r="F498" s="22" t="str">
        <f>IF(H498="","",CHOOSE(MONTH(H498),"JANVIER","FEVRIER","MARS","AVRIL","MAI","JUIN","JUILLET","AOUT","SEPTEMBRE","OCTOBRE","NOVEMBRE","DECEMBRE"))</f>
        <v>OCTOBRE</v>
      </c>
      <c r="G498" s="55">
        <v>43005</v>
      </c>
      <c r="H498" s="55">
        <v>43009</v>
      </c>
      <c r="I498" s="22">
        <f>H498-G498</f>
        <v>4</v>
      </c>
      <c r="J498" s="63">
        <v>228</v>
      </c>
    </row>
    <row r="499" spans="1:11" x14ac:dyDescent="0.2">
      <c r="A499" s="12" t="s">
        <v>68</v>
      </c>
      <c r="B499" s="22" t="s">
        <v>20</v>
      </c>
      <c r="C499" s="53" t="s">
        <v>59</v>
      </c>
      <c r="D499" s="54" t="s">
        <v>105</v>
      </c>
      <c r="E499" s="53"/>
      <c r="F499" s="22" t="str">
        <f>IF(H499="","",CHOOSE(MONTH(H499),"JANVIER","FEVRIER","MARS","AVRIL","MAI","JUIN","JUILLET","AOUT","SEPTEMBRE","OCTOBRE","NOVEMBRE","DECEMBRE"))</f>
        <v>SEPTEMBRE</v>
      </c>
      <c r="G499" s="55">
        <v>43005</v>
      </c>
      <c r="H499" s="55">
        <v>43007</v>
      </c>
      <c r="I499" s="22">
        <f>H499-G499</f>
        <v>2</v>
      </c>
      <c r="J499" s="63">
        <v>94.3</v>
      </c>
      <c r="K499" s="74" t="s">
        <v>56</v>
      </c>
    </row>
    <row r="500" spans="1:11" x14ac:dyDescent="0.2">
      <c r="A500" s="12" t="s">
        <v>70</v>
      </c>
      <c r="B500" s="22" t="s">
        <v>20</v>
      </c>
      <c r="C500" s="53" t="s">
        <v>58</v>
      </c>
      <c r="D500" s="53" t="s">
        <v>129</v>
      </c>
      <c r="E500" s="53"/>
      <c r="F500" s="22" t="str">
        <f>IF(H500="","",CHOOSE(MONTH(H500),"JANVIER","FEVRIER","MARS","AVRIL","MAI","JUIN","JUILLET","AOUT","SEPTEMBRE","OCTOBRE","NOVEMBRE","DECEMBRE"))</f>
        <v>OCTOBRE</v>
      </c>
      <c r="G500" s="55">
        <v>43006</v>
      </c>
      <c r="H500" s="55">
        <v>43009</v>
      </c>
      <c r="I500" s="22">
        <f>H500-G500</f>
        <v>3</v>
      </c>
      <c r="J500" s="63">
        <v>192</v>
      </c>
    </row>
    <row r="501" spans="1:11" x14ac:dyDescent="0.2">
      <c r="A501" s="12" t="s">
        <v>66</v>
      </c>
      <c r="B501" s="22" t="s">
        <v>20</v>
      </c>
      <c r="C501" s="53" t="s">
        <v>59</v>
      </c>
      <c r="D501" s="53" t="s">
        <v>128</v>
      </c>
      <c r="E501" s="53"/>
      <c r="F501" s="22" t="str">
        <f>IF(H501="","",CHOOSE(MONTH(H501),"JANVIER","FEVRIER","MARS","AVRIL","MAI","JUIN","JUILLET","AOUT","SEPTEMBRE","OCTOBRE","NOVEMBRE","DECEMBRE"))</f>
        <v>OCTOBRE</v>
      </c>
      <c r="G501" s="55">
        <v>43006</v>
      </c>
      <c r="H501" s="55">
        <v>43009</v>
      </c>
      <c r="I501" s="22">
        <f>H501-G501</f>
        <v>3</v>
      </c>
      <c r="J501" s="63">
        <v>150</v>
      </c>
      <c r="K501" s="74" t="s">
        <v>56</v>
      </c>
    </row>
    <row r="502" spans="1:11" x14ac:dyDescent="0.2">
      <c r="A502" s="12" t="s">
        <v>71</v>
      </c>
      <c r="B502" s="22" t="s">
        <v>20</v>
      </c>
      <c r="C502" s="53" t="s">
        <v>58</v>
      </c>
      <c r="D502" s="53" t="s">
        <v>130</v>
      </c>
      <c r="E502" s="53"/>
      <c r="F502" s="22" t="str">
        <f>IF(H502="","",CHOOSE(MONTH(H502),"JANVIER","FEVRIER","MARS","AVRIL","MAI","JUIN","JUILLET","AOUT","SEPTEMBRE","OCTOBRE","NOVEMBRE","DECEMBRE"))</f>
        <v>OCTOBRE</v>
      </c>
      <c r="G502" s="55">
        <v>43006</v>
      </c>
      <c r="H502" s="55">
        <v>43009</v>
      </c>
      <c r="I502" s="22">
        <f>H502-G502</f>
        <v>3</v>
      </c>
      <c r="J502" s="63">
        <v>171</v>
      </c>
      <c r="K502" s="74" t="s">
        <v>56</v>
      </c>
    </row>
    <row r="503" spans="1:11" x14ac:dyDescent="0.2">
      <c r="A503" s="12" t="s">
        <v>69</v>
      </c>
      <c r="B503" s="22" t="s">
        <v>20</v>
      </c>
      <c r="C503" s="53" t="s">
        <v>58</v>
      </c>
      <c r="D503" s="53" t="s">
        <v>100</v>
      </c>
      <c r="E503" s="53"/>
      <c r="F503" s="22" t="str">
        <f>IF(H503="","",CHOOSE(MONTH(H503),"JANVIER","FEVRIER","MARS","AVRIL","MAI","JUIN","JUILLET","AOUT","SEPTEMBRE","OCTOBRE","NOVEMBRE","DECEMBRE"))</f>
        <v>OCTOBRE</v>
      </c>
      <c r="G503" s="55">
        <v>43006</v>
      </c>
      <c r="H503" s="55">
        <v>43009</v>
      </c>
      <c r="I503" s="22">
        <f>H503-G503</f>
        <v>3</v>
      </c>
      <c r="J503" s="63">
        <v>129</v>
      </c>
      <c r="K503" s="74" t="s">
        <v>56</v>
      </c>
    </row>
    <row r="504" spans="1:11" x14ac:dyDescent="0.2">
      <c r="A504" s="12" t="s">
        <v>76</v>
      </c>
      <c r="B504" s="22" t="s">
        <v>20</v>
      </c>
      <c r="C504" s="53" t="s">
        <v>58</v>
      </c>
      <c r="D504" s="53" t="s">
        <v>107</v>
      </c>
      <c r="E504" s="53"/>
      <c r="F504" s="22" t="str">
        <f>IF(H504="","",CHOOSE(MONTH(H504),"JANVIER","FEVRIER","MARS","AVRIL","MAI","JUIN","JUILLET","AOUT","SEPTEMBRE","OCTOBRE","NOVEMBRE","DECEMBRE"))</f>
        <v>OCTOBRE</v>
      </c>
      <c r="G504" s="55">
        <v>43006</v>
      </c>
      <c r="H504" s="55">
        <v>43009</v>
      </c>
      <c r="I504" s="22">
        <f>H504-G504</f>
        <v>3</v>
      </c>
      <c r="J504" s="63">
        <v>123</v>
      </c>
      <c r="K504" s="74" t="s">
        <v>56</v>
      </c>
    </row>
    <row r="505" spans="1:11" x14ac:dyDescent="0.2">
      <c r="A505" s="12" t="s">
        <v>72</v>
      </c>
      <c r="B505" s="22" t="s">
        <v>20</v>
      </c>
      <c r="C505" s="53" t="s">
        <v>58</v>
      </c>
      <c r="D505" s="53" t="s">
        <v>90</v>
      </c>
      <c r="E505" s="53"/>
      <c r="F505" s="22" t="str">
        <f>IF(H505="","",CHOOSE(MONTH(H505),"JANVIER","FEVRIER","MARS","AVRIL","MAI","JUIN","JUILLET","AOUT","SEPTEMBRE","OCTOBRE","NOVEMBRE","DECEMBRE"))</f>
        <v>OCTOBRE</v>
      </c>
      <c r="G505" s="55">
        <v>43007</v>
      </c>
      <c r="H505" s="55">
        <v>43009</v>
      </c>
      <c r="I505" s="22">
        <f>H505-G505</f>
        <v>2</v>
      </c>
      <c r="J505" s="63">
        <v>220</v>
      </c>
      <c r="K505" s="74" t="s">
        <v>56</v>
      </c>
    </row>
    <row r="506" spans="1:11" x14ac:dyDescent="0.2">
      <c r="A506" s="12" t="s">
        <v>74</v>
      </c>
      <c r="B506" s="22" t="s">
        <v>20</v>
      </c>
      <c r="C506" s="53" t="s">
        <v>58</v>
      </c>
      <c r="D506" s="53" t="s">
        <v>82</v>
      </c>
      <c r="E506" s="53"/>
      <c r="F506" s="22" t="str">
        <f>IF(H506="","",CHOOSE(MONTH(H506),"JANVIER","FEVRIER","MARS","AVRIL","MAI","JUIN","JUILLET","AOUT","SEPTEMBRE","OCTOBRE","NOVEMBRE","DECEMBRE"))</f>
        <v>OCTOBRE</v>
      </c>
      <c r="G506" s="55">
        <v>43007</v>
      </c>
      <c r="H506" s="55">
        <v>43009</v>
      </c>
      <c r="I506" s="22">
        <f>H506-G506</f>
        <v>2</v>
      </c>
      <c r="J506" s="63">
        <v>106</v>
      </c>
      <c r="K506" s="74" t="s">
        <v>56</v>
      </c>
    </row>
    <row r="507" spans="1:11" x14ac:dyDescent="0.2">
      <c r="A507" s="12" t="s">
        <v>68</v>
      </c>
      <c r="B507" s="22" t="s">
        <v>20</v>
      </c>
      <c r="C507" s="53" t="s">
        <v>58</v>
      </c>
      <c r="D507" s="53" t="s">
        <v>98</v>
      </c>
      <c r="E507" s="53"/>
      <c r="F507" s="22" t="str">
        <f>IF(H507="","",CHOOSE(MONTH(H507),"JANVIER","FEVRIER","MARS","AVRIL","MAI","JUIN","JUILLET","AOUT","SEPTEMBRE","OCTOBRE","NOVEMBRE","DECEMBRE"))</f>
        <v>OCTOBRE</v>
      </c>
      <c r="G507" s="55">
        <v>43008</v>
      </c>
      <c r="H507" s="55">
        <v>43009</v>
      </c>
      <c r="I507" s="22">
        <f>H507-G507</f>
        <v>1</v>
      </c>
      <c r="J507" s="63">
        <v>52</v>
      </c>
      <c r="K507" s="74" t="s">
        <v>56</v>
      </c>
    </row>
    <row r="508" spans="1:11" x14ac:dyDescent="0.2">
      <c r="A508" s="12" t="s">
        <v>65</v>
      </c>
      <c r="B508" s="22" t="s">
        <v>20</v>
      </c>
      <c r="C508" s="53" t="s">
        <v>58</v>
      </c>
      <c r="D508" s="53" t="s">
        <v>87</v>
      </c>
      <c r="E508" s="53"/>
      <c r="F508" s="22" t="str">
        <f>IF(H508="","",CHOOSE(MONTH(H508),"JANVIER","FEVRIER","MARS","AVRIL","MAI","JUIN","JUILLET","AOUT","SEPTEMBRE","OCTOBRE","NOVEMBRE","DECEMBRE"))</f>
        <v>OCTOBRE</v>
      </c>
      <c r="G508" s="55">
        <v>43009</v>
      </c>
      <c r="H508" s="55">
        <v>43009</v>
      </c>
      <c r="I508" s="22">
        <f>H508-G508</f>
        <v>0</v>
      </c>
      <c r="J508" s="63">
        <v>0</v>
      </c>
      <c r="K508" s="74" t="s">
        <v>56</v>
      </c>
    </row>
    <row r="509" spans="1:11" x14ac:dyDescent="0.2">
      <c r="A509" s="12" t="s">
        <v>65</v>
      </c>
      <c r="B509" s="22" t="s">
        <v>20</v>
      </c>
      <c r="C509" s="53" t="s">
        <v>58</v>
      </c>
      <c r="D509" s="53" t="s">
        <v>87</v>
      </c>
      <c r="E509" s="53"/>
      <c r="F509" s="22" t="str">
        <f>IF(H509="","",CHOOSE(MONTH(H509),"JANVIER","FEVRIER","MARS","AVRIL","MAI","JUIN","JUILLET","AOUT","SEPTEMBRE","OCTOBRE","NOVEMBRE","DECEMBRE"))</f>
        <v>OCTOBRE</v>
      </c>
      <c r="G509" s="55">
        <v>43009</v>
      </c>
      <c r="H509" s="55">
        <v>43009</v>
      </c>
      <c r="I509" s="22">
        <f>H509-G509</f>
        <v>0</v>
      </c>
      <c r="J509" s="63">
        <v>0</v>
      </c>
    </row>
    <row r="510" spans="1:11" x14ac:dyDescent="0.2">
      <c r="A510" s="12" t="s">
        <v>65</v>
      </c>
      <c r="B510" s="22" t="s">
        <v>20</v>
      </c>
      <c r="C510" s="53" t="s">
        <v>58</v>
      </c>
      <c r="D510" s="53" t="s">
        <v>87</v>
      </c>
      <c r="E510" s="53"/>
      <c r="F510" s="22" t="str">
        <f>IF(H510="","",CHOOSE(MONTH(H510),"JANVIER","FEVRIER","MARS","AVRIL","MAI","JUIN","JUILLET","AOUT","SEPTEMBRE","OCTOBRE","NOVEMBRE","DECEMBRE"))</f>
        <v>OCTOBRE</v>
      </c>
      <c r="G510" s="55">
        <v>43009</v>
      </c>
      <c r="H510" s="55">
        <v>43009</v>
      </c>
      <c r="I510" s="22">
        <f>H510-G510</f>
        <v>0</v>
      </c>
      <c r="J510" s="63">
        <v>0</v>
      </c>
      <c r="K510" s="74" t="s">
        <v>56</v>
      </c>
    </row>
    <row r="511" spans="1:11" x14ac:dyDescent="0.2">
      <c r="A511" s="12" t="s">
        <v>65</v>
      </c>
      <c r="B511" s="22" t="s">
        <v>20</v>
      </c>
      <c r="C511" s="53" t="s">
        <v>58</v>
      </c>
      <c r="D511" s="53" t="s">
        <v>87</v>
      </c>
      <c r="E511" s="53"/>
      <c r="F511" s="22" t="str">
        <f>IF(H511="","",CHOOSE(MONTH(H511),"JANVIER","FEVRIER","MARS","AVRIL","MAI","JUIN","JUILLET","AOUT","SEPTEMBRE","OCTOBRE","NOVEMBRE","DECEMBRE"))</f>
        <v>OCTOBRE</v>
      </c>
      <c r="G511" s="55">
        <v>43009</v>
      </c>
      <c r="H511" s="55">
        <v>43009</v>
      </c>
      <c r="I511" s="22">
        <f>H511-G511</f>
        <v>0</v>
      </c>
      <c r="J511" s="63">
        <v>0</v>
      </c>
      <c r="K511" s="74" t="s">
        <v>56</v>
      </c>
    </row>
    <row r="512" spans="1:11" x14ac:dyDescent="0.2">
      <c r="A512" s="12" t="s">
        <v>65</v>
      </c>
      <c r="B512" s="22" t="s">
        <v>20</v>
      </c>
      <c r="C512" s="53" t="s">
        <v>58</v>
      </c>
      <c r="D512" s="53" t="s">
        <v>87</v>
      </c>
      <c r="E512" s="53"/>
      <c r="F512" s="22" t="str">
        <f>IF(H512="","",CHOOSE(MONTH(H512),"JANVIER","FEVRIER","MARS","AVRIL","MAI","JUIN","JUILLET","AOUT","SEPTEMBRE","OCTOBRE","NOVEMBRE","DECEMBRE"))</f>
        <v>OCTOBRE</v>
      </c>
      <c r="G512" s="55">
        <v>43009</v>
      </c>
      <c r="H512" s="55">
        <v>43009</v>
      </c>
      <c r="I512" s="22">
        <f>H512-G512</f>
        <v>0</v>
      </c>
      <c r="J512" s="63">
        <v>0</v>
      </c>
      <c r="K512" s="74" t="s">
        <v>56</v>
      </c>
    </row>
    <row r="513" spans="1:11" x14ac:dyDescent="0.2">
      <c r="A513" s="12" t="s">
        <v>65</v>
      </c>
      <c r="B513" s="22" t="s">
        <v>20</v>
      </c>
      <c r="C513" s="53" t="s">
        <v>58</v>
      </c>
      <c r="D513" s="53" t="s">
        <v>87</v>
      </c>
      <c r="E513" s="53"/>
      <c r="F513" s="22" t="str">
        <f>IF(H513="","",CHOOSE(MONTH(H513),"JANVIER","FEVRIER","MARS","AVRIL","MAI","JUIN","JUILLET","AOUT","SEPTEMBRE","OCTOBRE","NOVEMBRE","DECEMBRE"))</f>
        <v>OCTOBRE</v>
      </c>
      <c r="G513" s="55">
        <v>43009</v>
      </c>
      <c r="H513" s="55">
        <v>43009</v>
      </c>
      <c r="I513" s="22">
        <f>H513-G513</f>
        <v>0</v>
      </c>
      <c r="J513" s="63">
        <v>0</v>
      </c>
      <c r="K513" s="74" t="s">
        <v>56</v>
      </c>
    </row>
    <row r="514" spans="1:11" x14ac:dyDescent="0.2">
      <c r="A514" s="12" t="s">
        <v>65</v>
      </c>
      <c r="B514" s="22" t="s">
        <v>20</v>
      </c>
      <c r="C514" s="53" t="s">
        <v>58</v>
      </c>
      <c r="D514" s="53" t="s">
        <v>87</v>
      </c>
      <c r="E514" s="53"/>
      <c r="F514" s="22" t="str">
        <f>IF(H514="","",CHOOSE(MONTH(H514),"JANVIER","FEVRIER","MARS","AVRIL","MAI","JUIN","JUILLET","AOUT","SEPTEMBRE","OCTOBRE","NOVEMBRE","DECEMBRE"))</f>
        <v>OCTOBRE</v>
      </c>
      <c r="G514" s="55">
        <v>43009</v>
      </c>
      <c r="H514" s="55">
        <v>43009</v>
      </c>
      <c r="I514" s="22">
        <f>H514-G514</f>
        <v>0</v>
      </c>
      <c r="J514" s="63">
        <v>0</v>
      </c>
      <c r="K514" s="74" t="s">
        <v>56</v>
      </c>
    </row>
    <row r="515" spans="1:11" x14ac:dyDescent="0.2">
      <c r="A515" s="12" t="s">
        <v>65</v>
      </c>
      <c r="B515" s="22" t="s">
        <v>20</v>
      </c>
      <c r="C515" s="53" t="s">
        <v>58</v>
      </c>
      <c r="D515" s="53" t="s">
        <v>87</v>
      </c>
      <c r="E515" s="53"/>
      <c r="F515" s="22" t="str">
        <f>IF(H515="","",CHOOSE(MONTH(H515),"JANVIER","FEVRIER","MARS","AVRIL","MAI","JUIN","JUILLET","AOUT","SEPTEMBRE","OCTOBRE","NOVEMBRE","DECEMBRE"))</f>
        <v>OCTOBRE</v>
      </c>
      <c r="G515" s="55">
        <v>43009</v>
      </c>
      <c r="H515" s="55">
        <v>43010</v>
      </c>
      <c r="I515" s="22">
        <f>H515-G515</f>
        <v>1</v>
      </c>
      <c r="J515" s="63">
        <v>57</v>
      </c>
      <c r="K515" s="74" t="s">
        <v>56</v>
      </c>
    </row>
    <row r="516" spans="1:11" x14ac:dyDescent="0.2">
      <c r="A516" s="12" t="s">
        <v>70</v>
      </c>
      <c r="B516" s="22" t="s">
        <v>20</v>
      </c>
      <c r="C516" s="53" t="s">
        <v>58</v>
      </c>
      <c r="D516" s="53" t="s">
        <v>129</v>
      </c>
      <c r="E516" s="53"/>
      <c r="F516" s="22" t="str">
        <f>IF(H516="","",CHOOSE(MONTH(H516),"JANVIER","FEVRIER","MARS","AVRIL","MAI","JUIN","JUILLET","AOUT","SEPTEMBRE","OCTOBRE","NOVEMBRE","DECEMBRE"))</f>
        <v>OCTOBRE</v>
      </c>
      <c r="G516" s="55">
        <v>43009</v>
      </c>
      <c r="H516" s="55">
        <v>43009</v>
      </c>
      <c r="I516" s="22">
        <f>H516-G516</f>
        <v>0</v>
      </c>
      <c r="J516" s="63">
        <v>0</v>
      </c>
      <c r="K516" s="74" t="s">
        <v>56</v>
      </c>
    </row>
    <row r="517" spans="1:11" x14ac:dyDescent="0.2">
      <c r="A517" s="12" t="s">
        <v>70</v>
      </c>
      <c r="B517" s="22" t="s">
        <v>20</v>
      </c>
      <c r="C517" s="53" t="s">
        <v>58</v>
      </c>
      <c r="D517" s="53" t="s">
        <v>129</v>
      </c>
      <c r="E517" s="53"/>
      <c r="F517" s="22" t="str">
        <f>IF(H517="","",CHOOSE(MONTH(H517),"JANVIER","FEVRIER","MARS","AVRIL","MAI","JUIN","JUILLET","AOUT","SEPTEMBRE","OCTOBRE","NOVEMBRE","DECEMBRE"))</f>
        <v>OCTOBRE</v>
      </c>
      <c r="G517" s="55">
        <v>43009</v>
      </c>
      <c r="H517" s="55">
        <v>43009</v>
      </c>
      <c r="I517" s="22">
        <f>H517-G517</f>
        <v>0</v>
      </c>
      <c r="J517" s="63">
        <v>0</v>
      </c>
      <c r="K517" s="74" t="s">
        <v>56</v>
      </c>
    </row>
    <row r="518" spans="1:11" x14ac:dyDescent="0.2">
      <c r="A518" s="12" t="s">
        <v>70</v>
      </c>
      <c r="B518" s="22" t="s">
        <v>20</v>
      </c>
      <c r="C518" s="53" t="s">
        <v>58</v>
      </c>
      <c r="D518" s="53" t="s">
        <v>129</v>
      </c>
      <c r="E518" s="53"/>
      <c r="F518" s="22" t="str">
        <f>IF(H518="","",CHOOSE(MONTH(H518),"JANVIER","FEVRIER","MARS","AVRIL","MAI","JUIN","JUILLET","AOUT","SEPTEMBRE","OCTOBRE","NOVEMBRE","DECEMBRE"))</f>
        <v>OCTOBRE</v>
      </c>
      <c r="G518" s="55">
        <v>43009</v>
      </c>
      <c r="H518" s="55">
        <v>43009</v>
      </c>
      <c r="I518" s="22">
        <f>H518-G518</f>
        <v>0</v>
      </c>
      <c r="J518" s="63">
        <v>0</v>
      </c>
    </row>
    <row r="519" spans="1:11" x14ac:dyDescent="0.2">
      <c r="A519" s="12" t="s">
        <v>70</v>
      </c>
      <c r="B519" s="22" t="s">
        <v>20</v>
      </c>
      <c r="C519" s="53" t="s">
        <v>58</v>
      </c>
      <c r="D519" s="53" t="s">
        <v>129</v>
      </c>
      <c r="E519" s="53"/>
      <c r="F519" s="22" t="str">
        <f>IF(H519="","",CHOOSE(MONTH(H519),"JANVIER","FEVRIER","MARS","AVRIL","MAI","JUIN","JUILLET","AOUT","SEPTEMBRE","OCTOBRE","NOVEMBRE","DECEMBRE"))</f>
        <v>OCTOBRE</v>
      </c>
      <c r="G519" s="55">
        <v>43009</v>
      </c>
      <c r="H519" s="55">
        <v>43009</v>
      </c>
      <c r="I519" s="22">
        <f>H519-G519</f>
        <v>0</v>
      </c>
      <c r="J519" s="63">
        <v>0</v>
      </c>
      <c r="K519" s="74" t="s">
        <v>56</v>
      </c>
    </row>
    <row r="520" spans="1:11" x14ac:dyDescent="0.2">
      <c r="A520" s="12" t="s">
        <v>70</v>
      </c>
      <c r="B520" s="22" t="s">
        <v>20</v>
      </c>
      <c r="C520" s="53" t="s">
        <v>58</v>
      </c>
      <c r="D520" s="53" t="s">
        <v>129</v>
      </c>
      <c r="E520" s="53"/>
      <c r="F520" s="22" t="str">
        <f>IF(H520="","",CHOOSE(MONTH(H520),"JANVIER","FEVRIER","MARS","AVRIL","MAI","JUIN","JUILLET","AOUT","SEPTEMBRE","OCTOBRE","NOVEMBRE","DECEMBRE"))</f>
        <v>OCTOBRE</v>
      </c>
      <c r="G520" s="55">
        <v>43009</v>
      </c>
      <c r="H520" s="55">
        <v>43009</v>
      </c>
      <c r="I520" s="22">
        <f>H520-G520</f>
        <v>0</v>
      </c>
      <c r="J520" s="63">
        <v>0</v>
      </c>
      <c r="K520" s="74" t="s">
        <v>56</v>
      </c>
    </row>
    <row r="521" spans="1:11" x14ac:dyDescent="0.2">
      <c r="A521" s="12" t="s">
        <v>70</v>
      </c>
      <c r="B521" s="22" t="s">
        <v>20</v>
      </c>
      <c r="C521" s="53" t="s">
        <v>58</v>
      </c>
      <c r="D521" s="53" t="s">
        <v>129</v>
      </c>
      <c r="E521" s="53"/>
      <c r="F521" s="22" t="str">
        <f>IF(H521="","",CHOOSE(MONTH(H521),"JANVIER","FEVRIER","MARS","AVRIL","MAI","JUIN","JUILLET","AOUT","SEPTEMBRE","OCTOBRE","NOVEMBRE","DECEMBRE"))</f>
        <v>OCTOBRE</v>
      </c>
      <c r="G521" s="55">
        <v>43009</v>
      </c>
      <c r="H521" s="55">
        <v>43009</v>
      </c>
      <c r="I521" s="22">
        <f>H521-G521</f>
        <v>0</v>
      </c>
      <c r="J521" s="63">
        <v>0</v>
      </c>
      <c r="K521" s="74" t="s">
        <v>56</v>
      </c>
    </row>
    <row r="522" spans="1:11" x14ac:dyDescent="0.2">
      <c r="A522" s="12" t="s">
        <v>70</v>
      </c>
      <c r="B522" s="22" t="s">
        <v>20</v>
      </c>
      <c r="C522" s="53" t="s">
        <v>58</v>
      </c>
      <c r="D522" s="53" t="s">
        <v>129</v>
      </c>
      <c r="E522" s="53"/>
      <c r="F522" s="22" t="str">
        <f>IF(H522="","",CHOOSE(MONTH(H522),"JANVIER","FEVRIER","MARS","AVRIL","MAI","JUIN","JUILLET","AOUT","SEPTEMBRE","OCTOBRE","NOVEMBRE","DECEMBRE"))</f>
        <v>OCTOBRE</v>
      </c>
      <c r="G522" s="55">
        <v>43009</v>
      </c>
      <c r="H522" s="55">
        <v>43009</v>
      </c>
      <c r="I522" s="22">
        <f>H522-G522</f>
        <v>0</v>
      </c>
      <c r="J522" s="63">
        <v>0</v>
      </c>
      <c r="K522" s="74" t="s">
        <v>56</v>
      </c>
    </row>
    <row r="523" spans="1:11" x14ac:dyDescent="0.2">
      <c r="A523" s="12" t="s">
        <v>70</v>
      </c>
      <c r="B523" s="22" t="s">
        <v>20</v>
      </c>
      <c r="C523" s="53" t="s">
        <v>58</v>
      </c>
      <c r="D523" s="53" t="s">
        <v>129</v>
      </c>
      <c r="E523" s="53"/>
      <c r="F523" s="22" t="str">
        <f>IF(H523="","",CHOOSE(MONTH(H523),"JANVIER","FEVRIER","MARS","AVRIL","MAI","JUIN","JUILLET","AOUT","SEPTEMBRE","OCTOBRE","NOVEMBRE","DECEMBRE"))</f>
        <v>OCTOBRE</v>
      </c>
      <c r="G523" s="55">
        <v>43009</v>
      </c>
      <c r="H523" s="55">
        <v>43009</v>
      </c>
      <c r="I523" s="22">
        <f>H523-G523</f>
        <v>0</v>
      </c>
      <c r="J523" s="63">
        <v>0</v>
      </c>
      <c r="K523" s="74" t="s">
        <v>56</v>
      </c>
    </row>
    <row r="524" spans="1:11" x14ac:dyDescent="0.2">
      <c r="A524" s="12" t="s">
        <v>70</v>
      </c>
      <c r="B524" s="22" t="s">
        <v>20</v>
      </c>
      <c r="C524" s="53" t="s">
        <v>58</v>
      </c>
      <c r="D524" s="53" t="s">
        <v>100</v>
      </c>
      <c r="E524" s="53"/>
      <c r="F524" s="22" t="str">
        <f>IF(H524="","",CHOOSE(MONTH(H524),"JANVIER","FEVRIER","MARS","AVRIL","MAI","JUIN","JUILLET","AOUT","SEPTEMBRE","OCTOBRE","NOVEMBRE","DECEMBRE"))</f>
        <v>OCTOBRE</v>
      </c>
      <c r="G524" s="55">
        <v>43009</v>
      </c>
      <c r="H524" s="55">
        <v>43011</v>
      </c>
      <c r="I524" s="22">
        <f>H524-G524</f>
        <v>2</v>
      </c>
      <c r="J524" s="63">
        <v>106.04</v>
      </c>
      <c r="K524" s="74" t="s">
        <v>56</v>
      </c>
    </row>
    <row r="525" spans="1:11" x14ac:dyDescent="0.2">
      <c r="A525" s="12" t="s">
        <v>66</v>
      </c>
      <c r="B525" s="22" t="s">
        <v>20</v>
      </c>
      <c r="C525" s="53" t="s">
        <v>59</v>
      </c>
      <c r="D525" s="53" t="s">
        <v>128</v>
      </c>
      <c r="E525" s="53"/>
      <c r="F525" s="22" t="str">
        <f>IF(H525="","",CHOOSE(MONTH(H525),"JANVIER","FEVRIER","MARS","AVRIL","MAI","JUIN","JUILLET","AOUT","SEPTEMBRE","OCTOBRE","NOVEMBRE","DECEMBRE"))</f>
        <v>OCTOBRE</v>
      </c>
      <c r="G525" s="55">
        <v>43009</v>
      </c>
      <c r="H525" s="55">
        <v>43009</v>
      </c>
      <c r="I525" s="22">
        <f>H525-G525</f>
        <v>0</v>
      </c>
      <c r="J525" s="63">
        <v>0</v>
      </c>
      <c r="K525" s="74" t="s">
        <v>56</v>
      </c>
    </row>
    <row r="526" spans="1:11" x14ac:dyDescent="0.2">
      <c r="A526" s="12" t="s">
        <v>66</v>
      </c>
      <c r="B526" s="22" t="s">
        <v>20</v>
      </c>
      <c r="C526" s="53" t="s">
        <v>59</v>
      </c>
      <c r="D526" s="53" t="s">
        <v>128</v>
      </c>
      <c r="E526" s="53"/>
      <c r="F526" s="22" t="str">
        <f>IF(H526="","",CHOOSE(MONTH(H526),"JANVIER","FEVRIER","MARS","AVRIL","MAI","JUIN","JUILLET","AOUT","SEPTEMBRE","OCTOBRE","NOVEMBRE","DECEMBRE"))</f>
        <v>OCTOBRE</v>
      </c>
      <c r="G526" s="55">
        <v>43009</v>
      </c>
      <c r="H526" s="55">
        <v>43009</v>
      </c>
      <c r="I526" s="22">
        <f>H526-G526</f>
        <v>0</v>
      </c>
      <c r="J526" s="63">
        <v>0</v>
      </c>
      <c r="K526" s="74" t="s">
        <v>56</v>
      </c>
    </row>
    <row r="527" spans="1:11" x14ac:dyDescent="0.2">
      <c r="A527" s="12" t="s">
        <v>66</v>
      </c>
      <c r="B527" s="22" t="s">
        <v>20</v>
      </c>
      <c r="C527" s="53" t="s">
        <v>59</v>
      </c>
      <c r="D527" s="53" t="s">
        <v>128</v>
      </c>
      <c r="E527" s="53"/>
      <c r="F527" s="22" t="str">
        <f>IF(H527="","",CHOOSE(MONTH(H527),"JANVIER","FEVRIER","MARS","AVRIL","MAI","JUIN","JUILLET","AOUT","SEPTEMBRE","OCTOBRE","NOVEMBRE","DECEMBRE"))</f>
        <v>OCTOBRE</v>
      </c>
      <c r="G527" s="55">
        <v>43009</v>
      </c>
      <c r="H527" s="55">
        <v>43009</v>
      </c>
      <c r="I527" s="22">
        <f>H527-G527</f>
        <v>0</v>
      </c>
      <c r="J527" s="63">
        <v>0</v>
      </c>
    </row>
    <row r="528" spans="1:11" x14ac:dyDescent="0.2">
      <c r="A528" s="12" t="s">
        <v>66</v>
      </c>
      <c r="B528" s="22" t="s">
        <v>20</v>
      </c>
      <c r="C528" s="53" t="s">
        <v>59</v>
      </c>
      <c r="D528" s="53" t="s">
        <v>128</v>
      </c>
      <c r="E528" s="53"/>
      <c r="F528" s="22" t="str">
        <f>IF(H528="","",CHOOSE(MONTH(H528),"JANVIER","FEVRIER","MARS","AVRIL","MAI","JUIN","JUILLET","AOUT","SEPTEMBRE","OCTOBRE","NOVEMBRE","DECEMBRE"))</f>
        <v>OCTOBRE</v>
      </c>
      <c r="G528" s="55">
        <v>43009</v>
      </c>
      <c r="H528" s="55">
        <v>43009</v>
      </c>
      <c r="I528" s="22">
        <f>H528-G528</f>
        <v>0</v>
      </c>
      <c r="J528" s="63">
        <v>0</v>
      </c>
      <c r="K528" s="74" t="s">
        <v>56</v>
      </c>
    </row>
    <row r="529" spans="1:11" x14ac:dyDescent="0.2">
      <c r="A529" s="12" t="s">
        <v>66</v>
      </c>
      <c r="B529" s="22" t="s">
        <v>20</v>
      </c>
      <c r="C529" s="53" t="s">
        <v>59</v>
      </c>
      <c r="D529" s="53" t="s">
        <v>128</v>
      </c>
      <c r="E529" s="53"/>
      <c r="F529" s="22" t="str">
        <f>IF(H529="","",CHOOSE(MONTH(H529),"JANVIER","FEVRIER","MARS","AVRIL","MAI","JUIN","JUILLET","AOUT","SEPTEMBRE","OCTOBRE","NOVEMBRE","DECEMBRE"))</f>
        <v>OCTOBRE</v>
      </c>
      <c r="G529" s="55">
        <v>43009</v>
      </c>
      <c r="H529" s="55">
        <v>43009</v>
      </c>
      <c r="I529" s="22">
        <f>H529-G529</f>
        <v>0</v>
      </c>
      <c r="J529" s="63">
        <v>0</v>
      </c>
      <c r="K529" s="74" t="s">
        <v>56</v>
      </c>
    </row>
    <row r="530" spans="1:11" x14ac:dyDescent="0.2">
      <c r="A530" s="12" t="s">
        <v>66</v>
      </c>
      <c r="B530" s="22" t="s">
        <v>20</v>
      </c>
      <c r="C530" s="53" t="s">
        <v>59</v>
      </c>
      <c r="D530" s="53" t="s">
        <v>128</v>
      </c>
      <c r="E530" s="53"/>
      <c r="F530" s="22" t="str">
        <f>IF(H530="","",CHOOSE(MONTH(H530),"JANVIER","FEVRIER","MARS","AVRIL","MAI","JUIN","JUILLET","AOUT","SEPTEMBRE","OCTOBRE","NOVEMBRE","DECEMBRE"))</f>
        <v>OCTOBRE</v>
      </c>
      <c r="G530" s="55">
        <v>43009</v>
      </c>
      <c r="H530" s="55">
        <v>43009</v>
      </c>
      <c r="I530" s="22">
        <f>H530-G530</f>
        <v>0</v>
      </c>
      <c r="J530" s="63">
        <v>0</v>
      </c>
      <c r="K530" s="74" t="s">
        <v>56</v>
      </c>
    </row>
    <row r="531" spans="1:11" x14ac:dyDescent="0.2">
      <c r="A531" s="12" t="s">
        <v>66</v>
      </c>
      <c r="B531" s="22" t="s">
        <v>20</v>
      </c>
      <c r="C531" s="53" t="s">
        <v>59</v>
      </c>
      <c r="D531" s="53" t="s">
        <v>128</v>
      </c>
      <c r="E531" s="53"/>
      <c r="F531" s="22" t="str">
        <f>IF(H531="","",CHOOSE(MONTH(H531),"JANVIER","FEVRIER","MARS","AVRIL","MAI","JUIN","JUILLET","AOUT","SEPTEMBRE","OCTOBRE","NOVEMBRE","DECEMBRE"))</f>
        <v>OCTOBRE</v>
      </c>
      <c r="G531" s="55">
        <v>43009</v>
      </c>
      <c r="H531" s="55">
        <v>43009</v>
      </c>
      <c r="I531" s="22">
        <f>H531-G531</f>
        <v>0</v>
      </c>
      <c r="J531" s="63">
        <v>0</v>
      </c>
      <c r="K531" s="74" t="s">
        <v>56</v>
      </c>
    </row>
    <row r="532" spans="1:11" x14ac:dyDescent="0.2">
      <c r="A532" s="12" t="s">
        <v>66</v>
      </c>
      <c r="B532" s="22" t="s">
        <v>20</v>
      </c>
      <c r="C532" s="53" t="s">
        <v>59</v>
      </c>
      <c r="D532" s="53" t="s">
        <v>128</v>
      </c>
      <c r="E532" s="53"/>
      <c r="F532" s="22" t="str">
        <f>IF(H532="","",CHOOSE(MONTH(H532),"JANVIER","FEVRIER","MARS","AVRIL","MAI","JUIN","JUILLET","AOUT","SEPTEMBRE","OCTOBRE","NOVEMBRE","DECEMBRE"))</f>
        <v>OCTOBRE</v>
      </c>
      <c r="G532" s="55">
        <v>43009</v>
      </c>
      <c r="H532" s="55">
        <v>43009</v>
      </c>
      <c r="I532" s="22">
        <f>H532-G532</f>
        <v>0</v>
      </c>
      <c r="J532" s="63">
        <v>0</v>
      </c>
      <c r="K532" s="74" t="s">
        <v>56</v>
      </c>
    </row>
    <row r="533" spans="1:11" x14ac:dyDescent="0.2">
      <c r="A533" s="12" t="s">
        <v>66</v>
      </c>
      <c r="B533" s="22" t="s">
        <v>20</v>
      </c>
      <c r="C533" s="53" t="s">
        <v>58</v>
      </c>
      <c r="D533" s="53" t="s">
        <v>101</v>
      </c>
      <c r="E533" s="53"/>
      <c r="F533" s="22" t="str">
        <f>IF(H533="","",CHOOSE(MONTH(H533),"JANVIER","FEVRIER","MARS","AVRIL","MAI","JUIN","JUILLET","AOUT","SEPTEMBRE","OCTOBRE","NOVEMBRE","DECEMBRE"))</f>
        <v>OCTOBRE</v>
      </c>
      <c r="G533" s="55">
        <v>43009</v>
      </c>
      <c r="H533" s="55">
        <v>43013</v>
      </c>
      <c r="I533" s="22">
        <f>H533-G533</f>
        <v>4</v>
      </c>
      <c r="J533" s="63">
        <v>236.18</v>
      </c>
      <c r="K533" s="74" t="s">
        <v>56</v>
      </c>
    </row>
    <row r="534" spans="1:11" x14ac:dyDescent="0.2">
      <c r="A534" s="12" t="s">
        <v>68</v>
      </c>
      <c r="B534" s="22" t="s">
        <v>20</v>
      </c>
      <c r="C534" s="53" t="s">
        <v>58</v>
      </c>
      <c r="D534" s="53" t="s">
        <v>99</v>
      </c>
      <c r="E534" s="53"/>
      <c r="F534" s="22" t="str">
        <f>IF(H534="","",CHOOSE(MONTH(H534),"JANVIER","FEVRIER","MARS","AVRIL","MAI","JUIN","JUILLET","AOUT","SEPTEMBRE","OCTOBRE","NOVEMBRE","DECEMBRE"))</f>
        <v>OCTOBRE</v>
      </c>
      <c r="G534" s="55">
        <v>43009</v>
      </c>
      <c r="H534" s="55">
        <v>43011</v>
      </c>
      <c r="I534" s="22">
        <f>H534-G534</f>
        <v>2</v>
      </c>
      <c r="J534" s="63">
        <v>104</v>
      </c>
      <c r="K534" s="74" t="s">
        <v>56</v>
      </c>
    </row>
    <row r="535" spans="1:11" x14ac:dyDescent="0.2">
      <c r="A535" s="12" t="s">
        <v>71</v>
      </c>
      <c r="B535" s="22" t="s">
        <v>20</v>
      </c>
      <c r="C535" s="53" t="s">
        <v>58</v>
      </c>
      <c r="D535" s="53" t="s">
        <v>130</v>
      </c>
      <c r="E535" s="53"/>
      <c r="F535" s="22" t="str">
        <f>IF(H535="","",CHOOSE(MONTH(H535),"JANVIER","FEVRIER","MARS","AVRIL","MAI","JUIN","JUILLET","AOUT","SEPTEMBRE","OCTOBRE","NOVEMBRE","DECEMBRE"))</f>
        <v>OCTOBRE</v>
      </c>
      <c r="G535" s="55">
        <v>43009</v>
      </c>
      <c r="H535" s="55">
        <v>43009</v>
      </c>
      <c r="I535" s="22">
        <f>H535-G535</f>
        <v>0</v>
      </c>
      <c r="J535" s="63">
        <v>0</v>
      </c>
      <c r="K535" s="74" t="s">
        <v>56</v>
      </c>
    </row>
    <row r="536" spans="1:11" x14ac:dyDescent="0.2">
      <c r="A536" s="12" t="s">
        <v>71</v>
      </c>
      <c r="B536" s="22" t="s">
        <v>20</v>
      </c>
      <c r="C536" s="53" t="s">
        <v>58</v>
      </c>
      <c r="D536" s="53" t="s">
        <v>130</v>
      </c>
      <c r="E536" s="53"/>
      <c r="F536" s="22" t="str">
        <f>IF(H536="","",CHOOSE(MONTH(H536),"JANVIER","FEVRIER","MARS","AVRIL","MAI","JUIN","JUILLET","AOUT","SEPTEMBRE","OCTOBRE","NOVEMBRE","DECEMBRE"))</f>
        <v>OCTOBRE</v>
      </c>
      <c r="G536" s="55">
        <v>43009</v>
      </c>
      <c r="H536" s="55">
        <v>43009</v>
      </c>
      <c r="I536" s="22">
        <f>H536-G536</f>
        <v>0</v>
      </c>
      <c r="J536" s="63">
        <v>0</v>
      </c>
    </row>
    <row r="537" spans="1:11" x14ac:dyDescent="0.2">
      <c r="A537" s="12" t="s">
        <v>71</v>
      </c>
      <c r="B537" s="22" t="s">
        <v>20</v>
      </c>
      <c r="C537" s="53" t="s">
        <v>58</v>
      </c>
      <c r="D537" s="53" t="s">
        <v>130</v>
      </c>
      <c r="E537" s="53"/>
      <c r="F537" s="22" t="str">
        <f>IF(H537="","",CHOOSE(MONTH(H537),"JANVIER","FEVRIER","MARS","AVRIL","MAI","JUIN","JUILLET","AOUT","SEPTEMBRE","OCTOBRE","NOVEMBRE","DECEMBRE"))</f>
        <v>OCTOBRE</v>
      </c>
      <c r="G537" s="55">
        <v>43009</v>
      </c>
      <c r="H537" s="55">
        <v>43009</v>
      </c>
      <c r="I537" s="22">
        <f>H537-G537</f>
        <v>0</v>
      </c>
      <c r="J537" s="63">
        <v>0</v>
      </c>
      <c r="K537" s="74" t="s">
        <v>56</v>
      </c>
    </row>
    <row r="538" spans="1:11" x14ac:dyDescent="0.2">
      <c r="A538" s="12" t="s">
        <v>71</v>
      </c>
      <c r="B538" s="22" t="s">
        <v>20</v>
      </c>
      <c r="C538" s="53" t="s">
        <v>58</v>
      </c>
      <c r="D538" s="53" t="s">
        <v>130</v>
      </c>
      <c r="E538" s="53"/>
      <c r="F538" s="22" t="str">
        <f>IF(H538="","",CHOOSE(MONTH(H538),"JANVIER","FEVRIER","MARS","AVRIL","MAI","JUIN","JUILLET","AOUT","SEPTEMBRE","OCTOBRE","NOVEMBRE","DECEMBRE"))</f>
        <v>OCTOBRE</v>
      </c>
      <c r="G538" s="55">
        <v>43009</v>
      </c>
      <c r="H538" s="55">
        <v>43009</v>
      </c>
      <c r="I538" s="22">
        <f>H538-G538</f>
        <v>0</v>
      </c>
      <c r="J538" s="63">
        <v>0</v>
      </c>
      <c r="K538" s="74" t="s">
        <v>56</v>
      </c>
    </row>
    <row r="539" spans="1:11" x14ac:dyDescent="0.2">
      <c r="A539" s="12" t="s">
        <v>71</v>
      </c>
      <c r="B539" s="22" t="s">
        <v>20</v>
      </c>
      <c r="C539" s="53" t="s">
        <v>58</v>
      </c>
      <c r="D539" s="53" t="s">
        <v>130</v>
      </c>
      <c r="E539" s="53"/>
      <c r="F539" s="22" t="str">
        <f>IF(H539="","",CHOOSE(MONTH(H539),"JANVIER","FEVRIER","MARS","AVRIL","MAI","JUIN","JUILLET","AOUT","SEPTEMBRE","OCTOBRE","NOVEMBRE","DECEMBRE"))</f>
        <v>OCTOBRE</v>
      </c>
      <c r="G539" s="55">
        <v>43009</v>
      </c>
      <c r="H539" s="55">
        <v>43009</v>
      </c>
      <c r="I539" s="22">
        <f>H539-G539</f>
        <v>0</v>
      </c>
      <c r="J539" s="63">
        <v>0</v>
      </c>
      <c r="K539" s="74" t="s">
        <v>56</v>
      </c>
    </row>
    <row r="540" spans="1:11" x14ac:dyDescent="0.2">
      <c r="A540" s="12" t="s">
        <v>71</v>
      </c>
      <c r="B540" s="22" t="s">
        <v>20</v>
      </c>
      <c r="C540" s="53" t="s">
        <v>58</v>
      </c>
      <c r="D540" s="53" t="s">
        <v>130</v>
      </c>
      <c r="E540" s="53"/>
      <c r="F540" s="22" t="str">
        <f>IF(H540="","",CHOOSE(MONTH(H540),"JANVIER","FEVRIER","MARS","AVRIL","MAI","JUIN","JUILLET","AOUT","SEPTEMBRE","OCTOBRE","NOVEMBRE","DECEMBRE"))</f>
        <v>OCTOBRE</v>
      </c>
      <c r="G540" s="55">
        <v>43009</v>
      </c>
      <c r="H540" s="55">
        <v>43009</v>
      </c>
      <c r="I540" s="22">
        <f>H540-G540</f>
        <v>0</v>
      </c>
      <c r="J540" s="63">
        <v>0</v>
      </c>
      <c r="K540" s="74" t="s">
        <v>56</v>
      </c>
    </row>
    <row r="541" spans="1:11" x14ac:dyDescent="0.2">
      <c r="A541" s="12" t="s">
        <v>71</v>
      </c>
      <c r="B541" s="22" t="s">
        <v>20</v>
      </c>
      <c r="C541" s="53" t="s">
        <v>58</v>
      </c>
      <c r="D541" s="53" t="s">
        <v>130</v>
      </c>
      <c r="E541" s="53"/>
      <c r="F541" s="22" t="str">
        <f>IF(H541="","",CHOOSE(MONTH(H541),"JANVIER","FEVRIER","MARS","AVRIL","MAI","JUIN","JUILLET","AOUT","SEPTEMBRE","OCTOBRE","NOVEMBRE","DECEMBRE"))</f>
        <v>OCTOBRE</v>
      </c>
      <c r="G541" s="55">
        <v>43009</v>
      </c>
      <c r="H541" s="55">
        <v>43009</v>
      </c>
      <c r="I541" s="22">
        <f>H541-G541</f>
        <v>0</v>
      </c>
      <c r="J541" s="63">
        <v>0</v>
      </c>
      <c r="K541" s="74" t="s">
        <v>56</v>
      </c>
    </row>
    <row r="542" spans="1:11" x14ac:dyDescent="0.2">
      <c r="A542" s="12" t="s">
        <v>71</v>
      </c>
      <c r="B542" s="22" t="s">
        <v>20</v>
      </c>
      <c r="C542" s="53" t="s">
        <v>58</v>
      </c>
      <c r="D542" s="53" t="s">
        <v>130</v>
      </c>
      <c r="E542" s="53"/>
      <c r="F542" s="22" t="str">
        <f>IF(H542="","",CHOOSE(MONTH(H542),"JANVIER","FEVRIER","MARS","AVRIL","MAI","JUIN","JUILLET","AOUT","SEPTEMBRE","OCTOBRE","NOVEMBRE","DECEMBRE"))</f>
        <v>OCTOBRE</v>
      </c>
      <c r="G542" s="55">
        <v>43009</v>
      </c>
      <c r="H542" s="55">
        <v>43009</v>
      </c>
      <c r="I542" s="22">
        <f>H542-G542</f>
        <v>0</v>
      </c>
      <c r="J542" s="63">
        <v>0</v>
      </c>
      <c r="K542" s="74" t="s">
        <v>56</v>
      </c>
    </row>
    <row r="543" spans="1:11" x14ac:dyDescent="0.2">
      <c r="A543" s="12" t="s">
        <v>69</v>
      </c>
      <c r="B543" s="22" t="s">
        <v>20</v>
      </c>
      <c r="C543" s="53" t="s">
        <v>58</v>
      </c>
      <c r="D543" s="53" t="s">
        <v>100</v>
      </c>
      <c r="E543" s="53"/>
      <c r="F543" s="22" t="str">
        <f>IF(H543="","",CHOOSE(MONTH(H543),"JANVIER","FEVRIER","MARS","AVRIL","MAI","JUIN","JUILLET","AOUT","SEPTEMBRE","OCTOBRE","NOVEMBRE","DECEMBRE"))</f>
        <v>OCTOBRE</v>
      </c>
      <c r="G543" s="55">
        <v>43009</v>
      </c>
      <c r="H543" s="55">
        <v>43009</v>
      </c>
      <c r="I543" s="22">
        <f>H543-G543</f>
        <v>0</v>
      </c>
      <c r="J543" s="63">
        <v>0</v>
      </c>
      <c r="K543" s="74" t="s">
        <v>56</v>
      </c>
    </row>
    <row r="544" spans="1:11" x14ac:dyDescent="0.2">
      <c r="A544" s="12" t="s">
        <v>69</v>
      </c>
      <c r="B544" s="22" t="s">
        <v>20</v>
      </c>
      <c r="C544" s="53" t="s">
        <v>58</v>
      </c>
      <c r="D544" s="53" t="s">
        <v>100</v>
      </c>
      <c r="E544" s="53"/>
      <c r="F544" s="22" t="str">
        <f>IF(H544="","",CHOOSE(MONTH(H544),"JANVIER","FEVRIER","MARS","AVRIL","MAI","JUIN","JUILLET","AOUT","SEPTEMBRE","OCTOBRE","NOVEMBRE","DECEMBRE"))</f>
        <v>OCTOBRE</v>
      </c>
      <c r="G544" s="55">
        <v>43009</v>
      </c>
      <c r="H544" s="55">
        <v>43009</v>
      </c>
      <c r="I544" s="22">
        <f>H544-G544</f>
        <v>0</v>
      </c>
      <c r="J544" s="63">
        <v>0</v>
      </c>
      <c r="K544" s="74" t="s">
        <v>56</v>
      </c>
    </row>
    <row r="545" spans="1:11" x14ac:dyDescent="0.2">
      <c r="A545" s="12" t="s">
        <v>69</v>
      </c>
      <c r="B545" s="22" t="s">
        <v>20</v>
      </c>
      <c r="C545" s="53" t="s">
        <v>58</v>
      </c>
      <c r="D545" s="53" t="s">
        <v>100</v>
      </c>
      <c r="E545" s="53"/>
      <c r="F545" s="22" t="str">
        <f>IF(H545="","",CHOOSE(MONTH(H545),"JANVIER","FEVRIER","MARS","AVRIL","MAI","JUIN","JUILLET","AOUT","SEPTEMBRE","OCTOBRE","NOVEMBRE","DECEMBRE"))</f>
        <v>OCTOBRE</v>
      </c>
      <c r="G545" s="55">
        <v>43009</v>
      </c>
      <c r="H545" s="55">
        <v>43009</v>
      </c>
      <c r="I545" s="22">
        <f>H545-G545</f>
        <v>0</v>
      </c>
      <c r="J545" s="63">
        <v>0</v>
      </c>
    </row>
    <row r="546" spans="1:11" x14ac:dyDescent="0.2">
      <c r="A546" s="12" t="s">
        <v>69</v>
      </c>
      <c r="B546" s="22" t="s">
        <v>20</v>
      </c>
      <c r="C546" s="53" t="s">
        <v>58</v>
      </c>
      <c r="D546" s="53" t="s">
        <v>100</v>
      </c>
      <c r="E546" s="53"/>
      <c r="F546" s="22" t="str">
        <f>IF(H546="","",CHOOSE(MONTH(H546),"JANVIER","FEVRIER","MARS","AVRIL","MAI","JUIN","JUILLET","AOUT","SEPTEMBRE","OCTOBRE","NOVEMBRE","DECEMBRE"))</f>
        <v>OCTOBRE</v>
      </c>
      <c r="G546" s="55">
        <v>43009</v>
      </c>
      <c r="H546" s="55">
        <v>43009</v>
      </c>
      <c r="I546" s="22">
        <f>H546-G546</f>
        <v>0</v>
      </c>
      <c r="J546" s="63">
        <v>0</v>
      </c>
      <c r="K546" s="74" t="s">
        <v>56</v>
      </c>
    </row>
    <row r="547" spans="1:11" x14ac:dyDescent="0.2">
      <c r="A547" s="12" t="s">
        <v>69</v>
      </c>
      <c r="B547" s="22" t="s">
        <v>20</v>
      </c>
      <c r="C547" s="53" t="s">
        <v>58</v>
      </c>
      <c r="D547" s="53" t="s">
        <v>100</v>
      </c>
      <c r="E547" s="53"/>
      <c r="F547" s="22" t="str">
        <f>IF(H547="","",CHOOSE(MONTH(H547),"JANVIER","FEVRIER","MARS","AVRIL","MAI","JUIN","JUILLET","AOUT","SEPTEMBRE","OCTOBRE","NOVEMBRE","DECEMBRE"))</f>
        <v>OCTOBRE</v>
      </c>
      <c r="G547" s="55">
        <v>43009</v>
      </c>
      <c r="H547" s="55">
        <v>43009</v>
      </c>
      <c r="I547" s="22">
        <f>H547-G547</f>
        <v>0</v>
      </c>
      <c r="J547" s="63">
        <v>0</v>
      </c>
      <c r="K547" s="74" t="s">
        <v>56</v>
      </c>
    </row>
    <row r="548" spans="1:11" x14ac:dyDescent="0.2">
      <c r="A548" s="12" t="s">
        <v>69</v>
      </c>
      <c r="B548" s="22" t="s">
        <v>20</v>
      </c>
      <c r="C548" s="53" t="s">
        <v>58</v>
      </c>
      <c r="D548" s="53" t="s">
        <v>100</v>
      </c>
      <c r="E548" s="53"/>
      <c r="F548" s="22" t="str">
        <f>IF(H548="","",CHOOSE(MONTH(H548),"JANVIER","FEVRIER","MARS","AVRIL","MAI","JUIN","JUILLET","AOUT","SEPTEMBRE","OCTOBRE","NOVEMBRE","DECEMBRE"))</f>
        <v>OCTOBRE</v>
      </c>
      <c r="G548" s="55">
        <v>43009</v>
      </c>
      <c r="H548" s="55">
        <v>43009</v>
      </c>
      <c r="I548" s="22">
        <f>H548-G548</f>
        <v>0</v>
      </c>
      <c r="J548" s="63">
        <v>0</v>
      </c>
      <c r="K548" s="74" t="s">
        <v>56</v>
      </c>
    </row>
    <row r="549" spans="1:11" x14ac:dyDescent="0.2">
      <c r="A549" s="12" t="s">
        <v>69</v>
      </c>
      <c r="B549" s="22" t="s">
        <v>20</v>
      </c>
      <c r="C549" s="53" t="s">
        <v>58</v>
      </c>
      <c r="D549" s="53" t="s">
        <v>100</v>
      </c>
      <c r="E549" s="53"/>
      <c r="F549" s="22" t="str">
        <f>IF(H549="","",CHOOSE(MONTH(H549),"JANVIER","FEVRIER","MARS","AVRIL","MAI","JUIN","JUILLET","AOUT","SEPTEMBRE","OCTOBRE","NOVEMBRE","DECEMBRE"))</f>
        <v>OCTOBRE</v>
      </c>
      <c r="G549" s="55">
        <v>43009</v>
      </c>
      <c r="H549" s="55">
        <v>43009</v>
      </c>
      <c r="I549" s="22">
        <f>H549-G549</f>
        <v>0</v>
      </c>
      <c r="J549" s="63">
        <v>0</v>
      </c>
      <c r="K549" s="74" t="s">
        <v>56</v>
      </c>
    </row>
    <row r="550" spans="1:11" x14ac:dyDescent="0.2">
      <c r="A550" s="12" t="s">
        <v>69</v>
      </c>
      <c r="B550" s="22" t="s">
        <v>20</v>
      </c>
      <c r="C550" s="53" t="s">
        <v>58</v>
      </c>
      <c r="D550" s="53" t="s">
        <v>100</v>
      </c>
      <c r="E550" s="53"/>
      <c r="F550" s="22" t="str">
        <f>IF(H550="","",CHOOSE(MONTH(H550),"JANVIER","FEVRIER","MARS","AVRIL","MAI","JUIN","JUILLET","AOUT","SEPTEMBRE","OCTOBRE","NOVEMBRE","DECEMBRE"))</f>
        <v>OCTOBRE</v>
      </c>
      <c r="G550" s="55">
        <v>43009</v>
      </c>
      <c r="H550" s="55">
        <v>43009</v>
      </c>
      <c r="I550" s="22">
        <f>H550-G550</f>
        <v>0</v>
      </c>
      <c r="J550" s="63">
        <v>0</v>
      </c>
      <c r="K550" s="74" t="s">
        <v>56</v>
      </c>
    </row>
    <row r="551" spans="1:11" x14ac:dyDescent="0.2">
      <c r="A551" s="12" t="s">
        <v>72</v>
      </c>
      <c r="B551" s="22" t="s">
        <v>20</v>
      </c>
      <c r="C551" s="53" t="s">
        <v>58</v>
      </c>
      <c r="D551" s="53" t="s">
        <v>90</v>
      </c>
      <c r="E551" s="53"/>
      <c r="F551" s="22" t="str">
        <f>IF(H551="","",CHOOSE(MONTH(H551),"JANVIER","FEVRIER","MARS","AVRIL","MAI","JUIN","JUILLET","AOUT","SEPTEMBRE","OCTOBRE","NOVEMBRE","DECEMBRE"))</f>
        <v>OCTOBRE</v>
      </c>
      <c r="G551" s="55">
        <v>43009</v>
      </c>
      <c r="H551" s="55">
        <v>43009</v>
      </c>
      <c r="I551" s="22">
        <f>H551-G551</f>
        <v>0</v>
      </c>
      <c r="J551" s="63">
        <v>0</v>
      </c>
      <c r="K551" s="74" t="s">
        <v>56</v>
      </c>
    </row>
    <row r="552" spans="1:11" x14ac:dyDescent="0.2">
      <c r="A552" s="12" t="s">
        <v>72</v>
      </c>
      <c r="B552" s="22" t="s">
        <v>20</v>
      </c>
      <c r="C552" s="53" t="s">
        <v>58</v>
      </c>
      <c r="D552" s="53" t="s">
        <v>91</v>
      </c>
      <c r="E552" s="53"/>
      <c r="F552" s="22" t="str">
        <f>IF(H552="","",CHOOSE(MONTH(H552),"JANVIER","FEVRIER","MARS","AVRIL","MAI","JUIN","JUILLET","AOUT","SEPTEMBRE","OCTOBRE","NOVEMBRE","DECEMBRE"))</f>
        <v>OCTOBRE</v>
      </c>
      <c r="G552" s="55">
        <v>43009</v>
      </c>
      <c r="H552" s="55">
        <v>43009</v>
      </c>
      <c r="I552" s="22">
        <f>H552-G552</f>
        <v>0</v>
      </c>
      <c r="J552" s="63">
        <v>0</v>
      </c>
      <c r="K552" s="74" t="s">
        <v>56</v>
      </c>
    </row>
    <row r="553" spans="1:11" x14ac:dyDescent="0.2">
      <c r="A553" s="12" t="s">
        <v>72</v>
      </c>
      <c r="B553" s="22" t="s">
        <v>20</v>
      </c>
      <c r="C553" s="53" t="s">
        <v>58</v>
      </c>
      <c r="D553" s="53" t="s">
        <v>92</v>
      </c>
      <c r="E553" s="53"/>
      <c r="F553" s="22" t="str">
        <f>IF(H553="","",CHOOSE(MONTH(H553),"JANVIER","FEVRIER","MARS","AVRIL","MAI","JUIN","JUILLET","AOUT","SEPTEMBRE","OCTOBRE","NOVEMBRE","DECEMBRE"))</f>
        <v>OCTOBRE</v>
      </c>
      <c r="G553" s="55">
        <v>43009</v>
      </c>
      <c r="H553" s="55">
        <v>43009</v>
      </c>
      <c r="I553" s="22">
        <f>H553-G553</f>
        <v>0</v>
      </c>
      <c r="J553" s="63">
        <v>0</v>
      </c>
      <c r="K553" s="74" t="s">
        <v>56</v>
      </c>
    </row>
    <row r="554" spans="1:11" x14ac:dyDescent="0.2">
      <c r="A554" s="12" t="s">
        <v>72</v>
      </c>
      <c r="B554" s="22" t="s">
        <v>20</v>
      </c>
      <c r="C554" s="53" t="s">
        <v>58</v>
      </c>
      <c r="D554" s="53" t="s">
        <v>93</v>
      </c>
      <c r="E554" s="53"/>
      <c r="F554" s="22" t="str">
        <f>IF(H554="","",CHOOSE(MONTH(H554),"JANVIER","FEVRIER","MARS","AVRIL","MAI","JUIN","JUILLET","AOUT","SEPTEMBRE","OCTOBRE","NOVEMBRE","DECEMBRE"))</f>
        <v>OCTOBRE</v>
      </c>
      <c r="G554" s="55">
        <v>43009</v>
      </c>
      <c r="H554" s="55">
        <v>43009</v>
      </c>
      <c r="I554" s="22">
        <f>H554-G554</f>
        <v>0</v>
      </c>
      <c r="J554" s="63">
        <v>0</v>
      </c>
    </row>
    <row r="555" spans="1:11" x14ac:dyDescent="0.2">
      <c r="A555" s="12" t="s">
        <v>72</v>
      </c>
      <c r="B555" s="22" t="s">
        <v>20</v>
      </c>
      <c r="C555" s="53" t="s">
        <v>58</v>
      </c>
      <c r="D555" s="53" t="s">
        <v>94</v>
      </c>
      <c r="E555" s="53"/>
      <c r="F555" s="22" t="str">
        <f>IF(H555="","",CHOOSE(MONTH(H555),"JANVIER","FEVRIER","MARS","AVRIL","MAI","JUIN","JUILLET","AOUT","SEPTEMBRE","OCTOBRE","NOVEMBRE","DECEMBRE"))</f>
        <v>OCTOBRE</v>
      </c>
      <c r="G555" s="55">
        <v>43009</v>
      </c>
      <c r="H555" s="55">
        <v>43009</v>
      </c>
      <c r="I555" s="22">
        <f>H555-G555</f>
        <v>0</v>
      </c>
      <c r="J555" s="63">
        <v>0</v>
      </c>
      <c r="K555" s="74" t="s">
        <v>56</v>
      </c>
    </row>
    <row r="556" spans="1:11" x14ac:dyDescent="0.2">
      <c r="A556" s="12" t="s">
        <v>72</v>
      </c>
      <c r="B556" s="22" t="s">
        <v>20</v>
      </c>
      <c r="C556" s="53" t="s">
        <v>58</v>
      </c>
      <c r="D556" s="53" t="s">
        <v>95</v>
      </c>
      <c r="E556" s="53"/>
      <c r="F556" s="22" t="str">
        <f>IF(H556="","",CHOOSE(MONTH(H556),"JANVIER","FEVRIER","MARS","AVRIL","MAI","JUIN","JUILLET","AOUT","SEPTEMBRE","OCTOBRE","NOVEMBRE","DECEMBRE"))</f>
        <v>OCTOBRE</v>
      </c>
      <c r="G556" s="55">
        <v>43009</v>
      </c>
      <c r="H556" s="55">
        <v>43009</v>
      </c>
      <c r="I556" s="22">
        <f>H556-G556</f>
        <v>0</v>
      </c>
      <c r="J556" s="63">
        <v>0</v>
      </c>
      <c r="K556" s="74" t="s">
        <v>56</v>
      </c>
    </row>
    <row r="557" spans="1:11" x14ac:dyDescent="0.2">
      <c r="A557" s="12" t="s">
        <v>72</v>
      </c>
      <c r="B557" s="22" t="s">
        <v>20</v>
      </c>
      <c r="C557" s="53" t="s">
        <v>58</v>
      </c>
      <c r="D557" s="53" t="s">
        <v>96</v>
      </c>
      <c r="E557" s="53"/>
      <c r="F557" s="22" t="str">
        <f>IF(H557="","",CHOOSE(MONTH(H557),"JANVIER","FEVRIER","MARS","AVRIL","MAI","JUIN","JUILLET","AOUT","SEPTEMBRE","OCTOBRE","NOVEMBRE","DECEMBRE"))</f>
        <v>OCTOBRE</v>
      </c>
      <c r="G557" s="55">
        <v>43009</v>
      </c>
      <c r="H557" s="55">
        <v>43009</v>
      </c>
      <c r="I557" s="22">
        <f>H557-G557</f>
        <v>0</v>
      </c>
      <c r="J557" s="63">
        <v>0</v>
      </c>
      <c r="K557" s="74" t="s">
        <v>56</v>
      </c>
    </row>
    <row r="558" spans="1:11" x14ac:dyDescent="0.2">
      <c r="A558" s="12" t="s">
        <v>72</v>
      </c>
      <c r="B558" s="22" t="s">
        <v>20</v>
      </c>
      <c r="C558" s="53" t="s">
        <v>58</v>
      </c>
      <c r="D558" s="53" t="s">
        <v>97</v>
      </c>
      <c r="E558" s="53"/>
      <c r="F558" s="22" t="str">
        <f>IF(H558="","",CHOOSE(MONTH(H558),"JANVIER","FEVRIER","MARS","AVRIL","MAI","JUIN","JUILLET","AOUT","SEPTEMBRE","OCTOBRE","NOVEMBRE","DECEMBRE"))</f>
        <v>OCTOBRE</v>
      </c>
      <c r="G558" s="55">
        <v>43009</v>
      </c>
      <c r="H558" s="55">
        <v>43010</v>
      </c>
      <c r="I558" s="22">
        <f>H558-G558</f>
        <v>1</v>
      </c>
      <c r="J558" s="63">
        <v>110</v>
      </c>
      <c r="K558" s="74" t="s">
        <v>56</v>
      </c>
    </row>
    <row r="559" spans="1:11" x14ac:dyDescent="0.2">
      <c r="A559" s="12" t="s">
        <v>74</v>
      </c>
      <c r="B559" s="22" t="s">
        <v>20</v>
      </c>
      <c r="C559" s="53" t="s">
        <v>58</v>
      </c>
      <c r="D559" s="53" t="s">
        <v>82</v>
      </c>
      <c r="E559" s="53"/>
      <c r="F559" s="22" t="str">
        <f>IF(H559="","",CHOOSE(MONTH(H559),"JANVIER","FEVRIER","MARS","AVRIL","MAI","JUIN","JUILLET","AOUT","SEPTEMBRE","OCTOBRE","NOVEMBRE","DECEMBRE"))</f>
        <v>OCTOBRE</v>
      </c>
      <c r="G559" s="55">
        <v>43009</v>
      </c>
      <c r="H559" s="55">
        <v>43009</v>
      </c>
      <c r="I559" s="22">
        <f>H559-G559</f>
        <v>0</v>
      </c>
      <c r="J559" s="63">
        <v>0</v>
      </c>
      <c r="K559" s="74" t="s">
        <v>56</v>
      </c>
    </row>
    <row r="560" spans="1:11" x14ac:dyDescent="0.2">
      <c r="A560" s="12" t="s">
        <v>74</v>
      </c>
      <c r="B560" s="22" t="s">
        <v>20</v>
      </c>
      <c r="C560" s="53" t="s">
        <v>58</v>
      </c>
      <c r="D560" s="53" t="s">
        <v>83</v>
      </c>
      <c r="E560" s="53"/>
      <c r="F560" s="22" t="str">
        <f>IF(H560="","",CHOOSE(MONTH(H560),"JANVIER","FEVRIER","MARS","AVRIL","MAI","JUIN","JUILLET","AOUT","SEPTEMBRE","OCTOBRE","NOVEMBRE","DECEMBRE"))</f>
        <v>OCTOBRE</v>
      </c>
      <c r="G560" s="55">
        <v>43009</v>
      </c>
      <c r="H560" s="55">
        <v>43009</v>
      </c>
      <c r="I560" s="22">
        <f>H560-G560</f>
        <v>0</v>
      </c>
      <c r="J560" s="63">
        <v>0</v>
      </c>
      <c r="K560" s="74" t="s">
        <v>56</v>
      </c>
    </row>
    <row r="561" spans="1:11" x14ac:dyDescent="0.2">
      <c r="A561" s="12" t="s">
        <v>74</v>
      </c>
      <c r="B561" s="22" t="s">
        <v>20</v>
      </c>
      <c r="C561" s="53" t="s">
        <v>58</v>
      </c>
      <c r="D561" s="53" t="s">
        <v>84</v>
      </c>
      <c r="E561" s="53"/>
      <c r="F561" s="22" t="str">
        <f>IF(H561="","",CHOOSE(MONTH(H561),"JANVIER","FEVRIER","MARS","AVRIL","MAI","JUIN","JUILLET","AOUT","SEPTEMBRE","OCTOBRE","NOVEMBRE","DECEMBRE"))</f>
        <v>OCTOBRE</v>
      </c>
      <c r="G561" s="55">
        <v>43009</v>
      </c>
      <c r="H561" s="55">
        <v>43009</v>
      </c>
      <c r="I561" s="22">
        <f>H561-G561</f>
        <v>0</v>
      </c>
      <c r="J561" s="63">
        <v>0</v>
      </c>
      <c r="K561" s="74" t="s">
        <v>56</v>
      </c>
    </row>
    <row r="562" spans="1:11" x14ac:dyDescent="0.2">
      <c r="A562" s="12" t="s">
        <v>74</v>
      </c>
      <c r="B562" s="22" t="s">
        <v>20</v>
      </c>
      <c r="C562" s="53" t="s">
        <v>58</v>
      </c>
      <c r="D562" s="53" t="s">
        <v>85</v>
      </c>
      <c r="E562" s="53"/>
      <c r="F562" s="22" t="str">
        <f>IF(H562="","",CHOOSE(MONTH(H562),"JANVIER","FEVRIER","MARS","AVRIL","MAI","JUIN","JUILLET","AOUT","SEPTEMBRE","OCTOBRE","NOVEMBRE","DECEMBRE"))</f>
        <v>OCTOBRE</v>
      </c>
      <c r="G562" s="55">
        <v>43009</v>
      </c>
      <c r="H562" s="55">
        <v>43009</v>
      </c>
      <c r="I562" s="22">
        <f>H562-G562</f>
        <v>0</v>
      </c>
      <c r="J562" s="63">
        <v>0</v>
      </c>
      <c r="K562" s="74" t="s">
        <v>56</v>
      </c>
    </row>
    <row r="563" spans="1:11" x14ac:dyDescent="0.2">
      <c r="A563" s="12" t="s">
        <v>74</v>
      </c>
      <c r="B563" s="22" t="s">
        <v>20</v>
      </c>
      <c r="C563" s="53" t="s">
        <v>58</v>
      </c>
      <c r="D563" s="53" t="s">
        <v>86</v>
      </c>
      <c r="E563" s="53"/>
      <c r="F563" s="22" t="str">
        <f>IF(H563="","",CHOOSE(MONTH(H563),"JANVIER","FEVRIER","MARS","AVRIL","MAI","JUIN","JUILLET","AOUT","SEPTEMBRE","OCTOBRE","NOVEMBRE","DECEMBRE"))</f>
        <v>OCTOBRE</v>
      </c>
      <c r="G563" s="55">
        <v>43009</v>
      </c>
      <c r="H563" s="55">
        <v>43009</v>
      </c>
      <c r="I563" s="22">
        <f>H563-G563</f>
        <v>0</v>
      </c>
      <c r="J563" s="63">
        <v>0</v>
      </c>
      <c r="K563" s="74" t="s">
        <v>56</v>
      </c>
    </row>
    <row r="564" spans="1:11" x14ac:dyDescent="0.2">
      <c r="A564" s="12" t="s">
        <v>74</v>
      </c>
      <c r="B564" s="22" t="s">
        <v>20</v>
      </c>
      <c r="C564" s="53" t="s">
        <v>58</v>
      </c>
      <c r="D564" s="53" t="s">
        <v>87</v>
      </c>
      <c r="E564" s="53"/>
      <c r="F564" s="22" t="str">
        <f>IF(H564="","",CHOOSE(MONTH(H564),"JANVIER","FEVRIER","MARS","AVRIL","MAI","JUIN","JUILLET","AOUT","SEPTEMBRE","OCTOBRE","NOVEMBRE","DECEMBRE"))</f>
        <v>OCTOBRE</v>
      </c>
      <c r="G564" s="55">
        <v>43009</v>
      </c>
      <c r="H564" s="55">
        <v>43009</v>
      </c>
      <c r="I564" s="22">
        <f>H564-G564</f>
        <v>0</v>
      </c>
      <c r="J564" s="63">
        <v>0</v>
      </c>
      <c r="K564" s="74" t="s">
        <v>56</v>
      </c>
    </row>
    <row r="565" spans="1:11" x14ac:dyDescent="0.2">
      <c r="A565" s="12" t="s">
        <v>74</v>
      </c>
      <c r="B565" s="22" t="s">
        <v>20</v>
      </c>
      <c r="C565" s="53" t="s">
        <v>58</v>
      </c>
      <c r="D565" s="53" t="s">
        <v>88</v>
      </c>
      <c r="E565" s="53"/>
      <c r="F565" s="22" t="str">
        <f>IF(H565="","",CHOOSE(MONTH(H565),"JANVIER","FEVRIER","MARS","AVRIL","MAI","JUIN","JUILLET","AOUT","SEPTEMBRE","OCTOBRE","NOVEMBRE","DECEMBRE"))</f>
        <v>OCTOBRE</v>
      </c>
      <c r="G565" s="55">
        <v>43009</v>
      </c>
      <c r="H565" s="55">
        <v>43009</v>
      </c>
      <c r="I565" s="22">
        <f>H565-G565</f>
        <v>0</v>
      </c>
      <c r="J565" s="63">
        <v>0</v>
      </c>
      <c r="K565" s="74" t="s">
        <v>56</v>
      </c>
    </row>
    <row r="566" spans="1:11" x14ac:dyDescent="0.2">
      <c r="A566" s="12" t="s">
        <v>74</v>
      </c>
      <c r="B566" s="22" t="s">
        <v>20</v>
      </c>
      <c r="C566" s="53" t="s">
        <v>58</v>
      </c>
      <c r="D566" s="53" t="s">
        <v>89</v>
      </c>
      <c r="E566" s="53"/>
      <c r="F566" s="22" t="str">
        <f>IF(H566="","",CHOOSE(MONTH(H566),"JANVIER","FEVRIER","MARS","AVRIL","MAI","JUIN","JUILLET","AOUT","SEPTEMBRE","OCTOBRE","NOVEMBRE","DECEMBRE"))</f>
        <v>OCTOBRE</v>
      </c>
      <c r="G566" s="55">
        <v>43009</v>
      </c>
      <c r="H566" s="55">
        <v>43010</v>
      </c>
      <c r="I566" s="22">
        <f>H566-G566</f>
        <v>1</v>
      </c>
      <c r="J566" s="63">
        <v>53</v>
      </c>
      <c r="K566" s="74" t="s">
        <v>56</v>
      </c>
    </row>
    <row r="567" spans="1:11" x14ac:dyDescent="0.2">
      <c r="A567" s="12" t="s">
        <v>76</v>
      </c>
      <c r="B567" s="22" t="s">
        <v>20</v>
      </c>
      <c r="C567" s="53" t="s">
        <v>58</v>
      </c>
      <c r="D567" s="53" t="s">
        <v>107</v>
      </c>
      <c r="E567" s="53"/>
      <c r="F567" s="22" t="str">
        <f>IF(H567="","",CHOOSE(MONTH(H567),"JANVIER","FEVRIER","MARS","AVRIL","MAI","JUIN","JUILLET","AOUT","SEPTEMBRE","OCTOBRE","NOVEMBRE","DECEMBRE"))</f>
        <v>OCTOBRE</v>
      </c>
      <c r="G567" s="55">
        <v>43009</v>
      </c>
      <c r="H567" s="55">
        <v>43009</v>
      </c>
      <c r="I567" s="22">
        <f>H567-G567</f>
        <v>0</v>
      </c>
      <c r="J567" s="63">
        <v>0</v>
      </c>
      <c r="K567" s="74" t="s">
        <v>56</v>
      </c>
    </row>
    <row r="568" spans="1:11" x14ac:dyDescent="0.2">
      <c r="A568" s="12" t="s">
        <v>76</v>
      </c>
      <c r="B568" s="22" t="s">
        <v>20</v>
      </c>
      <c r="C568" s="53" t="s">
        <v>58</v>
      </c>
      <c r="D568" s="53" t="s">
        <v>113</v>
      </c>
      <c r="E568" s="53"/>
      <c r="F568" s="22" t="str">
        <f>IF(H568="","",CHOOSE(MONTH(H568),"JANVIER","FEVRIER","MARS","AVRIL","MAI","JUIN","JUILLET","AOUT","SEPTEMBRE","OCTOBRE","NOVEMBRE","DECEMBRE"))</f>
        <v>OCTOBRE</v>
      </c>
      <c r="G568" s="55">
        <v>43009</v>
      </c>
      <c r="H568" s="55">
        <v>43009</v>
      </c>
      <c r="I568" s="22">
        <f>H568-G568</f>
        <v>0</v>
      </c>
      <c r="J568" s="63">
        <v>0</v>
      </c>
      <c r="K568" s="74" t="s">
        <v>56</v>
      </c>
    </row>
    <row r="569" spans="1:11" x14ac:dyDescent="0.2">
      <c r="A569" s="12" t="s">
        <v>76</v>
      </c>
      <c r="B569" s="22" t="s">
        <v>20</v>
      </c>
      <c r="C569" s="53" t="s">
        <v>58</v>
      </c>
      <c r="D569" s="53" t="s">
        <v>113</v>
      </c>
      <c r="E569" s="53"/>
      <c r="F569" s="22" t="str">
        <f>IF(H569="","",CHOOSE(MONTH(H569),"JANVIER","FEVRIER","MARS","AVRIL","MAI","JUIN","JUILLET","AOUT","SEPTEMBRE","OCTOBRE","NOVEMBRE","DECEMBRE"))</f>
        <v>OCTOBRE</v>
      </c>
      <c r="G569" s="55">
        <v>43009</v>
      </c>
      <c r="H569" s="55">
        <v>43009</v>
      </c>
      <c r="I569" s="22">
        <f>H569-G569</f>
        <v>0</v>
      </c>
      <c r="J569" s="63">
        <v>0</v>
      </c>
      <c r="K569" s="74" t="s">
        <v>56</v>
      </c>
    </row>
    <row r="570" spans="1:11" x14ac:dyDescent="0.2">
      <c r="A570" s="12" t="s">
        <v>76</v>
      </c>
      <c r="B570" s="22" t="s">
        <v>20</v>
      </c>
      <c r="C570" s="53" t="s">
        <v>58</v>
      </c>
      <c r="D570" s="53" t="s">
        <v>113</v>
      </c>
      <c r="E570" s="53"/>
      <c r="F570" s="22" t="str">
        <f>IF(H570="","",CHOOSE(MONTH(H570),"JANVIER","FEVRIER","MARS","AVRIL","MAI","JUIN","JUILLET","AOUT","SEPTEMBRE","OCTOBRE","NOVEMBRE","DECEMBRE"))</f>
        <v>OCTOBRE</v>
      </c>
      <c r="G570" s="55">
        <v>43009</v>
      </c>
      <c r="H570" s="55">
        <v>43009</v>
      </c>
      <c r="I570" s="22">
        <f>H570-G570</f>
        <v>0</v>
      </c>
      <c r="J570" s="63">
        <v>0</v>
      </c>
      <c r="K570" s="74" t="s">
        <v>56</v>
      </c>
    </row>
    <row r="571" spans="1:11" x14ac:dyDescent="0.2">
      <c r="A571" s="12" t="s">
        <v>76</v>
      </c>
      <c r="B571" s="22" t="s">
        <v>20</v>
      </c>
      <c r="C571" s="53" t="s">
        <v>58</v>
      </c>
      <c r="D571" s="53" t="s">
        <v>113</v>
      </c>
      <c r="E571" s="53"/>
      <c r="F571" s="22" t="str">
        <f>IF(H571="","",CHOOSE(MONTH(H571),"JANVIER","FEVRIER","MARS","AVRIL","MAI","JUIN","JUILLET","AOUT","SEPTEMBRE","OCTOBRE","NOVEMBRE","DECEMBRE"))</f>
        <v>OCTOBRE</v>
      </c>
      <c r="G571" s="55">
        <v>43009</v>
      </c>
      <c r="H571" s="55">
        <v>43009</v>
      </c>
      <c r="I571" s="22">
        <f>H571-G571</f>
        <v>0</v>
      </c>
      <c r="J571" s="63">
        <v>0</v>
      </c>
      <c r="K571" s="74" t="s">
        <v>56</v>
      </c>
    </row>
    <row r="572" spans="1:11" x14ac:dyDescent="0.2">
      <c r="A572" s="12" t="s">
        <v>76</v>
      </c>
      <c r="B572" s="22" t="s">
        <v>20</v>
      </c>
      <c r="C572" s="53" t="s">
        <v>58</v>
      </c>
      <c r="D572" s="53" t="s">
        <v>113</v>
      </c>
      <c r="E572" s="53"/>
      <c r="F572" s="22" t="str">
        <f>IF(H572="","",CHOOSE(MONTH(H572),"JANVIER","FEVRIER","MARS","AVRIL","MAI","JUIN","JUILLET","AOUT","SEPTEMBRE","OCTOBRE","NOVEMBRE","DECEMBRE"))</f>
        <v>OCTOBRE</v>
      </c>
      <c r="G572" s="55">
        <v>43009</v>
      </c>
      <c r="H572" s="55">
        <v>43009</v>
      </c>
      <c r="I572" s="22">
        <f>H572-G572</f>
        <v>0</v>
      </c>
      <c r="J572" s="63">
        <v>0</v>
      </c>
    </row>
    <row r="573" spans="1:11" x14ac:dyDescent="0.2">
      <c r="A573" s="12" t="s">
        <v>76</v>
      </c>
      <c r="B573" s="22" t="s">
        <v>20</v>
      </c>
      <c r="C573" s="53" t="s">
        <v>58</v>
      </c>
      <c r="D573" s="53" t="s">
        <v>113</v>
      </c>
      <c r="E573" s="53"/>
      <c r="F573" s="22" t="str">
        <f>IF(H573="","",CHOOSE(MONTH(H573),"JANVIER","FEVRIER","MARS","AVRIL","MAI","JUIN","JUILLET","AOUT","SEPTEMBRE","OCTOBRE","NOVEMBRE","DECEMBRE"))</f>
        <v>OCTOBRE</v>
      </c>
      <c r="G573" s="55">
        <v>43009</v>
      </c>
      <c r="H573" s="55">
        <v>43009</v>
      </c>
      <c r="I573" s="22">
        <f>H573-G573</f>
        <v>0</v>
      </c>
      <c r="J573" s="63">
        <v>0</v>
      </c>
      <c r="K573" s="74" t="s">
        <v>56</v>
      </c>
    </row>
    <row r="574" spans="1:11" x14ac:dyDescent="0.2">
      <c r="A574" s="12" t="s">
        <v>76</v>
      </c>
      <c r="B574" s="22" t="s">
        <v>20</v>
      </c>
      <c r="C574" s="53" t="s">
        <v>58</v>
      </c>
      <c r="D574" s="53" t="s">
        <v>113</v>
      </c>
      <c r="E574" s="53"/>
      <c r="F574" s="22" t="str">
        <f>IF(H574="","",CHOOSE(MONTH(H574),"JANVIER","FEVRIER","MARS","AVRIL","MAI","JUIN","JUILLET","AOUT","SEPTEMBRE","OCTOBRE","NOVEMBRE","DECEMBRE"))</f>
        <v>OCTOBRE</v>
      </c>
      <c r="G574" s="55">
        <v>43009</v>
      </c>
      <c r="H574" s="55">
        <v>43014</v>
      </c>
      <c r="I574" s="22">
        <f>H574-G574</f>
        <v>5</v>
      </c>
      <c r="J574" s="63">
        <v>205</v>
      </c>
      <c r="K574" s="74" t="s">
        <v>56</v>
      </c>
    </row>
    <row r="575" spans="1:11" x14ac:dyDescent="0.2">
      <c r="A575" s="12" t="s">
        <v>63</v>
      </c>
      <c r="B575" s="22" t="s">
        <v>20</v>
      </c>
      <c r="C575" s="53" t="s">
        <v>58</v>
      </c>
      <c r="D575" s="53" t="s">
        <v>106</v>
      </c>
      <c r="E575" s="53"/>
      <c r="F575" s="22" t="str">
        <f>IF(H575="","",CHOOSE(MONTH(H575),"JANVIER","FEVRIER","MARS","AVRIL","MAI","JUIN","JUILLET","AOUT","SEPTEMBRE","OCTOBRE","NOVEMBRE","DECEMBRE"))</f>
        <v>OCTOBRE</v>
      </c>
      <c r="G575" s="55">
        <v>43010</v>
      </c>
      <c r="H575" s="55">
        <v>43014</v>
      </c>
      <c r="I575" s="22">
        <f>H575-G575</f>
        <v>4</v>
      </c>
      <c r="J575" s="63">
        <v>154.24</v>
      </c>
      <c r="K575" s="74" t="s">
        <v>56</v>
      </c>
    </row>
    <row r="576" spans="1:11" x14ac:dyDescent="0.2">
      <c r="A576" s="12" t="s">
        <v>65</v>
      </c>
      <c r="B576" s="22" t="s">
        <v>20</v>
      </c>
      <c r="C576" s="53" t="s">
        <v>58</v>
      </c>
      <c r="D576" s="53" t="s">
        <v>102</v>
      </c>
      <c r="E576" s="53"/>
      <c r="F576" s="22" t="str">
        <f>IF(H576="","",CHOOSE(MONTH(H576),"JANVIER","FEVRIER","MARS","AVRIL","MAI","JUIN","JUILLET","AOUT","SEPTEMBRE","OCTOBRE","NOVEMBRE","DECEMBRE"))</f>
        <v>OCTOBRE</v>
      </c>
      <c r="G576" s="55">
        <v>43010</v>
      </c>
      <c r="H576" s="55">
        <v>43013</v>
      </c>
      <c r="I576" s="22">
        <f>H576-G576</f>
        <v>3</v>
      </c>
      <c r="J576" s="63">
        <v>178.34</v>
      </c>
      <c r="K576" s="74" t="s">
        <v>56</v>
      </c>
    </row>
    <row r="577" spans="1:11" x14ac:dyDescent="0.2">
      <c r="A577" s="12" t="s">
        <v>74</v>
      </c>
      <c r="B577" s="22" t="s">
        <v>20</v>
      </c>
      <c r="C577" s="53" t="s">
        <v>58</v>
      </c>
      <c r="D577" s="53" t="s">
        <v>103</v>
      </c>
      <c r="E577" s="53"/>
      <c r="F577" s="22" t="str">
        <f>IF(H577="","",CHOOSE(MONTH(H577),"JANVIER","FEVRIER","MARS","AVRIL","MAI","JUIN","JUILLET","AOUT","SEPTEMBRE","OCTOBRE","NOVEMBRE","DECEMBRE"))</f>
        <v>OCTOBRE</v>
      </c>
      <c r="G577" s="55">
        <v>43010</v>
      </c>
      <c r="H577" s="55">
        <v>43013</v>
      </c>
      <c r="I577" s="22">
        <f>H577-G577</f>
        <v>3</v>
      </c>
      <c r="J577" s="63">
        <v>158.1</v>
      </c>
      <c r="K577" s="74" t="s">
        <v>56</v>
      </c>
    </row>
    <row r="578" spans="1:11" x14ac:dyDescent="0.2">
      <c r="A578" s="12" t="s">
        <v>70</v>
      </c>
      <c r="B578" s="22" t="s">
        <v>20</v>
      </c>
      <c r="C578" s="53" t="s">
        <v>58</v>
      </c>
      <c r="D578" s="53" t="s">
        <v>104</v>
      </c>
      <c r="E578" s="53"/>
      <c r="F578" s="22" t="str">
        <f>IF(H578="","",CHOOSE(MONTH(H578),"JANVIER","FEVRIER","MARS","AVRIL","MAI","JUIN","JUILLET","AOUT","SEPTEMBRE","OCTOBRE","NOVEMBRE","DECEMBRE"))</f>
        <v>OCTOBRE</v>
      </c>
      <c r="G578" s="55">
        <v>43011</v>
      </c>
      <c r="H578" s="55">
        <v>43014</v>
      </c>
      <c r="I578" s="22">
        <f>H578-G578</f>
        <v>3</v>
      </c>
      <c r="J578" s="63">
        <v>169.66</v>
      </c>
      <c r="K578" s="74" t="s">
        <v>56</v>
      </c>
    </row>
    <row r="579" spans="1:11" x14ac:dyDescent="0.2">
      <c r="A579" s="12" t="s">
        <v>68</v>
      </c>
      <c r="B579" s="22" t="s">
        <v>20</v>
      </c>
      <c r="C579" s="53" t="s">
        <v>58</v>
      </c>
      <c r="D579" s="53" t="s">
        <v>82</v>
      </c>
      <c r="E579" s="53"/>
      <c r="F579" s="22" t="str">
        <f>IF(H579="","",CHOOSE(MONTH(H579),"JANVIER","FEVRIER","MARS","AVRIL","MAI","JUIN","JUILLET","AOUT","SEPTEMBRE","OCTOBRE","NOVEMBRE","DECEMBRE"))</f>
        <v>OCTOBRE</v>
      </c>
      <c r="G579" s="55">
        <v>43011</v>
      </c>
      <c r="H579" s="55">
        <v>43015</v>
      </c>
      <c r="I579" s="22">
        <f>H579-G579</f>
        <v>4</v>
      </c>
      <c r="J579" s="63">
        <v>223.65</v>
      </c>
      <c r="K579" s="74" t="s">
        <v>56</v>
      </c>
    </row>
    <row r="580" spans="1:11" x14ac:dyDescent="0.2">
      <c r="A580" s="12" t="s">
        <v>72</v>
      </c>
      <c r="B580" s="22" t="s">
        <v>20</v>
      </c>
      <c r="C580" s="53" t="s">
        <v>58</v>
      </c>
      <c r="D580" s="53" t="s">
        <v>105</v>
      </c>
      <c r="E580" s="53"/>
      <c r="F580" s="22" t="str">
        <f>IF(H580="","",CHOOSE(MONTH(H580),"JANVIER","FEVRIER","MARS","AVRIL","MAI","JUIN","JUILLET","AOUT","SEPTEMBRE","OCTOBRE","NOVEMBRE","DECEMBRE"))</f>
        <v>OCTOBRE</v>
      </c>
      <c r="G580" s="55">
        <v>43011</v>
      </c>
      <c r="H580" s="55">
        <v>43014</v>
      </c>
      <c r="I580" s="22">
        <f>H580-G580</f>
        <v>3</v>
      </c>
      <c r="J580" s="63">
        <v>265.10000000000002</v>
      </c>
      <c r="K580" s="74" t="s">
        <v>56</v>
      </c>
    </row>
    <row r="581" spans="1:11" x14ac:dyDescent="0.2">
      <c r="A581" s="12" t="s">
        <v>65</v>
      </c>
      <c r="B581" s="22" t="s">
        <v>20</v>
      </c>
      <c r="C581" s="53" t="s">
        <v>59</v>
      </c>
      <c r="D581" s="53" t="s">
        <v>87</v>
      </c>
      <c r="E581" s="53"/>
      <c r="F581" s="22" t="str">
        <f>IF(H581="","",CHOOSE(MONTH(H581),"JANVIER","FEVRIER","MARS","AVRIL","MAI","JUIN","JUILLET","AOUT","SEPTEMBRE","OCTOBRE","NOVEMBRE","DECEMBRE"))</f>
        <v>OCTOBRE</v>
      </c>
      <c r="G581" s="55">
        <v>43013</v>
      </c>
      <c r="H581" s="55">
        <v>43017</v>
      </c>
      <c r="I581" s="22">
        <f>H581-G581</f>
        <v>4</v>
      </c>
      <c r="J581" s="63">
        <v>230.4</v>
      </c>
      <c r="K581" s="74" t="s">
        <v>56</v>
      </c>
    </row>
    <row r="582" spans="1:11" x14ac:dyDescent="0.2">
      <c r="A582" s="12" t="s">
        <v>66</v>
      </c>
      <c r="B582" s="22" t="s">
        <v>20</v>
      </c>
      <c r="C582" s="53" t="s">
        <v>59</v>
      </c>
      <c r="D582" s="53" t="s">
        <v>92</v>
      </c>
      <c r="E582" s="53"/>
      <c r="F582" s="22" t="str">
        <f>IF(H582="","",CHOOSE(MONTH(H582),"JANVIER","FEVRIER","MARS","AVRIL","MAI","JUIN","JUILLET","AOUT","SEPTEMBRE","OCTOBRE","NOVEMBRE","DECEMBRE"))</f>
        <v>OCTOBRE</v>
      </c>
      <c r="G582" s="55">
        <v>43013</v>
      </c>
      <c r="H582" s="55">
        <v>43019</v>
      </c>
      <c r="I582" s="22">
        <f>H582-G582</f>
        <v>6</v>
      </c>
      <c r="J582" s="63">
        <v>366.32</v>
      </c>
      <c r="K582" s="74" t="s">
        <v>56</v>
      </c>
    </row>
    <row r="583" spans="1:11" x14ac:dyDescent="0.2">
      <c r="A583" s="12" t="s">
        <v>79</v>
      </c>
      <c r="B583" s="22" t="s">
        <v>20</v>
      </c>
      <c r="C583" s="53" t="s">
        <v>59</v>
      </c>
      <c r="D583" s="53" t="s">
        <v>93</v>
      </c>
      <c r="E583" s="53"/>
      <c r="F583" s="22" t="str">
        <f>IF(H583="","",CHOOSE(MONTH(H583),"JANVIER","FEVRIER","MARS","AVRIL","MAI","JUIN","JUILLET","AOUT","SEPTEMBRE","OCTOBRE","NOVEMBRE","DECEMBRE"))</f>
        <v>OCTOBRE</v>
      </c>
      <c r="G583" s="55">
        <v>43013</v>
      </c>
      <c r="H583" s="55">
        <v>43020</v>
      </c>
      <c r="I583" s="22">
        <f>H583-G583</f>
        <v>7</v>
      </c>
      <c r="J583" s="63">
        <v>289.2</v>
      </c>
      <c r="K583" s="74" t="s">
        <v>56</v>
      </c>
    </row>
    <row r="584" spans="1:11" x14ac:dyDescent="0.2">
      <c r="A584" s="12" t="s">
        <v>63</v>
      </c>
      <c r="B584" s="22" t="s">
        <v>20</v>
      </c>
      <c r="C584" s="53" t="s">
        <v>59</v>
      </c>
      <c r="D584" s="53" t="s">
        <v>85</v>
      </c>
      <c r="E584" s="53"/>
      <c r="F584" s="22" t="str">
        <f>IF(H584="","",CHOOSE(MONTH(H584),"JANVIER","FEVRIER","MARS","AVRIL","MAI","JUIN","JUILLET","AOUT","SEPTEMBRE","OCTOBRE","NOVEMBRE","DECEMBRE"))</f>
        <v>OCTOBRE</v>
      </c>
      <c r="G584" s="55">
        <v>43014</v>
      </c>
      <c r="H584" s="55">
        <v>43017</v>
      </c>
      <c r="I584" s="22">
        <f>H584-G584</f>
        <v>3</v>
      </c>
      <c r="J584" s="63">
        <v>120.5</v>
      </c>
      <c r="K584" s="74" t="s">
        <v>56</v>
      </c>
    </row>
    <row r="585" spans="1:11" x14ac:dyDescent="0.2">
      <c r="A585" s="12" t="s">
        <v>70</v>
      </c>
      <c r="B585" s="22" t="s">
        <v>20</v>
      </c>
      <c r="C585" s="53" t="s">
        <v>58</v>
      </c>
      <c r="D585" s="53" t="s">
        <v>89</v>
      </c>
      <c r="E585" s="53"/>
      <c r="F585" s="22" t="str">
        <f>IF(H585="","",CHOOSE(MONTH(H585),"JANVIER","FEVRIER","MARS","AVRIL","MAI","JUIN","JUILLET","AOUT","SEPTEMBRE","OCTOBRE","NOVEMBRE","DECEMBRE"))</f>
        <v>OCTOBRE</v>
      </c>
      <c r="G585" s="55">
        <v>43014</v>
      </c>
      <c r="H585" s="55">
        <v>43017</v>
      </c>
      <c r="I585" s="22">
        <f>H585-G585</f>
        <v>3</v>
      </c>
      <c r="J585" s="63">
        <v>161.94999999999999</v>
      </c>
      <c r="K585" s="74" t="s">
        <v>56</v>
      </c>
    </row>
    <row r="586" spans="1:11" x14ac:dyDescent="0.2">
      <c r="A586" s="12" t="s">
        <v>71</v>
      </c>
      <c r="B586" s="22" t="s">
        <v>20</v>
      </c>
      <c r="C586" s="53" t="s">
        <v>59</v>
      </c>
      <c r="D586" s="53" t="s">
        <v>83</v>
      </c>
      <c r="E586" s="53"/>
      <c r="F586" s="22" t="str">
        <f>IF(H586="","",CHOOSE(MONTH(H586),"JANVIER","FEVRIER","MARS","AVRIL","MAI","JUIN","JUILLET","AOUT","SEPTEMBRE","OCTOBRE","NOVEMBRE","DECEMBRE"))</f>
        <v>OCTOBRE</v>
      </c>
      <c r="G586" s="55">
        <v>43014</v>
      </c>
      <c r="H586" s="55">
        <v>43016</v>
      </c>
      <c r="I586" s="22">
        <f>H586-G586</f>
        <v>2</v>
      </c>
      <c r="J586" s="63">
        <v>169.18</v>
      </c>
      <c r="K586" s="74" t="s">
        <v>56</v>
      </c>
    </row>
    <row r="587" spans="1:11" x14ac:dyDescent="0.2">
      <c r="A587" s="12" t="s">
        <v>71</v>
      </c>
      <c r="B587" s="22" t="s">
        <v>20</v>
      </c>
      <c r="C587" s="53" t="s">
        <v>58</v>
      </c>
      <c r="D587" s="53" t="s">
        <v>88</v>
      </c>
      <c r="E587" s="53"/>
      <c r="F587" s="22" t="str">
        <f>IF(H587="","",CHOOSE(MONTH(H587),"JANVIER","FEVRIER","MARS","AVRIL","MAI","JUIN","JUILLET","AOUT","SEPTEMBRE","OCTOBRE","NOVEMBRE","DECEMBRE"))</f>
        <v>OCTOBRE</v>
      </c>
      <c r="G587" s="55">
        <v>43014</v>
      </c>
      <c r="H587" s="55">
        <v>43017</v>
      </c>
      <c r="I587" s="22">
        <f>H587-G587</f>
        <v>3</v>
      </c>
      <c r="J587" s="63">
        <v>164.84</v>
      </c>
      <c r="K587" s="74" t="s">
        <v>56</v>
      </c>
    </row>
    <row r="588" spans="1:11" x14ac:dyDescent="0.2">
      <c r="A588" s="12" t="s">
        <v>74</v>
      </c>
      <c r="B588" s="22" t="s">
        <v>20</v>
      </c>
      <c r="C588" s="53" t="s">
        <v>59</v>
      </c>
      <c r="D588" s="53" t="s">
        <v>86</v>
      </c>
      <c r="E588" s="53"/>
      <c r="F588" s="22" t="str">
        <f>IF(H588="","",CHOOSE(MONTH(H588),"JANVIER","FEVRIER","MARS","AVRIL","MAI","JUIN","JUILLET","AOUT","SEPTEMBRE","OCTOBRE","NOVEMBRE","DECEMBRE"))</f>
        <v>OCTOBRE</v>
      </c>
      <c r="G588" s="55">
        <v>43014</v>
      </c>
      <c r="H588" s="55">
        <v>43017</v>
      </c>
      <c r="I588" s="22">
        <f>H588-G588</f>
        <v>3</v>
      </c>
      <c r="J588" s="63">
        <v>153.28</v>
      </c>
      <c r="K588" s="74" t="s">
        <v>56</v>
      </c>
    </row>
    <row r="589" spans="1:11" x14ac:dyDescent="0.2">
      <c r="A589" s="12" t="s">
        <v>76</v>
      </c>
      <c r="B589" s="22" t="s">
        <v>20</v>
      </c>
      <c r="C589" s="53" t="s">
        <v>58</v>
      </c>
      <c r="D589" s="53" t="s">
        <v>84</v>
      </c>
      <c r="E589" s="53"/>
      <c r="F589" s="22" t="str">
        <f>IF(H589="","",CHOOSE(MONTH(H589),"JANVIER","FEVRIER","MARS","AVRIL","MAI","JUIN","JUILLET","AOUT","SEPTEMBRE","OCTOBRE","NOVEMBRE","DECEMBRE"))</f>
        <v>OCTOBRE</v>
      </c>
      <c r="G589" s="55">
        <v>43014</v>
      </c>
      <c r="H589" s="55">
        <v>43016</v>
      </c>
      <c r="I589" s="22">
        <f>H589-G589</f>
        <v>2</v>
      </c>
      <c r="J589" s="63">
        <v>105.08</v>
      </c>
      <c r="K589" s="74" t="s">
        <v>56</v>
      </c>
    </row>
    <row r="590" spans="1:11" x14ac:dyDescent="0.2">
      <c r="A590" s="12" t="s">
        <v>68</v>
      </c>
      <c r="B590" s="22" t="s">
        <v>20</v>
      </c>
      <c r="C590" s="53" t="s">
        <v>59</v>
      </c>
      <c r="D590" s="53" t="s">
        <v>90</v>
      </c>
      <c r="E590" s="53"/>
      <c r="F590" s="22" t="str">
        <f>IF(H590="","",CHOOSE(MONTH(H590),"JANVIER","FEVRIER","MARS","AVRIL","MAI","JUIN","JUILLET","AOUT","SEPTEMBRE","OCTOBRE","NOVEMBRE","DECEMBRE"))</f>
        <v>OCTOBRE</v>
      </c>
      <c r="G590" s="55">
        <v>43015</v>
      </c>
      <c r="H590" s="55">
        <v>43018</v>
      </c>
      <c r="I590" s="22">
        <f>H590-G590</f>
        <v>3</v>
      </c>
      <c r="J590" s="63">
        <v>148.58000000000001</v>
      </c>
      <c r="K590" s="74" t="s">
        <v>56</v>
      </c>
    </row>
    <row r="591" spans="1:11" x14ac:dyDescent="0.2">
      <c r="A591" s="12" t="s">
        <v>72</v>
      </c>
      <c r="B591" s="22" t="s">
        <v>20</v>
      </c>
      <c r="C591" s="53" t="s">
        <v>58</v>
      </c>
      <c r="D591" s="53" t="s">
        <v>91</v>
      </c>
      <c r="E591" s="53"/>
      <c r="F591" s="22" t="str">
        <f>IF(H591="","",CHOOSE(MONTH(H591),"JANVIER","FEVRIER","MARS","AVRIL","MAI","JUIN","JUILLET","AOUT","SEPTEMBRE","OCTOBRE","NOVEMBRE","DECEMBRE"))</f>
        <v>OCTOBRE</v>
      </c>
      <c r="G591" s="55">
        <v>43015</v>
      </c>
      <c r="H591" s="55">
        <v>43018</v>
      </c>
      <c r="I591" s="22">
        <f>H591-G591</f>
        <v>3</v>
      </c>
      <c r="J591" s="63">
        <v>265.10000000000002</v>
      </c>
      <c r="K591" s="74" t="s">
        <v>56</v>
      </c>
    </row>
    <row r="592" spans="1:11" x14ac:dyDescent="0.2">
      <c r="A592" s="12" t="s">
        <v>63</v>
      </c>
      <c r="B592" s="22" t="s">
        <v>20</v>
      </c>
      <c r="C592" s="53" t="s">
        <v>58</v>
      </c>
      <c r="D592" s="53" t="s">
        <v>98</v>
      </c>
      <c r="E592" s="53"/>
      <c r="F592" s="22" t="str">
        <f>IF(H592="","",CHOOSE(MONTH(H592),"JANVIER","FEVRIER","MARS","AVRIL","MAI","JUIN","JUILLET","AOUT","SEPTEMBRE","OCTOBRE","NOVEMBRE","DECEMBRE"))</f>
        <v>OCTOBRE</v>
      </c>
      <c r="G592" s="55">
        <v>43017</v>
      </c>
      <c r="H592" s="55">
        <v>43021</v>
      </c>
      <c r="I592" s="22">
        <f>H592-G592</f>
        <v>4</v>
      </c>
      <c r="J592" s="63">
        <v>192.8</v>
      </c>
      <c r="K592" s="74" t="s">
        <v>56</v>
      </c>
    </row>
    <row r="593" spans="1:11" x14ac:dyDescent="0.2">
      <c r="A593" s="12" t="s">
        <v>65</v>
      </c>
      <c r="B593" s="22" t="s">
        <v>20</v>
      </c>
      <c r="C593" s="53" t="s">
        <v>58</v>
      </c>
      <c r="D593" s="53" t="s">
        <v>94</v>
      </c>
      <c r="E593" s="53"/>
      <c r="F593" s="22" t="str">
        <f>IF(H593="","",CHOOSE(MONTH(H593),"JANVIER","FEVRIER","MARS","AVRIL","MAI","JUIN","JUILLET","AOUT","SEPTEMBRE","OCTOBRE","NOVEMBRE","DECEMBRE"))</f>
        <v>OCTOBRE</v>
      </c>
      <c r="G593" s="55">
        <v>43017</v>
      </c>
      <c r="H593" s="55">
        <v>43020</v>
      </c>
      <c r="I593" s="22">
        <f>H593-G593</f>
        <v>3</v>
      </c>
      <c r="J593" s="63">
        <v>163.88</v>
      </c>
      <c r="K593" s="74" t="s">
        <v>56</v>
      </c>
    </row>
    <row r="594" spans="1:11" x14ac:dyDescent="0.2">
      <c r="A594" s="12" t="s">
        <v>74</v>
      </c>
      <c r="B594" s="22" t="s">
        <v>20</v>
      </c>
      <c r="C594" s="53" t="s">
        <v>59</v>
      </c>
      <c r="D594" s="53" t="s">
        <v>83</v>
      </c>
      <c r="E594" s="53"/>
      <c r="F594" s="22" t="str">
        <f>IF(H594="","",CHOOSE(MONTH(H594),"JANVIER","FEVRIER","MARS","AVRIL","MAI","JUIN","JUILLET","AOUT","SEPTEMBRE","OCTOBRE","NOVEMBRE","DECEMBRE"))</f>
        <v>OCTOBRE</v>
      </c>
      <c r="G594" s="55">
        <v>43017</v>
      </c>
      <c r="H594" s="55">
        <v>43026</v>
      </c>
      <c r="I594" s="22">
        <f>H594-G594</f>
        <v>9</v>
      </c>
      <c r="J594" s="63">
        <v>393.3</v>
      </c>
      <c r="K594" s="74" t="s">
        <v>56</v>
      </c>
    </row>
    <row r="595" spans="1:11" x14ac:dyDescent="0.2">
      <c r="A595" s="12" t="s">
        <v>70</v>
      </c>
      <c r="B595" s="22" t="s">
        <v>20</v>
      </c>
      <c r="C595" s="53" t="s">
        <v>59</v>
      </c>
      <c r="D595" s="53" t="s">
        <v>99</v>
      </c>
      <c r="E595" s="53"/>
      <c r="F595" s="22" t="str">
        <f>IF(H595="","",CHOOSE(MONTH(H595),"JANVIER","FEVRIER","MARS","AVRIL","MAI","JUIN","JUILLET","AOUT","SEPTEMBRE","OCTOBRE","NOVEMBRE","DECEMBRE"))</f>
        <v>OCTOBRE</v>
      </c>
      <c r="G595" s="55">
        <v>43018</v>
      </c>
      <c r="H595" s="55">
        <v>43022</v>
      </c>
      <c r="I595" s="22">
        <f>H595-G595</f>
        <v>4</v>
      </c>
      <c r="J595" s="63">
        <v>248.6</v>
      </c>
      <c r="K595" s="74" t="s">
        <v>56</v>
      </c>
    </row>
    <row r="596" spans="1:11" x14ac:dyDescent="0.2">
      <c r="A596" s="12" t="s">
        <v>68</v>
      </c>
      <c r="B596" s="22" t="s">
        <v>20</v>
      </c>
      <c r="C596" s="53" t="s">
        <v>58</v>
      </c>
      <c r="D596" s="53" t="s">
        <v>96</v>
      </c>
      <c r="E596" s="53"/>
      <c r="F596" s="22" t="str">
        <f>IF(H596="","",CHOOSE(MONTH(H596),"JANVIER","FEVRIER","MARS","AVRIL","MAI","JUIN","JUILLET","AOUT","SEPTEMBRE","OCTOBRE","NOVEMBRE","DECEMBRE"))</f>
        <v>OCTOBRE</v>
      </c>
      <c r="G596" s="55">
        <v>43018</v>
      </c>
      <c r="H596" s="55">
        <v>43020</v>
      </c>
      <c r="I596" s="22">
        <f>H596-G596</f>
        <v>2</v>
      </c>
      <c r="J596" s="63">
        <v>106.04</v>
      </c>
      <c r="K596" s="74" t="s">
        <v>56</v>
      </c>
    </row>
    <row r="597" spans="1:11" x14ac:dyDescent="0.2">
      <c r="A597" s="12" t="s">
        <v>72</v>
      </c>
      <c r="B597" s="22" t="s">
        <v>20</v>
      </c>
      <c r="C597" s="53" t="s">
        <v>59</v>
      </c>
      <c r="D597" s="53" t="s">
        <v>95</v>
      </c>
      <c r="E597" s="53"/>
      <c r="F597" s="22" t="str">
        <f>IF(H597="","",CHOOSE(MONTH(H597),"JANVIER","FEVRIER","MARS","AVRIL","MAI","JUIN","JUILLET","AOUT","SEPTEMBRE","OCTOBRE","NOVEMBRE","DECEMBRE"))</f>
        <v>OCTOBRE</v>
      </c>
      <c r="G597" s="55">
        <v>43018</v>
      </c>
      <c r="H597" s="55">
        <v>43020</v>
      </c>
      <c r="I597" s="22">
        <f>H597-G597</f>
        <v>2</v>
      </c>
      <c r="J597" s="63">
        <v>82.54</v>
      </c>
      <c r="K597" s="74" t="s">
        <v>56</v>
      </c>
    </row>
    <row r="598" spans="1:11" x14ac:dyDescent="0.2">
      <c r="A598" s="12" t="s">
        <v>72</v>
      </c>
      <c r="B598" s="22" t="s">
        <v>20</v>
      </c>
      <c r="C598" s="53" t="s">
        <v>58</v>
      </c>
      <c r="D598" s="53" t="s">
        <v>97</v>
      </c>
      <c r="E598" s="53"/>
      <c r="F598" s="22" t="str">
        <f>IF(H598="","",CHOOSE(MONTH(H598),"JANVIER","FEVRIER","MARS","AVRIL","MAI","JUIN","JUILLET","AOUT","SEPTEMBRE","OCTOBRE","NOVEMBRE","DECEMBRE"))</f>
        <v>OCTOBRE</v>
      </c>
      <c r="G598" s="55">
        <v>43018</v>
      </c>
      <c r="H598" s="55">
        <v>43020</v>
      </c>
      <c r="I598" s="22">
        <f>H598-G598</f>
        <v>2</v>
      </c>
      <c r="J598" s="63">
        <v>67.48</v>
      </c>
      <c r="K598" s="74" t="s">
        <v>56</v>
      </c>
    </row>
    <row r="599" spans="1:11" x14ac:dyDescent="0.2">
      <c r="A599" s="12" t="s">
        <v>66</v>
      </c>
      <c r="B599" s="22" t="s">
        <v>20</v>
      </c>
      <c r="C599" s="53" t="s">
        <v>58</v>
      </c>
      <c r="D599" s="53" t="s">
        <v>106</v>
      </c>
      <c r="E599" s="53"/>
      <c r="F599" s="22" t="str">
        <f>IF(H599="","",CHOOSE(MONTH(H599),"JANVIER","FEVRIER","MARS","AVRIL","MAI","JUIN","JUILLET","AOUT","SEPTEMBRE","OCTOBRE","NOVEMBRE","DECEMBRE"))</f>
        <v>OCTOBRE</v>
      </c>
      <c r="G599" s="55">
        <v>43019</v>
      </c>
      <c r="H599" s="55">
        <v>43024</v>
      </c>
      <c r="I599" s="22">
        <f>H599-G599</f>
        <v>5</v>
      </c>
      <c r="J599" s="63">
        <v>308.48</v>
      </c>
      <c r="K599" s="74" t="s">
        <v>56</v>
      </c>
    </row>
    <row r="600" spans="1:11" x14ac:dyDescent="0.2">
      <c r="A600" s="12" t="s">
        <v>65</v>
      </c>
      <c r="B600" s="22" t="s">
        <v>20</v>
      </c>
      <c r="C600" s="53" t="s">
        <v>59</v>
      </c>
      <c r="D600" s="53" t="s">
        <v>100</v>
      </c>
      <c r="E600" s="53"/>
      <c r="F600" s="22" t="str">
        <f>IF(H600="","",CHOOSE(MONTH(H600),"JANVIER","FEVRIER","MARS","AVRIL","MAI","JUIN","JUILLET","AOUT","SEPTEMBRE","OCTOBRE","NOVEMBRE","DECEMBRE"))</f>
        <v>OCTOBRE</v>
      </c>
      <c r="G600" s="55">
        <v>43020</v>
      </c>
      <c r="H600" s="55">
        <v>43023</v>
      </c>
      <c r="I600" s="22">
        <f>H600-G600</f>
        <v>3</v>
      </c>
      <c r="J600" s="63">
        <v>183.14</v>
      </c>
      <c r="K600" s="74" t="s">
        <v>56</v>
      </c>
    </row>
    <row r="601" spans="1:11" x14ac:dyDescent="0.2">
      <c r="A601" s="12" t="s">
        <v>68</v>
      </c>
      <c r="B601" s="22" t="s">
        <v>20</v>
      </c>
      <c r="C601" s="53" t="s">
        <v>58</v>
      </c>
      <c r="D601" s="53" t="s">
        <v>103</v>
      </c>
      <c r="E601" s="53"/>
      <c r="F601" s="22" t="str">
        <f>IF(H601="","",CHOOSE(MONTH(H601),"JANVIER","FEVRIER","MARS","AVRIL","MAI","JUIN","JUILLET","AOUT","SEPTEMBRE","OCTOBRE","NOVEMBRE","DECEMBRE"))</f>
        <v>OCTOBRE</v>
      </c>
      <c r="G601" s="55">
        <v>43020</v>
      </c>
      <c r="H601" s="55">
        <v>43023</v>
      </c>
      <c r="I601" s="22">
        <f>H601-G601</f>
        <v>3</v>
      </c>
      <c r="J601" s="63">
        <v>172.56</v>
      </c>
      <c r="K601" s="74" t="s">
        <v>56</v>
      </c>
    </row>
    <row r="602" spans="1:11" x14ac:dyDescent="0.2">
      <c r="A602" s="12" t="s">
        <v>71</v>
      </c>
      <c r="B602" s="22" t="s">
        <v>20</v>
      </c>
      <c r="C602" s="53" t="s">
        <v>58</v>
      </c>
      <c r="D602" s="53" t="s">
        <v>82</v>
      </c>
      <c r="E602" s="53"/>
      <c r="F602" s="22" t="str">
        <f>IF(H602="","",CHOOSE(MONTH(H602),"JANVIER","FEVRIER","MARS","AVRIL","MAI","JUIN","JUILLET","AOUT","SEPTEMBRE","OCTOBRE","NOVEMBRE","DECEMBRE"))</f>
        <v>OCTOBRE</v>
      </c>
      <c r="G602" s="55">
        <v>43020</v>
      </c>
      <c r="H602" s="55">
        <v>43025</v>
      </c>
      <c r="I602" s="22">
        <f>H602-G602</f>
        <v>5</v>
      </c>
      <c r="J602" s="63">
        <v>266.06</v>
      </c>
      <c r="K602" s="74" t="s">
        <v>56</v>
      </c>
    </row>
    <row r="603" spans="1:11" x14ac:dyDescent="0.2">
      <c r="A603" s="12" t="s">
        <v>79</v>
      </c>
      <c r="B603" s="22" t="s">
        <v>20</v>
      </c>
      <c r="C603" s="53" t="s">
        <v>58</v>
      </c>
      <c r="D603" s="53" t="s">
        <v>104</v>
      </c>
      <c r="E603" s="53"/>
      <c r="F603" s="22" t="str">
        <f>IF(H603="","",CHOOSE(MONTH(H603),"JANVIER","FEVRIER","MARS","AVRIL","MAI","JUIN","JUILLET","AOUT","SEPTEMBRE","OCTOBRE","NOVEMBRE","DECEMBRE"))</f>
        <v>OCTOBRE</v>
      </c>
      <c r="G603" s="55">
        <v>43020</v>
      </c>
      <c r="H603" s="55">
        <v>43023</v>
      </c>
      <c r="I603" s="22">
        <f>H603-G603</f>
        <v>3</v>
      </c>
      <c r="J603" s="63">
        <v>178.34</v>
      </c>
      <c r="K603" s="74" t="s">
        <v>56</v>
      </c>
    </row>
    <row r="604" spans="1:11" x14ac:dyDescent="0.2">
      <c r="A604" s="12" t="s">
        <v>72</v>
      </c>
      <c r="B604" s="22" t="s">
        <v>20</v>
      </c>
      <c r="C604" s="53" t="s">
        <v>59</v>
      </c>
      <c r="D604" s="53" t="s">
        <v>101</v>
      </c>
      <c r="E604" s="53"/>
      <c r="F604" s="22" t="str">
        <f>IF(H604="","",CHOOSE(MONTH(H604),"JANVIER","FEVRIER","MARS","AVRIL","MAI","JUIN","JUILLET","AOUT","SEPTEMBRE","OCTOBRE","NOVEMBRE","DECEMBRE"))</f>
        <v>OCTOBRE</v>
      </c>
      <c r="G604" s="55">
        <v>43020</v>
      </c>
      <c r="H604" s="55">
        <v>43023</v>
      </c>
      <c r="I604" s="22">
        <f>H604-G604</f>
        <v>3</v>
      </c>
      <c r="J604" s="63">
        <v>268.95999999999998</v>
      </c>
      <c r="K604" s="74" t="s">
        <v>56</v>
      </c>
    </row>
    <row r="605" spans="1:11" x14ac:dyDescent="0.2">
      <c r="A605" s="12" t="s">
        <v>76</v>
      </c>
      <c r="B605" s="22" t="s">
        <v>20</v>
      </c>
      <c r="C605" s="53" t="s">
        <v>59</v>
      </c>
      <c r="D605" s="53" t="s">
        <v>102</v>
      </c>
      <c r="E605" s="53"/>
      <c r="F605" s="22" t="str">
        <f>IF(H605="","",CHOOSE(MONTH(H605),"JANVIER","FEVRIER","MARS","AVRIL","MAI","JUIN","JUILLET","AOUT","SEPTEMBRE","OCTOBRE","NOVEMBRE","DECEMBRE"))</f>
        <v>OCTOBRE</v>
      </c>
      <c r="G605" s="55">
        <v>43020</v>
      </c>
      <c r="H605" s="55">
        <v>43023</v>
      </c>
      <c r="I605" s="22">
        <f>H605-G605</f>
        <v>3</v>
      </c>
      <c r="J605" s="63">
        <v>148.58000000000001</v>
      </c>
      <c r="K605" s="74" t="s">
        <v>56</v>
      </c>
    </row>
    <row r="606" spans="1:11" x14ac:dyDescent="0.2">
      <c r="A606" s="12" t="s">
        <v>63</v>
      </c>
      <c r="B606" s="22" t="s">
        <v>20</v>
      </c>
      <c r="C606" s="53" t="s">
        <v>58</v>
      </c>
      <c r="D606" s="53" t="s">
        <v>105</v>
      </c>
      <c r="E606" s="53"/>
      <c r="F606" s="22" t="str">
        <f>IF(H606="","",CHOOSE(MONTH(H606),"JANVIER","FEVRIER","MARS","AVRIL","MAI","JUIN","JUILLET","AOUT","SEPTEMBRE","OCTOBRE","NOVEMBRE","DECEMBRE"))</f>
        <v>OCTOBRE</v>
      </c>
      <c r="G606" s="55">
        <v>43021</v>
      </c>
      <c r="H606" s="55">
        <v>43024</v>
      </c>
      <c r="I606" s="22">
        <f>H606-G606</f>
        <v>3</v>
      </c>
      <c r="J606" s="63">
        <v>149.41999999999999</v>
      </c>
      <c r="K606" s="74" t="s">
        <v>56</v>
      </c>
    </row>
    <row r="607" spans="1:11" x14ac:dyDescent="0.2">
      <c r="A607" s="12" t="s">
        <v>70</v>
      </c>
      <c r="B607" s="22" t="s">
        <v>20</v>
      </c>
      <c r="C607" s="53" t="s">
        <v>59</v>
      </c>
      <c r="D607" s="53" t="s">
        <v>107</v>
      </c>
      <c r="E607" s="53"/>
      <c r="F607" s="22" t="str">
        <f>IF(H607="","",CHOOSE(MONTH(H607),"JANVIER","FEVRIER","MARS","AVRIL","MAI","JUIN","JUILLET","AOUT","SEPTEMBRE","OCTOBRE","NOVEMBRE","DECEMBRE"))</f>
        <v>OCTOBRE</v>
      </c>
      <c r="G607" s="55">
        <v>43022</v>
      </c>
      <c r="H607" s="55">
        <v>43025</v>
      </c>
      <c r="I607" s="22">
        <f>H607-G607</f>
        <v>3</v>
      </c>
      <c r="J607" s="63">
        <v>172.56</v>
      </c>
      <c r="K607" s="74" t="s">
        <v>56</v>
      </c>
    </row>
    <row r="608" spans="1:11" x14ac:dyDescent="0.2">
      <c r="A608" s="12" t="s">
        <v>65</v>
      </c>
      <c r="B608" s="22" t="s">
        <v>20</v>
      </c>
      <c r="C608" s="53" t="s">
        <v>57</v>
      </c>
      <c r="D608" s="53" t="s">
        <v>90</v>
      </c>
      <c r="E608" s="53"/>
      <c r="F608" s="22" t="str">
        <f>IF(H608="","",CHOOSE(MONTH(H608),"JANVIER","FEVRIER","MARS","AVRIL","MAI","JUIN","JUILLET","AOUT","SEPTEMBRE","OCTOBRE","NOVEMBRE","DECEMBRE"))</f>
        <v>OCTOBRE</v>
      </c>
      <c r="G608" s="55">
        <v>43023</v>
      </c>
      <c r="H608" s="55">
        <v>43028</v>
      </c>
      <c r="I608" s="22">
        <f>H608-G608</f>
        <v>5</v>
      </c>
      <c r="J608" s="63">
        <v>250.64</v>
      </c>
      <c r="K608" s="74" t="s">
        <v>56</v>
      </c>
    </row>
    <row r="609" spans="1:11" x14ac:dyDescent="0.2">
      <c r="A609" s="12" t="s">
        <v>63</v>
      </c>
      <c r="B609" s="22" t="s">
        <v>20</v>
      </c>
      <c r="C609" s="53" t="s">
        <v>58</v>
      </c>
      <c r="D609" s="53" t="s">
        <v>89</v>
      </c>
      <c r="E609" s="53"/>
      <c r="F609" s="22" t="str">
        <f>IF(H609="","",CHOOSE(MONTH(H609),"JANVIER","FEVRIER","MARS","AVRIL","MAI","JUIN","JUILLET","AOUT","SEPTEMBRE","OCTOBRE","NOVEMBRE","DECEMBRE"))</f>
        <v>OCTOBRE</v>
      </c>
      <c r="G609" s="55">
        <v>43024</v>
      </c>
      <c r="H609" s="55">
        <v>43028</v>
      </c>
      <c r="I609" s="22">
        <f>H609-G609</f>
        <v>4</v>
      </c>
      <c r="J609" s="63">
        <v>192.8</v>
      </c>
      <c r="K609" s="74" t="s">
        <v>56</v>
      </c>
    </row>
    <row r="610" spans="1:11" x14ac:dyDescent="0.2">
      <c r="A610" s="12" t="s">
        <v>68</v>
      </c>
      <c r="B610" s="22" t="s">
        <v>20</v>
      </c>
      <c r="C610" s="53" t="s">
        <v>58</v>
      </c>
      <c r="D610" s="53" t="s">
        <v>85</v>
      </c>
      <c r="E610" s="53"/>
      <c r="F610" s="22" t="str">
        <f>IF(H610="","",CHOOSE(MONTH(H610),"JANVIER","FEVRIER","MARS","AVRIL","MAI","JUIN","JUILLET","AOUT","SEPTEMBRE","OCTOBRE","NOVEMBRE","DECEMBRE"))</f>
        <v>OCTOBRE</v>
      </c>
      <c r="G610" s="55">
        <v>43024</v>
      </c>
      <c r="H610" s="55">
        <v>43026</v>
      </c>
      <c r="I610" s="22">
        <f>H610-G610</f>
        <v>2</v>
      </c>
      <c r="J610" s="63">
        <v>118.57</v>
      </c>
      <c r="K610" s="74" t="s">
        <v>56</v>
      </c>
    </row>
    <row r="611" spans="1:11" x14ac:dyDescent="0.2">
      <c r="A611" s="12" t="s">
        <v>79</v>
      </c>
      <c r="B611" s="22" t="s">
        <v>20</v>
      </c>
      <c r="C611" s="53" t="s">
        <v>59</v>
      </c>
      <c r="D611" s="53" t="s">
        <v>84</v>
      </c>
      <c r="E611" s="53"/>
      <c r="F611" s="22" t="str">
        <f>IF(H611="","",CHOOSE(MONTH(H611),"JANVIER","FEVRIER","MARS","AVRIL","MAI","JUIN","JUILLET","AOUT","SEPTEMBRE","OCTOBRE","NOVEMBRE","DECEMBRE"))</f>
        <v>OCTOBRE</v>
      </c>
      <c r="G611" s="55">
        <v>43024</v>
      </c>
      <c r="H611" s="55">
        <v>43026</v>
      </c>
      <c r="I611" s="22">
        <f>H611-G611</f>
        <v>2</v>
      </c>
      <c r="J611" s="63">
        <v>97.11</v>
      </c>
      <c r="K611" s="74" t="s">
        <v>56</v>
      </c>
    </row>
    <row r="612" spans="1:11" x14ac:dyDescent="0.2">
      <c r="A612" s="12" t="s">
        <v>72</v>
      </c>
      <c r="B612" s="22" t="s">
        <v>20</v>
      </c>
      <c r="C612" s="53" t="s">
        <v>59</v>
      </c>
      <c r="D612" s="53" t="s">
        <v>87</v>
      </c>
      <c r="E612" s="53"/>
      <c r="F612" s="22" t="str">
        <f>IF(H612="","",CHOOSE(MONTH(H612),"JANVIER","FEVRIER","MARS","AVRIL","MAI","JUIN","JUILLET","AOUT","SEPTEMBRE","OCTOBRE","NOVEMBRE","DECEMBRE"))</f>
        <v>OCTOBRE</v>
      </c>
      <c r="G612" s="55">
        <v>43024</v>
      </c>
      <c r="H612" s="55">
        <v>43028</v>
      </c>
      <c r="I612" s="22">
        <f>H612-G612</f>
        <v>4</v>
      </c>
      <c r="J612" s="63">
        <v>336</v>
      </c>
      <c r="K612" s="74" t="s">
        <v>56</v>
      </c>
    </row>
    <row r="613" spans="1:11" x14ac:dyDescent="0.2">
      <c r="A613" s="12" t="s">
        <v>76</v>
      </c>
      <c r="B613" s="22" t="s">
        <v>20</v>
      </c>
      <c r="C613" s="53" t="s">
        <v>59</v>
      </c>
      <c r="D613" s="53" t="s">
        <v>86</v>
      </c>
      <c r="E613" s="53"/>
      <c r="F613" s="22" t="str">
        <f>IF(H613="","",CHOOSE(MONTH(H613),"JANVIER","FEVRIER","MARS","AVRIL","MAI","JUIN","JUILLET","AOUT","SEPTEMBRE","OCTOBRE","NOVEMBRE","DECEMBRE"))</f>
        <v>OCTOBRE</v>
      </c>
      <c r="G613" s="55">
        <v>43024</v>
      </c>
      <c r="H613" s="55">
        <v>43028</v>
      </c>
      <c r="I613" s="22">
        <f>H613-G613</f>
        <v>4</v>
      </c>
      <c r="J613" s="63">
        <v>156.35</v>
      </c>
      <c r="K613" s="74" t="s">
        <v>56</v>
      </c>
    </row>
    <row r="614" spans="1:11" x14ac:dyDescent="0.2">
      <c r="A614" s="12" t="s">
        <v>70</v>
      </c>
      <c r="B614" s="22" t="s">
        <v>20</v>
      </c>
      <c r="C614" s="53" t="s">
        <v>58</v>
      </c>
      <c r="D614" s="53" t="s">
        <v>88</v>
      </c>
      <c r="E614" s="53"/>
      <c r="F614" s="22" t="str">
        <f>IF(H614="","",CHOOSE(MONTH(H614),"JANVIER","FEVRIER","MARS","AVRIL","MAI","JUIN","JUILLET","AOUT","SEPTEMBRE","OCTOBRE","NOVEMBRE","DECEMBRE"))</f>
        <v>OCTOBRE</v>
      </c>
      <c r="G614" s="55">
        <v>43025</v>
      </c>
      <c r="H614" s="55">
        <v>43028</v>
      </c>
      <c r="I614" s="22">
        <f>H614-G614</f>
        <v>3</v>
      </c>
      <c r="J614" s="63">
        <v>155.21</v>
      </c>
      <c r="K614" s="74" t="s">
        <v>56</v>
      </c>
    </row>
    <row r="615" spans="1:11" x14ac:dyDescent="0.2">
      <c r="A615" s="12" t="s">
        <v>79</v>
      </c>
      <c r="B615" s="22" t="s">
        <v>20</v>
      </c>
      <c r="C615" s="53" t="s">
        <v>58</v>
      </c>
      <c r="D615" s="53" t="s">
        <v>91</v>
      </c>
      <c r="E615" s="53"/>
      <c r="F615" s="22" t="str">
        <f>IF(H615="","",CHOOSE(MONTH(H615),"JANVIER","FEVRIER","MARS","AVRIL","MAI","JUIN","JUILLET","AOUT","SEPTEMBRE","OCTOBRE","NOVEMBRE","DECEMBRE"))</f>
        <v>OCTOBRE</v>
      </c>
      <c r="G615" s="55">
        <v>43026</v>
      </c>
      <c r="H615" s="55">
        <v>43029</v>
      </c>
      <c r="I615" s="22">
        <f>H615-G615</f>
        <v>3</v>
      </c>
      <c r="J615" s="63">
        <v>134.96</v>
      </c>
      <c r="K615" s="74" t="s">
        <v>56</v>
      </c>
    </row>
    <row r="616" spans="1:11" x14ac:dyDescent="0.2">
      <c r="A616" s="12" t="s">
        <v>66</v>
      </c>
      <c r="B616" s="22" t="s">
        <v>20</v>
      </c>
      <c r="C616" s="53" t="s">
        <v>58</v>
      </c>
      <c r="D616" s="53" t="s">
        <v>93</v>
      </c>
      <c r="E616" s="53"/>
      <c r="F616" s="22" t="str">
        <f>IF(H616="","",CHOOSE(MONTH(H616),"JANVIER","FEVRIER","MARS","AVRIL","MAI","JUIN","JUILLET","AOUT","SEPTEMBRE","OCTOBRE","NOVEMBRE","DECEMBRE"))</f>
        <v>OCTOBRE</v>
      </c>
      <c r="G616" s="55">
        <v>43027</v>
      </c>
      <c r="H616" s="55">
        <v>43030</v>
      </c>
      <c r="I616" s="22">
        <f>H616-G616</f>
        <v>3</v>
      </c>
      <c r="J616" s="63">
        <v>181.23</v>
      </c>
      <c r="K616" s="74" t="s">
        <v>56</v>
      </c>
    </row>
    <row r="617" spans="1:11" x14ac:dyDescent="0.2">
      <c r="A617" s="12" t="s">
        <v>74</v>
      </c>
      <c r="B617" s="22" t="s">
        <v>20</v>
      </c>
      <c r="C617" s="53" t="s">
        <v>58</v>
      </c>
      <c r="D617" s="53" t="s">
        <v>99</v>
      </c>
      <c r="E617" s="53"/>
      <c r="F617" s="22" t="str">
        <f>IF(H617="","",CHOOSE(MONTH(H617),"JANVIER","FEVRIER","MARS","AVRIL","MAI","JUIN","JUILLET","AOUT","SEPTEMBRE","OCTOBRE","NOVEMBRE","DECEMBRE"))</f>
        <v>OCTOBRE</v>
      </c>
      <c r="G617" s="55">
        <v>43027</v>
      </c>
      <c r="H617" s="55">
        <v>43032</v>
      </c>
      <c r="I617" s="22">
        <f>H617-G617</f>
        <v>5</v>
      </c>
      <c r="J617" s="63">
        <v>230.4</v>
      </c>
      <c r="K617" s="74" t="s">
        <v>56</v>
      </c>
    </row>
    <row r="618" spans="1:11" x14ac:dyDescent="0.2">
      <c r="A618" s="12" t="s">
        <v>70</v>
      </c>
      <c r="B618" s="22" t="s">
        <v>20</v>
      </c>
      <c r="C618" s="53" t="s">
        <v>57</v>
      </c>
      <c r="D618" s="53" t="s">
        <v>94</v>
      </c>
      <c r="E618" s="53"/>
      <c r="F618" s="22" t="str">
        <f>IF(H618="","",CHOOSE(MONTH(H618),"JANVIER","FEVRIER","MARS","AVRIL","MAI","JUIN","JUILLET","AOUT","SEPTEMBRE","OCTOBRE","NOVEMBRE","DECEMBRE"))</f>
        <v>OCTOBRE</v>
      </c>
      <c r="G618" s="55">
        <v>43028</v>
      </c>
      <c r="H618" s="55">
        <v>43031</v>
      </c>
      <c r="I618" s="22">
        <f>H618-G618</f>
        <v>3</v>
      </c>
      <c r="J618" s="63">
        <v>69.41</v>
      </c>
      <c r="K618" s="74" t="s">
        <v>56</v>
      </c>
    </row>
    <row r="619" spans="1:11" x14ac:dyDescent="0.2">
      <c r="A619" s="12" t="s">
        <v>72</v>
      </c>
      <c r="B619" s="22" t="s">
        <v>20</v>
      </c>
      <c r="C619" s="53" t="s">
        <v>58</v>
      </c>
      <c r="D619" s="53" t="s">
        <v>92</v>
      </c>
      <c r="E619" s="53"/>
      <c r="F619" s="22" t="str">
        <f>IF(H619="","",CHOOSE(MONTH(H619),"JANVIER","FEVRIER","MARS","AVRIL","MAI","JUIN","JUILLET","AOUT","SEPTEMBRE","OCTOBRE","NOVEMBRE","DECEMBRE"))</f>
        <v>OCTOBRE</v>
      </c>
      <c r="G619" s="55">
        <v>43028</v>
      </c>
      <c r="H619" s="55">
        <v>43030</v>
      </c>
      <c r="I619" s="22">
        <f>H619-G619</f>
        <v>2</v>
      </c>
      <c r="J619" s="63">
        <v>157.13</v>
      </c>
      <c r="K619" s="74" t="s">
        <v>56</v>
      </c>
    </row>
    <row r="620" spans="1:11" x14ac:dyDescent="0.2">
      <c r="A620" s="12" t="s">
        <v>76</v>
      </c>
      <c r="B620" s="22" t="s">
        <v>20</v>
      </c>
      <c r="C620" s="53" t="s">
        <v>59</v>
      </c>
      <c r="D620" s="53" t="s">
        <v>96</v>
      </c>
      <c r="E620" s="53"/>
      <c r="F620" s="22" t="str">
        <f>IF(H620="","",CHOOSE(MONTH(H620),"JANVIER","FEVRIER","MARS","AVRIL","MAI","JUIN","JUILLET","AOUT","SEPTEMBRE","OCTOBRE","NOVEMBRE","DECEMBRE"))</f>
        <v>OCTOBRE</v>
      </c>
      <c r="G620" s="55">
        <v>43028</v>
      </c>
      <c r="H620" s="55">
        <v>43032</v>
      </c>
      <c r="I620" s="22">
        <f>H620-G620</f>
        <v>4</v>
      </c>
      <c r="J620" s="63">
        <v>142.75</v>
      </c>
      <c r="K620" s="74" t="s">
        <v>56</v>
      </c>
    </row>
    <row r="621" spans="1:11" x14ac:dyDescent="0.2">
      <c r="A621" s="12" t="s">
        <v>76</v>
      </c>
      <c r="B621" s="22" t="s">
        <v>21</v>
      </c>
      <c r="C621" s="53" t="s">
        <v>62</v>
      </c>
      <c r="D621" s="53" t="s">
        <v>90</v>
      </c>
      <c r="E621" s="53"/>
      <c r="F621" s="22" t="str">
        <f>IF(H621="","",CHOOSE(MONTH(H621),"JANVIER","FEVRIER","MARS","AVRIL","MAI","JUIN","JUILLET","AOUT","SEPTEMBRE","OCTOBRE","NOVEMBRE","DECEMBRE"))</f>
        <v>OCTOBRE</v>
      </c>
      <c r="G621" s="55">
        <v>43028</v>
      </c>
      <c r="H621" s="55">
        <v>43032</v>
      </c>
      <c r="I621" s="22">
        <f>H621-G621</f>
        <v>4</v>
      </c>
      <c r="J621" s="63">
        <v>23.8</v>
      </c>
      <c r="K621" s="74" t="s">
        <v>56</v>
      </c>
    </row>
    <row r="622" spans="1:11" x14ac:dyDescent="0.2">
      <c r="A622" s="12" t="s">
        <v>63</v>
      </c>
      <c r="B622" s="22" t="s">
        <v>20</v>
      </c>
      <c r="C622" s="53" t="s">
        <v>59</v>
      </c>
      <c r="D622" s="53" t="s">
        <v>98</v>
      </c>
      <c r="E622" s="53"/>
      <c r="F622" s="22" t="str">
        <f>IF(H622="","",CHOOSE(MONTH(H622),"JANVIER","FEVRIER","MARS","AVRIL","MAI","JUIN","JUILLET","AOUT","SEPTEMBRE","OCTOBRE","NOVEMBRE","DECEMBRE"))</f>
        <v>OCTOBRE</v>
      </c>
      <c r="G622" s="55">
        <v>43029</v>
      </c>
      <c r="H622" s="55">
        <v>43032</v>
      </c>
      <c r="I622" s="22">
        <f>H622-G622</f>
        <v>3</v>
      </c>
      <c r="J622" s="63">
        <v>131.1</v>
      </c>
      <c r="K622" s="74" t="s">
        <v>56</v>
      </c>
    </row>
    <row r="623" spans="1:11" x14ac:dyDescent="0.2">
      <c r="A623" s="12" t="s">
        <v>65</v>
      </c>
      <c r="B623" s="22" t="s">
        <v>20</v>
      </c>
      <c r="C623" s="53" t="s">
        <v>59</v>
      </c>
      <c r="D623" s="53" t="s">
        <v>97</v>
      </c>
      <c r="E623" s="53"/>
      <c r="F623" s="22" t="str">
        <f>IF(H623="","",CHOOSE(MONTH(H623),"JANVIER","FEVRIER","MARS","AVRIL","MAI","JUIN","JUILLET","AOUT","SEPTEMBRE","OCTOBRE","NOVEMBRE","DECEMBRE"))</f>
        <v>OCTOBRE</v>
      </c>
      <c r="G623" s="55">
        <v>43029</v>
      </c>
      <c r="H623" s="55">
        <v>43032</v>
      </c>
      <c r="I623" s="22">
        <f>H623-G623</f>
        <v>3</v>
      </c>
      <c r="J623" s="63">
        <v>167.74</v>
      </c>
      <c r="K623" s="74" t="s">
        <v>56</v>
      </c>
    </row>
    <row r="624" spans="1:11" x14ac:dyDescent="0.2">
      <c r="A624" s="12" t="s">
        <v>70</v>
      </c>
      <c r="B624" s="22" t="s">
        <v>20</v>
      </c>
      <c r="C624" s="53" t="s">
        <v>58</v>
      </c>
      <c r="D624" s="53" t="s">
        <v>102</v>
      </c>
      <c r="E624" s="53"/>
      <c r="F624" s="22" t="str">
        <f>IF(H624="","",CHOOSE(MONTH(H624),"JANVIER","FEVRIER","MARS","AVRIL","MAI","JUIN","JUILLET","AOUT","SEPTEMBRE","OCTOBRE","NOVEMBRE","DECEMBRE"))</f>
        <v>OCTOBRE</v>
      </c>
      <c r="G624" s="55">
        <v>43029</v>
      </c>
      <c r="H624" s="55">
        <v>43034</v>
      </c>
      <c r="I624" s="22">
        <f>H624-G624</f>
        <v>5</v>
      </c>
      <c r="J624" s="63">
        <v>242.93</v>
      </c>
      <c r="K624" s="74" t="s">
        <v>56</v>
      </c>
    </row>
    <row r="625" spans="1:11" x14ac:dyDescent="0.2">
      <c r="A625" s="12" t="s">
        <v>79</v>
      </c>
      <c r="B625" s="22" t="s">
        <v>20</v>
      </c>
      <c r="C625" s="53" t="s">
        <v>58</v>
      </c>
      <c r="D625" s="53" t="s">
        <v>95</v>
      </c>
      <c r="E625" s="53"/>
      <c r="F625" s="22" t="str">
        <f>IF(H625="","",CHOOSE(MONTH(H625),"JANVIER","FEVRIER","MARS","AVRIL","MAI","JUIN","JUILLET","AOUT","SEPTEMBRE","OCTOBRE","NOVEMBRE","DECEMBRE"))</f>
        <v>OCTOBRE</v>
      </c>
      <c r="G625" s="55">
        <v>43029</v>
      </c>
      <c r="H625" s="55">
        <v>43031</v>
      </c>
      <c r="I625" s="22">
        <f>H625-G625</f>
        <v>2</v>
      </c>
      <c r="J625" s="63">
        <v>132.07</v>
      </c>
      <c r="K625" s="74" t="s">
        <v>56</v>
      </c>
    </row>
    <row r="626" spans="1:11" x14ac:dyDescent="0.2">
      <c r="A626" s="12" t="s">
        <v>66</v>
      </c>
      <c r="B626" s="22" t="s">
        <v>20</v>
      </c>
      <c r="C626" s="53" t="s">
        <v>58</v>
      </c>
      <c r="D626" s="53" t="s">
        <v>101</v>
      </c>
      <c r="E626" s="53"/>
      <c r="F626" s="22" t="str">
        <f>IF(H626="","",CHOOSE(MONTH(H626),"JANVIER","FEVRIER","MARS","AVRIL","MAI","JUIN","JUILLET","AOUT","SEPTEMBRE","OCTOBRE","NOVEMBRE","DECEMBRE"))</f>
        <v>OCTOBRE</v>
      </c>
      <c r="G626" s="55">
        <v>43030</v>
      </c>
      <c r="H626" s="55">
        <v>43033</v>
      </c>
      <c r="I626" s="22">
        <f>H626-G626</f>
        <v>3</v>
      </c>
      <c r="J626" s="63">
        <v>149.41999999999999</v>
      </c>
      <c r="K626" s="74" t="s">
        <v>56</v>
      </c>
    </row>
    <row r="627" spans="1:11" x14ac:dyDescent="0.2">
      <c r="A627" s="12" t="s">
        <v>72</v>
      </c>
      <c r="B627" s="22" t="s">
        <v>20</v>
      </c>
      <c r="C627" s="53" t="s">
        <v>58</v>
      </c>
      <c r="D627" s="53" t="s">
        <v>100</v>
      </c>
      <c r="E627" s="53"/>
      <c r="F627" s="22" t="str">
        <f>IF(H627="","",CHOOSE(MONTH(H627),"JANVIER","FEVRIER","MARS","AVRIL","MAI","JUIN","JUILLET","AOUT","SEPTEMBRE","OCTOBRE","NOVEMBRE","DECEMBRE"))</f>
        <v>OCTOBRE</v>
      </c>
      <c r="G627" s="55">
        <v>43030</v>
      </c>
      <c r="H627" s="55">
        <v>43033</v>
      </c>
      <c r="I627" s="22">
        <f>H627-G627</f>
        <v>3</v>
      </c>
      <c r="J627" s="63">
        <v>222.68</v>
      </c>
      <c r="K627" s="74" t="s">
        <v>56</v>
      </c>
    </row>
    <row r="628" spans="1:11" x14ac:dyDescent="0.2">
      <c r="A628" s="12" t="s">
        <v>63</v>
      </c>
      <c r="B628" s="22" t="s">
        <v>20</v>
      </c>
      <c r="C628" s="53" t="s">
        <v>58</v>
      </c>
      <c r="D628" s="53" t="s">
        <v>107</v>
      </c>
      <c r="E628" s="53"/>
      <c r="F628" s="22" t="str">
        <f>IF(H628="","",CHOOSE(MONTH(H628),"JANVIER","FEVRIER","MARS","AVRIL","MAI","JUIN","JUILLET","AOUT","SEPTEMBRE","OCTOBRE","NOVEMBRE","DECEMBRE"))</f>
        <v>OCTOBRE</v>
      </c>
      <c r="G628" s="55">
        <v>43032</v>
      </c>
      <c r="H628" s="55">
        <v>43036</v>
      </c>
      <c r="I628" s="22">
        <f>H628-G628</f>
        <v>4</v>
      </c>
      <c r="J628" s="63">
        <v>186.05</v>
      </c>
      <c r="K628" s="74" t="s">
        <v>56</v>
      </c>
    </row>
    <row r="629" spans="1:11" x14ac:dyDescent="0.2">
      <c r="A629" s="12" t="s">
        <v>65</v>
      </c>
      <c r="B629" s="22" t="s">
        <v>20</v>
      </c>
      <c r="C629" s="53" t="s">
        <v>58</v>
      </c>
      <c r="D629" s="53" t="s">
        <v>103</v>
      </c>
      <c r="E629" s="53"/>
      <c r="F629" s="22" t="str">
        <f>IF(H629="","",CHOOSE(MONTH(H629),"JANVIER","FEVRIER","MARS","AVRIL","MAI","JUIN","JUILLET","AOUT","SEPTEMBRE","OCTOBRE","NOVEMBRE","DECEMBRE"))</f>
        <v>OCTOBRE</v>
      </c>
      <c r="G629" s="55">
        <v>43032</v>
      </c>
      <c r="H629" s="55">
        <v>43035</v>
      </c>
      <c r="I629" s="22">
        <f>H629-G629</f>
        <v>3</v>
      </c>
      <c r="J629" s="63">
        <v>165.81</v>
      </c>
      <c r="K629" s="74" t="s">
        <v>56</v>
      </c>
    </row>
    <row r="630" spans="1:11" x14ac:dyDescent="0.2">
      <c r="A630" s="12" t="s">
        <v>68</v>
      </c>
      <c r="B630" s="22" t="s">
        <v>20</v>
      </c>
      <c r="C630" s="53" t="s">
        <v>59</v>
      </c>
      <c r="D630" s="53" t="s">
        <v>105</v>
      </c>
      <c r="E630" s="53"/>
      <c r="F630" s="22" t="str">
        <f>IF(H630="","",CHOOSE(MONTH(H630),"JANVIER","FEVRIER","MARS","AVRIL","MAI","JUIN","JUILLET","AOUT","SEPTEMBRE","OCTOBRE","NOVEMBRE","DECEMBRE"))</f>
        <v>OCTOBRE</v>
      </c>
      <c r="G630" s="55">
        <v>43032</v>
      </c>
      <c r="H630" s="55">
        <v>43035</v>
      </c>
      <c r="I630" s="22">
        <f>H630-G630</f>
        <v>3</v>
      </c>
      <c r="J630" s="63">
        <v>145.66</v>
      </c>
      <c r="K630" s="74" t="s">
        <v>56</v>
      </c>
    </row>
    <row r="631" spans="1:11" x14ac:dyDescent="0.2">
      <c r="A631" s="12" t="s">
        <v>76</v>
      </c>
      <c r="B631" s="22" t="s">
        <v>20</v>
      </c>
      <c r="C631" s="53" t="s">
        <v>59</v>
      </c>
      <c r="D631" s="53" t="s">
        <v>106</v>
      </c>
      <c r="E631" s="53"/>
      <c r="F631" s="22" t="str">
        <f>IF(H631="","",CHOOSE(MONTH(H631),"JANVIER","FEVRIER","MARS","AVRIL","MAI","JUIN","JUILLET","AOUT","SEPTEMBRE","OCTOBRE","NOVEMBRE","DECEMBRE"))</f>
        <v>OCTOBRE</v>
      </c>
      <c r="G631" s="55">
        <v>43032</v>
      </c>
      <c r="H631" s="55">
        <v>43035</v>
      </c>
      <c r="I631" s="22">
        <f>H631-G631</f>
        <v>3</v>
      </c>
      <c r="J631" s="63">
        <v>87.4</v>
      </c>
      <c r="K631" s="74" t="s">
        <v>56</v>
      </c>
    </row>
    <row r="632" spans="1:11" x14ac:dyDescent="0.2">
      <c r="A632" s="12" t="s">
        <v>66</v>
      </c>
      <c r="B632" s="22" t="s">
        <v>20</v>
      </c>
      <c r="C632" s="53" t="s">
        <v>59</v>
      </c>
      <c r="D632" s="53" t="s">
        <v>87</v>
      </c>
      <c r="E632" s="53"/>
      <c r="F632" s="22" t="str">
        <f>IF(H632="","",CHOOSE(MONTH(H632),"JANVIER","FEVRIER","MARS","AVRIL","MAI","JUIN","JUILLET","AOUT","SEPTEMBRE","OCTOBRE","NOVEMBRE","DECEMBRE"))</f>
        <v>OCTOBRE</v>
      </c>
      <c r="G632" s="55">
        <v>43033</v>
      </c>
      <c r="H632" s="55">
        <v>43039</v>
      </c>
      <c r="I632" s="22">
        <f>H632-G632</f>
        <v>6</v>
      </c>
      <c r="J632" s="63">
        <v>291.13</v>
      </c>
      <c r="K632" s="74" t="s">
        <v>56</v>
      </c>
    </row>
    <row r="633" spans="1:11" x14ac:dyDescent="0.2">
      <c r="A633" s="12" t="s">
        <v>72</v>
      </c>
      <c r="B633" s="22" t="s">
        <v>20</v>
      </c>
      <c r="C633" s="53" t="s">
        <v>57</v>
      </c>
      <c r="D633" s="53" t="s">
        <v>110</v>
      </c>
      <c r="E633" s="53"/>
      <c r="F633" s="22" t="str">
        <f>IF(H633="","",CHOOSE(MONTH(H633),"JANVIER","FEVRIER","MARS","AVRIL","MAI","JUIN","JUILLET","AOUT","SEPTEMBRE","OCTOBRE","NOVEMBRE","DECEMBRE"))</f>
        <v>OCTOBRE</v>
      </c>
      <c r="G633" s="55">
        <v>43033</v>
      </c>
      <c r="H633" s="55">
        <v>43038</v>
      </c>
      <c r="I633" s="22">
        <f>H633-G633</f>
        <v>5</v>
      </c>
      <c r="J633" s="63">
        <v>408.74</v>
      </c>
      <c r="K633" s="74" t="s">
        <v>56</v>
      </c>
    </row>
    <row r="634" spans="1:11" x14ac:dyDescent="0.2">
      <c r="A634" s="12" t="s">
        <v>74</v>
      </c>
      <c r="B634" s="22" t="s">
        <v>20</v>
      </c>
      <c r="C634" s="53" t="s">
        <v>58</v>
      </c>
      <c r="D634" s="53" t="s">
        <v>104</v>
      </c>
      <c r="E634" s="53"/>
      <c r="F634" s="22" t="str">
        <f>IF(H634="","",CHOOSE(MONTH(H634),"JANVIER","FEVRIER","MARS","AVRIL","MAI","JUIN","JUILLET","AOUT","SEPTEMBRE","OCTOBRE","NOVEMBRE","DECEMBRE"))</f>
        <v>OCTOBRE</v>
      </c>
      <c r="G634" s="55">
        <v>43033</v>
      </c>
      <c r="H634" s="55">
        <v>43035</v>
      </c>
      <c r="I634" s="22">
        <f>H634-G634</f>
        <v>2</v>
      </c>
      <c r="J634" s="63">
        <v>103.15</v>
      </c>
      <c r="K634" s="74" t="s">
        <v>56</v>
      </c>
    </row>
    <row r="635" spans="1:11" x14ac:dyDescent="0.2">
      <c r="A635" s="12" t="s">
        <v>70</v>
      </c>
      <c r="B635" s="22" t="s">
        <v>20</v>
      </c>
      <c r="C635" s="53" t="s">
        <v>59</v>
      </c>
      <c r="D635" s="53" t="s">
        <v>83</v>
      </c>
      <c r="E635" s="53"/>
      <c r="F635" s="22" t="str">
        <f>IF(H635="","",CHOOSE(MONTH(H635),"JANVIER","FEVRIER","MARS","AVRIL","MAI","JUIN","JUILLET","AOUT","SEPTEMBRE","OCTOBRE","NOVEMBRE","DECEMBRE"))</f>
        <v>OCTOBRE</v>
      </c>
      <c r="G635" s="55">
        <v>43034</v>
      </c>
      <c r="H635" s="55">
        <v>43037</v>
      </c>
      <c r="I635" s="22">
        <f>H635-G635</f>
        <v>3</v>
      </c>
      <c r="J635" s="63">
        <v>176.41</v>
      </c>
      <c r="K635" s="74" t="s">
        <v>56</v>
      </c>
    </row>
    <row r="636" spans="1:11" x14ac:dyDescent="0.2">
      <c r="A636" s="12" t="s">
        <v>65</v>
      </c>
      <c r="B636" s="22" t="s">
        <v>20</v>
      </c>
      <c r="C636" s="53" t="s">
        <v>59</v>
      </c>
      <c r="D636" s="53" t="s">
        <v>109</v>
      </c>
      <c r="E636" s="53"/>
      <c r="F636" s="22" t="str">
        <f>IF(H636="","",CHOOSE(MONTH(H636),"JANVIER","FEVRIER","MARS","AVRIL","MAI","JUIN","JUILLET","AOUT","SEPTEMBRE","OCTOBRE","NOVEMBRE","DECEMBRE"))</f>
        <v>OCTOBRE</v>
      </c>
      <c r="G636" s="55">
        <v>43035</v>
      </c>
      <c r="H636" s="55">
        <v>43037</v>
      </c>
      <c r="I636" s="22">
        <f>H636-G636</f>
        <v>2</v>
      </c>
      <c r="J636" s="63">
        <v>106.04</v>
      </c>
      <c r="K636" s="74" t="s">
        <v>56</v>
      </c>
    </row>
    <row r="637" spans="1:11" x14ac:dyDescent="0.2">
      <c r="A637" s="12" t="s">
        <v>79</v>
      </c>
      <c r="B637" s="22" t="s">
        <v>20</v>
      </c>
      <c r="C637" s="53" t="s">
        <v>58</v>
      </c>
      <c r="D637" s="53" t="s">
        <v>89</v>
      </c>
      <c r="E637" s="53"/>
      <c r="F637" s="22" t="str">
        <f>IF(H637="","",CHOOSE(MONTH(H637),"JANVIER","FEVRIER","MARS","AVRIL","MAI","JUIN","JUILLET","AOUT","SEPTEMBRE","OCTOBRE","NOVEMBRE","DECEMBRE"))</f>
        <v>OCTOBRE</v>
      </c>
      <c r="G637" s="55">
        <v>43035</v>
      </c>
      <c r="H637" s="55">
        <v>43039</v>
      </c>
      <c r="I637" s="22">
        <f>H637-G637</f>
        <v>4</v>
      </c>
      <c r="J637" s="63">
        <v>173.52</v>
      </c>
      <c r="K637" s="74" t="s">
        <v>56</v>
      </c>
    </row>
    <row r="638" spans="1:11" x14ac:dyDescent="0.2">
      <c r="A638" s="12" t="s">
        <v>74</v>
      </c>
      <c r="B638" s="22" t="s">
        <v>20</v>
      </c>
      <c r="C638" s="53" t="s">
        <v>58</v>
      </c>
      <c r="D638" s="53" t="s">
        <v>85</v>
      </c>
      <c r="E638" s="53"/>
      <c r="F638" s="22" t="str">
        <f>IF(H638="","",CHOOSE(MONTH(H638),"JANVIER","FEVRIER","MARS","AVRIL","MAI","JUIN","JUILLET","AOUT","SEPTEMBRE","OCTOBRE","NOVEMBRE","DECEMBRE"))</f>
        <v>OCTOBRE</v>
      </c>
      <c r="G638" s="55">
        <v>43035</v>
      </c>
      <c r="H638" s="55">
        <v>43038</v>
      </c>
      <c r="I638" s="22">
        <f>H638-G638</f>
        <v>3</v>
      </c>
      <c r="J638" s="63">
        <v>134.96</v>
      </c>
      <c r="K638" s="74" t="s">
        <v>56</v>
      </c>
    </row>
    <row r="639" spans="1:11" x14ac:dyDescent="0.2">
      <c r="A639" s="12" t="s">
        <v>76</v>
      </c>
      <c r="B639" s="22" t="s">
        <v>20</v>
      </c>
      <c r="C639" s="53" t="s">
        <v>58</v>
      </c>
      <c r="D639" s="53" t="s">
        <v>86</v>
      </c>
      <c r="E639" s="53"/>
      <c r="F639" s="22" t="str">
        <f>IF(H639="","",CHOOSE(MONTH(H639),"JANVIER","FEVRIER","MARS","AVRIL","MAI","JUIN","JUILLET","AOUT","SEPTEMBRE","OCTOBRE","NOVEMBRE","DECEMBRE"))</f>
        <v>OCTOBRE</v>
      </c>
      <c r="G639" s="55">
        <v>43035</v>
      </c>
      <c r="H639" s="55">
        <v>43038</v>
      </c>
      <c r="I639" s="22">
        <f>H639-G639</f>
        <v>3</v>
      </c>
      <c r="J639" s="63">
        <v>137.85</v>
      </c>
      <c r="K639" s="74" t="s">
        <v>56</v>
      </c>
    </row>
    <row r="640" spans="1:11" x14ac:dyDescent="0.2">
      <c r="A640" s="12" t="s">
        <v>68</v>
      </c>
      <c r="B640" s="22" t="s">
        <v>20</v>
      </c>
      <c r="C640" s="53" t="s">
        <v>58</v>
      </c>
      <c r="D640" s="53" t="s">
        <v>88</v>
      </c>
      <c r="E640" s="53"/>
      <c r="F640" s="22" t="str">
        <f>IF(H640="","",CHOOSE(MONTH(H640),"JANVIER","FEVRIER","MARS","AVRIL","MAI","JUIN","JUILLET","AOUT","SEPTEMBRE","OCTOBRE","NOVEMBRE","DECEMBRE"))</f>
        <v>OCTOBRE</v>
      </c>
      <c r="G640" s="55">
        <v>43036</v>
      </c>
      <c r="H640" s="55">
        <v>43039</v>
      </c>
      <c r="I640" s="22">
        <f>H640-G640</f>
        <v>3</v>
      </c>
      <c r="J640" s="63">
        <v>159.06</v>
      </c>
    </row>
    <row r="641" spans="1:11" x14ac:dyDescent="0.2">
      <c r="A641" s="12" t="s">
        <v>63</v>
      </c>
      <c r="B641" s="22" t="s">
        <v>20</v>
      </c>
      <c r="C641" s="53" t="s">
        <v>58</v>
      </c>
      <c r="D641" s="53" t="s">
        <v>112</v>
      </c>
      <c r="E641" s="53"/>
      <c r="F641" s="22" t="str">
        <f>IF(H641="","",CHOOSE(MONTH(H641),"JANVIER","FEVRIER","MARS","AVRIL","MAI","JUIN","JUILLET","AOUT","SEPTEMBRE","OCTOBRE","NOVEMBRE","DECEMBRE"))</f>
        <v>NOVEMBRE</v>
      </c>
      <c r="G641" s="55">
        <v>43037</v>
      </c>
      <c r="H641" s="55">
        <v>43040</v>
      </c>
      <c r="I641" s="22">
        <f>H641-G641</f>
        <v>3</v>
      </c>
      <c r="J641" s="63">
        <v>129</v>
      </c>
      <c r="K641" s="74" t="s">
        <v>56</v>
      </c>
    </row>
    <row r="642" spans="1:11" x14ac:dyDescent="0.2">
      <c r="A642" s="12" t="s">
        <v>65</v>
      </c>
      <c r="B642" s="22" t="s">
        <v>20</v>
      </c>
      <c r="C642" s="53" t="s">
        <v>58</v>
      </c>
      <c r="D642" s="53" t="s">
        <v>97</v>
      </c>
      <c r="E642" s="53"/>
      <c r="F642" s="22" t="str">
        <f>IF(H642="","",CHOOSE(MONTH(H642),"JANVIER","FEVRIER","MARS","AVRIL","MAI","JUIN","JUILLET","AOUT","SEPTEMBRE","OCTOBRE","NOVEMBRE","DECEMBRE"))</f>
        <v>NOVEMBRE</v>
      </c>
      <c r="G642" s="55">
        <v>43037</v>
      </c>
      <c r="H642" s="55">
        <v>43040</v>
      </c>
      <c r="I642" s="22">
        <f>H642-G642</f>
        <v>3</v>
      </c>
      <c r="J642" s="63">
        <v>162</v>
      </c>
      <c r="K642" s="74" t="s">
        <v>56</v>
      </c>
    </row>
    <row r="643" spans="1:11" x14ac:dyDescent="0.2">
      <c r="A643" s="12" t="s">
        <v>70</v>
      </c>
      <c r="B643" s="22" t="s">
        <v>20</v>
      </c>
      <c r="C643" s="53" t="s">
        <v>58</v>
      </c>
      <c r="D643" s="53" t="s">
        <v>83</v>
      </c>
      <c r="E643" s="53"/>
      <c r="F643" s="22" t="str">
        <f>IF(H643="","",CHOOSE(MONTH(H643),"JANVIER","FEVRIER","MARS","AVRIL","MAI","JUIN","JUILLET","AOUT","SEPTEMBRE","OCTOBRE","NOVEMBRE","DECEMBRE"))</f>
        <v>NOVEMBRE</v>
      </c>
      <c r="G643" s="55">
        <v>43038</v>
      </c>
      <c r="H643" s="55">
        <v>43040</v>
      </c>
      <c r="I643" s="22">
        <f>H643-G643</f>
        <v>2</v>
      </c>
      <c r="J643" s="63">
        <v>98</v>
      </c>
    </row>
    <row r="644" spans="1:11" x14ac:dyDescent="0.2">
      <c r="A644" s="12" t="s">
        <v>74</v>
      </c>
      <c r="B644" s="22" t="s">
        <v>20</v>
      </c>
      <c r="C644" s="53" t="s">
        <v>58</v>
      </c>
      <c r="D644" s="53" t="s">
        <v>96</v>
      </c>
      <c r="E644" s="53"/>
      <c r="F644" s="22" t="str">
        <f>IF(H644="","",CHOOSE(MONTH(H644),"JANVIER","FEVRIER","MARS","AVRIL","MAI","JUIN","JUILLET","AOUT","SEPTEMBRE","OCTOBRE","NOVEMBRE","DECEMBRE"))</f>
        <v>NOVEMBRE</v>
      </c>
      <c r="G644" s="55">
        <v>43038</v>
      </c>
      <c r="H644" s="55">
        <v>43040</v>
      </c>
      <c r="I644" s="22">
        <f>H644-G644</f>
        <v>2</v>
      </c>
      <c r="J644" s="63">
        <v>98</v>
      </c>
      <c r="K644" s="74" t="s">
        <v>56</v>
      </c>
    </row>
    <row r="645" spans="1:11" x14ac:dyDescent="0.2">
      <c r="A645" s="12" t="s">
        <v>76</v>
      </c>
      <c r="B645" s="22" t="s">
        <v>20</v>
      </c>
      <c r="C645" s="53" t="s">
        <v>59</v>
      </c>
      <c r="D645" s="98" t="s">
        <v>108</v>
      </c>
      <c r="E645" s="53"/>
      <c r="F645" s="22" t="str">
        <f>IF(H645="","",CHOOSE(MONTH(H645),"JANVIER","FEVRIER","MARS","AVRIL","MAI","JUIN","JUILLET","AOUT","SEPTEMBRE","OCTOBRE","NOVEMBRE","DECEMBRE"))</f>
        <v>NOVEMBRE</v>
      </c>
      <c r="G645" s="55">
        <v>43038</v>
      </c>
      <c r="H645" s="55">
        <v>43040</v>
      </c>
      <c r="I645" s="22">
        <f>H645-G645</f>
        <v>2</v>
      </c>
      <c r="J645" s="63">
        <v>70</v>
      </c>
      <c r="K645" s="74" t="s">
        <v>56</v>
      </c>
    </row>
    <row r="646" spans="1:11" x14ac:dyDescent="0.2">
      <c r="A646" s="12" t="s">
        <v>66</v>
      </c>
      <c r="B646" s="22" t="s">
        <v>20</v>
      </c>
      <c r="C646" s="53" t="s">
        <v>58</v>
      </c>
      <c r="D646" s="53" t="s">
        <v>111</v>
      </c>
      <c r="E646" s="53"/>
      <c r="F646" s="22" t="str">
        <f>IF(H646="","",CHOOSE(MONTH(H646),"JANVIER","FEVRIER","MARS","AVRIL","MAI","JUIN","JUILLET","AOUT","SEPTEMBRE","OCTOBRE","NOVEMBRE","DECEMBRE"))</f>
        <v>NOVEMBRE</v>
      </c>
      <c r="G646" s="55">
        <v>43039</v>
      </c>
      <c r="H646" s="55">
        <v>43040</v>
      </c>
      <c r="I646" s="22">
        <f>H646-G646</f>
        <v>1</v>
      </c>
      <c r="J646" s="63">
        <v>53</v>
      </c>
      <c r="K646" s="74" t="s">
        <v>56</v>
      </c>
    </row>
    <row r="647" spans="1:11" x14ac:dyDescent="0.2">
      <c r="A647" s="12" t="s">
        <v>72</v>
      </c>
      <c r="B647" s="22" t="s">
        <v>20</v>
      </c>
      <c r="C647" s="53" t="s">
        <v>58</v>
      </c>
      <c r="D647" s="53" t="s">
        <v>91</v>
      </c>
      <c r="E647" s="53"/>
      <c r="F647" s="22" t="str">
        <f>IF(H647="","",CHOOSE(MONTH(H647),"JANVIER","FEVRIER","MARS","AVRIL","MAI","JUIN","JUILLET","AOUT","SEPTEMBRE","OCTOBRE","NOVEMBRE","DECEMBRE"))</f>
        <v>NOVEMBRE</v>
      </c>
      <c r="G647" s="55">
        <v>43039</v>
      </c>
      <c r="H647" s="55">
        <v>43040</v>
      </c>
      <c r="I647" s="22">
        <f>H647-G647</f>
        <v>1</v>
      </c>
      <c r="J647" s="63">
        <v>90</v>
      </c>
      <c r="K647" s="74" t="s">
        <v>56</v>
      </c>
    </row>
    <row r="648" spans="1:11" x14ac:dyDescent="0.2">
      <c r="A648" s="12" t="s">
        <v>63</v>
      </c>
      <c r="B648" s="22" t="s">
        <v>20</v>
      </c>
      <c r="C648" s="53" t="s">
        <v>58</v>
      </c>
      <c r="D648" s="53" t="s">
        <v>112</v>
      </c>
      <c r="E648" s="53"/>
      <c r="F648" s="22" t="str">
        <f>IF(H648="","",CHOOSE(MONTH(H648),"JANVIER","FEVRIER","MARS","AVRIL","MAI","JUIN","JUILLET","AOUT","SEPTEMBRE","OCTOBRE","NOVEMBRE","DECEMBRE"))</f>
        <v>NOVEMBRE</v>
      </c>
      <c r="G648" s="55">
        <v>43040</v>
      </c>
      <c r="H648" s="55">
        <v>43040</v>
      </c>
      <c r="I648" s="22">
        <f>H648-G648</f>
        <v>0</v>
      </c>
      <c r="J648" s="63">
        <v>0</v>
      </c>
      <c r="K648" s="74" t="s">
        <v>56</v>
      </c>
    </row>
    <row r="649" spans="1:11" x14ac:dyDescent="0.2">
      <c r="A649" s="12" t="s">
        <v>63</v>
      </c>
      <c r="B649" s="22" t="s">
        <v>20</v>
      </c>
      <c r="C649" s="53" t="s">
        <v>58</v>
      </c>
      <c r="D649" s="53" t="s">
        <v>112</v>
      </c>
      <c r="E649" s="53"/>
      <c r="F649" s="22" t="str">
        <f>IF(H649="","",CHOOSE(MONTH(H649),"JANVIER","FEVRIER","MARS","AVRIL","MAI","JUIN","JUILLET","AOUT","SEPTEMBRE","OCTOBRE","NOVEMBRE","DECEMBRE"))</f>
        <v>NOVEMBRE</v>
      </c>
      <c r="G649" s="55">
        <v>43040</v>
      </c>
      <c r="H649" s="55">
        <v>43040</v>
      </c>
      <c r="I649" s="22">
        <f>H649-G649</f>
        <v>0</v>
      </c>
      <c r="J649" s="63">
        <v>0</v>
      </c>
      <c r="K649" s="74" t="s">
        <v>56</v>
      </c>
    </row>
    <row r="650" spans="1:11" x14ac:dyDescent="0.2">
      <c r="A650" s="12" t="s">
        <v>63</v>
      </c>
      <c r="B650" s="22" t="s">
        <v>20</v>
      </c>
      <c r="C650" s="53" t="s">
        <v>58</v>
      </c>
      <c r="D650" s="53" t="s">
        <v>112</v>
      </c>
      <c r="E650" s="53"/>
      <c r="F650" s="22" t="str">
        <f>IF(H650="","",CHOOSE(MONTH(H650),"JANVIER","FEVRIER","MARS","AVRIL","MAI","JUIN","JUILLET","AOUT","SEPTEMBRE","OCTOBRE","NOVEMBRE","DECEMBRE"))</f>
        <v>NOVEMBRE</v>
      </c>
      <c r="G650" s="55">
        <v>43040</v>
      </c>
      <c r="H650" s="55">
        <v>43040</v>
      </c>
      <c r="I650" s="22">
        <f>H650-G650</f>
        <v>0</v>
      </c>
      <c r="J650" s="63">
        <v>0</v>
      </c>
      <c r="K650" s="74" t="s">
        <v>56</v>
      </c>
    </row>
    <row r="651" spans="1:11" x14ac:dyDescent="0.2">
      <c r="A651" s="12" t="s">
        <v>63</v>
      </c>
      <c r="B651" s="22" t="s">
        <v>20</v>
      </c>
      <c r="C651" s="53" t="s">
        <v>58</v>
      </c>
      <c r="D651" s="53" t="s">
        <v>112</v>
      </c>
      <c r="E651" s="53"/>
      <c r="F651" s="22" t="str">
        <f>IF(H651="","",CHOOSE(MONTH(H651),"JANVIER","FEVRIER","MARS","AVRIL","MAI","JUIN","JUILLET","AOUT","SEPTEMBRE","OCTOBRE","NOVEMBRE","DECEMBRE"))</f>
        <v>NOVEMBRE</v>
      </c>
      <c r="G651" s="55">
        <v>43040</v>
      </c>
      <c r="H651" s="55">
        <v>43040</v>
      </c>
      <c r="I651" s="22">
        <f>H651-G651</f>
        <v>0</v>
      </c>
      <c r="J651" s="63">
        <v>0</v>
      </c>
      <c r="K651" s="74" t="s">
        <v>56</v>
      </c>
    </row>
    <row r="652" spans="1:11" x14ac:dyDescent="0.2">
      <c r="A652" s="12" t="s">
        <v>63</v>
      </c>
      <c r="B652" s="22" t="s">
        <v>20</v>
      </c>
      <c r="C652" s="53" t="s">
        <v>58</v>
      </c>
      <c r="D652" s="53" t="s">
        <v>112</v>
      </c>
      <c r="E652" s="53"/>
      <c r="F652" s="22" t="str">
        <f>IF(H652="","",CHOOSE(MONTH(H652),"JANVIER","FEVRIER","MARS","AVRIL","MAI","JUIN","JUILLET","AOUT","SEPTEMBRE","OCTOBRE","NOVEMBRE","DECEMBRE"))</f>
        <v>NOVEMBRE</v>
      </c>
      <c r="G652" s="55">
        <v>43040</v>
      </c>
      <c r="H652" s="55">
        <v>43040</v>
      </c>
      <c r="I652" s="22">
        <f>H652-G652</f>
        <v>0</v>
      </c>
      <c r="J652" s="63">
        <v>0</v>
      </c>
      <c r="K652" s="74" t="s">
        <v>56</v>
      </c>
    </row>
    <row r="653" spans="1:11" x14ac:dyDescent="0.2">
      <c r="A653" s="12" t="s">
        <v>63</v>
      </c>
      <c r="B653" s="22" t="s">
        <v>20</v>
      </c>
      <c r="C653" s="53" t="s">
        <v>58</v>
      </c>
      <c r="D653" s="53" t="s">
        <v>112</v>
      </c>
      <c r="E653" s="53"/>
      <c r="F653" s="22" t="str">
        <f>IF(H653="","",CHOOSE(MONTH(H653),"JANVIER","FEVRIER","MARS","AVRIL","MAI","JUIN","JUILLET","AOUT","SEPTEMBRE","OCTOBRE","NOVEMBRE","DECEMBRE"))</f>
        <v>NOVEMBRE</v>
      </c>
      <c r="G653" s="55">
        <v>43040</v>
      </c>
      <c r="H653" s="55">
        <v>43040</v>
      </c>
      <c r="I653" s="22">
        <f>H653-G653</f>
        <v>0</v>
      </c>
      <c r="J653" s="63">
        <v>0</v>
      </c>
      <c r="K653" s="74" t="s">
        <v>56</v>
      </c>
    </row>
    <row r="654" spans="1:11" x14ac:dyDescent="0.2">
      <c r="A654" s="12" t="s">
        <v>63</v>
      </c>
      <c r="B654" s="22" t="s">
        <v>20</v>
      </c>
      <c r="C654" s="53" t="s">
        <v>58</v>
      </c>
      <c r="D654" s="53" t="s">
        <v>112</v>
      </c>
      <c r="E654" s="53"/>
      <c r="F654" s="22" t="str">
        <f>IF(H654="","",CHOOSE(MONTH(H654),"JANVIER","FEVRIER","MARS","AVRIL","MAI","JUIN","JUILLET","AOUT","SEPTEMBRE","OCTOBRE","NOVEMBRE","DECEMBRE"))</f>
        <v>NOVEMBRE</v>
      </c>
      <c r="G654" s="55">
        <v>43040</v>
      </c>
      <c r="H654" s="55">
        <v>43040</v>
      </c>
      <c r="I654" s="22">
        <f>H654-G654</f>
        <v>0</v>
      </c>
      <c r="J654" s="63">
        <v>0</v>
      </c>
      <c r="K654" s="74" t="s">
        <v>56</v>
      </c>
    </row>
    <row r="655" spans="1:11" x14ac:dyDescent="0.2">
      <c r="A655" s="12" t="s">
        <v>63</v>
      </c>
      <c r="B655" s="22" t="s">
        <v>20</v>
      </c>
      <c r="C655" s="53" t="s">
        <v>58</v>
      </c>
      <c r="D655" s="53" t="s">
        <v>112</v>
      </c>
      <c r="E655" s="53"/>
      <c r="F655" s="22" t="str">
        <f>IF(H655="","",CHOOSE(MONTH(H655),"JANVIER","FEVRIER","MARS","AVRIL","MAI","JUIN","JUILLET","AOUT","SEPTEMBRE","OCTOBRE","NOVEMBRE","DECEMBRE"))</f>
        <v>NOVEMBRE</v>
      </c>
      <c r="G655" s="55">
        <v>43040</v>
      </c>
      <c r="H655" s="55">
        <v>43042</v>
      </c>
      <c r="I655" s="22">
        <f>H655-G655</f>
        <v>2</v>
      </c>
      <c r="J655" s="63">
        <v>86</v>
      </c>
      <c r="K655" s="74" t="s">
        <v>56</v>
      </c>
    </row>
    <row r="656" spans="1:11" x14ac:dyDescent="0.2">
      <c r="A656" s="12" t="s">
        <v>65</v>
      </c>
      <c r="B656" s="22" t="s">
        <v>20</v>
      </c>
      <c r="C656" s="53" t="s">
        <v>58</v>
      </c>
      <c r="D656" s="53" t="s">
        <v>97</v>
      </c>
      <c r="E656" s="53"/>
      <c r="F656" s="22" t="str">
        <f>IF(H656="","",CHOOSE(MONTH(H656),"JANVIER","FEVRIER","MARS","AVRIL","MAI","JUIN","JUILLET","AOUT","SEPTEMBRE","OCTOBRE","NOVEMBRE","DECEMBRE"))</f>
        <v>NOVEMBRE</v>
      </c>
      <c r="G656" s="55">
        <v>43040</v>
      </c>
      <c r="H656" s="55">
        <v>43040</v>
      </c>
      <c r="I656" s="22">
        <f>H656-G656</f>
        <v>0</v>
      </c>
      <c r="J656" s="63">
        <v>0</v>
      </c>
      <c r="K656" s="74" t="s">
        <v>56</v>
      </c>
    </row>
    <row r="657" spans="1:11" x14ac:dyDescent="0.2">
      <c r="A657" s="12" t="s">
        <v>65</v>
      </c>
      <c r="B657" s="22" t="s">
        <v>20</v>
      </c>
      <c r="C657" s="53" t="s">
        <v>58</v>
      </c>
      <c r="D657" s="53" t="s">
        <v>98</v>
      </c>
      <c r="E657" s="53"/>
      <c r="F657" s="22" t="str">
        <f>IF(H657="","",CHOOSE(MONTH(H657),"JANVIER","FEVRIER","MARS","AVRIL","MAI","JUIN","JUILLET","AOUT","SEPTEMBRE","OCTOBRE","NOVEMBRE","DECEMBRE"))</f>
        <v>NOVEMBRE</v>
      </c>
      <c r="G657" s="55">
        <v>43040</v>
      </c>
      <c r="H657" s="55">
        <v>43040</v>
      </c>
      <c r="I657" s="22">
        <f>H657-G657</f>
        <v>0</v>
      </c>
      <c r="J657" s="63">
        <v>0</v>
      </c>
      <c r="K657" s="74" t="s">
        <v>56</v>
      </c>
    </row>
    <row r="658" spans="1:11" x14ac:dyDescent="0.2">
      <c r="A658" s="12" t="s">
        <v>65</v>
      </c>
      <c r="B658" s="22" t="s">
        <v>20</v>
      </c>
      <c r="C658" s="53" t="s">
        <v>58</v>
      </c>
      <c r="D658" s="53" t="s">
        <v>99</v>
      </c>
      <c r="E658" s="53"/>
      <c r="F658" s="22" t="str">
        <f>IF(H658="","",CHOOSE(MONTH(H658),"JANVIER","FEVRIER","MARS","AVRIL","MAI","JUIN","JUILLET","AOUT","SEPTEMBRE","OCTOBRE","NOVEMBRE","DECEMBRE"))</f>
        <v>NOVEMBRE</v>
      </c>
      <c r="G658" s="55">
        <v>43040</v>
      </c>
      <c r="H658" s="55">
        <v>43040</v>
      </c>
      <c r="I658" s="22">
        <f>H658-G658</f>
        <v>0</v>
      </c>
      <c r="J658" s="63">
        <v>0</v>
      </c>
      <c r="K658" s="74" t="s">
        <v>56</v>
      </c>
    </row>
    <row r="659" spans="1:11" x14ac:dyDescent="0.2">
      <c r="A659" s="12" t="s">
        <v>65</v>
      </c>
      <c r="B659" s="22" t="s">
        <v>20</v>
      </c>
      <c r="C659" s="53" t="s">
        <v>58</v>
      </c>
      <c r="D659" s="53" t="s">
        <v>100</v>
      </c>
      <c r="E659" s="53"/>
      <c r="F659" s="22" t="str">
        <f>IF(H659="","",CHOOSE(MONTH(H659),"JANVIER","FEVRIER","MARS","AVRIL","MAI","JUIN","JUILLET","AOUT","SEPTEMBRE","OCTOBRE","NOVEMBRE","DECEMBRE"))</f>
        <v>NOVEMBRE</v>
      </c>
      <c r="G659" s="55">
        <v>43040</v>
      </c>
      <c r="H659" s="55">
        <v>43040</v>
      </c>
      <c r="I659" s="22">
        <f>H659-G659</f>
        <v>0</v>
      </c>
      <c r="J659" s="63">
        <v>0</v>
      </c>
      <c r="K659" s="74" t="s">
        <v>56</v>
      </c>
    </row>
    <row r="660" spans="1:11" x14ac:dyDescent="0.2">
      <c r="A660" s="12" t="s">
        <v>65</v>
      </c>
      <c r="B660" s="22" t="s">
        <v>20</v>
      </c>
      <c r="C660" s="53" t="s">
        <v>58</v>
      </c>
      <c r="D660" s="53" t="s">
        <v>101</v>
      </c>
      <c r="E660" s="53"/>
      <c r="F660" s="22" t="str">
        <f>IF(H660="","",CHOOSE(MONTH(H660),"JANVIER","FEVRIER","MARS","AVRIL","MAI","JUIN","JUILLET","AOUT","SEPTEMBRE","OCTOBRE","NOVEMBRE","DECEMBRE"))</f>
        <v>NOVEMBRE</v>
      </c>
      <c r="G660" s="55">
        <v>43040</v>
      </c>
      <c r="H660" s="55">
        <v>43040</v>
      </c>
      <c r="I660" s="22">
        <f>H660-G660</f>
        <v>0</v>
      </c>
      <c r="J660" s="63">
        <v>0</v>
      </c>
      <c r="K660" s="74" t="s">
        <v>56</v>
      </c>
    </row>
    <row r="661" spans="1:11" x14ac:dyDescent="0.2">
      <c r="A661" s="12" t="s">
        <v>65</v>
      </c>
      <c r="B661" s="22" t="s">
        <v>20</v>
      </c>
      <c r="C661" s="53" t="s">
        <v>58</v>
      </c>
      <c r="D661" s="53" t="s">
        <v>102</v>
      </c>
      <c r="E661" s="53"/>
      <c r="F661" s="22" t="str">
        <f>IF(H661="","",CHOOSE(MONTH(H661),"JANVIER","FEVRIER","MARS","AVRIL","MAI","JUIN","JUILLET","AOUT","SEPTEMBRE","OCTOBRE","NOVEMBRE","DECEMBRE"))</f>
        <v>NOVEMBRE</v>
      </c>
      <c r="G661" s="55">
        <v>43040</v>
      </c>
      <c r="H661" s="55">
        <v>43040</v>
      </c>
      <c r="I661" s="22">
        <f>H661-G661</f>
        <v>0</v>
      </c>
      <c r="J661" s="63">
        <v>0</v>
      </c>
      <c r="K661" s="74" t="s">
        <v>56</v>
      </c>
    </row>
    <row r="662" spans="1:11" x14ac:dyDescent="0.2">
      <c r="A662" s="12" t="s">
        <v>65</v>
      </c>
      <c r="B662" s="22" t="s">
        <v>20</v>
      </c>
      <c r="C662" s="53" t="s">
        <v>58</v>
      </c>
      <c r="D662" s="53" t="s">
        <v>103</v>
      </c>
      <c r="E662" s="53"/>
      <c r="F662" s="22" t="str">
        <f>IF(H662="","",CHOOSE(MONTH(H662),"JANVIER","FEVRIER","MARS","AVRIL","MAI","JUIN","JUILLET","AOUT","SEPTEMBRE","OCTOBRE","NOVEMBRE","DECEMBRE"))</f>
        <v>NOVEMBRE</v>
      </c>
      <c r="G662" s="55">
        <v>43040</v>
      </c>
      <c r="H662" s="55">
        <v>43040</v>
      </c>
      <c r="I662" s="22">
        <f>H662-G662</f>
        <v>0</v>
      </c>
      <c r="J662" s="63">
        <v>0</v>
      </c>
      <c r="K662" s="74" t="s">
        <v>56</v>
      </c>
    </row>
    <row r="663" spans="1:11" x14ac:dyDescent="0.2">
      <c r="A663" s="12" t="s">
        <v>65</v>
      </c>
      <c r="B663" s="22" t="s">
        <v>20</v>
      </c>
      <c r="C663" s="53" t="s">
        <v>58</v>
      </c>
      <c r="D663" s="53" t="s">
        <v>104</v>
      </c>
      <c r="E663" s="53"/>
      <c r="F663" s="22" t="str">
        <f>IF(H663="","",CHOOSE(MONTH(H663),"JANVIER","FEVRIER","MARS","AVRIL","MAI","JUIN","JUILLET","AOUT","SEPTEMBRE","OCTOBRE","NOVEMBRE","DECEMBRE"))</f>
        <v>NOVEMBRE</v>
      </c>
      <c r="G663" s="55">
        <v>43040</v>
      </c>
      <c r="H663" s="55">
        <v>43040</v>
      </c>
      <c r="I663" s="22">
        <f>H663-G663</f>
        <v>0</v>
      </c>
      <c r="J663" s="63">
        <v>0</v>
      </c>
      <c r="K663" s="74" t="s">
        <v>56</v>
      </c>
    </row>
    <row r="664" spans="1:11" x14ac:dyDescent="0.2">
      <c r="A664" s="12" t="s">
        <v>70</v>
      </c>
      <c r="B664" s="22" t="s">
        <v>20</v>
      </c>
      <c r="C664" s="53" t="s">
        <v>58</v>
      </c>
      <c r="D664" s="53" t="s">
        <v>83</v>
      </c>
      <c r="E664" s="53"/>
      <c r="F664" s="22" t="str">
        <f>IF(H664="","",CHOOSE(MONTH(H664),"JANVIER","FEVRIER","MARS","AVRIL","MAI","JUIN","JUILLET","AOUT","SEPTEMBRE","OCTOBRE","NOVEMBRE","DECEMBRE"))</f>
        <v>NOVEMBRE</v>
      </c>
      <c r="G664" s="55">
        <v>43040</v>
      </c>
      <c r="H664" s="55">
        <v>43040</v>
      </c>
      <c r="I664" s="22">
        <f>H664-G664</f>
        <v>0</v>
      </c>
      <c r="J664" s="63">
        <v>0</v>
      </c>
      <c r="K664" s="74" t="s">
        <v>56</v>
      </c>
    </row>
    <row r="665" spans="1:11" x14ac:dyDescent="0.2">
      <c r="A665" s="12" t="s">
        <v>70</v>
      </c>
      <c r="B665" s="22" t="s">
        <v>20</v>
      </c>
      <c r="C665" s="53" t="s">
        <v>58</v>
      </c>
      <c r="D665" s="53" t="s">
        <v>84</v>
      </c>
      <c r="E665" s="53"/>
      <c r="F665" s="22" t="str">
        <f>IF(H665="","",CHOOSE(MONTH(H665),"JANVIER","FEVRIER","MARS","AVRIL","MAI","JUIN","JUILLET","AOUT","SEPTEMBRE","OCTOBRE","NOVEMBRE","DECEMBRE"))</f>
        <v>NOVEMBRE</v>
      </c>
      <c r="G665" s="55">
        <v>43040</v>
      </c>
      <c r="H665" s="55">
        <v>43040</v>
      </c>
      <c r="I665" s="22">
        <f>H665-G665</f>
        <v>0</v>
      </c>
      <c r="J665" s="63">
        <v>0</v>
      </c>
      <c r="K665" s="74" t="s">
        <v>56</v>
      </c>
    </row>
    <row r="666" spans="1:11" x14ac:dyDescent="0.2">
      <c r="A666" s="12" t="s">
        <v>70</v>
      </c>
      <c r="B666" s="22" t="s">
        <v>20</v>
      </c>
      <c r="C666" s="53" t="s">
        <v>58</v>
      </c>
      <c r="D666" s="53" t="s">
        <v>85</v>
      </c>
      <c r="E666" s="53"/>
      <c r="F666" s="22" t="str">
        <f>IF(H666="","",CHOOSE(MONTH(H666),"JANVIER","FEVRIER","MARS","AVRIL","MAI","JUIN","JUILLET","AOUT","SEPTEMBRE","OCTOBRE","NOVEMBRE","DECEMBRE"))</f>
        <v>NOVEMBRE</v>
      </c>
      <c r="G666" s="55">
        <v>43040</v>
      </c>
      <c r="H666" s="55">
        <v>43040</v>
      </c>
      <c r="I666" s="22">
        <f>H666-G666</f>
        <v>0</v>
      </c>
      <c r="J666" s="63">
        <v>0</v>
      </c>
      <c r="K666" s="74" t="s">
        <v>56</v>
      </c>
    </row>
    <row r="667" spans="1:11" x14ac:dyDescent="0.2">
      <c r="A667" s="12" t="s">
        <v>70</v>
      </c>
      <c r="B667" s="22" t="s">
        <v>20</v>
      </c>
      <c r="C667" s="53" t="s">
        <v>58</v>
      </c>
      <c r="D667" s="53" t="s">
        <v>86</v>
      </c>
      <c r="E667" s="53"/>
      <c r="F667" s="22" t="str">
        <f>IF(H667="","",CHOOSE(MONTH(H667),"JANVIER","FEVRIER","MARS","AVRIL","MAI","JUIN","JUILLET","AOUT","SEPTEMBRE","OCTOBRE","NOVEMBRE","DECEMBRE"))</f>
        <v>NOVEMBRE</v>
      </c>
      <c r="G667" s="55">
        <v>43040</v>
      </c>
      <c r="H667" s="55">
        <v>43040</v>
      </c>
      <c r="I667" s="22">
        <f>H667-G667</f>
        <v>0</v>
      </c>
      <c r="J667" s="63">
        <v>0</v>
      </c>
      <c r="K667" s="74" t="s">
        <v>56</v>
      </c>
    </row>
    <row r="668" spans="1:11" x14ac:dyDescent="0.2">
      <c r="A668" s="12" t="s">
        <v>70</v>
      </c>
      <c r="B668" s="22" t="s">
        <v>20</v>
      </c>
      <c r="C668" s="53" t="s">
        <v>58</v>
      </c>
      <c r="D668" s="53" t="s">
        <v>87</v>
      </c>
      <c r="E668" s="53"/>
      <c r="F668" s="22" t="str">
        <f>IF(H668="","",CHOOSE(MONTH(H668),"JANVIER","FEVRIER","MARS","AVRIL","MAI","JUIN","JUILLET","AOUT","SEPTEMBRE","OCTOBRE","NOVEMBRE","DECEMBRE"))</f>
        <v>NOVEMBRE</v>
      </c>
      <c r="G668" s="55">
        <v>43040</v>
      </c>
      <c r="H668" s="55">
        <v>43040</v>
      </c>
      <c r="I668" s="22">
        <f>H668-G668</f>
        <v>0</v>
      </c>
      <c r="J668" s="63">
        <v>0</v>
      </c>
    </row>
    <row r="669" spans="1:11" x14ac:dyDescent="0.2">
      <c r="A669" s="12" t="s">
        <v>70</v>
      </c>
      <c r="B669" s="22" t="s">
        <v>20</v>
      </c>
      <c r="C669" s="53" t="s">
        <v>58</v>
      </c>
      <c r="D669" s="53" t="s">
        <v>88</v>
      </c>
      <c r="E669" s="53"/>
      <c r="F669" s="22" t="str">
        <f>IF(H669="","",CHOOSE(MONTH(H669),"JANVIER","FEVRIER","MARS","AVRIL","MAI","JUIN","JUILLET","AOUT","SEPTEMBRE","OCTOBRE","NOVEMBRE","DECEMBRE"))</f>
        <v>NOVEMBRE</v>
      </c>
      <c r="G669" s="55">
        <v>43040</v>
      </c>
      <c r="H669" s="55">
        <v>43040</v>
      </c>
      <c r="I669" s="22">
        <f>H669-G669</f>
        <v>0</v>
      </c>
      <c r="J669" s="63">
        <v>0</v>
      </c>
      <c r="K669" s="74" t="s">
        <v>56</v>
      </c>
    </row>
    <row r="670" spans="1:11" x14ac:dyDescent="0.2">
      <c r="A670" s="12" t="s">
        <v>70</v>
      </c>
      <c r="B670" s="22" t="s">
        <v>20</v>
      </c>
      <c r="C670" s="53" t="s">
        <v>58</v>
      </c>
      <c r="D670" s="53" t="s">
        <v>89</v>
      </c>
      <c r="E670" s="53"/>
      <c r="F670" s="22" t="str">
        <f>IF(H670="","",CHOOSE(MONTH(H670),"JANVIER","FEVRIER","MARS","AVRIL","MAI","JUIN","JUILLET","AOUT","SEPTEMBRE","OCTOBRE","NOVEMBRE","DECEMBRE"))</f>
        <v>NOVEMBRE</v>
      </c>
      <c r="G670" s="55">
        <v>43040</v>
      </c>
      <c r="H670" s="55">
        <v>43040</v>
      </c>
      <c r="I670" s="22">
        <f>H670-G670</f>
        <v>0</v>
      </c>
      <c r="J670" s="63">
        <v>0</v>
      </c>
      <c r="K670" s="74" t="s">
        <v>56</v>
      </c>
    </row>
    <row r="671" spans="1:11" x14ac:dyDescent="0.2">
      <c r="A671" s="12" t="s">
        <v>70</v>
      </c>
      <c r="B671" s="22" t="s">
        <v>20</v>
      </c>
      <c r="C671" s="53" t="s">
        <v>58</v>
      </c>
      <c r="D671" s="53" t="s">
        <v>90</v>
      </c>
      <c r="E671" s="53"/>
      <c r="F671" s="22" t="str">
        <f>IF(H671="","",CHOOSE(MONTH(H671),"JANVIER","FEVRIER","MARS","AVRIL","MAI","JUIN","JUILLET","AOUT","SEPTEMBRE","OCTOBRE","NOVEMBRE","DECEMBRE"))</f>
        <v>NOVEMBRE</v>
      </c>
      <c r="G671" s="55">
        <v>43040</v>
      </c>
      <c r="H671" s="55">
        <v>43041</v>
      </c>
      <c r="I671" s="22">
        <f>H671-G671</f>
        <v>1</v>
      </c>
      <c r="J671" s="63">
        <v>49</v>
      </c>
      <c r="K671" s="74" t="s">
        <v>56</v>
      </c>
    </row>
    <row r="672" spans="1:11" x14ac:dyDescent="0.2">
      <c r="A672" s="12" t="s">
        <v>66</v>
      </c>
      <c r="B672" s="22" t="s">
        <v>20</v>
      </c>
      <c r="C672" s="53" t="s">
        <v>58</v>
      </c>
      <c r="D672" s="53" t="s">
        <v>111</v>
      </c>
      <c r="E672" s="53"/>
      <c r="F672" s="22" t="str">
        <f>IF(H672="","",CHOOSE(MONTH(H672),"JANVIER","FEVRIER","MARS","AVRIL","MAI","JUIN","JUILLET","AOUT","SEPTEMBRE","OCTOBRE","NOVEMBRE","DECEMBRE"))</f>
        <v>NOVEMBRE</v>
      </c>
      <c r="G672" s="55">
        <v>43040</v>
      </c>
      <c r="H672" s="55">
        <v>43041</v>
      </c>
      <c r="I672" s="22">
        <f>H672-G672</f>
        <v>1</v>
      </c>
      <c r="J672" s="63">
        <v>53</v>
      </c>
      <c r="K672" s="74" t="s">
        <v>56</v>
      </c>
    </row>
    <row r="673" spans="1:11" x14ac:dyDescent="0.2">
      <c r="A673" s="12" t="s">
        <v>68</v>
      </c>
      <c r="B673" s="22" t="s">
        <v>20</v>
      </c>
      <c r="C673" s="53" t="s">
        <v>58</v>
      </c>
      <c r="D673" s="53" t="s">
        <v>88</v>
      </c>
      <c r="E673" s="53"/>
      <c r="F673" s="22" t="str">
        <f>IF(H673="","",CHOOSE(MONTH(H673),"JANVIER","FEVRIER","MARS","AVRIL","MAI","JUIN","JUILLET","AOUT","SEPTEMBRE","OCTOBRE","NOVEMBRE","DECEMBRE"))</f>
        <v>NOVEMBRE</v>
      </c>
      <c r="G673" s="55">
        <v>43040</v>
      </c>
      <c r="H673" s="55">
        <v>43044</v>
      </c>
      <c r="I673" s="22">
        <f>H673-G673</f>
        <v>4</v>
      </c>
      <c r="J673" s="63">
        <v>197.62</v>
      </c>
      <c r="K673" s="74" t="s">
        <v>56</v>
      </c>
    </row>
    <row r="674" spans="1:11" x14ac:dyDescent="0.2">
      <c r="A674" s="12" t="s">
        <v>79</v>
      </c>
      <c r="B674" s="22" t="s">
        <v>20</v>
      </c>
      <c r="C674" s="53" t="s">
        <v>58</v>
      </c>
      <c r="D674" s="53" t="s">
        <v>85</v>
      </c>
      <c r="E674" s="53"/>
      <c r="F674" s="22" t="str">
        <f>IF(H674="","",CHOOSE(MONTH(H674),"JANVIER","FEVRIER","MARS","AVRIL","MAI","JUIN","JUILLET","AOUT","SEPTEMBRE","OCTOBRE","NOVEMBRE","DECEMBRE"))</f>
        <v>NOVEMBRE</v>
      </c>
      <c r="G674" s="55">
        <v>43040</v>
      </c>
      <c r="H674" s="55">
        <v>43043</v>
      </c>
      <c r="I674" s="22">
        <f>H674-G674</f>
        <v>3</v>
      </c>
      <c r="J674" s="63">
        <v>192.8</v>
      </c>
      <c r="K674" s="74" t="s">
        <v>56</v>
      </c>
    </row>
    <row r="675" spans="1:11" x14ac:dyDescent="0.2">
      <c r="A675" s="12" t="s">
        <v>72</v>
      </c>
      <c r="B675" s="22" t="s">
        <v>20</v>
      </c>
      <c r="C675" s="53" t="s">
        <v>58</v>
      </c>
      <c r="D675" s="53" t="s">
        <v>92</v>
      </c>
      <c r="E675" s="53"/>
      <c r="F675" s="22" t="str">
        <f>IF(H675="","",CHOOSE(MONTH(H675),"JANVIER","FEVRIER","MARS","AVRIL","MAI","JUIN","JUILLET","AOUT","SEPTEMBRE","OCTOBRE","NOVEMBRE","DECEMBRE"))</f>
        <v>NOVEMBRE</v>
      </c>
      <c r="G675" s="55">
        <v>43040</v>
      </c>
      <c r="H675" s="55">
        <v>43043</v>
      </c>
      <c r="I675" s="22">
        <f>H675-G675</f>
        <v>3</v>
      </c>
      <c r="J675" s="63">
        <v>270</v>
      </c>
      <c r="K675" s="74" t="s">
        <v>56</v>
      </c>
    </row>
    <row r="676" spans="1:11" x14ac:dyDescent="0.2">
      <c r="A676" s="12" t="s">
        <v>74</v>
      </c>
      <c r="B676" s="22" t="s">
        <v>20</v>
      </c>
      <c r="C676" s="53" t="s">
        <v>58</v>
      </c>
      <c r="D676" s="53" t="s">
        <v>96</v>
      </c>
      <c r="E676" s="53"/>
      <c r="F676" s="22" t="str">
        <f>IF(H676="","",CHOOSE(MONTH(H676),"JANVIER","FEVRIER","MARS","AVRIL","MAI","JUIN","JUILLET","AOUT","SEPTEMBRE","OCTOBRE","NOVEMBRE","DECEMBRE"))</f>
        <v>NOVEMBRE</v>
      </c>
      <c r="G676" s="55">
        <v>43040</v>
      </c>
      <c r="H676" s="55">
        <v>43040</v>
      </c>
      <c r="I676" s="22">
        <f>H676-G676</f>
        <v>0</v>
      </c>
      <c r="J676" s="63">
        <v>0</v>
      </c>
      <c r="K676" s="74" t="s">
        <v>56</v>
      </c>
    </row>
    <row r="677" spans="1:11" x14ac:dyDescent="0.2">
      <c r="A677" s="12" t="s">
        <v>74</v>
      </c>
      <c r="B677" s="22" t="s">
        <v>20</v>
      </c>
      <c r="C677" s="53" t="s">
        <v>58</v>
      </c>
      <c r="D677" s="53" t="s">
        <v>97</v>
      </c>
      <c r="E677" s="53"/>
      <c r="F677" s="22" t="str">
        <f>IF(H677="","",CHOOSE(MONTH(H677),"JANVIER","FEVRIER","MARS","AVRIL","MAI","JUIN","JUILLET","AOUT","SEPTEMBRE","OCTOBRE","NOVEMBRE","DECEMBRE"))</f>
        <v>NOVEMBRE</v>
      </c>
      <c r="G677" s="55">
        <v>43040</v>
      </c>
      <c r="H677" s="55">
        <v>43040</v>
      </c>
      <c r="I677" s="22">
        <f>H677-G677</f>
        <v>0</v>
      </c>
      <c r="J677" s="63">
        <v>0</v>
      </c>
      <c r="K677" s="74" t="s">
        <v>56</v>
      </c>
    </row>
    <row r="678" spans="1:11" x14ac:dyDescent="0.2">
      <c r="A678" s="12" t="s">
        <v>74</v>
      </c>
      <c r="B678" s="22" t="s">
        <v>20</v>
      </c>
      <c r="C678" s="53" t="s">
        <v>58</v>
      </c>
      <c r="D678" s="53" t="s">
        <v>98</v>
      </c>
      <c r="E678" s="53"/>
      <c r="F678" s="22" t="str">
        <f>IF(H678="","",CHOOSE(MONTH(H678),"JANVIER","FEVRIER","MARS","AVRIL","MAI","JUIN","JUILLET","AOUT","SEPTEMBRE","OCTOBRE","NOVEMBRE","DECEMBRE"))</f>
        <v>NOVEMBRE</v>
      </c>
      <c r="G678" s="55">
        <v>43040</v>
      </c>
      <c r="H678" s="55">
        <v>43040</v>
      </c>
      <c r="I678" s="22">
        <f>H678-G678</f>
        <v>0</v>
      </c>
      <c r="J678" s="63">
        <v>0</v>
      </c>
      <c r="K678" s="74" t="s">
        <v>56</v>
      </c>
    </row>
    <row r="679" spans="1:11" x14ac:dyDescent="0.2">
      <c r="A679" s="12" t="s">
        <v>74</v>
      </c>
      <c r="B679" s="22" t="s">
        <v>20</v>
      </c>
      <c r="C679" s="53" t="s">
        <v>58</v>
      </c>
      <c r="D679" s="53" t="s">
        <v>99</v>
      </c>
      <c r="E679" s="53"/>
      <c r="F679" s="22" t="str">
        <f>IF(H679="","",CHOOSE(MONTH(H679),"JANVIER","FEVRIER","MARS","AVRIL","MAI","JUIN","JUILLET","AOUT","SEPTEMBRE","OCTOBRE","NOVEMBRE","DECEMBRE"))</f>
        <v>NOVEMBRE</v>
      </c>
      <c r="G679" s="55">
        <v>43040</v>
      </c>
      <c r="H679" s="55">
        <v>43040</v>
      </c>
      <c r="I679" s="22">
        <f>H679-G679</f>
        <v>0</v>
      </c>
      <c r="J679" s="63">
        <v>0</v>
      </c>
      <c r="K679" s="74" t="s">
        <v>56</v>
      </c>
    </row>
    <row r="680" spans="1:11" x14ac:dyDescent="0.2">
      <c r="A680" s="12" t="s">
        <v>74</v>
      </c>
      <c r="B680" s="22" t="s">
        <v>20</v>
      </c>
      <c r="C680" s="53" t="s">
        <v>58</v>
      </c>
      <c r="D680" s="53" t="s">
        <v>100</v>
      </c>
      <c r="E680" s="53"/>
      <c r="F680" s="22" t="str">
        <f>IF(H680="","",CHOOSE(MONTH(H680),"JANVIER","FEVRIER","MARS","AVRIL","MAI","JUIN","JUILLET","AOUT","SEPTEMBRE","OCTOBRE","NOVEMBRE","DECEMBRE"))</f>
        <v>NOVEMBRE</v>
      </c>
      <c r="G680" s="55">
        <v>43040</v>
      </c>
      <c r="H680" s="55">
        <v>43040</v>
      </c>
      <c r="I680" s="22">
        <f>H680-G680</f>
        <v>0</v>
      </c>
      <c r="J680" s="63">
        <v>0</v>
      </c>
      <c r="K680" s="74" t="s">
        <v>56</v>
      </c>
    </row>
    <row r="681" spans="1:11" x14ac:dyDescent="0.2">
      <c r="A681" s="12" t="s">
        <v>74</v>
      </c>
      <c r="B681" s="22" t="s">
        <v>20</v>
      </c>
      <c r="C681" s="53" t="s">
        <v>58</v>
      </c>
      <c r="D681" s="53" t="s">
        <v>101</v>
      </c>
      <c r="E681" s="53"/>
      <c r="F681" s="22" t="str">
        <f>IF(H681="","",CHOOSE(MONTH(H681),"JANVIER","FEVRIER","MARS","AVRIL","MAI","JUIN","JUILLET","AOUT","SEPTEMBRE","OCTOBRE","NOVEMBRE","DECEMBRE"))</f>
        <v>NOVEMBRE</v>
      </c>
      <c r="G681" s="55">
        <v>43040</v>
      </c>
      <c r="H681" s="55">
        <v>43040</v>
      </c>
      <c r="I681" s="22">
        <f>H681-G681</f>
        <v>0</v>
      </c>
      <c r="J681" s="63">
        <v>0</v>
      </c>
      <c r="K681" s="74" t="s">
        <v>56</v>
      </c>
    </row>
    <row r="682" spans="1:11" x14ac:dyDescent="0.2">
      <c r="A682" s="12" t="s">
        <v>74</v>
      </c>
      <c r="B682" s="22" t="s">
        <v>20</v>
      </c>
      <c r="C682" s="53" t="s">
        <v>58</v>
      </c>
      <c r="D682" s="53" t="s">
        <v>102</v>
      </c>
      <c r="E682" s="53"/>
      <c r="F682" s="22" t="str">
        <f>IF(H682="","",CHOOSE(MONTH(H682),"JANVIER","FEVRIER","MARS","AVRIL","MAI","JUIN","JUILLET","AOUT","SEPTEMBRE","OCTOBRE","NOVEMBRE","DECEMBRE"))</f>
        <v>NOVEMBRE</v>
      </c>
      <c r="G682" s="55">
        <v>43040</v>
      </c>
      <c r="H682" s="55">
        <v>43040</v>
      </c>
      <c r="I682" s="22">
        <f>H682-G682</f>
        <v>0</v>
      </c>
      <c r="J682" s="63">
        <v>0</v>
      </c>
    </row>
    <row r="683" spans="1:11" x14ac:dyDescent="0.2">
      <c r="A683" s="12" t="s">
        <v>74</v>
      </c>
      <c r="B683" s="22" t="s">
        <v>20</v>
      </c>
      <c r="C683" s="53" t="s">
        <v>58</v>
      </c>
      <c r="D683" s="53" t="s">
        <v>103</v>
      </c>
      <c r="E683" s="53"/>
      <c r="F683" s="22" t="str">
        <f>IF(H683="","",CHOOSE(MONTH(H683),"JANVIER","FEVRIER","MARS","AVRIL","MAI","JUIN","JUILLET","AOUT","SEPTEMBRE","OCTOBRE","NOVEMBRE","DECEMBRE"))</f>
        <v>NOVEMBRE</v>
      </c>
      <c r="G683" s="55">
        <v>43040</v>
      </c>
      <c r="H683" s="55">
        <v>43041</v>
      </c>
      <c r="I683" s="22">
        <f>H683-G683</f>
        <v>1</v>
      </c>
      <c r="J683" s="63">
        <v>49</v>
      </c>
      <c r="K683" s="74" t="s">
        <v>56</v>
      </c>
    </row>
    <row r="684" spans="1:11" x14ac:dyDescent="0.2">
      <c r="A684" s="12" t="s">
        <v>76</v>
      </c>
      <c r="B684" s="22" t="s">
        <v>20</v>
      </c>
      <c r="C684" s="53" t="s">
        <v>59</v>
      </c>
      <c r="D684" s="98" t="s">
        <v>108</v>
      </c>
      <c r="E684" s="53"/>
      <c r="F684" s="22" t="str">
        <f>IF(H684="","",CHOOSE(MONTH(H684),"JANVIER","FEVRIER","MARS","AVRIL","MAI","JUIN","JUILLET","AOUT","SEPTEMBRE","OCTOBRE","NOVEMBRE","DECEMBRE"))</f>
        <v>NOVEMBRE</v>
      </c>
      <c r="G684" s="55">
        <v>43040</v>
      </c>
      <c r="H684" s="55">
        <v>43040</v>
      </c>
      <c r="I684" s="22">
        <f>H684-G684</f>
        <v>0</v>
      </c>
      <c r="J684" s="63">
        <v>0</v>
      </c>
      <c r="K684" s="74" t="s">
        <v>56</v>
      </c>
    </row>
    <row r="685" spans="1:11" x14ac:dyDescent="0.2">
      <c r="A685" s="12" t="s">
        <v>76</v>
      </c>
      <c r="B685" s="22" t="s">
        <v>20</v>
      </c>
      <c r="C685" s="53" t="s">
        <v>59</v>
      </c>
      <c r="D685" s="98" t="s">
        <v>108</v>
      </c>
      <c r="E685" s="53"/>
      <c r="F685" s="22" t="str">
        <f>IF(H685="","",CHOOSE(MONTH(H685),"JANVIER","FEVRIER","MARS","AVRIL","MAI","JUIN","JUILLET","AOUT","SEPTEMBRE","OCTOBRE","NOVEMBRE","DECEMBRE"))</f>
        <v>NOVEMBRE</v>
      </c>
      <c r="G685" s="55">
        <v>43040</v>
      </c>
      <c r="H685" s="55">
        <v>43040</v>
      </c>
      <c r="I685" s="22">
        <f>H685-G685</f>
        <v>0</v>
      </c>
      <c r="J685" s="63">
        <v>0</v>
      </c>
      <c r="K685" s="74" t="s">
        <v>56</v>
      </c>
    </row>
    <row r="686" spans="1:11" x14ac:dyDescent="0.2">
      <c r="A686" s="12" t="s">
        <v>76</v>
      </c>
      <c r="B686" s="22" t="s">
        <v>20</v>
      </c>
      <c r="C686" s="53" t="s">
        <v>59</v>
      </c>
      <c r="D686" s="98" t="s">
        <v>108</v>
      </c>
      <c r="E686" s="53"/>
      <c r="F686" s="22" t="str">
        <f>IF(H686="","",CHOOSE(MONTH(H686),"JANVIER","FEVRIER","MARS","AVRIL","MAI","JUIN","JUILLET","AOUT","SEPTEMBRE","OCTOBRE","NOVEMBRE","DECEMBRE"))</f>
        <v>NOVEMBRE</v>
      </c>
      <c r="G686" s="55">
        <v>43040</v>
      </c>
      <c r="H686" s="55">
        <v>43040</v>
      </c>
      <c r="I686" s="22">
        <f>H686-G686</f>
        <v>0</v>
      </c>
      <c r="J686" s="63">
        <v>0</v>
      </c>
      <c r="K686" s="74" t="s">
        <v>56</v>
      </c>
    </row>
    <row r="687" spans="1:11" x14ac:dyDescent="0.2">
      <c r="A687" s="12" t="s">
        <v>76</v>
      </c>
      <c r="B687" s="22" t="s">
        <v>20</v>
      </c>
      <c r="C687" s="53" t="s">
        <v>59</v>
      </c>
      <c r="D687" s="98" t="s">
        <v>108</v>
      </c>
      <c r="E687" s="53"/>
      <c r="F687" s="22" t="str">
        <f>IF(H687="","",CHOOSE(MONTH(H687),"JANVIER","FEVRIER","MARS","AVRIL","MAI","JUIN","JUILLET","AOUT","SEPTEMBRE","OCTOBRE","NOVEMBRE","DECEMBRE"))</f>
        <v>NOVEMBRE</v>
      </c>
      <c r="G687" s="55">
        <v>43040</v>
      </c>
      <c r="H687" s="55">
        <v>43040</v>
      </c>
      <c r="I687" s="22">
        <f>H687-G687</f>
        <v>0</v>
      </c>
      <c r="J687" s="63">
        <v>0</v>
      </c>
      <c r="K687" s="74" t="s">
        <v>56</v>
      </c>
    </row>
    <row r="688" spans="1:11" x14ac:dyDescent="0.2">
      <c r="A688" s="12" t="s">
        <v>76</v>
      </c>
      <c r="B688" s="22" t="s">
        <v>20</v>
      </c>
      <c r="C688" s="53" t="s">
        <v>59</v>
      </c>
      <c r="D688" s="98" t="s">
        <v>108</v>
      </c>
      <c r="E688" s="53"/>
      <c r="F688" s="22" t="str">
        <f>IF(H688="","",CHOOSE(MONTH(H688),"JANVIER","FEVRIER","MARS","AVRIL","MAI","JUIN","JUILLET","AOUT","SEPTEMBRE","OCTOBRE","NOVEMBRE","DECEMBRE"))</f>
        <v>NOVEMBRE</v>
      </c>
      <c r="G688" s="55">
        <v>43040</v>
      </c>
      <c r="H688" s="55">
        <v>43040</v>
      </c>
      <c r="I688" s="22">
        <f>H688-G688</f>
        <v>0</v>
      </c>
      <c r="J688" s="63">
        <v>0</v>
      </c>
      <c r="K688" s="74" t="s">
        <v>56</v>
      </c>
    </row>
    <row r="689" spans="1:11" x14ac:dyDescent="0.2">
      <c r="A689" s="12" t="s">
        <v>76</v>
      </c>
      <c r="B689" s="22" t="s">
        <v>20</v>
      </c>
      <c r="C689" s="53" t="s">
        <v>59</v>
      </c>
      <c r="D689" s="98" t="s">
        <v>108</v>
      </c>
      <c r="E689" s="53"/>
      <c r="F689" s="22" t="str">
        <f>IF(H689="","",CHOOSE(MONTH(H689),"JANVIER","FEVRIER","MARS","AVRIL","MAI","JUIN","JUILLET","AOUT","SEPTEMBRE","OCTOBRE","NOVEMBRE","DECEMBRE"))</f>
        <v>NOVEMBRE</v>
      </c>
      <c r="G689" s="55">
        <v>43040</v>
      </c>
      <c r="H689" s="55">
        <v>43040</v>
      </c>
      <c r="I689" s="22">
        <f>H689-G689</f>
        <v>0</v>
      </c>
      <c r="J689" s="63">
        <v>0</v>
      </c>
      <c r="K689" s="74" t="s">
        <v>56</v>
      </c>
    </row>
    <row r="690" spans="1:11" x14ac:dyDescent="0.2">
      <c r="A690" s="12" t="s">
        <v>76</v>
      </c>
      <c r="B690" s="22" t="s">
        <v>20</v>
      </c>
      <c r="C690" s="53" t="s">
        <v>59</v>
      </c>
      <c r="D690" s="98" t="s">
        <v>108</v>
      </c>
      <c r="E690" s="53"/>
      <c r="F690" s="22" t="str">
        <f>IF(H690="","",CHOOSE(MONTH(H690),"JANVIER","FEVRIER","MARS","AVRIL","MAI","JUIN","JUILLET","AOUT","SEPTEMBRE","OCTOBRE","NOVEMBRE","DECEMBRE"))</f>
        <v>NOVEMBRE</v>
      </c>
      <c r="G690" s="55">
        <v>43040</v>
      </c>
      <c r="H690" s="55">
        <v>43040</v>
      </c>
      <c r="I690" s="22">
        <f>H690-G690</f>
        <v>0</v>
      </c>
      <c r="J690" s="63">
        <v>0</v>
      </c>
      <c r="K690" s="74" t="s">
        <v>56</v>
      </c>
    </row>
    <row r="691" spans="1:11" x14ac:dyDescent="0.2">
      <c r="A691" s="12" t="s">
        <v>76</v>
      </c>
      <c r="B691" s="22" t="s">
        <v>20</v>
      </c>
      <c r="C691" s="53" t="s">
        <v>59</v>
      </c>
      <c r="D691" s="98" t="s">
        <v>108</v>
      </c>
      <c r="E691" s="53"/>
      <c r="F691" s="22" t="str">
        <f>IF(H691="","",CHOOSE(MONTH(H691),"JANVIER","FEVRIER","MARS","AVRIL","MAI","JUIN","JUILLET","AOUT","SEPTEMBRE","OCTOBRE","NOVEMBRE","DECEMBRE"))</f>
        <v>NOVEMBRE</v>
      </c>
      <c r="G691" s="55">
        <v>43040</v>
      </c>
      <c r="H691" s="55">
        <v>43041</v>
      </c>
      <c r="I691" s="22">
        <f>H691-G691</f>
        <v>1</v>
      </c>
      <c r="J691" s="63">
        <v>35</v>
      </c>
      <c r="K691" s="74" t="s">
        <v>56</v>
      </c>
    </row>
    <row r="692" spans="1:11" x14ac:dyDescent="0.2">
      <c r="A692" s="12" t="s">
        <v>70</v>
      </c>
      <c r="B692" s="22" t="s">
        <v>20</v>
      </c>
      <c r="C692" s="53" t="s">
        <v>58</v>
      </c>
      <c r="D692" s="53" t="s">
        <v>91</v>
      </c>
      <c r="E692" s="53"/>
      <c r="F692" s="22" t="str">
        <f>IF(H692="","",CHOOSE(MONTH(H692),"JANVIER","FEVRIER","MARS","AVRIL","MAI","JUIN","JUILLET","AOUT","SEPTEMBRE","OCTOBRE","NOVEMBRE","DECEMBRE"))</f>
        <v>NOVEMBRE</v>
      </c>
      <c r="G692" s="55">
        <v>43041</v>
      </c>
      <c r="H692" s="55">
        <v>43043</v>
      </c>
      <c r="I692" s="22">
        <f>H692-G692</f>
        <v>2</v>
      </c>
      <c r="J692" s="63">
        <v>96.4</v>
      </c>
      <c r="K692" s="74" t="s">
        <v>56</v>
      </c>
    </row>
    <row r="693" spans="1:11" x14ac:dyDescent="0.2">
      <c r="A693" s="12" t="s">
        <v>66</v>
      </c>
      <c r="B693" s="22" t="s">
        <v>20</v>
      </c>
      <c r="C693" s="53" t="s">
        <v>58</v>
      </c>
      <c r="D693" s="53" t="s">
        <v>96</v>
      </c>
      <c r="E693" s="53"/>
      <c r="F693" s="22" t="str">
        <f>IF(H693="","",CHOOSE(MONTH(H693),"JANVIER","FEVRIER","MARS","AVRIL","MAI","JUIN","JUILLET","AOUT","SEPTEMBRE","OCTOBRE","NOVEMBRE","DECEMBRE"))</f>
        <v>NOVEMBRE</v>
      </c>
      <c r="G693" s="55">
        <v>43041</v>
      </c>
      <c r="H693" s="55">
        <v>43044</v>
      </c>
      <c r="I693" s="22">
        <f>H693-G693</f>
        <v>3</v>
      </c>
      <c r="J693" s="63">
        <v>160.99</v>
      </c>
      <c r="K693" s="74" t="s">
        <v>56</v>
      </c>
    </row>
    <row r="694" spans="1:11" x14ac:dyDescent="0.2">
      <c r="A694" s="12" t="s">
        <v>76</v>
      </c>
      <c r="B694" s="22" t="s">
        <v>20</v>
      </c>
      <c r="C694" s="53" t="s">
        <v>59</v>
      </c>
      <c r="D694" s="53" t="s">
        <v>84</v>
      </c>
      <c r="E694" s="53"/>
      <c r="F694" s="22" t="str">
        <f>IF(H694="","",CHOOSE(MONTH(H694),"JANVIER","FEVRIER","MARS","AVRIL","MAI","JUIN","JUILLET","AOUT","SEPTEMBRE","OCTOBRE","NOVEMBRE","DECEMBRE"))</f>
        <v>NOVEMBRE</v>
      </c>
      <c r="G694" s="55">
        <v>43041</v>
      </c>
      <c r="H694" s="55">
        <v>43044</v>
      </c>
      <c r="I694" s="22">
        <f>H694-G694</f>
        <v>3</v>
      </c>
      <c r="J694" s="63">
        <v>124.29999999999998</v>
      </c>
      <c r="K694" s="74" t="s">
        <v>56</v>
      </c>
    </row>
    <row r="695" spans="1:11" x14ac:dyDescent="0.2">
      <c r="A695" s="12" t="s">
        <v>63</v>
      </c>
      <c r="B695" s="22" t="s">
        <v>20</v>
      </c>
      <c r="C695" s="53" t="s">
        <v>58</v>
      </c>
      <c r="D695" s="53" t="s">
        <v>106</v>
      </c>
      <c r="E695" s="53"/>
      <c r="F695" s="22" t="str">
        <f>IF(H695="","",CHOOSE(MONTH(H695),"JANVIER","FEVRIER","MARS","AVRIL","MAI","JUIN","JUILLET","AOUT","SEPTEMBRE","OCTOBRE","NOVEMBRE","DECEMBRE"))</f>
        <v>NOVEMBRE</v>
      </c>
      <c r="G695" s="55">
        <v>43042</v>
      </c>
      <c r="H695" s="55">
        <v>43046</v>
      </c>
      <c r="I695" s="22">
        <f>H695-G695</f>
        <v>4</v>
      </c>
      <c r="J695" s="63">
        <v>169.66</v>
      </c>
      <c r="K695" s="74" t="s">
        <v>56</v>
      </c>
    </row>
    <row r="696" spans="1:11" x14ac:dyDescent="0.2">
      <c r="A696" s="12" t="s">
        <v>74</v>
      </c>
      <c r="B696" s="22" t="s">
        <v>20</v>
      </c>
      <c r="C696" s="53" t="s">
        <v>58</v>
      </c>
      <c r="D696" s="53" t="s">
        <v>89</v>
      </c>
      <c r="E696" s="53"/>
      <c r="F696" s="22" t="str">
        <f>IF(H696="","",CHOOSE(MONTH(H696),"JANVIER","FEVRIER","MARS","AVRIL","MAI","JUIN","JUILLET","AOUT","SEPTEMBRE","OCTOBRE","NOVEMBRE","DECEMBRE"))</f>
        <v>NOVEMBRE</v>
      </c>
      <c r="G696" s="55">
        <v>43042</v>
      </c>
      <c r="H696" s="55">
        <v>43045</v>
      </c>
      <c r="I696" s="22">
        <f>H696-G696</f>
        <v>3</v>
      </c>
      <c r="J696" s="63">
        <v>134.96</v>
      </c>
      <c r="K696" s="74" t="s">
        <v>56</v>
      </c>
    </row>
    <row r="697" spans="1:11" x14ac:dyDescent="0.2">
      <c r="A697" s="12" t="s">
        <v>70</v>
      </c>
      <c r="B697" s="22" t="s">
        <v>20</v>
      </c>
      <c r="C697" s="53" t="s">
        <v>58</v>
      </c>
      <c r="D697" s="53" t="s">
        <v>93</v>
      </c>
      <c r="E697" s="53"/>
      <c r="F697" s="22" t="str">
        <f>IF(H697="","",CHOOSE(MONTH(H697),"JANVIER","FEVRIER","MARS","AVRIL","MAI","JUIN","JUILLET","AOUT","SEPTEMBRE","OCTOBRE","NOVEMBRE","DECEMBRE"))</f>
        <v>NOVEMBRE</v>
      </c>
      <c r="G697" s="55">
        <v>43043</v>
      </c>
      <c r="H697" s="55">
        <v>43064</v>
      </c>
      <c r="I697" s="22">
        <f>H697-G697</f>
        <v>21</v>
      </c>
      <c r="J697" s="63">
        <v>930.26</v>
      </c>
    </row>
    <row r="698" spans="1:11" x14ac:dyDescent="0.2">
      <c r="A698" s="12" t="s">
        <v>72</v>
      </c>
      <c r="B698" s="22" t="s">
        <v>20</v>
      </c>
      <c r="C698" s="53" t="s">
        <v>59</v>
      </c>
      <c r="D698" s="53" t="s">
        <v>91</v>
      </c>
      <c r="E698" s="53"/>
      <c r="F698" s="22" t="str">
        <f>IF(H698="","",CHOOSE(MONTH(H698),"JANVIER","FEVRIER","MARS","AVRIL","MAI","JUIN","JUILLET","AOUT","SEPTEMBRE","OCTOBRE","NOVEMBRE","DECEMBRE"))</f>
        <v>NOVEMBRE</v>
      </c>
      <c r="G698" s="55">
        <v>43043</v>
      </c>
      <c r="H698" s="55">
        <v>43046</v>
      </c>
      <c r="I698" s="22">
        <f>H698-G698</f>
        <v>3</v>
      </c>
      <c r="J698" s="63">
        <v>148.19</v>
      </c>
      <c r="K698" s="74" t="s">
        <v>56</v>
      </c>
    </row>
    <row r="699" spans="1:11" x14ac:dyDescent="0.2">
      <c r="A699" s="12" t="s">
        <v>68</v>
      </c>
      <c r="B699" s="22" t="s">
        <v>20</v>
      </c>
      <c r="C699" s="53" t="s">
        <v>58</v>
      </c>
      <c r="D699" s="53" t="s">
        <v>92</v>
      </c>
      <c r="E699" s="53"/>
      <c r="F699" s="22" t="str">
        <f>IF(H699="","",CHOOSE(MONTH(H699),"JANVIER","FEVRIER","MARS","AVRIL","MAI","JUIN","JUILLET","AOUT","SEPTEMBRE","OCTOBRE","NOVEMBRE","DECEMBRE"))</f>
        <v>NOVEMBRE</v>
      </c>
      <c r="G699" s="55">
        <v>43044</v>
      </c>
      <c r="H699" s="55">
        <v>43047</v>
      </c>
      <c r="I699" s="22">
        <f>H699-G699</f>
        <v>3</v>
      </c>
      <c r="J699" s="63">
        <v>149.41999999999999</v>
      </c>
      <c r="K699" s="74" t="s">
        <v>56</v>
      </c>
    </row>
    <row r="700" spans="1:11" x14ac:dyDescent="0.2">
      <c r="A700" s="12" t="s">
        <v>79</v>
      </c>
      <c r="B700" s="22" t="s">
        <v>20</v>
      </c>
      <c r="C700" s="53" t="s">
        <v>58</v>
      </c>
      <c r="D700" s="53" t="s">
        <v>89</v>
      </c>
      <c r="E700" s="53"/>
      <c r="F700" s="22" t="str">
        <f>IF(H700="","",CHOOSE(MONTH(H700),"JANVIER","FEVRIER","MARS","AVRIL","MAI","JUIN","JUILLET","AOUT","SEPTEMBRE","OCTOBRE","NOVEMBRE","DECEMBRE"))</f>
        <v>NOVEMBRE</v>
      </c>
      <c r="G700" s="55">
        <v>43044</v>
      </c>
      <c r="H700" s="55">
        <v>43049</v>
      </c>
      <c r="I700" s="22">
        <f>H700-G700</f>
        <v>5</v>
      </c>
      <c r="J700" s="63">
        <v>279.56</v>
      </c>
      <c r="K700" s="74" t="s">
        <v>56</v>
      </c>
    </row>
    <row r="701" spans="1:11" x14ac:dyDescent="0.2">
      <c r="A701" s="12" t="s">
        <v>66</v>
      </c>
      <c r="B701" s="22" t="s">
        <v>20</v>
      </c>
      <c r="C701" s="53" t="s">
        <v>58</v>
      </c>
      <c r="D701" s="53" t="s">
        <v>90</v>
      </c>
      <c r="E701" s="53"/>
      <c r="F701" s="22" t="str">
        <f>IF(H701="","",CHOOSE(MONTH(H701),"JANVIER","FEVRIER","MARS","AVRIL","MAI","JUIN","JUILLET","AOUT","SEPTEMBRE","OCTOBRE","NOVEMBRE","DECEMBRE"))</f>
        <v>NOVEMBRE</v>
      </c>
      <c r="G701" s="55">
        <v>43045</v>
      </c>
      <c r="H701" s="55">
        <v>43051</v>
      </c>
      <c r="I701" s="22">
        <f>H701-G701</f>
        <v>6</v>
      </c>
      <c r="J701" s="63">
        <v>286.31</v>
      </c>
      <c r="K701" s="74" t="s">
        <v>56</v>
      </c>
    </row>
    <row r="702" spans="1:11" x14ac:dyDescent="0.2">
      <c r="A702" s="12" t="s">
        <v>74</v>
      </c>
      <c r="B702" s="22" t="s">
        <v>20</v>
      </c>
      <c r="C702" s="53" t="s">
        <v>57</v>
      </c>
      <c r="D702" s="53" t="s">
        <v>105</v>
      </c>
      <c r="E702" s="53"/>
      <c r="F702" s="22" t="str">
        <f>IF(H702="","",CHOOSE(MONTH(H702),"JANVIER","FEVRIER","MARS","AVRIL","MAI","JUIN","JUILLET","AOUT","SEPTEMBRE","OCTOBRE","NOVEMBRE","DECEMBRE"))</f>
        <v>NOVEMBRE</v>
      </c>
      <c r="G702" s="55">
        <v>43045</v>
      </c>
      <c r="H702" s="55">
        <v>43048</v>
      </c>
      <c r="I702" s="22">
        <f>H702-G702</f>
        <v>3</v>
      </c>
      <c r="J702" s="63">
        <v>145.71428571428572</v>
      </c>
      <c r="K702" s="74" t="s">
        <v>56</v>
      </c>
    </row>
    <row r="703" spans="1:11" x14ac:dyDescent="0.2">
      <c r="A703" s="12" t="s">
        <v>76</v>
      </c>
      <c r="B703" s="22" t="s">
        <v>20</v>
      </c>
      <c r="C703" s="53" t="s">
        <v>59</v>
      </c>
      <c r="D703" s="53" t="s">
        <v>83</v>
      </c>
      <c r="E703" s="53"/>
      <c r="F703" s="22" t="str">
        <f>IF(H703="","",CHOOSE(MONTH(H703),"JANVIER","FEVRIER","MARS","AVRIL","MAI","JUIN","JUILLET","AOUT","SEPTEMBRE","OCTOBRE","NOVEMBRE","DECEMBRE"))</f>
        <v>NOVEMBRE</v>
      </c>
      <c r="G703" s="55">
        <v>43045</v>
      </c>
      <c r="H703" s="55">
        <v>43051</v>
      </c>
      <c r="I703" s="22">
        <f>H703-G703</f>
        <v>6</v>
      </c>
      <c r="J703" s="63">
        <v>228.20999999999998</v>
      </c>
      <c r="K703" s="74" t="s">
        <v>56</v>
      </c>
    </row>
    <row r="704" spans="1:11" x14ac:dyDescent="0.2">
      <c r="A704" s="12" t="s">
        <v>63</v>
      </c>
      <c r="B704" s="22" t="s">
        <v>20</v>
      </c>
      <c r="C704" s="53" t="s">
        <v>58</v>
      </c>
      <c r="D704" s="53" t="s">
        <v>95</v>
      </c>
      <c r="E704" s="53"/>
      <c r="F704" s="22" t="str">
        <f>IF(H704="","",CHOOSE(MONTH(H704),"JANVIER","FEVRIER","MARS","AVRIL","MAI","JUIN","JUILLET","AOUT","SEPTEMBRE","OCTOBRE","NOVEMBRE","DECEMBRE"))</f>
        <v>NOVEMBRE</v>
      </c>
      <c r="G704" s="55">
        <v>43046</v>
      </c>
      <c r="H704" s="55">
        <v>43049</v>
      </c>
      <c r="I704" s="22">
        <f>H704-G704</f>
        <v>3</v>
      </c>
      <c r="J704" s="63">
        <v>140.74</v>
      </c>
      <c r="K704" s="74" t="s">
        <v>56</v>
      </c>
    </row>
    <row r="705" spans="1:11" x14ac:dyDescent="0.2">
      <c r="A705" s="12" t="s">
        <v>72</v>
      </c>
      <c r="B705" s="22" t="s">
        <v>22</v>
      </c>
      <c r="C705" s="53" t="s">
        <v>59</v>
      </c>
      <c r="D705" s="53" t="s">
        <v>94</v>
      </c>
      <c r="E705" s="53"/>
      <c r="F705" s="22" t="str">
        <f>IF(H705="","",CHOOSE(MONTH(H705),"JANVIER","FEVRIER","MARS","AVRIL","MAI","JUIN","JUILLET","AOUT","SEPTEMBRE","OCTOBRE","NOVEMBRE","DECEMBRE"))</f>
        <v>NOVEMBRE</v>
      </c>
      <c r="G705" s="55">
        <v>43046</v>
      </c>
      <c r="H705" s="55">
        <v>43048</v>
      </c>
      <c r="I705" s="22">
        <f>H705-G705</f>
        <v>2</v>
      </c>
      <c r="J705" s="63">
        <v>140.4</v>
      </c>
      <c r="K705" s="74" t="s">
        <v>56</v>
      </c>
    </row>
    <row r="706" spans="1:11" x14ac:dyDescent="0.2">
      <c r="A706" s="12" t="s">
        <v>72</v>
      </c>
      <c r="B706" s="22" t="s">
        <v>20</v>
      </c>
      <c r="C706" s="53" t="s">
        <v>59</v>
      </c>
      <c r="D706" s="53" t="s">
        <v>95</v>
      </c>
      <c r="E706" s="53"/>
      <c r="F706" s="22" t="str">
        <f>IF(H706="","",CHOOSE(MONTH(H706),"JANVIER","FEVRIER","MARS","AVRIL","MAI","JUIN","JUILLET","AOUT","SEPTEMBRE","OCTOBRE","NOVEMBRE","DECEMBRE"))</f>
        <v>NOVEMBRE</v>
      </c>
      <c r="G706" s="55">
        <v>43048</v>
      </c>
      <c r="H706" s="55">
        <v>43051</v>
      </c>
      <c r="I706" s="22">
        <f>H706-G706</f>
        <v>3</v>
      </c>
      <c r="J706" s="63">
        <v>158.87</v>
      </c>
      <c r="K706" s="74" t="s">
        <v>56</v>
      </c>
    </row>
    <row r="707" spans="1:11" x14ac:dyDescent="0.2">
      <c r="A707" s="12" t="s">
        <v>63</v>
      </c>
      <c r="B707" s="22" t="s">
        <v>20</v>
      </c>
      <c r="C707" s="53" t="s">
        <v>58</v>
      </c>
      <c r="D707" s="53" t="s">
        <v>88</v>
      </c>
      <c r="E707" s="53"/>
      <c r="F707" s="22" t="str">
        <f>IF(H707="","",CHOOSE(MONTH(H707),"JANVIER","FEVRIER","MARS","AVRIL","MAI","JUIN","JUILLET","AOUT","SEPTEMBRE","OCTOBRE","NOVEMBRE","DECEMBRE"))</f>
        <v>NOVEMBRE</v>
      </c>
      <c r="G707" s="55">
        <v>43049</v>
      </c>
      <c r="H707" s="55">
        <v>43052</v>
      </c>
      <c r="I707" s="22">
        <f>H707-G707</f>
        <v>3</v>
      </c>
      <c r="J707" s="63">
        <v>134.96</v>
      </c>
      <c r="K707" s="74" t="s">
        <v>56</v>
      </c>
    </row>
    <row r="708" spans="1:11" x14ac:dyDescent="0.2">
      <c r="A708" s="12" t="s">
        <v>68</v>
      </c>
      <c r="B708" s="22" t="s">
        <v>20</v>
      </c>
      <c r="C708" s="53" t="s">
        <v>58</v>
      </c>
      <c r="D708" s="53" t="s">
        <v>82</v>
      </c>
      <c r="E708" s="53"/>
      <c r="F708" s="22" t="str">
        <f>IF(H708="","",CHOOSE(MONTH(H708),"JANVIER","FEVRIER","MARS","AVRIL","MAI","JUIN","JUILLET","AOUT","SEPTEMBRE","OCTOBRE","NOVEMBRE","DECEMBRE"))</f>
        <v>NOVEMBRE</v>
      </c>
      <c r="G708" s="55">
        <v>43049</v>
      </c>
      <c r="H708" s="55">
        <v>43053</v>
      </c>
      <c r="I708" s="22">
        <f>H708-G708</f>
        <v>4</v>
      </c>
      <c r="J708" s="63">
        <v>219.79</v>
      </c>
      <c r="K708" s="74" t="s">
        <v>56</v>
      </c>
    </row>
    <row r="709" spans="1:11" x14ac:dyDescent="0.2">
      <c r="A709" s="12" t="s">
        <v>74</v>
      </c>
      <c r="B709" s="22" t="s">
        <v>20</v>
      </c>
      <c r="C709" s="53" t="s">
        <v>58</v>
      </c>
      <c r="D709" s="53" t="s">
        <v>87</v>
      </c>
      <c r="E709" s="53"/>
      <c r="F709" s="22" t="str">
        <f>IF(H709="","",CHOOSE(MONTH(H709),"JANVIER","FEVRIER","MARS","AVRIL","MAI","JUIN","JUILLET","AOUT","SEPTEMBRE","OCTOBRE","NOVEMBRE","DECEMBRE"))</f>
        <v>NOVEMBRE</v>
      </c>
      <c r="G709" s="55">
        <v>43049</v>
      </c>
      <c r="H709" s="55">
        <v>43052</v>
      </c>
      <c r="I709" s="22">
        <f>H709-G709</f>
        <v>3</v>
      </c>
      <c r="J709" s="63">
        <v>134.96</v>
      </c>
      <c r="K709" s="74" t="s">
        <v>56</v>
      </c>
    </row>
    <row r="710" spans="1:11" x14ac:dyDescent="0.2">
      <c r="A710" s="12" t="s">
        <v>79</v>
      </c>
      <c r="B710" s="22" t="s">
        <v>20</v>
      </c>
      <c r="C710" s="53" t="s">
        <v>58</v>
      </c>
      <c r="D710" s="53" t="s">
        <v>82</v>
      </c>
      <c r="E710" s="53"/>
      <c r="F710" s="22" t="str">
        <f>IF(H710="","",CHOOSE(MONTH(H710),"JANVIER","FEVRIER","MARS","AVRIL","MAI","JUIN","JUILLET","AOUT","SEPTEMBRE","OCTOBRE","NOVEMBRE","DECEMBRE"))</f>
        <v>NOVEMBRE</v>
      </c>
      <c r="G710" s="55">
        <v>43050</v>
      </c>
      <c r="H710" s="55">
        <v>43053</v>
      </c>
      <c r="I710" s="22">
        <f>H710-G710</f>
        <v>3</v>
      </c>
      <c r="J710" s="63">
        <v>177.38</v>
      </c>
      <c r="K710" s="74" t="s">
        <v>56</v>
      </c>
    </row>
    <row r="711" spans="1:11" x14ac:dyDescent="0.2">
      <c r="A711" s="12" t="s">
        <v>76</v>
      </c>
      <c r="B711" s="22" t="s">
        <v>20</v>
      </c>
      <c r="C711" s="53" t="s">
        <v>58</v>
      </c>
      <c r="D711" s="53" t="s">
        <v>94</v>
      </c>
      <c r="E711" s="53"/>
      <c r="F711" s="22" t="str">
        <f>IF(H711="","",CHOOSE(MONTH(H711),"JANVIER","FEVRIER","MARS","AVRIL","MAI","JUIN","JUILLET","AOUT","SEPTEMBRE","OCTOBRE","NOVEMBRE","DECEMBRE"))</f>
        <v>NOVEMBRE</v>
      </c>
      <c r="G711" s="55">
        <v>43051</v>
      </c>
      <c r="H711" s="55">
        <v>43055</v>
      </c>
      <c r="I711" s="22">
        <f>H711-G711</f>
        <v>4</v>
      </c>
      <c r="J711" s="63">
        <v>154.24</v>
      </c>
      <c r="K711" s="74" t="s">
        <v>56</v>
      </c>
    </row>
    <row r="712" spans="1:11" x14ac:dyDescent="0.2">
      <c r="A712" s="12" t="s">
        <v>72</v>
      </c>
      <c r="B712" s="22" t="s">
        <v>20</v>
      </c>
      <c r="C712" s="53" t="s">
        <v>58</v>
      </c>
      <c r="D712" s="53" t="s">
        <v>84</v>
      </c>
      <c r="E712" s="53"/>
      <c r="F712" s="22" t="str">
        <f>IF(H712="","",CHOOSE(MONTH(H712),"JANVIER","FEVRIER","MARS","AVRIL","MAI","JUIN","JUILLET","AOUT","SEPTEMBRE","OCTOBRE","NOVEMBRE","DECEMBRE"))</f>
        <v>NOVEMBRE</v>
      </c>
      <c r="G712" s="55">
        <v>43052</v>
      </c>
      <c r="H712" s="55">
        <v>43055</v>
      </c>
      <c r="I712" s="22">
        <f>H712-G712</f>
        <v>3</v>
      </c>
      <c r="J712" s="63">
        <v>232.32</v>
      </c>
      <c r="K712" s="74" t="s">
        <v>56</v>
      </c>
    </row>
    <row r="713" spans="1:11" x14ac:dyDescent="0.2">
      <c r="A713" s="12" t="s">
        <v>74</v>
      </c>
      <c r="B713" s="22" t="s">
        <v>20</v>
      </c>
      <c r="C713" s="53" t="s">
        <v>57</v>
      </c>
      <c r="D713" s="53" t="s">
        <v>104</v>
      </c>
      <c r="E713" s="53"/>
      <c r="F713" s="22" t="str">
        <f>IF(H713="","",CHOOSE(MONTH(H713),"JANVIER","FEVRIER","MARS","AVRIL","MAI","JUIN","JUILLET","AOUT","SEPTEMBRE","OCTOBRE","NOVEMBRE","DECEMBRE"))</f>
        <v>NOVEMBRE</v>
      </c>
      <c r="G713" s="55">
        <v>43052</v>
      </c>
      <c r="H713" s="55">
        <v>43055</v>
      </c>
      <c r="I713" s="22">
        <f>H713-G713</f>
        <v>3</v>
      </c>
      <c r="J713" s="63">
        <v>145.71428571428572</v>
      </c>
      <c r="K713" s="74" t="s">
        <v>56</v>
      </c>
    </row>
    <row r="714" spans="1:11" x14ac:dyDescent="0.2">
      <c r="A714" s="12" t="s">
        <v>63</v>
      </c>
      <c r="B714" s="22" t="s">
        <v>20</v>
      </c>
      <c r="C714" s="53" t="s">
        <v>59</v>
      </c>
      <c r="D714" s="53" t="s">
        <v>82</v>
      </c>
      <c r="E714" s="53"/>
      <c r="F714" s="22" t="str">
        <f>IF(H714="","",CHOOSE(MONTH(H714),"JANVIER","FEVRIER","MARS","AVRIL","MAI","JUIN","JUILLET","AOUT","SEPTEMBRE","OCTOBRE","NOVEMBRE","DECEMBRE"))</f>
        <v>NOVEMBRE</v>
      </c>
      <c r="G714" s="55">
        <v>43053</v>
      </c>
      <c r="H714" s="55">
        <v>43056</v>
      </c>
      <c r="I714" s="22">
        <f>H714-G714</f>
        <v>3</v>
      </c>
      <c r="J714" s="63">
        <v>147.21</v>
      </c>
      <c r="K714" s="74" t="s">
        <v>56</v>
      </c>
    </row>
    <row r="715" spans="1:11" x14ac:dyDescent="0.2">
      <c r="A715" s="12" t="s">
        <v>66</v>
      </c>
      <c r="B715" s="22" t="s">
        <v>20</v>
      </c>
      <c r="C715" s="53" t="s">
        <v>58</v>
      </c>
      <c r="D715" s="53" t="s">
        <v>93</v>
      </c>
      <c r="E715" s="53"/>
      <c r="F715" s="22" t="str">
        <f>IF(H715="","",CHOOSE(MONTH(H715),"JANVIER","FEVRIER","MARS","AVRIL","MAI","JUIN","JUILLET","AOUT","SEPTEMBRE","OCTOBRE","NOVEMBRE","DECEMBRE"))</f>
        <v>NOVEMBRE</v>
      </c>
      <c r="G715" s="55">
        <v>43053</v>
      </c>
      <c r="H715" s="55">
        <v>43056</v>
      </c>
      <c r="I715" s="22">
        <f>H715-G715</f>
        <v>3</v>
      </c>
      <c r="J715" s="63">
        <v>149.41999999999999</v>
      </c>
      <c r="K715" s="74" t="s">
        <v>56</v>
      </c>
    </row>
    <row r="716" spans="1:11" x14ac:dyDescent="0.2">
      <c r="A716" s="12" t="s">
        <v>68</v>
      </c>
      <c r="B716" s="22" t="s">
        <v>20</v>
      </c>
      <c r="C716" s="53" t="s">
        <v>59</v>
      </c>
      <c r="D716" s="53" t="s">
        <v>86</v>
      </c>
      <c r="E716" s="53"/>
      <c r="F716" s="22" t="str">
        <f>IF(H716="","",CHOOSE(MONTH(H716),"JANVIER","FEVRIER","MARS","AVRIL","MAI","JUIN","JUILLET","AOUT","SEPTEMBRE","OCTOBRE","NOVEMBRE","DECEMBRE"))</f>
        <v>NOVEMBRE</v>
      </c>
      <c r="G716" s="55">
        <v>43053</v>
      </c>
      <c r="H716" s="55">
        <v>43055</v>
      </c>
      <c r="I716" s="22">
        <f>H716-G716</f>
        <v>2</v>
      </c>
      <c r="J716" s="63">
        <v>130.13</v>
      </c>
      <c r="K716" s="74" t="s">
        <v>56</v>
      </c>
    </row>
    <row r="717" spans="1:11" x14ac:dyDescent="0.2">
      <c r="A717" s="12" t="s">
        <v>79</v>
      </c>
      <c r="B717" s="22" t="s">
        <v>20</v>
      </c>
      <c r="C717" s="53" t="s">
        <v>59</v>
      </c>
      <c r="D717" s="53" t="s">
        <v>92</v>
      </c>
      <c r="E717" s="53"/>
      <c r="F717" s="22" t="str">
        <f>IF(H717="","",CHOOSE(MONTH(H717),"JANVIER","FEVRIER","MARS","AVRIL","MAI","JUIN","JUILLET","AOUT","SEPTEMBRE","OCTOBRE","NOVEMBRE","DECEMBRE"))</f>
        <v>NOVEMBRE</v>
      </c>
      <c r="G717" s="55">
        <v>43053</v>
      </c>
      <c r="H717" s="55">
        <v>43055</v>
      </c>
      <c r="I717" s="22">
        <f>H717-G717</f>
        <v>2</v>
      </c>
      <c r="J717" s="63">
        <v>136.53</v>
      </c>
      <c r="K717" s="74" t="s">
        <v>56</v>
      </c>
    </row>
    <row r="718" spans="1:11" x14ac:dyDescent="0.2">
      <c r="A718" s="12" t="s">
        <v>68</v>
      </c>
      <c r="B718" s="22" t="s">
        <v>20</v>
      </c>
      <c r="C718" s="53" t="s">
        <v>58</v>
      </c>
      <c r="D718" s="53" t="s">
        <v>105</v>
      </c>
      <c r="E718" s="53"/>
      <c r="F718" s="22" t="str">
        <f>IF(H718="","",CHOOSE(MONTH(H718),"JANVIER","FEVRIER","MARS","AVRIL","MAI","JUIN","JUILLET","AOUT","SEPTEMBRE","OCTOBRE","NOVEMBRE","DECEMBRE"))</f>
        <v>NOVEMBRE</v>
      </c>
      <c r="G718" s="55">
        <v>43055</v>
      </c>
      <c r="H718" s="55">
        <v>43058</v>
      </c>
      <c r="I718" s="22">
        <f>H718-G718</f>
        <v>3</v>
      </c>
      <c r="J718" s="63">
        <v>165.81</v>
      </c>
    </row>
    <row r="719" spans="1:11" x14ac:dyDescent="0.2">
      <c r="A719" s="12" t="s">
        <v>72</v>
      </c>
      <c r="B719" s="22" t="s">
        <v>20</v>
      </c>
      <c r="C719" s="53" t="s">
        <v>58</v>
      </c>
      <c r="D719" s="53" t="s">
        <v>88</v>
      </c>
      <c r="E719" s="53"/>
      <c r="F719" s="22" t="str">
        <f>IF(H719="","",CHOOSE(MONTH(H719),"JANVIER","FEVRIER","MARS","AVRIL","MAI","JUIN","JUILLET","AOUT","SEPTEMBRE","OCTOBRE","NOVEMBRE","DECEMBRE"))</f>
        <v>NOVEMBRE</v>
      </c>
      <c r="G719" s="55">
        <v>43055</v>
      </c>
      <c r="H719" s="55">
        <v>43058</v>
      </c>
      <c r="I719" s="22">
        <f>H719-G719</f>
        <v>3</v>
      </c>
      <c r="J719" s="63">
        <v>264.14</v>
      </c>
      <c r="K719" s="74" t="s">
        <v>56</v>
      </c>
    </row>
    <row r="720" spans="1:11" x14ac:dyDescent="0.2">
      <c r="A720" s="12" t="s">
        <v>63</v>
      </c>
      <c r="B720" s="22" t="s">
        <v>20</v>
      </c>
      <c r="C720" s="53" t="s">
        <v>58</v>
      </c>
      <c r="D720" s="53" t="s">
        <v>91</v>
      </c>
      <c r="E720" s="53"/>
      <c r="F720" s="22" t="str">
        <f>IF(H720="","",CHOOSE(MONTH(H720),"JANVIER","FEVRIER","MARS","AVRIL","MAI","JUIN","JUILLET","AOUT","SEPTEMBRE","OCTOBRE","NOVEMBRE","DECEMBRE"))</f>
        <v>NOVEMBRE</v>
      </c>
      <c r="G720" s="55">
        <v>43056</v>
      </c>
      <c r="H720" s="55">
        <v>43059</v>
      </c>
      <c r="I720" s="22">
        <f>H720-G720</f>
        <v>3</v>
      </c>
      <c r="J720" s="63">
        <v>134.96</v>
      </c>
      <c r="K720" s="74" t="s">
        <v>56</v>
      </c>
    </row>
    <row r="721" spans="1:11" x14ac:dyDescent="0.2">
      <c r="A721" s="12" t="s">
        <v>66</v>
      </c>
      <c r="B721" s="22" t="s">
        <v>20</v>
      </c>
      <c r="C721" s="53" t="s">
        <v>59</v>
      </c>
      <c r="D721" s="53" t="s">
        <v>107</v>
      </c>
      <c r="E721" s="53"/>
      <c r="F721" s="22" t="str">
        <f>IF(H721="","",CHOOSE(MONTH(H721),"JANVIER","FEVRIER","MARS","AVRIL","MAI","JUIN","JUILLET","AOUT","SEPTEMBRE","OCTOBRE","NOVEMBRE","DECEMBRE"))</f>
        <v>NOVEMBRE</v>
      </c>
      <c r="G721" s="55">
        <v>43056</v>
      </c>
      <c r="H721" s="55">
        <v>43059</v>
      </c>
      <c r="I721" s="22">
        <f>H721-G721</f>
        <v>3</v>
      </c>
      <c r="J721" s="63">
        <v>175.66</v>
      </c>
      <c r="K721" s="74" t="s">
        <v>56</v>
      </c>
    </row>
    <row r="722" spans="1:11" x14ac:dyDescent="0.2">
      <c r="A722" s="12" t="s">
        <v>79</v>
      </c>
      <c r="B722" s="22" t="s">
        <v>20</v>
      </c>
      <c r="C722" s="53" t="s">
        <v>59</v>
      </c>
      <c r="D722" s="53" t="s">
        <v>93</v>
      </c>
      <c r="E722" s="53"/>
      <c r="F722" s="22" t="str">
        <f>IF(H722="","",CHOOSE(MONTH(H722),"JANVIER","FEVRIER","MARS","AVRIL","MAI","JUIN","JUILLET","AOUT","SEPTEMBRE","OCTOBRE","NOVEMBRE","DECEMBRE"))</f>
        <v>NOVEMBRE</v>
      </c>
      <c r="G722" s="55">
        <v>43056</v>
      </c>
      <c r="H722" s="55">
        <v>43058</v>
      </c>
      <c r="I722" s="22">
        <f>H722-G722</f>
        <v>2</v>
      </c>
      <c r="J722" s="63">
        <v>136.53</v>
      </c>
      <c r="K722" s="74" t="s">
        <v>56</v>
      </c>
    </row>
    <row r="723" spans="1:11" x14ac:dyDescent="0.2">
      <c r="A723" s="12" t="s">
        <v>72</v>
      </c>
      <c r="B723" s="22" t="s">
        <v>20</v>
      </c>
      <c r="C723" s="54" t="s">
        <v>59</v>
      </c>
      <c r="D723" s="54" t="s">
        <v>122</v>
      </c>
      <c r="E723" s="53"/>
      <c r="F723" s="22" t="str">
        <f>IF(H723="","",CHOOSE(MONTH(H723),"JANVIER","FEVRIER","MARS","AVRIL","MAI","JUIN","JUILLET","AOUT","SEPTEMBRE","OCTOBRE","NOVEMBRE","DECEMBRE"))</f>
        <v>DECEMBRE</v>
      </c>
      <c r="G723" s="55">
        <v>43056</v>
      </c>
      <c r="H723" s="55">
        <v>43070</v>
      </c>
      <c r="I723" s="22">
        <f>H723-G723</f>
        <v>14</v>
      </c>
      <c r="J723" s="57">
        <v>336</v>
      </c>
      <c r="K723" s="74" t="s">
        <v>56</v>
      </c>
    </row>
    <row r="724" spans="1:11" x14ac:dyDescent="0.2">
      <c r="A724" s="12" t="s">
        <v>76</v>
      </c>
      <c r="B724" s="22" t="s">
        <v>20</v>
      </c>
      <c r="C724" s="53" t="s">
        <v>59</v>
      </c>
      <c r="D724" s="53" t="s">
        <v>83</v>
      </c>
      <c r="E724" s="53"/>
      <c r="F724" s="22" t="str">
        <f>IF(H724="","",CHOOSE(MONTH(H724),"JANVIER","FEVRIER","MARS","AVRIL","MAI","JUIN","JUILLET","AOUT","SEPTEMBRE","OCTOBRE","NOVEMBRE","DECEMBRE"))</f>
        <v>NOVEMBRE</v>
      </c>
      <c r="G724" s="55">
        <v>43057</v>
      </c>
      <c r="H724" s="55">
        <v>43060</v>
      </c>
      <c r="I724" s="22">
        <f>H724-G724</f>
        <v>3</v>
      </c>
      <c r="J724" s="63">
        <v>121.39</v>
      </c>
      <c r="K724" s="74" t="s">
        <v>56</v>
      </c>
    </row>
    <row r="725" spans="1:11" x14ac:dyDescent="0.2">
      <c r="A725" s="12" t="s">
        <v>79</v>
      </c>
      <c r="B725" s="22" t="s">
        <v>20</v>
      </c>
      <c r="C725" s="53" t="s">
        <v>59</v>
      </c>
      <c r="D725" s="53" t="s">
        <v>87</v>
      </c>
      <c r="E725" s="53"/>
      <c r="F725" s="22" t="str">
        <f>IF(H725="","",CHOOSE(MONTH(H725),"JANVIER","FEVRIER","MARS","AVRIL","MAI","JUIN","JUILLET","AOUT","SEPTEMBRE","OCTOBRE","NOVEMBRE","DECEMBRE"))</f>
        <v>NOVEMBRE</v>
      </c>
      <c r="G725" s="55">
        <v>43058</v>
      </c>
      <c r="H725" s="55">
        <v>43062</v>
      </c>
      <c r="I725" s="22">
        <f>H725-G725</f>
        <v>4</v>
      </c>
      <c r="J725" s="63">
        <v>259.86</v>
      </c>
      <c r="K725" s="74" t="s">
        <v>56</v>
      </c>
    </row>
    <row r="726" spans="1:11" x14ac:dyDescent="0.2">
      <c r="A726" s="12" t="s">
        <v>63</v>
      </c>
      <c r="B726" s="22" t="s">
        <v>20</v>
      </c>
      <c r="C726" s="53" t="s">
        <v>58</v>
      </c>
      <c r="D726" s="53" t="s">
        <v>90</v>
      </c>
      <c r="E726" s="53"/>
      <c r="F726" s="22" t="str">
        <f>IF(H726="","",CHOOSE(MONTH(H726),"JANVIER","FEVRIER","MARS","AVRIL","MAI","JUIN","JUILLET","AOUT","SEPTEMBRE","OCTOBRE","NOVEMBRE","DECEMBRE"))</f>
        <v>NOVEMBRE</v>
      </c>
      <c r="G726" s="55">
        <v>43059</v>
      </c>
      <c r="H726" s="55">
        <v>43063</v>
      </c>
      <c r="I726" s="22">
        <f>H726-G726</f>
        <v>4</v>
      </c>
      <c r="J726" s="63">
        <v>202.44</v>
      </c>
      <c r="K726" s="74" t="s">
        <v>56</v>
      </c>
    </row>
    <row r="727" spans="1:11" x14ac:dyDescent="0.2">
      <c r="A727" s="12" t="s">
        <v>72</v>
      </c>
      <c r="B727" s="22" t="s">
        <v>20</v>
      </c>
      <c r="C727" s="53" t="s">
        <v>59</v>
      </c>
      <c r="D727" s="53" t="s">
        <v>84</v>
      </c>
      <c r="E727" s="53"/>
      <c r="F727" s="22" t="str">
        <f>IF(H727="","",CHOOSE(MONTH(H727),"JANVIER","FEVRIER","MARS","AVRIL","MAI","JUIN","JUILLET","AOUT","SEPTEMBRE","OCTOBRE","NOVEMBRE","DECEMBRE"))</f>
        <v>NOVEMBRE</v>
      </c>
      <c r="G727" s="55">
        <v>43059</v>
      </c>
      <c r="H727" s="55">
        <v>43063</v>
      </c>
      <c r="I727" s="22">
        <f>H727-G727</f>
        <v>4</v>
      </c>
      <c r="J727" s="63">
        <v>189.94</v>
      </c>
      <c r="K727" s="74" t="s">
        <v>56</v>
      </c>
    </row>
    <row r="728" spans="1:11" x14ac:dyDescent="0.2">
      <c r="A728" s="12" t="s">
        <v>74</v>
      </c>
      <c r="B728" s="22" t="s">
        <v>20</v>
      </c>
      <c r="C728" s="53" t="s">
        <v>57</v>
      </c>
      <c r="D728" s="53" t="s">
        <v>106</v>
      </c>
      <c r="E728" s="53"/>
      <c r="F728" s="22" t="str">
        <f>IF(H728="","",CHOOSE(MONTH(H728),"JANVIER","FEVRIER","MARS","AVRIL","MAI","JUIN","JUILLET","AOUT","SEPTEMBRE","OCTOBRE","NOVEMBRE","DECEMBRE"))</f>
        <v>NOVEMBRE</v>
      </c>
      <c r="G728" s="55">
        <v>43059</v>
      </c>
      <c r="H728" s="55">
        <v>43062</v>
      </c>
      <c r="I728" s="22">
        <f>H728-G728</f>
        <v>3</v>
      </c>
      <c r="J728" s="63">
        <v>145.71428571428572</v>
      </c>
      <c r="K728" s="74" t="s">
        <v>56</v>
      </c>
    </row>
    <row r="729" spans="1:11" x14ac:dyDescent="0.2">
      <c r="A729" s="12" t="s">
        <v>68</v>
      </c>
      <c r="B729" s="22" t="s">
        <v>20</v>
      </c>
      <c r="C729" s="53" t="s">
        <v>59</v>
      </c>
      <c r="D729" s="53" t="s">
        <v>83</v>
      </c>
      <c r="E729" s="53"/>
      <c r="F729" s="22" t="str">
        <f>IF(H729="","",CHOOSE(MONTH(H729),"JANVIER","FEVRIER","MARS","AVRIL","MAI","JUIN","JUILLET","AOUT","SEPTEMBRE","OCTOBRE","NOVEMBRE","DECEMBRE"))</f>
        <v>NOVEMBRE</v>
      </c>
      <c r="G729" s="55">
        <v>43060</v>
      </c>
      <c r="H729" s="55">
        <v>43064</v>
      </c>
      <c r="I729" s="22">
        <f>H729-G729</f>
        <v>4</v>
      </c>
      <c r="J729" s="63">
        <v>183.54</v>
      </c>
      <c r="K729" s="74" t="s">
        <v>56</v>
      </c>
    </row>
    <row r="730" spans="1:11" x14ac:dyDescent="0.2">
      <c r="A730" s="12" t="s">
        <v>76</v>
      </c>
      <c r="B730" s="22" t="s">
        <v>20</v>
      </c>
      <c r="C730" s="53" t="s">
        <v>58</v>
      </c>
      <c r="D730" s="53" t="s">
        <v>91</v>
      </c>
      <c r="E730" s="53"/>
      <c r="F730" s="22" t="str">
        <f>IF(H730="","",CHOOSE(MONTH(H730),"JANVIER","FEVRIER","MARS","AVRIL","MAI","JUIN","JUILLET","AOUT","SEPTEMBRE","OCTOBRE","NOVEMBRE","DECEMBRE"))</f>
        <v>NOVEMBRE</v>
      </c>
      <c r="G730" s="55">
        <v>43061</v>
      </c>
      <c r="H730" s="55">
        <v>43065</v>
      </c>
      <c r="I730" s="22">
        <f>H730-G730</f>
        <v>4</v>
      </c>
      <c r="J730" s="63">
        <v>212.08</v>
      </c>
      <c r="K730" s="74" t="s">
        <v>56</v>
      </c>
    </row>
    <row r="731" spans="1:11" x14ac:dyDescent="0.2">
      <c r="A731" s="12" t="s">
        <v>66</v>
      </c>
      <c r="B731" s="22" t="s">
        <v>20</v>
      </c>
      <c r="C731" s="53" t="s">
        <v>58</v>
      </c>
      <c r="D731" s="53" t="s">
        <v>86</v>
      </c>
      <c r="E731" s="53"/>
      <c r="F731" s="22" t="str">
        <f>IF(H731="","",CHOOSE(MONTH(H731),"JANVIER","FEVRIER","MARS","AVRIL","MAI","JUIN","JUILLET","AOUT","SEPTEMBRE","OCTOBRE","NOVEMBRE","DECEMBRE"))</f>
        <v>NOVEMBRE</v>
      </c>
      <c r="G731" s="55">
        <v>43062</v>
      </c>
      <c r="H731" s="55">
        <v>43066</v>
      </c>
      <c r="I731" s="22">
        <f>H731-G731</f>
        <v>4</v>
      </c>
      <c r="J731" s="63">
        <v>250.64</v>
      </c>
      <c r="K731" s="74" t="s">
        <v>56</v>
      </c>
    </row>
    <row r="732" spans="1:11" x14ac:dyDescent="0.2">
      <c r="A732" s="12" t="s">
        <v>79</v>
      </c>
      <c r="B732" s="22" t="s">
        <v>20</v>
      </c>
      <c r="C732" s="53" t="s">
        <v>59</v>
      </c>
      <c r="D732" s="53" t="s">
        <v>87</v>
      </c>
      <c r="E732" s="53"/>
      <c r="F732" s="22" t="str">
        <f>IF(H732="","",CHOOSE(MONTH(H732),"JANVIER","FEVRIER","MARS","AVRIL","MAI","JUIN","JUILLET","AOUT","SEPTEMBRE","OCTOBRE","NOVEMBRE","DECEMBRE"))</f>
        <v>NOVEMBRE</v>
      </c>
      <c r="G732" s="55">
        <v>43062</v>
      </c>
      <c r="H732" s="55">
        <v>43065</v>
      </c>
      <c r="I732" s="22">
        <f>H732-G732</f>
        <v>3</v>
      </c>
      <c r="J732" s="63">
        <v>194.8</v>
      </c>
      <c r="K732" s="74" t="s">
        <v>56</v>
      </c>
    </row>
    <row r="733" spans="1:11" x14ac:dyDescent="0.2">
      <c r="A733" s="12" t="s">
        <v>63</v>
      </c>
      <c r="B733" s="22" t="s">
        <v>20</v>
      </c>
      <c r="C733" s="53" t="s">
        <v>59</v>
      </c>
      <c r="D733" s="53" t="s">
        <v>94</v>
      </c>
      <c r="E733" s="53"/>
      <c r="F733" s="22" t="str">
        <f>IF(H733="","",CHOOSE(MONTH(H733),"JANVIER","FEVRIER","MARS","AVRIL","MAI","JUIN","JUILLET","AOUT","SEPTEMBRE","OCTOBRE","NOVEMBRE","DECEMBRE"))</f>
        <v>NOVEMBRE</v>
      </c>
      <c r="G733" s="55">
        <v>43063</v>
      </c>
      <c r="H733" s="55">
        <v>43066</v>
      </c>
      <c r="I733" s="22">
        <f>H733-G733</f>
        <v>3</v>
      </c>
      <c r="J733" s="63">
        <v>136.53</v>
      </c>
      <c r="K733" s="74" t="s">
        <v>56</v>
      </c>
    </row>
    <row r="734" spans="1:11" x14ac:dyDescent="0.2">
      <c r="A734" s="12" t="s">
        <v>72</v>
      </c>
      <c r="B734" s="22" t="s">
        <v>20</v>
      </c>
      <c r="C734" s="53" t="s">
        <v>59</v>
      </c>
      <c r="D734" s="53" t="s">
        <v>85</v>
      </c>
      <c r="E734" s="53"/>
      <c r="F734" s="22" t="str">
        <f>IF(H734="","",CHOOSE(MONTH(H734),"JANVIER","FEVRIER","MARS","AVRIL","MAI","JUIN","JUILLET","AOUT","SEPTEMBRE","OCTOBRE","NOVEMBRE","DECEMBRE"))</f>
        <v>NOVEMBRE</v>
      </c>
      <c r="G734" s="55">
        <v>43063</v>
      </c>
      <c r="H734" s="55">
        <v>43066</v>
      </c>
      <c r="I734" s="22">
        <f>H734-G734</f>
        <v>3</v>
      </c>
      <c r="J734" s="63">
        <v>250.15000000000003</v>
      </c>
      <c r="K734" s="74" t="s">
        <v>56</v>
      </c>
    </row>
    <row r="735" spans="1:11" x14ac:dyDescent="0.2">
      <c r="A735" s="12" t="s">
        <v>74</v>
      </c>
      <c r="B735" s="22" t="s">
        <v>20</v>
      </c>
      <c r="C735" s="53" t="s">
        <v>58</v>
      </c>
      <c r="D735" s="53" t="s">
        <v>90</v>
      </c>
      <c r="E735" s="53"/>
      <c r="F735" s="22" t="str">
        <f>IF(H735="","",CHOOSE(MONTH(H735),"JANVIER","FEVRIER","MARS","AVRIL","MAI","JUIN","JUILLET","AOUT","SEPTEMBRE","OCTOBRE","NOVEMBRE","DECEMBRE"))</f>
        <v>NOVEMBRE</v>
      </c>
      <c r="G735" s="55">
        <v>43063</v>
      </c>
      <c r="H735" s="55">
        <v>43066</v>
      </c>
      <c r="I735" s="22">
        <f>H735-G735</f>
        <v>3</v>
      </c>
      <c r="J735" s="63">
        <v>134.96</v>
      </c>
      <c r="K735" s="74" t="s">
        <v>56</v>
      </c>
    </row>
    <row r="736" spans="1:11" x14ac:dyDescent="0.2">
      <c r="A736" s="12" t="s">
        <v>68</v>
      </c>
      <c r="B736" s="22" t="s">
        <v>20</v>
      </c>
      <c r="C736" s="53" t="s">
        <v>58</v>
      </c>
      <c r="D736" s="53" t="s">
        <v>82</v>
      </c>
      <c r="E736" s="53"/>
      <c r="F736" s="22" t="str">
        <f>IF(H736="","",CHOOSE(MONTH(H736),"JANVIER","FEVRIER","MARS","AVRIL","MAI","JUIN","JUILLET","AOUT","SEPTEMBRE","OCTOBRE","NOVEMBRE","DECEMBRE"))</f>
        <v>NOVEMBRE</v>
      </c>
      <c r="G736" s="55">
        <v>43064</v>
      </c>
      <c r="H736" s="55">
        <v>43066</v>
      </c>
      <c r="I736" s="22">
        <f>H736-G736</f>
        <v>2</v>
      </c>
      <c r="J736" s="63">
        <v>115.68</v>
      </c>
      <c r="K736" s="74" t="s">
        <v>56</v>
      </c>
    </row>
    <row r="737" spans="1:11" x14ac:dyDescent="0.2">
      <c r="A737" s="12" t="s">
        <v>68</v>
      </c>
      <c r="B737" s="22" t="s">
        <v>20</v>
      </c>
      <c r="C737" s="53" t="s">
        <v>59</v>
      </c>
      <c r="D737" s="53" t="s">
        <v>86</v>
      </c>
      <c r="E737" s="53"/>
      <c r="F737" s="22" t="str">
        <f>IF(H737="","",CHOOSE(MONTH(H737),"JANVIER","FEVRIER","MARS","AVRIL","MAI","JUIN","JUILLET","AOUT","SEPTEMBRE","OCTOBRE","NOVEMBRE","DECEMBRE"))</f>
        <v>NOVEMBRE</v>
      </c>
      <c r="G737" s="55">
        <v>43064</v>
      </c>
      <c r="H737" s="55">
        <v>43068</v>
      </c>
      <c r="I737" s="22">
        <f>H737-G737</f>
        <v>4</v>
      </c>
      <c r="J737" s="63">
        <v>194.22</v>
      </c>
      <c r="K737" s="74" t="s">
        <v>56</v>
      </c>
    </row>
    <row r="738" spans="1:11" x14ac:dyDescent="0.2">
      <c r="A738" s="12" t="s">
        <v>63</v>
      </c>
      <c r="B738" s="22" t="s">
        <v>20</v>
      </c>
      <c r="C738" s="53" t="s">
        <v>58</v>
      </c>
      <c r="D738" s="53" t="s">
        <v>85</v>
      </c>
      <c r="E738" s="53"/>
      <c r="F738" s="22" t="str">
        <f>IF(H738="","",CHOOSE(MONTH(H738),"JANVIER","FEVRIER","MARS","AVRIL","MAI","JUIN","JUILLET","AOUT","SEPTEMBRE","OCTOBRE","NOVEMBRE","DECEMBRE"))</f>
        <v>NOVEMBRE</v>
      </c>
      <c r="G738" s="55">
        <v>43066</v>
      </c>
      <c r="H738" s="55">
        <v>43069</v>
      </c>
      <c r="I738" s="22">
        <f>H738-G738</f>
        <v>3</v>
      </c>
      <c r="J738" s="63">
        <v>128.21</v>
      </c>
    </row>
    <row r="739" spans="1:11" x14ac:dyDescent="0.2">
      <c r="A739" s="12" t="s">
        <v>76</v>
      </c>
      <c r="B739" s="22" t="s">
        <v>20</v>
      </c>
      <c r="C739" s="53" t="s">
        <v>57</v>
      </c>
      <c r="D739" s="53" t="s">
        <v>107</v>
      </c>
      <c r="E739" s="53"/>
      <c r="F739" s="22" t="str">
        <f>IF(H739="","",CHOOSE(MONTH(H739),"JANVIER","FEVRIER","MARS","AVRIL","MAI","JUIN","JUILLET","AOUT","SEPTEMBRE","OCTOBRE","NOVEMBRE","DECEMBRE"))</f>
        <v>NOVEMBRE</v>
      </c>
      <c r="G739" s="55">
        <v>43066</v>
      </c>
      <c r="H739" s="55">
        <v>43069</v>
      </c>
      <c r="I739" s="22">
        <f>H739-G739</f>
        <v>3</v>
      </c>
      <c r="J739" s="63">
        <v>145.71428571428572</v>
      </c>
      <c r="K739" s="74" t="s">
        <v>56</v>
      </c>
    </row>
    <row r="740" spans="1:11" x14ac:dyDescent="0.2">
      <c r="A740" s="12" t="s">
        <v>70</v>
      </c>
      <c r="B740" s="22" t="s">
        <v>20</v>
      </c>
      <c r="C740" s="53" t="s">
        <v>58</v>
      </c>
      <c r="D740" s="54" t="s">
        <v>115</v>
      </c>
      <c r="E740" s="53"/>
      <c r="F740" s="22" t="str">
        <f>IF(H740="","",CHOOSE(MONTH(H740),"JANVIER","FEVRIER","MARS","AVRIL","MAI","JUIN","JUILLET","AOUT","SEPTEMBRE","OCTOBRE","NOVEMBRE","DECEMBRE"))</f>
        <v>DECEMBRE</v>
      </c>
      <c r="G740" s="55">
        <v>43067</v>
      </c>
      <c r="H740" s="55">
        <v>43070</v>
      </c>
      <c r="I740" s="22">
        <f>H740-G740</f>
        <v>3</v>
      </c>
      <c r="J740" s="57">
        <v>132</v>
      </c>
    </row>
    <row r="741" spans="1:11" x14ac:dyDescent="0.2">
      <c r="A741" s="12" t="s">
        <v>66</v>
      </c>
      <c r="B741" s="22" t="s">
        <v>20</v>
      </c>
      <c r="C741" s="54" t="s">
        <v>59</v>
      </c>
      <c r="D741" s="54" t="s">
        <v>116</v>
      </c>
      <c r="E741" s="53"/>
      <c r="F741" s="22" t="str">
        <f>IF(H741="","",CHOOSE(MONTH(H741),"JANVIER","FEVRIER","MARS","AVRIL","MAI","JUIN","JUILLET","AOUT","SEPTEMBRE","OCTOBRE","NOVEMBRE","DECEMBRE"))</f>
        <v>DECEMBRE</v>
      </c>
      <c r="G741" s="55">
        <v>43067</v>
      </c>
      <c r="H741" s="55">
        <v>43070</v>
      </c>
      <c r="I741" s="22">
        <f>H741-G741</f>
        <v>3</v>
      </c>
      <c r="J741" s="57">
        <v>201</v>
      </c>
      <c r="K741" s="74" t="s">
        <v>56</v>
      </c>
    </row>
    <row r="742" spans="1:11" x14ac:dyDescent="0.2">
      <c r="A742" s="12" t="s">
        <v>70</v>
      </c>
      <c r="B742" s="22" t="s">
        <v>20</v>
      </c>
      <c r="C742" s="53" t="s">
        <v>58</v>
      </c>
      <c r="D742" s="54" t="s">
        <v>117</v>
      </c>
      <c r="E742" s="53"/>
      <c r="F742" s="22" t="str">
        <f>IF(H742="","",CHOOSE(MONTH(H742),"JANVIER","FEVRIER","MARS","AVRIL","MAI","JUIN","JUILLET","AOUT","SEPTEMBRE","OCTOBRE","NOVEMBRE","DECEMBRE"))</f>
        <v>DECEMBRE</v>
      </c>
      <c r="G742" s="55">
        <v>43068</v>
      </c>
      <c r="H742" s="55">
        <v>43070</v>
      </c>
      <c r="I742" s="22">
        <f>H742-G742</f>
        <v>2</v>
      </c>
      <c r="J742" s="57">
        <v>112</v>
      </c>
      <c r="K742" s="74" t="s">
        <v>56</v>
      </c>
    </row>
    <row r="743" spans="1:11" x14ac:dyDescent="0.2">
      <c r="A743" s="12" t="s">
        <v>70</v>
      </c>
      <c r="B743" s="22" t="s">
        <v>21</v>
      </c>
      <c r="C743" s="53" t="s">
        <v>58</v>
      </c>
      <c r="D743" s="53" t="s">
        <v>120</v>
      </c>
      <c r="E743" s="53"/>
      <c r="F743" s="22" t="str">
        <f>IF(H743="","",CHOOSE(MONTH(H743),"JANVIER","FEVRIER","MARS","AVRIL","MAI","JUIN","JUILLET","AOUT","SEPTEMBRE","OCTOBRE","NOVEMBRE","DECEMBRE"))</f>
        <v>DECEMBRE</v>
      </c>
      <c r="G743" s="55">
        <v>43068</v>
      </c>
      <c r="H743" s="55">
        <v>43070</v>
      </c>
      <c r="I743" s="22">
        <f>H743-G743</f>
        <v>2</v>
      </c>
      <c r="J743" s="63">
        <v>120</v>
      </c>
      <c r="K743" s="74" t="s">
        <v>56</v>
      </c>
    </row>
    <row r="744" spans="1:11" x14ac:dyDescent="0.2">
      <c r="A744" s="12" t="s">
        <v>70</v>
      </c>
      <c r="B744" s="22" t="s">
        <v>21</v>
      </c>
      <c r="C744" s="53" t="s">
        <v>58</v>
      </c>
      <c r="D744" s="53" t="s">
        <v>120</v>
      </c>
      <c r="E744" s="53"/>
      <c r="F744" s="22" t="str">
        <f>IF(H744="","",CHOOSE(MONTH(H744),"JANVIER","FEVRIER","MARS","AVRIL","MAI","JUIN","JUILLET","AOUT","SEPTEMBRE","OCTOBRE","NOVEMBRE","DECEMBRE"))</f>
        <v>DECEMBRE</v>
      </c>
      <c r="G744" s="55">
        <v>43068</v>
      </c>
      <c r="H744" s="55">
        <v>43070</v>
      </c>
      <c r="I744" s="22">
        <f>H744-G744</f>
        <v>2</v>
      </c>
      <c r="J744" s="63">
        <v>400</v>
      </c>
      <c r="K744" s="74" t="s">
        <v>56</v>
      </c>
    </row>
    <row r="745" spans="1:11" x14ac:dyDescent="0.2">
      <c r="A745" s="12" t="s">
        <v>68</v>
      </c>
      <c r="B745" s="22" t="s">
        <v>20</v>
      </c>
      <c r="C745" s="53" t="s">
        <v>58</v>
      </c>
      <c r="D745" s="53" t="s">
        <v>95</v>
      </c>
      <c r="E745" s="53"/>
      <c r="F745" s="22" t="str">
        <f>IF(H745="","",CHOOSE(MONTH(H745),"JANVIER","FEVRIER","MARS","AVRIL","MAI","JUIN","JUILLET","AOUT","SEPTEMBRE","OCTOBRE","NOVEMBRE","DECEMBRE"))</f>
        <v>DECEMBRE</v>
      </c>
      <c r="G745" s="55">
        <v>43068</v>
      </c>
      <c r="H745" s="55">
        <v>43070</v>
      </c>
      <c r="I745" s="22">
        <f>H745-G745</f>
        <v>2</v>
      </c>
      <c r="J745" s="57">
        <v>106</v>
      </c>
      <c r="K745" s="74" t="s">
        <v>56</v>
      </c>
    </row>
    <row r="746" spans="1:11" x14ac:dyDescent="0.2">
      <c r="A746" s="12" t="s">
        <v>74</v>
      </c>
      <c r="B746" s="22" t="s">
        <v>20</v>
      </c>
      <c r="C746" s="54" t="s">
        <v>59</v>
      </c>
      <c r="D746" s="54" t="s">
        <v>114</v>
      </c>
      <c r="E746" s="53"/>
      <c r="F746" s="22" t="str">
        <f>IF(H746="","",CHOOSE(MONTH(H746),"JANVIER","FEVRIER","MARS","AVRIL","MAI","JUIN","JUILLET","AOUT","SEPTEMBRE","OCTOBRE","NOVEMBRE","DECEMBRE"))</f>
        <v>DECEMBRE</v>
      </c>
      <c r="G746" s="55">
        <v>43068</v>
      </c>
      <c r="H746" s="55">
        <v>43070</v>
      </c>
      <c r="I746" s="22">
        <f>H746-G746</f>
        <v>2</v>
      </c>
      <c r="J746" s="57">
        <v>100</v>
      </c>
      <c r="K746" s="74" t="s">
        <v>56</v>
      </c>
    </row>
    <row r="747" spans="1:11" x14ac:dyDescent="0.2">
      <c r="A747" s="12" t="s">
        <v>63</v>
      </c>
      <c r="B747" s="22" t="s">
        <v>20</v>
      </c>
      <c r="C747" s="53" t="s">
        <v>58</v>
      </c>
      <c r="D747" s="54" t="s">
        <v>83</v>
      </c>
      <c r="E747" s="53"/>
      <c r="F747" s="22" t="str">
        <f>IF(H747="","",CHOOSE(MONTH(H747),"JANVIER","FEVRIER","MARS","AVRIL","MAI","JUIN","JUILLET","AOUT","SEPTEMBRE","OCTOBRE","NOVEMBRE","DECEMBRE"))</f>
        <v>DECEMBRE</v>
      </c>
      <c r="G747" s="55">
        <v>43069</v>
      </c>
      <c r="H747" s="55">
        <v>43070</v>
      </c>
      <c r="I747" s="22">
        <f>H747-G747</f>
        <v>1</v>
      </c>
      <c r="J747" s="57">
        <v>45</v>
      </c>
      <c r="K747" s="74" t="s">
        <v>56</v>
      </c>
    </row>
    <row r="748" spans="1:11" x14ac:dyDescent="0.2">
      <c r="A748" s="12" t="s">
        <v>63</v>
      </c>
      <c r="B748" s="22" t="s">
        <v>20</v>
      </c>
      <c r="C748" s="53" t="s">
        <v>58</v>
      </c>
      <c r="D748" s="54" t="s">
        <v>110</v>
      </c>
      <c r="E748" s="53"/>
      <c r="F748" s="22" t="str">
        <f>IF(H748="","",CHOOSE(MONTH(H748),"JANVIER","FEVRIER","MARS","AVRIL","MAI","JUIN","JUILLET","AOUT","SEPTEMBRE","OCTOBRE","NOVEMBRE","DECEMBRE"))</f>
        <v>DECEMBRE</v>
      </c>
      <c r="G748" s="55">
        <v>43070</v>
      </c>
      <c r="H748" s="55">
        <v>43072</v>
      </c>
      <c r="I748" s="22">
        <f>H748-G748</f>
        <v>2</v>
      </c>
      <c r="J748" s="57">
        <v>90</v>
      </c>
      <c r="K748" s="74" t="s">
        <v>56</v>
      </c>
    </row>
    <row r="749" spans="1:11" x14ac:dyDescent="0.2">
      <c r="A749" s="12" t="s">
        <v>70</v>
      </c>
      <c r="B749" s="22" t="s">
        <v>20</v>
      </c>
      <c r="C749" s="53" t="s">
        <v>58</v>
      </c>
      <c r="D749" s="54" t="s">
        <v>115</v>
      </c>
      <c r="E749" s="53"/>
      <c r="F749" s="22" t="str">
        <f>IF(H749="","",CHOOSE(MONTH(H749),"JANVIER","FEVRIER","MARS","AVRIL","MAI","JUIN","JUILLET","AOUT","SEPTEMBRE","OCTOBRE","NOVEMBRE","DECEMBRE"))</f>
        <v>DECEMBRE</v>
      </c>
      <c r="G749" s="55">
        <v>43070</v>
      </c>
      <c r="H749" s="55">
        <v>43070</v>
      </c>
      <c r="I749" s="22">
        <f>H749-G749</f>
        <v>0</v>
      </c>
      <c r="J749" s="57">
        <v>0</v>
      </c>
      <c r="K749" s="74" t="s">
        <v>56</v>
      </c>
    </row>
    <row r="750" spans="1:11" x14ac:dyDescent="0.2">
      <c r="A750" s="12" t="s">
        <v>70</v>
      </c>
      <c r="B750" s="22" t="s">
        <v>20</v>
      </c>
      <c r="C750" s="53" t="s">
        <v>58</v>
      </c>
      <c r="D750" s="54" t="s">
        <v>115</v>
      </c>
      <c r="E750" s="53"/>
      <c r="F750" s="22" t="str">
        <f>IF(H750="","",CHOOSE(MONTH(H750),"JANVIER","FEVRIER","MARS","AVRIL","MAI","JUIN","JUILLET","AOUT","SEPTEMBRE","OCTOBRE","NOVEMBRE","DECEMBRE"))</f>
        <v>DECEMBRE</v>
      </c>
      <c r="G750" s="55">
        <v>43070</v>
      </c>
      <c r="H750" s="55">
        <v>43070</v>
      </c>
      <c r="I750" s="22">
        <f>H750-G750</f>
        <v>0</v>
      </c>
      <c r="J750" s="57">
        <v>0</v>
      </c>
      <c r="K750" s="74" t="s">
        <v>56</v>
      </c>
    </row>
    <row r="751" spans="1:11" x14ac:dyDescent="0.2">
      <c r="A751" s="12" t="s">
        <v>70</v>
      </c>
      <c r="B751" s="22" t="s">
        <v>20</v>
      </c>
      <c r="C751" s="53" t="s">
        <v>58</v>
      </c>
      <c r="D751" s="54" t="s">
        <v>115</v>
      </c>
      <c r="E751" s="53"/>
      <c r="F751" s="22" t="str">
        <f>IF(H751="","",CHOOSE(MONTH(H751),"JANVIER","FEVRIER","MARS","AVRIL","MAI","JUIN","JUILLET","AOUT","SEPTEMBRE","OCTOBRE","NOVEMBRE","DECEMBRE"))</f>
        <v>DECEMBRE</v>
      </c>
      <c r="G751" s="55">
        <v>43070</v>
      </c>
      <c r="H751" s="55">
        <v>43070</v>
      </c>
      <c r="I751" s="22">
        <f>H751-G751</f>
        <v>0</v>
      </c>
      <c r="J751" s="57">
        <v>0</v>
      </c>
      <c r="K751" s="74" t="s">
        <v>56</v>
      </c>
    </row>
    <row r="752" spans="1:11" x14ac:dyDescent="0.2">
      <c r="A752" s="12" t="s">
        <v>70</v>
      </c>
      <c r="B752" s="22" t="s">
        <v>20</v>
      </c>
      <c r="C752" s="53" t="s">
        <v>58</v>
      </c>
      <c r="D752" s="54" t="s">
        <v>115</v>
      </c>
      <c r="E752" s="53"/>
      <c r="F752" s="22" t="str">
        <f>IF(H752="","",CHOOSE(MONTH(H752),"JANVIER","FEVRIER","MARS","AVRIL","MAI","JUIN","JUILLET","AOUT","SEPTEMBRE","OCTOBRE","NOVEMBRE","DECEMBRE"))</f>
        <v>DECEMBRE</v>
      </c>
      <c r="G752" s="55">
        <v>43070</v>
      </c>
      <c r="H752" s="55">
        <v>43070</v>
      </c>
      <c r="I752" s="22">
        <f>H752-G752</f>
        <v>0</v>
      </c>
      <c r="J752" s="57">
        <v>0</v>
      </c>
      <c r="K752" s="74" t="s">
        <v>56</v>
      </c>
    </row>
    <row r="753" spans="1:11" x14ac:dyDescent="0.2">
      <c r="A753" s="12" t="s">
        <v>70</v>
      </c>
      <c r="B753" s="22" t="s">
        <v>20</v>
      </c>
      <c r="C753" s="53" t="s">
        <v>58</v>
      </c>
      <c r="D753" s="54" t="s">
        <v>115</v>
      </c>
      <c r="E753" s="53"/>
      <c r="F753" s="22" t="str">
        <f>IF(H753="","",CHOOSE(MONTH(H753),"JANVIER","FEVRIER","MARS","AVRIL","MAI","JUIN","JUILLET","AOUT","SEPTEMBRE","OCTOBRE","NOVEMBRE","DECEMBRE"))</f>
        <v>DECEMBRE</v>
      </c>
      <c r="G753" s="55">
        <v>43070</v>
      </c>
      <c r="H753" s="55">
        <v>43070</v>
      </c>
      <c r="I753" s="22">
        <f>H753-G753</f>
        <v>0</v>
      </c>
      <c r="J753" s="57">
        <v>0</v>
      </c>
      <c r="K753" s="74" t="s">
        <v>56</v>
      </c>
    </row>
    <row r="754" spans="1:11" x14ac:dyDescent="0.2">
      <c r="A754" s="12" t="s">
        <v>70</v>
      </c>
      <c r="B754" s="22" t="s">
        <v>20</v>
      </c>
      <c r="C754" s="53" t="s">
        <v>58</v>
      </c>
      <c r="D754" s="54" t="s">
        <v>115</v>
      </c>
      <c r="E754" s="53"/>
      <c r="F754" s="22" t="str">
        <f>IF(H754="","",CHOOSE(MONTH(H754),"JANVIER","FEVRIER","MARS","AVRIL","MAI","JUIN","JUILLET","AOUT","SEPTEMBRE","OCTOBRE","NOVEMBRE","DECEMBRE"))</f>
        <v>DECEMBRE</v>
      </c>
      <c r="G754" s="55">
        <v>43070</v>
      </c>
      <c r="H754" s="55">
        <v>43070</v>
      </c>
      <c r="I754" s="22">
        <f>H754-G754</f>
        <v>0</v>
      </c>
      <c r="J754" s="57">
        <v>0</v>
      </c>
      <c r="K754" s="74" t="s">
        <v>56</v>
      </c>
    </row>
    <row r="755" spans="1:11" x14ac:dyDescent="0.2">
      <c r="A755" s="12" t="s">
        <v>70</v>
      </c>
      <c r="B755" s="22" t="s">
        <v>20</v>
      </c>
      <c r="C755" s="53" t="s">
        <v>58</v>
      </c>
      <c r="D755" s="54" t="s">
        <v>115</v>
      </c>
      <c r="E755" s="53"/>
      <c r="F755" s="22" t="str">
        <f>IF(H755="","",CHOOSE(MONTH(H755),"JANVIER","FEVRIER","MARS","AVRIL","MAI","JUIN","JUILLET","AOUT","SEPTEMBRE","OCTOBRE","NOVEMBRE","DECEMBRE"))</f>
        <v>DECEMBRE</v>
      </c>
      <c r="G755" s="55">
        <v>43070</v>
      </c>
      <c r="H755" s="55">
        <v>43070</v>
      </c>
      <c r="I755" s="22">
        <f>H755-G755</f>
        <v>0</v>
      </c>
      <c r="J755" s="57">
        <v>0</v>
      </c>
      <c r="K755" s="74" t="s">
        <v>56</v>
      </c>
    </row>
    <row r="756" spans="1:11" x14ac:dyDescent="0.2">
      <c r="A756" s="12" t="s">
        <v>70</v>
      </c>
      <c r="B756" s="22" t="s">
        <v>20</v>
      </c>
      <c r="C756" s="53" t="s">
        <v>58</v>
      </c>
      <c r="D756" s="54" t="s">
        <v>115</v>
      </c>
      <c r="E756" s="53"/>
      <c r="F756" s="22" t="str">
        <f>IF(H756="","",CHOOSE(MONTH(H756),"JANVIER","FEVRIER","MARS","AVRIL","MAI","JUIN","JUILLET","AOUT","SEPTEMBRE","OCTOBRE","NOVEMBRE","DECEMBRE"))</f>
        <v>DECEMBRE</v>
      </c>
      <c r="G756" s="55">
        <v>43070</v>
      </c>
      <c r="H756" s="55">
        <v>43071</v>
      </c>
      <c r="I756" s="22">
        <f>H756-G756</f>
        <v>1</v>
      </c>
      <c r="J756" s="57">
        <v>44</v>
      </c>
      <c r="K756" s="74" t="s">
        <v>56</v>
      </c>
    </row>
    <row r="757" spans="1:11" x14ac:dyDescent="0.2">
      <c r="A757" s="12" t="s">
        <v>70</v>
      </c>
      <c r="B757" s="22" t="s">
        <v>20</v>
      </c>
      <c r="C757" s="53" t="s">
        <v>58</v>
      </c>
      <c r="D757" s="54" t="s">
        <v>117</v>
      </c>
      <c r="E757" s="53"/>
      <c r="F757" s="22" t="str">
        <f>IF(H757="","",CHOOSE(MONTH(H757),"JANVIER","FEVRIER","MARS","AVRIL","MAI","JUIN","JUILLET","AOUT","SEPTEMBRE","OCTOBRE","NOVEMBRE","DECEMBRE"))</f>
        <v>DECEMBRE</v>
      </c>
      <c r="G757" s="55">
        <v>43070</v>
      </c>
      <c r="H757" s="55">
        <v>43070</v>
      </c>
      <c r="I757" s="22">
        <f>H757-G757</f>
        <v>0</v>
      </c>
      <c r="J757" s="57">
        <v>0</v>
      </c>
      <c r="K757" s="74" t="s">
        <v>56</v>
      </c>
    </row>
    <row r="758" spans="1:11" x14ac:dyDescent="0.2">
      <c r="A758" s="12" t="s">
        <v>70</v>
      </c>
      <c r="B758" s="22" t="s">
        <v>20</v>
      </c>
      <c r="C758" s="53" t="s">
        <v>58</v>
      </c>
      <c r="D758" s="54" t="s">
        <v>117</v>
      </c>
      <c r="E758" s="53"/>
      <c r="F758" s="22" t="str">
        <f>IF(H758="","",CHOOSE(MONTH(H758),"JANVIER","FEVRIER","MARS","AVRIL","MAI","JUIN","JUILLET","AOUT","SEPTEMBRE","OCTOBRE","NOVEMBRE","DECEMBRE"))</f>
        <v>DECEMBRE</v>
      </c>
      <c r="G758" s="55">
        <v>43070</v>
      </c>
      <c r="H758" s="55">
        <v>43070</v>
      </c>
      <c r="I758" s="22">
        <f>H758-G758</f>
        <v>0</v>
      </c>
      <c r="J758" s="57">
        <v>0</v>
      </c>
    </row>
    <row r="759" spans="1:11" x14ac:dyDescent="0.2">
      <c r="A759" s="12" t="s">
        <v>70</v>
      </c>
      <c r="B759" s="22" t="s">
        <v>20</v>
      </c>
      <c r="C759" s="53" t="s">
        <v>58</v>
      </c>
      <c r="D759" s="54" t="s">
        <v>117</v>
      </c>
      <c r="E759" s="53"/>
      <c r="F759" s="22" t="str">
        <f>IF(H759="","",CHOOSE(MONTH(H759),"JANVIER","FEVRIER","MARS","AVRIL","MAI","JUIN","JUILLET","AOUT","SEPTEMBRE","OCTOBRE","NOVEMBRE","DECEMBRE"))</f>
        <v>DECEMBRE</v>
      </c>
      <c r="G759" s="55">
        <v>43070</v>
      </c>
      <c r="H759" s="55">
        <v>43070</v>
      </c>
      <c r="I759" s="22">
        <f>H759-G759</f>
        <v>0</v>
      </c>
      <c r="J759" s="57">
        <v>0</v>
      </c>
      <c r="K759" s="74" t="s">
        <v>56</v>
      </c>
    </row>
    <row r="760" spans="1:11" x14ac:dyDescent="0.2">
      <c r="A760" s="12" t="s">
        <v>70</v>
      </c>
      <c r="B760" s="22" t="s">
        <v>20</v>
      </c>
      <c r="C760" s="53" t="s">
        <v>58</v>
      </c>
      <c r="D760" s="54" t="s">
        <v>117</v>
      </c>
      <c r="E760" s="53"/>
      <c r="F760" s="22" t="str">
        <f>IF(H760="","",CHOOSE(MONTH(H760),"JANVIER","FEVRIER","MARS","AVRIL","MAI","JUIN","JUILLET","AOUT","SEPTEMBRE","OCTOBRE","NOVEMBRE","DECEMBRE"))</f>
        <v>DECEMBRE</v>
      </c>
      <c r="G760" s="55">
        <v>43070</v>
      </c>
      <c r="H760" s="55">
        <v>43070</v>
      </c>
      <c r="I760" s="22">
        <f>H760-G760</f>
        <v>0</v>
      </c>
      <c r="J760" s="57">
        <v>0</v>
      </c>
      <c r="K760" s="74" t="s">
        <v>56</v>
      </c>
    </row>
    <row r="761" spans="1:11" x14ac:dyDescent="0.2">
      <c r="A761" s="12" t="s">
        <v>70</v>
      </c>
      <c r="B761" s="22" t="s">
        <v>20</v>
      </c>
      <c r="C761" s="53" t="s">
        <v>58</v>
      </c>
      <c r="D761" s="54" t="s">
        <v>117</v>
      </c>
      <c r="E761" s="53"/>
      <c r="F761" s="22" t="str">
        <f>IF(H761="","",CHOOSE(MONTH(H761),"JANVIER","FEVRIER","MARS","AVRIL","MAI","JUIN","JUILLET","AOUT","SEPTEMBRE","OCTOBRE","NOVEMBRE","DECEMBRE"))</f>
        <v>DECEMBRE</v>
      </c>
      <c r="G761" s="55">
        <v>43070</v>
      </c>
      <c r="H761" s="55">
        <v>43070</v>
      </c>
      <c r="I761" s="22">
        <f>H761-G761</f>
        <v>0</v>
      </c>
      <c r="J761" s="57">
        <v>0</v>
      </c>
      <c r="K761" s="74" t="s">
        <v>56</v>
      </c>
    </row>
    <row r="762" spans="1:11" x14ac:dyDescent="0.2">
      <c r="A762" s="12" t="s">
        <v>70</v>
      </c>
      <c r="B762" s="22" t="s">
        <v>20</v>
      </c>
      <c r="C762" s="53" t="s">
        <v>58</v>
      </c>
      <c r="D762" s="54" t="s">
        <v>117</v>
      </c>
      <c r="E762" s="53"/>
      <c r="F762" s="22" t="str">
        <f>IF(H762="","",CHOOSE(MONTH(H762),"JANVIER","FEVRIER","MARS","AVRIL","MAI","JUIN","JUILLET","AOUT","SEPTEMBRE","OCTOBRE","NOVEMBRE","DECEMBRE"))</f>
        <v>DECEMBRE</v>
      </c>
      <c r="G762" s="55">
        <v>43070</v>
      </c>
      <c r="H762" s="55">
        <v>43070</v>
      </c>
      <c r="I762" s="22">
        <f>H762-G762</f>
        <v>0</v>
      </c>
      <c r="J762" s="57">
        <v>0</v>
      </c>
      <c r="K762" s="74" t="s">
        <v>56</v>
      </c>
    </row>
    <row r="763" spans="1:11" x14ac:dyDescent="0.2">
      <c r="A763" s="12" t="s">
        <v>70</v>
      </c>
      <c r="B763" s="22" t="s">
        <v>20</v>
      </c>
      <c r="C763" s="53" t="s">
        <v>58</v>
      </c>
      <c r="D763" s="54" t="s">
        <v>117</v>
      </c>
      <c r="E763" s="53"/>
      <c r="F763" s="22" t="str">
        <f>IF(H763="","",CHOOSE(MONTH(H763),"JANVIER","FEVRIER","MARS","AVRIL","MAI","JUIN","JUILLET","AOUT","SEPTEMBRE","OCTOBRE","NOVEMBRE","DECEMBRE"))</f>
        <v>DECEMBRE</v>
      </c>
      <c r="G763" s="55">
        <v>43070</v>
      </c>
      <c r="H763" s="55">
        <v>43070</v>
      </c>
      <c r="I763" s="22">
        <f>H763-G763</f>
        <v>0</v>
      </c>
      <c r="J763" s="57">
        <v>0</v>
      </c>
      <c r="K763" s="74" t="s">
        <v>56</v>
      </c>
    </row>
    <row r="764" spans="1:11" x14ac:dyDescent="0.2">
      <c r="A764" s="12" t="s">
        <v>70</v>
      </c>
      <c r="B764" s="22" t="s">
        <v>20</v>
      </c>
      <c r="C764" s="53" t="s">
        <v>58</v>
      </c>
      <c r="D764" s="54" t="s">
        <v>117</v>
      </c>
      <c r="E764" s="53"/>
      <c r="F764" s="22" t="str">
        <f>IF(H764="","",CHOOSE(MONTH(H764),"JANVIER","FEVRIER","MARS","AVRIL","MAI","JUIN","JUILLET","AOUT","SEPTEMBRE","OCTOBRE","NOVEMBRE","DECEMBRE"))</f>
        <v>DECEMBRE</v>
      </c>
      <c r="G764" s="55">
        <v>43070</v>
      </c>
      <c r="H764" s="55">
        <v>43073</v>
      </c>
      <c r="I764" s="22">
        <f>H764-G764</f>
        <v>3</v>
      </c>
      <c r="J764" s="57">
        <v>168</v>
      </c>
      <c r="K764" s="74" t="s">
        <v>56</v>
      </c>
    </row>
    <row r="765" spans="1:11" x14ac:dyDescent="0.2">
      <c r="A765" s="12" t="s">
        <v>70</v>
      </c>
      <c r="B765" s="22" t="s">
        <v>22</v>
      </c>
      <c r="C765" s="54" t="s">
        <v>59</v>
      </c>
      <c r="D765" s="54" t="s">
        <v>95</v>
      </c>
      <c r="E765" s="53"/>
      <c r="F765" s="22" t="str">
        <f>IF(H765="","",CHOOSE(MONTH(H765),"JANVIER","FEVRIER","MARS","AVRIL","MAI","JUIN","JUILLET","AOUT","SEPTEMBRE","OCTOBRE","NOVEMBRE","DECEMBRE"))</f>
        <v>DECEMBRE</v>
      </c>
      <c r="G765" s="55">
        <v>43070</v>
      </c>
      <c r="H765" s="55">
        <v>43073</v>
      </c>
      <c r="I765" s="22">
        <f>H765-G765</f>
        <v>3</v>
      </c>
      <c r="J765" s="57">
        <v>49.84</v>
      </c>
      <c r="K765" s="74" t="s">
        <v>56</v>
      </c>
    </row>
    <row r="766" spans="1:11" x14ac:dyDescent="0.2">
      <c r="A766" s="12" t="s">
        <v>70</v>
      </c>
      <c r="B766" s="22" t="s">
        <v>21</v>
      </c>
      <c r="C766" s="53" t="s">
        <v>58</v>
      </c>
      <c r="D766" s="53" t="s">
        <v>120</v>
      </c>
      <c r="E766" s="53"/>
      <c r="F766" s="22" t="str">
        <f>IF(H766="","",CHOOSE(MONTH(H766),"JANVIER","FEVRIER","MARS","AVRIL","MAI","JUIN","JUILLET","AOUT","SEPTEMBRE","OCTOBRE","NOVEMBRE","DECEMBRE"))</f>
        <v>DECEMBRE</v>
      </c>
      <c r="G766" s="55">
        <v>43070</v>
      </c>
      <c r="H766" s="55">
        <v>43070</v>
      </c>
      <c r="I766" s="22">
        <f>H766-G766</f>
        <v>0</v>
      </c>
      <c r="J766" s="63">
        <v>0</v>
      </c>
      <c r="K766" s="74" t="s">
        <v>56</v>
      </c>
    </row>
    <row r="767" spans="1:11" x14ac:dyDescent="0.2">
      <c r="A767" s="12" t="s">
        <v>70</v>
      </c>
      <c r="B767" s="22" t="s">
        <v>21</v>
      </c>
      <c r="C767" s="53" t="s">
        <v>58</v>
      </c>
      <c r="D767" s="53" t="s">
        <v>120</v>
      </c>
      <c r="E767" s="53"/>
      <c r="F767" s="22" t="str">
        <f>IF(H767="","",CHOOSE(MONTH(H767),"JANVIER","FEVRIER","MARS","AVRIL","MAI","JUIN","JUILLET","AOUT","SEPTEMBRE","OCTOBRE","NOVEMBRE","DECEMBRE"))</f>
        <v>DECEMBRE</v>
      </c>
      <c r="G767" s="55">
        <v>43070</v>
      </c>
      <c r="H767" s="55">
        <v>43070</v>
      </c>
      <c r="I767" s="22">
        <f>H767-G767</f>
        <v>0</v>
      </c>
      <c r="J767" s="63">
        <v>0</v>
      </c>
      <c r="K767" s="74" t="s">
        <v>56</v>
      </c>
    </row>
    <row r="768" spans="1:11" x14ac:dyDescent="0.2">
      <c r="A768" s="12" t="s">
        <v>70</v>
      </c>
      <c r="B768" s="22" t="s">
        <v>21</v>
      </c>
      <c r="C768" s="53" t="s">
        <v>58</v>
      </c>
      <c r="D768" s="53" t="s">
        <v>120</v>
      </c>
      <c r="E768" s="53"/>
      <c r="F768" s="22" t="str">
        <f>IF(H768="","",CHOOSE(MONTH(H768),"JANVIER","FEVRIER","MARS","AVRIL","MAI","JUIN","JUILLET","AOUT","SEPTEMBRE","OCTOBRE","NOVEMBRE","DECEMBRE"))</f>
        <v>DECEMBRE</v>
      </c>
      <c r="G768" s="55">
        <v>43070</v>
      </c>
      <c r="H768" s="55">
        <v>43070</v>
      </c>
      <c r="I768" s="22">
        <f>H768-G768</f>
        <v>0</v>
      </c>
      <c r="J768" s="63">
        <v>0</v>
      </c>
      <c r="K768" s="74" t="s">
        <v>56</v>
      </c>
    </row>
    <row r="769" spans="1:11" x14ac:dyDescent="0.2">
      <c r="A769" s="12" t="s">
        <v>70</v>
      </c>
      <c r="B769" s="22" t="s">
        <v>21</v>
      </c>
      <c r="C769" s="53" t="s">
        <v>58</v>
      </c>
      <c r="D769" s="53" t="s">
        <v>120</v>
      </c>
      <c r="E769" s="53"/>
      <c r="F769" s="22" t="str">
        <f>IF(H769="","",CHOOSE(MONTH(H769),"JANVIER","FEVRIER","MARS","AVRIL","MAI","JUIN","JUILLET","AOUT","SEPTEMBRE","OCTOBRE","NOVEMBRE","DECEMBRE"))</f>
        <v>DECEMBRE</v>
      </c>
      <c r="G769" s="55">
        <v>43070</v>
      </c>
      <c r="H769" s="55">
        <v>43070</v>
      </c>
      <c r="I769" s="22">
        <f>H769-G769</f>
        <v>0</v>
      </c>
      <c r="J769" s="63">
        <v>0</v>
      </c>
      <c r="K769" s="74" t="s">
        <v>56</v>
      </c>
    </row>
    <row r="770" spans="1:11" x14ac:dyDescent="0.2">
      <c r="A770" s="12" t="s">
        <v>70</v>
      </c>
      <c r="B770" s="22" t="s">
        <v>21</v>
      </c>
      <c r="C770" s="53" t="s">
        <v>58</v>
      </c>
      <c r="D770" s="53" t="s">
        <v>120</v>
      </c>
      <c r="E770" s="53"/>
      <c r="F770" s="22" t="str">
        <f>IF(H770="","",CHOOSE(MONTH(H770),"JANVIER","FEVRIER","MARS","AVRIL","MAI","JUIN","JUILLET","AOUT","SEPTEMBRE","OCTOBRE","NOVEMBRE","DECEMBRE"))</f>
        <v>DECEMBRE</v>
      </c>
      <c r="G770" s="55">
        <v>43070</v>
      </c>
      <c r="H770" s="55">
        <v>43070</v>
      </c>
      <c r="I770" s="22">
        <f>H770-G770</f>
        <v>0</v>
      </c>
      <c r="J770" s="63">
        <v>0</v>
      </c>
      <c r="K770" s="74" t="s">
        <v>56</v>
      </c>
    </row>
    <row r="771" spans="1:11" x14ac:dyDescent="0.2">
      <c r="A771" s="12" t="s">
        <v>70</v>
      </c>
      <c r="B771" s="22" t="s">
        <v>21</v>
      </c>
      <c r="C771" s="53" t="s">
        <v>58</v>
      </c>
      <c r="D771" s="53" t="s">
        <v>120</v>
      </c>
      <c r="E771" s="53"/>
      <c r="F771" s="22" t="str">
        <f>IF(H771="","",CHOOSE(MONTH(H771),"JANVIER","FEVRIER","MARS","AVRIL","MAI","JUIN","JUILLET","AOUT","SEPTEMBRE","OCTOBRE","NOVEMBRE","DECEMBRE"))</f>
        <v>DECEMBRE</v>
      </c>
      <c r="G771" s="55">
        <v>43070</v>
      </c>
      <c r="H771" s="55">
        <v>43070</v>
      </c>
      <c r="I771" s="22">
        <f>H771-G771</f>
        <v>0</v>
      </c>
      <c r="J771" s="63">
        <v>0</v>
      </c>
    </row>
    <row r="772" spans="1:11" x14ac:dyDescent="0.2">
      <c r="A772" s="12" t="s">
        <v>70</v>
      </c>
      <c r="B772" s="22" t="s">
        <v>21</v>
      </c>
      <c r="C772" s="53" t="s">
        <v>58</v>
      </c>
      <c r="D772" s="53" t="s">
        <v>120</v>
      </c>
      <c r="E772" s="53"/>
      <c r="F772" s="22" t="str">
        <f>IF(H772="","",CHOOSE(MONTH(H772),"JANVIER","FEVRIER","MARS","AVRIL","MAI","JUIN","JUILLET","AOUT","SEPTEMBRE","OCTOBRE","NOVEMBRE","DECEMBRE"))</f>
        <v>DECEMBRE</v>
      </c>
      <c r="G772" s="55">
        <v>43070</v>
      </c>
      <c r="H772" s="55">
        <v>43070</v>
      </c>
      <c r="I772" s="22">
        <f>H772-G772</f>
        <v>0</v>
      </c>
      <c r="J772" s="63">
        <v>0</v>
      </c>
      <c r="K772" s="74" t="s">
        <v>56</v>
      </c>
    </row>
    <row r="773" spans="1:11" x14ac:dyDescent="0.2">
      <c r="A773" s="12" t="s">
        <v>70</v>
      </c>
      <c r="B773" s="22" t="s">
        <v>21</v>
      </c>
      <c r="C773" s="53" t="s">
        <v>58</v>
      </c>
      <c r="D773" s="53" t="s">
        <v>120</v>
      </c>
      <c r="E773" s="53"/>
      <c r="F773" s="22" t="str">
        <f>IF(H773="","",CHOOSE(MONTH(H773),"JANVIER","FEVRIER","MARS","AVRIL","MAI","JUIN","JUILLET","AOUT","SEPTEMBRE","OCTOBRE","NOVEMBRE","DECEMBRE"))</f>
        <v>DECEMBRE</v>
      </c>
      <c r="G773" s="55">
        <v>43070</v>
      </c>
      <c r="H773" s="55">
        <v>43073</v>
      </c>
      <c r="I773" s="22">
        <f>H773-G773</f>
        <v>3</v>
      </c>
      <c r="J773" s="63">
        <v>180</v>
      </c>
      <c r="K773" s="74" t="s">
        <v>56</v>
      </c>
    </row>
    <row r="774" spans="1:11" x14ac:dyDescent="0.2">
      <c r="A774" s="12" t="s">
        <v>70</v>
      </c>
      <c r="B774" s="22" t="s">
        <v>21</v>
      </c>
      <c r="C774" s="53" t="s">
        <v>58</v>
      </c>
      <c r="D774" s="53" t="s">
        <v>120</v>
      </c>
      <c r="E774" s="53"/>
      <c r="F774" s="22" t="str">
        <f>IF(H774="","",CHOOSE(MONTH(H774),"JANVIER","FEVRIER","MARS","AVRIL","MAI","JUIN","JUILLET","AOUT","SEPTEMBRE","OCTOBRE","NOVEMBRE","DECEMBRE"))</f>
        <v>DECEMBRE</v>
      </c>
      <c r="G774" s="55">
        <v>43070</v>
      </c>
      <c r="H774" s="55">
        <v>43070</v>
      </c>
      <c r="I774" s="22">
        <f>H774-G774</f>
        <v>0</v>
      </c>
      <c r="J774" s="63">
        <v>0</v>
      </c>
      <c r="K774" s="74" t="s">
        <v>56</v>
      </c>
    </row>
    <row r="775" spans="1:11" x14ac:dyDescent="0.2">
      <c r="A775" s="12" t="s">
        <v>70</v>
      </c>
      <c r="B775" s="22" t="s">
        <v>21</v>
      </c>
      <c r="C775" s="53" t="s">
        <v>58</v>
      </c>
      <c r="D775" s="53" t="s">
        <v>120</v>
      </c>
      <c r="E775" s="53"/>
      <c r="F775" s="22" t="str">
        <f>IF(H775="","",CHOOSE(MONTH(H775),"JANVIER","FEVRIER","MARS","AVRIL","MAI","JUIN","JUILLET","AOUT","SEPTEMBRE","OCTOBRE","NOVEMBRE","DECEMBRE"))</f>
        <v>DECEMBRE</v>
      </c>
      <c r="G775" s="55">
        <v>43070</v>
      </c>
      <c r="H775" s="55">
        <v>43070</v>
      </c>
      <c r="I775" s="22">
        <f>H775-G775</f>
        <v>0</v>
      </c>
      <c r="J775" s="63">
        <v>0</v>
      </c>
      <c r="K775" s="74" t="s">
        <v>56</v>
      </c>
    </row>
    <row r="776" spans="1:11" x14ac:dyDescent="0.2">
      <c r="A776" s="12" t="s">
        <v>70</v>
      </c>
      <c r="B776" s="22" t="s">
        <v>21</v>
      </c>
      <c r="C776" s="53" t="s">
        <v>58</v>
      </c>
      <c r="D776" s="53" t="s">
        <v>120</v>
      </c>
      <c r="E776" s="53"/>
      <c r="F776" s="22" t="str">
        <f>IF(H776="","",CHOOSE(MONTH(H776),"JANVIER","FEVRIER","MARS","AVRIL","MAI","JUIN","JUILLET","AOUT","SEPTEMBRE","OCTOBRE","NOVEMBRE","DECEMBRE"))</f>
        <v>DECEMBRE</v>
      </c>
      <c r="G776" s="55">
        <v>43070</v>
      </c>
      <c r="H776" s="55">
        <v>43070</v>
      </c>
      <c r="I776" s="22">
        <f>H776-G776</f>
        <v>0</v>
      </c>
      <c r="J776" s="63">
        <v>0</v>
      </c>
      <c r="K776" s="74" t="s">
        <v>56</v>
      </c>
    </row>
    <row r="777" spans="1:11" x14ac:dyDescent="0.2">
      <c r="A777" s="12" t="s">
        <v>70</v>
      </c>
      <c r="B777" s="22" t="s">
        <v>21</v>
      </c>
      <c r="C777" s="53" t="s">
        <v>58</v>
      </c>
      <c r="D777" s="53" t="s">
        <v>120</v>
      </c>
      <c r="E777" s="53"/>
      <c r="F777" s="22" t="str">
        <f>IF(H777="","",CHOOSE(MONTH(H777),"JANVIER","FEVRIER","MARS","AVRIL","MAI","JUIN","JUILLET","AOUT","SEPTEMBRE","OCTOBRE","NOVEMBRE","DECEMBRE"))</f>
        <v>DECEMBRE</v>
      </c>
      <c r="G777" s="55">
        <v>43070</v>
      </c>
      <c r="H777" s="55">
        <v>43070</v>
      </c>
      <c r="I777" s="22">
        <f>H777-G777</f>
        <v>0</v>
      </c>
      <c r="J777" s="63">
        <v>0</v>
      </c>
      <c r="K777" s="74" t="s">
        <v>56</v>
      </c>
    </row>
    <row r="778" spans="1:11" x14ac:dyDescent="0.2">
      <c r="A778" s="12" t="s">
        <v>70</v>
      </c>
      <c r="B778" s="22" t="s">
        <v>21</v>
      </c>
      <c r="C778" s="53" t="s">
        <v>58</v>
      </c>
      <c r="D778" s="53" t="s">
        <v>120</v>
      </c>
      <c r="E778" s="53"/>
      <c r="F778" s="22" t="str">
        <f>IF(H778="","",CHOOSE(MONTH(H778),"JANVIER","FEVRIER","MARS","AVRIL","MAI","JUIN","JUILLET","AOUT","SEPTEMBRE","OCTOBRE","NOVEMBRE","DECEMBRE"))</f>
        <v>DECEMBRE</v>
      </c>
      <c r="G778" s="55">
        <v>43070</v>
      </c>
      <c r="H778" s="55">
        <v>43070</v>
      </c>
      <c r="I778" s="22">
        <f>H778-G778</f>
        <v>0</v>
      </c>
      <c r="J778" s="63">
        <v>0</v>
      </c>
      <c r="K778" s="74" t="s">
        <v>56</v>
      </c>
    </row>
    <row r="779" spans="1:11" x14ac:dyDescent="0.2">
      <c r="A779" s="12" t="s">
        <v>70</v>
      </c>
      <c r="B779" s="22" t="s">
        <v>21</v>
      </c>
      <c r="C779" s="53" t="s">
        <v>58</v>
      </c>
      <c r="D779" s="53" t="s">
        <v>120</v>
      </c>
      <c r="E779" s="53"/>
      <c r="F779" s="22" t="str">
        <f>IF(H779="","",CHOOSE(MONTH(H779),"JANVIER","FEVRIER","MARS","AVRIL","MAI","JUIN","JUILLET","AOUT","SEPTEMBRE","OCTOBRE","NOVEMBRE","DECEMBRE"))</f>
        <v>DECEMBRE</v>
      </c>
      <c r="G779" s="55">
        <v>43070</v>
      </c>
      <c r="H779" s="55">
        <v>43070</v>
      </c>
      <c r="I779" s="22">
        <f>H779-G779</f>
        <v>0</v>
      </c>
      <c r="J779" s="63">
        <v>0</v>
      </c>
      <c r="K779" s="74" t="s">
        <v>56</v>
      </c>
    </row>
    <row r="780" spans="1:11" x14ac:dyDescent="0.2">
      <c r="A780" s="12" t="s">
        <v>70</v>
      </c>
      <c r="B780" s="22" t="s">
        <v>21</v>
      </c>
      <c r="C780" s="53" t="s">
        <v>58</v>
      </c>
      <c r="D780" s="53" t="s">
        <v>120</v>
      </c>
      <c r="E780" s="53"/>
      <c r="F780" s="22" t="str">
        <f>IF(H780="","",CHOOSE(MONTH(H780),"JANVIER","FEVRIER","MARS","AVRIL","MAI","JUIN","JUILLET","AOUT","SEPTEMBRE","OCTOBRE","NOVEMBRE","DECEMBRE"))</f>
        <v>DECEMBRE</v>
      </c>
      <c r="G780" s="55">
        <v>43070</v>
      </c>
      <c r="H780" s="55">
        <v>43070</v>
      </c>
      <c r="I780" s="22">
        <f>H780-G780</f>
        <v>0</v>
      </c>
      <c r="J780" s="63">
        <v>0</v>
      </c>
      <c r="K780" s="74" t="s">
        <v>56</v>
      </c>
    </row>
    <row r="781" spans="1:11" x14ac:dyDescent="0.2">
      <c r="A781" s="12" t="s">
        <v>70</v>
      </c>
      <c r="B781" s="22" t="s">
        <v>21</v>
      </c>
      <c r="C781" s="53" t="s">
        <v>58</v>
      </c>
      <c r="D781" s="53" t="s">
        <v>120</v>
      </c>
      <c r="E781" s="53"/>
      <c r="F781" s="22" t="str">
        <f>IF(H781="","",CHOOSE(MONTH(H781),"JANVIER","FEVRIER","MARS","AVRIL","MAI","JUIN","JUILLET","AOUT","SEPTEMBRE","OCTOBRE","NOVEMBRE","DECEMBRE"))</f>
        <v>DECEMBRE</v>
      </c>
      <c r="G781" s="55">
        <v>43070</v>
      </c>
      <c r="H781" s="55">
        <v>43073</v>
      </c>
      <c r="I781" s="22">
        <f>H781-G781</f>
        <v>3</v>
      </c>
      <c r="J781" s="63">
        <v>600</v>
      </c>
      <c r="K781" s="74" t="s">
        <v>56</v>
      </c>
    </row>
    <row r="782" spans="1:11" x14ac:dyDescent="0.2">
      <c r="A782" s="12" t="s">
        <v>66</v>
      </c>
      <c r="B782" s="22" t="s">
        <v>20</v>
      </c>
      <c r="C782" s="54" t="s">
        <v>59</v>
      </c>
      <c r="D782" s="54" t="s">
        <v>116</v>
      </c>
      <c r="E782" s="53"/>
      <c r="F782" s="22" t="str">
        <f>IF(H782="","",CHOOSE(MONTH(H782),"JANVIER","FEVRIER","MARS","AVRIL","MAI","JUIN","JUILLET","AOUT","SEPTEMBRE","OCTOBRE","NOVEMBRE","DECEMBRE"))</f>
        <v>DECEMBRE</v>
      </c>
      <c r="G782" s="55">
        <v>43070</v>
      </c>
      <c r="H782" s="55">
        <v>43070</v>
      </c>
      <c r="I782" s="22">
        <f>H782-G782</f>
        <v>0</v>
      </c>
      <c r="J782" s="57">
        <v>0</v>
      </c>
      <c r="K782" s="74" t="s">
        <v>56</v>
      </c>
    </row>
    <row r="783" spans="1:11" x14ac:dyDescent="0.2">
      <c r="A783" s="12" t="s">
        <v>66</v>
      </c>
      <c r="B783" s="22" t="s">
        <v>20</v>
      </c>
      <c r="C783" s="54" t="s">
        <v>59</v>
      </c>
      <c r="D783" s="54" t="s">
        <v>116</v>
      </c>
      <c r="E783" s="53"/>
      <c r="F783" s="22" t="str">
        <f>IF(H783="","",CHOOSE(MONTH(H783),"JANVIER","FEVRIER","MARS","AVRIL","MAI","JUIN","JUILLET","AOUT","SEPTEMBRE","OCTOBRE","NOVEMBRE","DECEMBRE"))</f>
        <v>DECEMBRE</v>
      </c>
      <c r="G783" s="55">
        <v>43070</v>
      </c>
      <c r="H783" s="55">
        <v>43070</v>
      </c>
      <c r="I783" s="22">
        <f>H783-G783</f>
        <v>0</v>
      </c>
      <c r="J783" s="57">
        <v>0</v>
      </c>
      <c r="K783" s="74" t="s">
        <v>56</v>
      </c>
    </row>
    <row r="784" spans="1:11" x14ac:dyDescent="0.2">
      <c r="A784" s="12" t="s">
        <v>66</v>
      </c>
      <c r="B784" s="22" t="s">
        <v>20</v>
      </c>
      <c r="C784" s="54" t="s">
        <v>59</v>
      </c>
      <c r="D784" s="54" t="s">
        <v>116</v>
      </c>
      <c r="E784" s="53"/>
      <c r="F784" s="22" t="str">
        <f>IF(H784="","",CHOOSE(MONTH(H784),"JANVIER","FEVRIER","MARS","AVRIL","MAI","JUIN","JUILLET","AOUT","SEPTEMBRE","OCTOBRE","NOVEMBRE","DECEMBRE"))</f>
        <v>DECEMBRE</v>
      </c>
      <c r="G784" s="55">
        <v>43070</v>
      </c>
      <c r="H784" s="55">
        <v>43070</v>
      </c>
      <c r="I784" s="22">
        <f>H784-G784</f>
        <v>0</v>
      </c>
      <c r="J784" s="57">
        <v>0</v>
      </c>
    </row>
    <row r="785" spans="1:11" x14ac:dyDescent="0.2">
      <c r="A785" s="12" t="s">
        <v>66</v>
      </c>
      <c r="B785" s="22" t="s">
        <v>20</v>
      </c>
      <c r="C785" s="54" t="s">
        <v>59</v>
      </c>
      <c r="D785" s="54" t="s">
        <v>116</v>
      </c>
      <c r="E785" s="53"/>
      <c r="F785" s="22" t="str">
        <f>IF(H785="","",CHOOSE(MONTH(H785),"JANVIER","FEVRIER","MARS","AVRIL","MAI","JUIN","JUILLET","AOUT","SEPTEMBRE","OCTOBRE","NOVEMBRE","DECEMBRE"))</f>
        <v>DECEMBRE</v>
      </c>
      <c r="G785" s="55">
        <v>43070</v>
      </c>
      <c r="H785" s="55">
        <v>43070</v>
      </c>
      <c r="I785" s="22">
        <f>H785-G785</f>
        <v>0</v>
      </c>
      <c r="J785" s="57">
        <v>0</v>
      </c>
      <c r="K785" s="74" t="s">
        <v>56</v>
      </c>
    </row>
    <row r="786" spans="1:11" x14ac:dyDescent="0.2">
      <c r="A786" s="12" t="s">
        <v>66</v>
      </c>
      <c r="B786" s="22" t="s">
        <v>20</v>
      </c>
      <c r="C786" s="54" t="s">
        <v>59</v>
      </c>
      <c r="D786" s="54" t="s">
        <v>116</v>
      </c>
      <c r="E786" s="53"/>
      <c r="F786" s="22" t="str">
        <f>IF(H786="","",CHOOSE(MONTH(H786),"JANVIER","FEVRIER","MARS","AVRIL","MAI","JUIN","JUILLET","AOUT","SEPTEMBRE","OCTOBRE","NOVEMBRE","DECEMBRE"))</f>
        <v>DECEMBRE</v>
      </c>
      <c r="G786" s="55">
        <v>43070</v>
      </c>
      <c r="H786" s="55">
        <v>43070</v>
      </c>
      <c r="I786" s="22">
        <f>H786-G786</f>
        <v>0</v>
      </c>
      <c r="J786" s="57">
        <v>0</v>
      </c>
      <c r="K786" s="74" t="s">
        <v>56</v>
      </c>
    </row>
    <row r="787" spans="1:11" x14ac:dyDescent="0.2">
      <c r="A787" s="12" t="s">
        <v>66</v>
      </c>
      <c r="B787" s="22" t="s">
        <v>20</v>
      </c>
      <c r="C787" s="54" t="s">
        <v>59</v>
      </c>
      <c r="D787" s="54" t="s">
        <v>116</v>
      </c>
      <c r="E787" s="53"/>
      <c r="F787" s="22" t="str">
        <f>IF(H787="","",CHOOSE(MONTH(H787),"JANVIER","FEVRIER","MARS","AVRIL","MAI","JUIN","JUILLET","AOUT","SEPTEMBRE","OCTOBRE","NOVEMBRE","DECEMBRE"))</f>
        <v>DECEMBRE</v>
      </c>
      <c r="G787" s="55">
        <v>43070</v>
      </c>
      <c r="H787" s="55">
        <v>43070</v>
      </c>
      <c r="I787" s="22">
        <f>H787-G787</f>
        <v>0</v>
      </c>
      <c r="J787" s="57">
        <v>0</v>
      </c>
      <c r="K787" s="74" t="s">
        <v>56</v>
      </c>
    </row>
    <row r="788" spans="1:11" x14ac:dyDescent="0.2">
      <c r="A788" s="12" t="s">
        <v>66</v>
      </c>
      <c r="B788" s="22" t="s">
        <v>20</v>
      </c>
      <c r="C788" s="54" t="s">
        <v>59</v>
      </c>
      <c r="D788" s="54" t="s">
        <v>116</v>
      </c>
      <c r="E788" s="53"/>
      <c r="F788" s="22" t="str">
        <f>IF(H788="","",CHOOSE(MONTH(H788),"JANVIER","FEVRIER","MARS","AVRIL","MAI","JUIN","JUILLET","AOUT","SEPTEMBRE","OCTOBRE","NOVEMBRE","DECEMBRE"))</f>
        <v>DECEMBRE</v>
      </c>
      <c r="G788" s="55">
        <v>43070</v>
      </c>
      <c r="H788" s="55">
        <v>43070</v>
      </c>
      <c r="I788" s="22">
        <f>H788-G788</f>
        <v>0</v>
      </c>
      <c r="J788" s="57">
        <v>0</v>
      </c>
      <c r="K788" s="74" t="s">
        <v>56</v>
      </c>
    </row>
    <row r="789" spans="1:11" x14ac:dyDescent="0.2">
      <c r="A789" s="12" t="s">
        <v>66</v>
      </c>
      <c r="B789" s="22" t="s">
        <v>20</v>
      </c>
      <c r="C789" s="54" t="s">
        <v>59</v>
      </c>
      <c r="D789" s="54" t="s">
        <v>116</v>
      </c>
      <c r="E789" s="53"/>
      <c r="F789" s="22" t="str">
        <f>IF(H789="","",CHOOSE(MONTH(H789),"JANVIER","FEVRIER","MARS","AVRIL","MAI","JUIN","JUILLET","AOUT","SEPTEMBRE","OCTOBRE","NOVEMBRE","DECEMBRE"))</f>
        <v>DECEMBRE</v>
      </c>
      <c r="G789" s="55">
        <v>43070</v>
      </c>
      <c r="H789" s="55">
        <v>43070</v>
      </c>
      <c r="I789" s="22">
        <f>H789-G789</f>
        <v>0</v>
      </c>
      <c r="J789" s="57">
        <v>0</v>
      </c>
      <c r="K789" s="74" t="s">
        <v>56</v>
      </c>
    </row>
    <row r="790" spans="1:11" x14ac:dyDescent="0.2">
      <c r="A790" s="12" t="s">
        <v>66</v>
      </c>
      <c r="B790" s="22" t="s">
        <v>20</v>
      </c>
      <c r="C790" s="54" t="s">
        <v>59</v>
      </c>
      <c r="D790" s="54" t="s">
        <v>86</v>
      </c>
      <c r="E790" s="53"/>
      <c r="F790" s="22" t="str">
        <f>IF(H790="","",CHOOSE(MONTH(H790),"JANVIER","FEVRIER","MARS","AVRIL","MAI","JUIN","JUILLET","AOUT","SEPTEMBRE","OCTOBRE","NOVEMBRE","DECEMBRE"))</f>
        <v>DECEMBRE</v>
      </c>
      <c r="G790" s="55">
        <v>43070</v>
      </c>
      <c r="H790" s="55">
        <v>43073</v>
      </c>
      <c r="I790" s="22">
        <f>H790-G790</f>
        <v>3</v>
      </c>
      <c r="J790" s="57">
        <v>261.12</v>
      </c>
      <c r="K790" s="74" t="s">
        <v>56</v>
      </c>
    </row>
    <row r="791" spans="1:11" x14ac:dyDescent="0.2">
      <c r="A791" s="12" t="s">
        <v>68</v>
      </c>
      <c r="B791" s="22" t="s">
        <v>20</v>
      </c>
      <c r="C791" s="53" t="s">
        <v>58</v>
      </c>
      <c r="D791" s="53" t="s">
        <v>95</v>
      </c>
      <c r="E791" s="53"/>
      <c r="F791" s="22" t="str">
        <f>IF(H791="","",CHOOSE(MONTH(H791),"JANVIER","FEVRIER","MARS","AVRIL","MAI","JUIN","JUILLET","AOUT","SEPTEMBRE","OCTOBRE","NOVEMBRE","DECEMBRE"))</f>
        <v>DECEMBRE</v>
      </c>
      <c r="G791" s="55">
        <v>43070</v>
      </c>
      <c r="H791" s="55">
        <v>43070</v>
      </c>
      <c r="I791" s="22">
        <f>H791-G791</f>
        <v>0</v>
      </c>
      <c r="J791" s="57">
        <v>0</v>
      </c>
      <c r="K791" s="74" t="s">
        <v>56</v>
      </c>
    </row>
    <row r="792" spans="1:11" x14ac:dyDescent="0.2">
      <c r="A792" s="12" t="s">
        <v>68</v>
      </c>
      <c r="B792" s="22" t="s">
        <v>20</v>
      </c>
      <c r="C792" s="53" t="s">
        <v>58</v>
      </c>
      <c r="D792" s="53" t="s">
        <v>96</v>
      </c>
      <c r="E792" s="53"/>
      <c r="F792" s="22" t="str">
        <f>IF(H792="","",CHOOSE(MONTH(H792),"JANVIER","FEVRIER","MARS","AVRIL","MAI","JUIN","JUILLET","AOUT","SEPTEMBRE","OCTOBRE","NOVEMBRE","DECEMBRE"))</f>
        <v>DECEMBRE</v>
      </c>
      <c r="G792" s="55">
        <v>43070</v>
      </c>
      <c r="H792" s="55">
        <v>43070</v>
      </c>
      <c r="I792" s="22">
        <f>H792-G792</f>
        <v>0</v>
      </c>
      <c r="J792" s="57">
        <v>0</v>
      </c>
      <c r="K792" s="74" t="s">
        <v>56</v>
      </c>
    </row>
    <row r="793" spans="1:11" x14ac:dyDescent="0.2">
      <c r="A793" s="12" t="s">
        <v>68</v>
      </c>
      <c r="B793" s="22" t="s">
        <v>20</v>
      </c>
      <c r="C793" s="53" t="s">
        <v>58</v>
      </c>
      <c r="D793" s="53" t="s">
        <v>97</v>
      </c>
      <c r="E793" s="53"/>
      <c r="F793" s="22" t="str">
        <f>IF(H793="","",CHOOSE(MONTH(H793),"JANVIER","FEVRIER","MARS","AVRIL","MAI","JUIN","JUILLET","AOUT","SEPTEMBRE","OCTOBRE","NOVEMBRE","DECEMBRE"))</f>
        <v>DECEMBRE</v>
      </c>
      <c r="G793" s="55">
        <v>43070</v>
      </c>
      <c r="H793" s="55">
        <v>43070</v>
      </c>
      <c r="I793" s="22">
        <f>H793-G793</f>
        <v>0</v>
      </c>
      <c r="J793" s="57">
        <v>0</v>
      </c>
      <c r="K793" s="74" t="s">
        <v>56</v>
      </c>
    </row>
    <row r="794" spans="1:11" x14ac:dyDescent="0.2">
      <c r="A794" s="12" t="s">
        <v>68</v>
      </c>
      <c r="B794" s="22" t="s">
        <v>20</v>
      </c>
      <c r="C794" s="53" t="s">
        <v>58</v>
      </c>
      <c r="D794" s="53" t="s">
        <v>98</v>
      </c>
      <c r="E794" s="53"/>
      <c r="F794" s="22" t="str">
        <f>IF(H794="","",CHOOSE(MONTH(H794),"JANVIER","FEVRIER","MARS","AVRIL","MAI","JUIN","JUILLET","AOUT","SEPTEMBRE","OCTOBRE","NOVEMBRE","DECEMBRE"))</f>
        <v>DECEMBRE</v>
      </c>
      <c r="G794" s="55">
        <v>43070</v>
      </c>
      <c r="H794" s="55">
        <v>43070</v>
      </c>
      <c r="I794" s="22">
        <f>H794-G794</f>
        <v>0</v>
      </c>
      <c r="J794" s="57">
        <v>0</v>
      </c>
      <c r="K794" s="74" t="s">
        <v>56</v>
      </c>
    </row>
    <row r="795" spans="1:11" x14ac:dyDescent="0.2">
      <c r="A795" s="12" t="s">
        <v>68</v>
      </c>
      <c r="B795" s="22" t="s">
        <v>20</v>
      </c>
      <c r="C795" s="53" t="s">
        <v>58</v>
      </c>
      <c r="D795" s="53" t="s">
        <v>99</v>
      </c>
      <c r="E795" s="53"/>
      <c r="F795" s="22" t="str">
        <f>IF(H795="","",CHOOSE(MONTH(H795),"JANVIER","FEVRIER","MARS","AVRIL","MAI","JUIN","JUILLET","AOUT","SEPTEMBRE","OCTOBRE","NOVEMBRE","DECEMBRE"))</f>
        <v>DECEMBRE</v>
      </c>
      <c r="G795" s="55">
        <v>43070</v>
      </c>
      <c r="H795" s="55">
        <v>43070</v>
      </c>
      <c r="I795" s="22">
        <f>H795-G795</f>
        <v>0</v>
      </c>
      <c r="J795" s="57">
        <v>0</v>
      </c>
      <c r="K795" s="74" t="s">
        <v>56</v>
      </c>
    </row>
    <row r="796" spans="1:11" x14ac:dyDescent="0.2">
      <c r="A796" s="12" t="s">
        <v>68</v>
      </c>
      <c r="B796" s="22" t="s">
        <v>20</v>
      </c>
      <c r="C796" s="53" t="s">
        <v>58</v>
      </c>
      <c r="D796" s="53" t="s">
        <v>100</v>
      </c>
      <c r="E796" s="53"/>
      <c r="F796" s="22" t="str">
        <f>IF(H796="","",CHOOSE(MONTH(H796),"JANVIER","FEVRIER","MARS","AVRIL","MAI","JUIN","JUILLET","AOUT","SEPTEMBRE","OCTOBRE","NOVEMBRE","DECEMBRE"))</f>
        <v>DECEMBRE</v>
      </c>
      <c r="G796" s="55">
        <v>43070</v>
      </c>
      <c r="H796" s="55">
        <v>43070</v>
      </c>
      <c r="I796" s="22">
        <f>H796-G796</f>
        <v>0</v>
      </c>
      <c r="J796" s="57">
        <v>0</v>
      </c>
      <c r="K796" s="74" t="s">
        <v>56</v>
      </c>
    </row>
    <row r="797" spans="1:11" x14ac:dyDescent="0.2">
      <c r="A797" s="12" t="s">
        <v>68</v>
      </c>
      <c r="B797" s="22" t="s">
        <v>20</v>
      </c>
      <c r="C797" s="53" t="s">
        <v>58</v>
      </c>
      <c r="D797" s="53" t="s">
        <v>101</v>
      </c>
      <c r="E797" s="53"/>
      <c r="F797" s="22" t="str">
        <f>IF(H797="","",CHOOSE(MONTH(H797),"JANVIER","FEVRIER","MARS","AVRIL","MAI","JUIN","JUILLET","AOUT","SEPTEMBRE","OCTOBRE","NOVEMBRE","DECEMBRE"))</f>
        <v>DECEMBRE</v>
      </c>
      <c r="G797" s="55">
        <v>43070</v>
      </c>
      <c r="H797" s="55">
        <v>43070</v>
      </c>
      <c r="I797" s="22">
        <f>H797-G797</f>
        <v>0</v>
      </c>
      <c r="J797" s="57">
        <v>0</v>
      </c>
      <c r="K797" s="74" t="s">
        <v>56</v>
      </c>
    </row>
    <row r="798" spans="1:11" x14ac:dyDescent="0.2">
      <c r="A798" s="12" t="s">
        <v>68</v>
      </c>
      <c r="B798" s="22" t="s">
        <v>20</v>
      </c>
      <c r="C798" s="53" t="s">
        <v>58</v>
      </c>
      <c r="D798" s="53" t="s">
        <v>102</v>
      </c>
      <c r="E798" s="53"/>
      <c r="F798" s="22" t="str">
        <f>IF(H798="","",CHOOSE(MONTH(H798),"JANVIER","FEVRIER","MARS","AVRIL","MAI","JUIN","JUILLET","AOUT","SEPTEMBRE","OCTOBRE","NOVEMBRE","DECEMBRE"))</f>
        <v>DECEMBRE</v>
      </c>
      <c r="G798" s="55">
        <v>43070</v>
      </c>
      <c r="H798" s="55">
        <v>43070</v>
      </c>
      <c r="I798" s="22">
        <f>H798-G798</f>
        <v>0</v>
      </c>
      <c r="J798" s="57">
        <v>0</v>
      </c>
      <c r="K798" s="74" t="s">
        <v>56</v>
      </c>
    </row>
    <row r="799" spans="1:11" x14ac:dyDescent="0.2">
      <c r="A799" s="12" t="s">
        <v>68</v>
      </c>
      <c r="B799" s="22" t="s">
        <v>20</v>
      </c>
      <c r="C799" s="54" t="s">
        <v>59</v>
      </c>
      <c r="D799" s="54" t="s">
        <v>119</v>
      </c>
      <c r="E799" s="53"/>
      <c r="F799" s="22" t="str">
        <f>IF(H799="","",CHOOSE(MONTH(H799),"JANVIER","FEVRIER","MARS","AVRIL","MAI","JUIN","JUILLET","AOUT","SEPTEMBRE","OCTOBRE","NOVEMBRE","DECEMBRE"))</f>
        <v>DECEMBRE</v>
      </c>
      <c r="G799" s="55">
        <v>43070</v>
      </c>
      <c r="H799" s="55">
        <v>43074</v>
      </c>
      <c r="I799" s="22">
        <f>H799-G799</f>
        <v>4</v>
      </c>
      <c r="J799" s="57">
        <v>266.08</v>
      </c>
      <c r="K799" s="74" t="s">
        <v>56</v>
      </c>
    </row>
    <row r="800" spans="1:11" x14ac:dyDescent="0.2">
      <c r="A800" s="12" t="s">
        <v>79</v>
      </c>
      <c r="B800" s="22" t="s">
        <v>20</v>
      </c>
      <c r="C800" s="53" t="s">
        <v>58</v>
      </c>
      <c r="D800" s="54" t="s">
        <v>83</v>
      </c>
      <c r="E800" s="53"/>
      <c r="F800" s="22" t="str">
        <f>IF(H800="","",CHOOSE(MONTH(H800),"JANVIER","FEVRIER","MARS","AVRIL","MAI","JUIN","JUILLET","AOUT","SEPTEMBRE","OCTOBRE","NOVEMBRE","DECEMBRE"))</f>
        <v>DECEMBRE</v>
      </c>
      <c r="G800" s="55">
        <v>43070</v>
      </c>
      <c r="H800" s="55">
        <v>43073</v>
      </c>
      <c r="I800" s="22">
        <f>H800-G800</f>
        <v>3</v>
      </c>
      <c r="J800" s="57">
        <v>189.91</v>
      </c>
    </row>
    <row r="801" spans="1:11" x14ac:dyDescent="0.2">
      <c r="A801" s="12" t="s">
        <v>79</v>
      </c>
      <c r="B801" s="22" t="s">
        <v>22</v>
      </c>
      <c r="C801" s="54" t="s">
        <v>59</v>
      </c>
      <c r="D801" s="54" t="s">
        <v>125</v>
      </c>
      <c r="E801" s="53"/>
      <c r="F801" s="22" t="str">
        <f>IF(H801="","",CHOOSE(MONTH(H801),"JANVIER","FEVRIER","MARS","AVRIL","MAI","JUIN","JUILLET","AOUT","SEPTEMBRE","OCTOBRE","NOVEMBRE","DECEMBRE"))</f>
        <v>DECEMBRE</v>
      </c>
      <c r="G801" s="55">
        <v>43070</v>
      </c>
      <c r="H801" s="55">
        <v>43073</v>
      </c>
      <c r="I801" s="22">
        <f>H801-G801</f>
        <v>3</v>
      </c>
      <c r="J801" s="57">
        <v>73.36</v>
      </c>
      <c r="K801" s="74" t="s">
        <v>56</v>
      </c>
    </row>
    <row r="802" spans="1:11" x14ac:dyDescent="0.2">
      <c r="A802" s="12" t="s">
        <v>72</v>
      </c>
      <c r="B802" s="22" t="s">
        <v>20</v>
      </c>
      <c r="C802" s="54" t="s">
        <v>59</v>
      </c>
      <c r="D802" s="54" t="s">
        <v>122</v>
      </c>
      <c r="E802" s="53"/>
      <c r="F802" s="22" t="str">
        <f>IF(H802="","",CHOOSE(MONTH(H802),"JANVIER","FEVRIER","MARS","AVRIL","MAI","JUIN","JUILLET","AOUT","SEPTEMBRE","OCTOBRE","NOVEMBRE","DECEMBRE"))</f>
        <v>DECEMBRE</v>
      </c>
      <c r="G802" s="55">
        <v>43070</v>
      </c>
      <c r="H802" s="55">
        <v>43070</v>
      </c>
      <c r="I802" s="22">
        <f>H802-G802</f>
        <v>0</v>
      </c>
      <c r="J802" s="57">
        <v>0</v>
      </c>
      <c r="K802" s="74" t="s">
        <v>56</v>
      </c>
    </row>
    <row r="803" spans="1:11" x14ac:dyDescent="0.2">
      <c r="A803" s="12" t="s">
        <v>72</v>
      </c>
      <c r="B803" s="22" t="s">
        <v>20</v>
      </c>
      <c r="C803" s="54" t="s">
        <v>59</v>
      </c>
      <c r="D803" s="54" t="s">
        <v>122</v>
      </c>
      <c r="E803" s="53"/>
      <c r="F803" s="22" t="str">
        <f>IF(H803="","",CHOOSE(MONTH(H803),"JANVIER","FEVRIER","MARS","AVRIL","MAI","JUIN","JUILLET","AOUT","SEPTEMBRE","OCTOBRE","NOVEMBRE","DECEMBRE"))</f>
        <v>DECEMBRE</v>
      </c>
      <c r="G803" s="55">
        <v>43070</v>
      </c>
      <c r="H803" s="55">
        <v>43070</v>
      </c>
      <c r="I803" s="22">
        <f>H803-G803</f>
        <v>0</v>
      </c>
      <c r="J803" s="57">
        <v>0</v>
      </c>
      <c r="K803" s="74" t="s">
        <v>56</v>
      </c>
    </row>
    <row r="804" spans="1:11" x14ac:dyDescent="0.2">
      <c r="A804" s="12" t="s">
        <v>72</v>
      </c>
      <c r="B804" s="22" t="s">
        <v>20</v>
      </c>
      <c r="C804" s="54" t="s">
        <v>59</v>
      </c>
      <c r="D804" s="54" t="s">
        <v>122</v>
      </c>
      <c r="E804" s="53"/>
      <c r="F804" s="22" t="str">
        <f>IF(H804="","",CHOOSE(MONTH(H804),"JANVIER","FEVRIER","MARS","AVRIL","MAI","JUIN","JUILLET","AOUT","SEPTEMBRE","OCTOBRE","NOVEMBRE","DECEMBRE"))</f>
        <v>DECEMBRE</v>
      </c>
      <c r="G804" s="55">
        <v>43070</v>
      </c>
      <c r="H804" s="55">
        <v>43070</v>
      </c>
      <c r="I804" s="22">
        <f>H804-G804</f>
        <v>0</v>
      </c>
      <c r="J804" s="57">
        <v>0</v>
      </c>
      <c r="K804" s="74" t="s">
        <v>56</v>
      </c>
    </row>
    <row r="805" spans="1:11" x14ac:dyDescent="0.2">
      <c r="A805" s="12" t="s">
        <v>72</v>
      </c>
      <c r="B805" s="22" t="s">
        <v>20</v>
      </c>
      <c r="C805" s="54" t="s">
        <v>59</v>
      </c>
      <c r="D805" s="54" t="s">
        <v>122</v>
      </c>
      <c r="E805" s="53"/>
      <c r="F805" s="22" t="str">
        <f>IF(H805="","",CHOOSE(MONTH(H805),"JANVIER","FEVRIER","MARS","AVRIL","MAI","JUIN","JUILLET","AOUT","SEPTEMBRE","OCTOBRE","NOVEMBRE","DECEMBRE"))</f>
        <v>DECEMBRE</v>
      </c>
      <c r="G805" s="55">
        <v>43070</v>
      </c>
      <c r="H805" s="55">
        <v>43070</v>
      </c>
      <c r="I805" s="22">
        <f>H805-G805</f>
        <v>0</v>
      </c>
      <c r="J805" s="57">
        <v>0</v>
      </c>
      <c r="K805" s="74" t="s">
        <v>56</v>
      </c>
    </row>
    <row r="806" spans="1:11" x14ac:dyDescent="0.2">
      <c r="A806" s="12" t="s">
        <v>72</v>
      </c>
      <c r="B806" s="22" t="s">
        <v>20</v>
      </c>
      <c r="C806" s="54" t="s">
        <v>59</v>
      </c>
      <c r="D806" s="54" t="s">
        <v>122</v>
      </c>
      <c r="E806" s="53"/>
      <c r="F806" s="22" t="str">
        <f>IF(H806="","",CHOOSE(MONTH(H806),"JANVIER","FEVRIER","MARS","AVRIL","MAI","JUIN","JUILLET","AOUT","SEPTEMBRE","OCTOBRE","NOVEMBRE","DECEMBRE"))</f>
        <v>DECEMBRE</v>
      </c>
      <c r="G806" s="55">
        <v>43070</v>
      </c>
      <c r="H806" s="55">
        <v>43070</v>
      </c>
      <c r="I806" s="22">
        <f>H806-G806</f>
        <v>0</v>
      </c>
      <c r="J806" s="57">
        <v>0</v>
      </c>
      <c r="K806" s="74" t="s">
        <v>56</v>
      </c>
    </row>
    <row r="807" spans="1:11" x14ac:dyDescent="0.2">
      <c r="A807" s="12" t="s">
        <v>72</v>
      </c>
      <c r="B807" s="22" t="s">
        <v>20</v>
      </c>
      <c r="C807" s="54" t="s">
        <v>59</v>
      </c>
      <c r="D807" s="54" t="s">
        <v>122</v>
      </c>
      <c r="E807" s="53"/>
      <c r="F807" s="22" t="str">
        <f>IF(H807="","",CHOOSE(MONTH(H807),"JANVIER","FEVRIER","MARS","AVRIL","MAI","JUIN","JUILLET","AOUT","SEPTEMBRE","OCTOBRE","NOVEMBRE","DECEMBRE"))</f>
        <v>DECEMBRE</v>
      </c>
      <c r="G807" s="55">
        <v>43070</v>
      </c>
      <c r="H807" s="55">
        <v>43070</v>
      </c>
      <c r="I807" s="22">
        <f>H807-G807</f>
        <v>0</v>
      </c>
      <c r="J807" s="57">
        <v>0</v>
      </c>
      <c r="K807" s="74" t="s">
        <v>56</v>
      </c>
    </row>
    <row r="808" spans="1:11" x14ac:dyDescent="0.2">
      <c r="A808" s="12" t="s">
        <v>72</v>
      </c>
      <c r="B808" s="22" t="s">
        <v>20</v>
      </c>
      <c r="C808" s="54" t="s">
        <v>59</v>
      </c>
      <c r="D808" s="54" t="s">
        <v>122</v>
      </c>
      <c r="E808" s="53"/>
      <c r="F808" s="22" t="str">
        <f>IF(H808="","",CHOOSE(MONTH(H808),"JANVIER","FEVRIER","MARS","AVRIL","MAI","JUIN","JUILLET","AOUT","SEPTEMBRE","OCTOBRE","NOVEMBRE","DECEMBRE"))</f>
        <v>DECEMBRE</v>
      </c>
      <c r="G808" s="55">
        <v>43070</v>
      </c>
      <c r="H808" s="55">
        <v>43070</v>
      </c>
      <c r="I808" s="22">
        <f>H808-G808</f>
        <v>0</v>
      </c>
      <c r="J808" s="57">
        <v>0</v>
      </c>
      <c r="K808" s="74" t="s">
        <v>56</v>
      </c>
    </row>
    <row r="809" spans="1:11" x14ac:dyDescent="0.2">
      <c r="A809" s="12" t="s">
        <v>72</v>
      </c>
      <c r="B809" s="22" t="s">
        <v>20</v>
      </c>
      <c r="C809" s="54" t="s">
        <v>59</v>
      </c>
      <c r="D809" s="54" t="s">
        <v>122</v>
      </c>
      <c r="E809" s="53"/>
      <c r="F809" s="22" t="str">
        <f>IF(H809="","",CHOOSE(MONTH(H809),"JANVIER","FEVRIER","MARS","AVRIL","MAI","JUIN","JUILLET","AOUT","SEPTEMBRE","OCTOBRE","NOVEMBRE","DECEMBRE"))</f>
        <v>DECEMBRE</v>
      </c>
      <c r="G809" s="55">
        <v>43070</v>
      </c>
      <c r="H809" s="55">
        <v>43070</v>
      </c>
      <c r="I809" s="22">
        <f>H809-G809</f>
        <v>0</v>
      </c>
      <c r="J809" s="57">
        <v>0</v>
      </c>
      <c r="K809" s="74" t="s">
        <v>56</v>
      </c>
    </row>
    <row r="810" spans="1:11" x14ac:dyDescent="0.2">
      <c r="A810" s="12" t="s">
        <v>72</v>
      </c>
      <c r="B810" s="22" t="s">
        <v>20</v>
      </c>
      <c r="C810" s="54" t="s">
        <v>59</v>
      </c>
      <c r="D810" s="54" t="s">
        <v>107</v>
      </c>
      <c r="E810" s="53"/>
      <c r="F810" s="22" t="str">
        <f>IF(H810="","",CHOOSE(MONTH(H810),"JANVIER","FEVRIER","MARS","AVRIL","MAI","JUIN","JUILLET","AOUT","SEPTEMBRE","OCTOBRE","NOVEMBRE","DECEMBRE"))</f>
        <v>DECEMBRE</v>
      </c>
      <c r="G810" s="55">
        <v>43070</v>
      </c>
      <c r="H810" s="55">
        <v>43073</v>
      </c>
      <c r="I810" s="22">
        <f>H810-G810</f>
        <v>3</v>
      </c>
      <c r="J810" s="57">
        <v>373.48</v>
      </c>
      <c r="K810" s="74" t="s">
        <v>56</v>
      </c>
    </row>
    <row r="811" spans="1:11" x14ac:dyDescent="0.2">
      <c r="A811" s="12" t="s">
        <v>74</v>
      </c>
      <c r="B811" s="22" t="s">
        <v>20</v>
      </c>
      <c r="C811" s="54" t="s">
        <v>59</v>
      </c>
      <c r="D811" s="54" t="s">
        <v>114</v>
      </c>
      <c r="E811" s="53"/>
      <c r="F811" s="22" t="str">
        <f>IF(H811="","",CHOOSE(MONTH(H811),"JANVIER","FEVRIER","MARS","AVRIL","MAI","JUIN","JUILLET","AOUT","SEPTEMBRE","OCTOBRE","NOVEMBRE","DECEMBRE"))</f>
        <v>DECEMBRE</v>
      </c>
      <c r="G811" s="55">
        <v>43070</v>
      </c>
      <c r="H811" s="55">
        <v>43070</v>
      </c>
      <c r="I811" s="22">
        <f>H811-G811</f>
        <v>0</v>
      </c>
      <c r="J811" s="57">
        <v>0</v>
      </c>
      <c r="K811" s="74" t="s">
        <v>56</v>
      </c>
    </row>
    <row r="812" spans="1:11" x14ac:dyDescent="0.2">
      <c r="A812" s="12" t="s">
        <v>74</v>
      </c>
      <c r="B812" s="22" t="s">
        <v>20</v>
      </c>
      <c r="C812" s="54" t="s">
        <v>59</v>
      </c>
      <c r="D812" s="54" t="s">
        <v>114</v>
      </c>
      <c r="E812" s="53"/>
      <c r="F812" s="22" t="str">
        <f>IF(H812="","",CHOOSE(MONTH(H812),"JANVIER","FEVRIER","MARS","AVRIL","MAI","JUIN","JUILLET","AOUT","SEPTEMBRE","OCTOBRE","NOVEMBRE","DECEMBRE"))</f>
        <v>DECEMBRE</v>
      </c>
      <c r="G812" s="55">
        <v>43070</v>
      </c>
      <c r="H812" s="55">
        <v>43070</v>
      </c>
      <c r="I812" s="22">
        <f>H812-G812</f>
        <v>0</v>
      </c>
      <c r="J812" s="57">
        <v>0</v>
      </c>
    </row>
    <row r="813" spans="1:11" x14ac:dyDescent="0.2">
      <c r="A813" s="12" t="s">
        <v>74</v>
      </c>
      <c r="B813" s="22" t="s">
        <v>20</v>
      </c>
      <c r="C813" s="54" t="s">
        <v>59</v>
      </c>
      <c r="D813" s="54" t="s">
        <v>114</v>
      </c>
      <c r="E813" s="53"/>
      <c r="F813" s="22" t="str">
        <f>IF(H813="","",CHOOSE(MONTH(H813),"JANVIER","FEVRIER","MARS","AVRIL","MAI","JUIN","JUILLET","AOUT","SEPTEMBRE","OCTOBRE","NOVEMBRE","DECEMBRE"))</f>
        <v>DECEMBRE</v>
      </c>
      <c r="G813" s="55">
        <v>43070</v>
      </c>
      <c r="H813" s="55">
        <v>43070</v>
      </c>
      <c r="I813" s="22">
        <f>H813-G813</f>
        <v>0</v>
      </c>
      <c r="J813" s="57">
        <v>0</v>
      </c>
      <c r="K813" s="74" t="s">
        <v>56</v>
      </c>
    </row>
    <row r="814" spans="1:11" x14ac:dyDescent="0.2">
      <c r="A814" s="12" t="s">
        <v>74</v>
      </c>
      <c r="B814" s="22" t="s">
        <v>20</v>
      </c>
      <c r="C814" s="54" t="s">
        <v>59</v>
      </c>
      <c r="D814" s="54" t="s">
        <v>114</v>
      </c>
      <c r="E814" s="53"/>
      <c r="F814" s="22" t="str">
        <f>IF(H814="","",CHOOSE(MONTH(H814),"JANVIER","FEVRIER","MARS","AVRIL","MAI","JUIN","JUILLET","AOUT","SEPTEMBRE","OCTOBRE","NOVEMBRE","DECEMBRE"))</f>
        <v>DECEMBRE</v>
      </c>
      <c r="G814" s="55">
        <v>43070</v>
      </c>
      <c r="H814" s="55">
        <v>43070</v>
      </c>
      <c r="I814" s="22">
        <f>H814-G814</f>
        <v>0</v>
      </c>
      <c r="J814" s="57">
        <v>0</v>
      </c>
      <c r="K814" s="74" t="s">
        <v>56</v>
      </c>
    </row>
    <row r="815" spans="1:11" x14ac:dyDescent="0.2">
      <c r="A815" s="12" t="s">
        <v>74</v>
      </c>
      <c r="B815" s="22" t="s">
        <v>20</v>
      </c>
      <c r="C815" s="54" t="s">
        <v>59</v>
      </c>
      <c r="D815" s="54" t="s">
        <v>114</v>
      </c>
      <c r="E815" s="53"/>
      <c r="F815" s="22" t="str">
        <f>IF(H815="","",CHOOSE(MONTH(H815),"JANVIER","FEVRIER","MARS","AVRIL","MAI","JUIN","JUILLET","AOUT","SEPTEMBRE","OCTOBRE","NOVEMBRE","DECEMBRE"))</f>
        <v>DECEMBRE</v>
      </c>
      <c r="G815" s="55">
        <v>43070</v>
      </c>
      <c r="H815" s="55">
        <v>43070</v>
      </c>
      <c r="I815" s="22">
        <f>H815-G815</f>
        <v>0</v>
      </c>
      <c r="J815" s="57">
        <v>0</v>
      </c>
      <c r="K815" s="74" t="s">
        <v>56</v>
      </c>
    </row>
    <row r="816" spans="1:11" x14ac:dyDescent="0.2">
      <c r="A816" s="12" t="s">
        <v>74</v>
      </c>
      <c r="B816" s="22" t="s">
        <v>20</v>
      </c>
      <c r="C816" s="54" t="s">
        <v>59</v>
      </c>
      <c r="D816" s="54" t="s">
        <v>114</v>
      </c>
      <c r="E816" s="53"/>
      <c r="F816" s="22" t="str">
        <f>IF(H816="","",CHOOSE(MONTH(H816),"JANVIER","FEVRIER","MARS","AVRIL","MAI","JUIN","JUILLET","AOUT","SEPTEMBRE","OCTOBRE","NOVEMBRE","DECEMBRE"))</f>
        <v>DECEMBRE</v>
      </c>
      <c r="G816" s="55">
        <v>43070</v>
      </c>
      <c r="H816" s="55">
        <v>43070</v>
      </c>
      <c r="I816" s="22">
        <f>H816-G816</f>
        <v>0</v>
      </c>
      <c r="J816" s="57">
        <v>0</v>
      </c>
      <c r="K816" s="74" t="s">
        <v>56</v>
      </c>
    </row>
    <row r="817" spans="1:11" x14ac:dyDescent="0.2">
      <c r="A817" s="12" t="s">
        <v>74</v>
      </c>
      <c r="B817" s="22" t="s">
        <v>20</v>
      </c>
      <c r="C817" s="54" t="s">
        <v>59</v>
      </c>
      <c r="D817" s="54" t="s">
        <v>114</v>
      </c>
      <c r="E817" s="53"/>
      <c r="F817" s="22" t="str">
        <f>IF(H817="","",CHOOSE(MONTH(H817),"JANVIER","FEVRIER","MARS","AVRIL","MAI","JUIN","JUILLET","AOUT","SEPTEMBRE","OCTOBRE","NOVEMBRE","DECEMBRE"))</f>
        <v>DECEMBRE</v>
      </c>
      <c r="G817" s="55">
        <v>43070</v>
      </c>
      <c r="H817" s="55">
        <v>43070</v>
      </c>
      <c r="I817" s="22">
        <f>H817-G817</f>
        <v>0</v>
      </c>
      <c r="J817" s="57">
        <v>0</v>
      </c>
      <c r="K817" s="74" t="s">
        <v>56</v>
      </c>
    </row>
    <row r="818" spans="1:11" x14ac:dyDescent="0.2">
      <c r="A818" s="12" t="s">
        <v>74</v>
      </c>
      <c r="B818" s="22" t="s">
        <v>20</v>
      </c>
      <c r="C818" s="54" t="s">
        <v>59</v>
      </c>
      <c r="D818" s="54" t="s">
        <v>114</v>
      </c>
      <c r="E818" s="53"/>
      <c r="F818" s="22" t="str">
        <f>IF(H818="","",CHOOSE(MONTH(H818),"JANVIER","FEVRIER","MARS","AVRIL","MAI","JUIN","JUILLET","AOUT","SEPTEMBRE","OCTOBRE","NOVEMBRE","DECEMBRE"))</f>
        <v>DECEMBRE</v>
      </c>
      <c r="G818" s="55">
        <v>43070</v>
      </c>
      <c r="H818" s="55">
        <v>43071</v>
      </c>
      <c r="I818" s="22">
        <f>H818-G818</f>
        <v>1</v>
      </c>
      <c r="J818" s="57">
        <v>50</v>
      </c>
      <c r="K818" s="74" t="s">
        <v>56</v>
      </c>
    </row>
    <row r="819" spans="1:11" x14ac:dyDescent="0.2">
      <c r="A819" s="12" t="s">
        <v>76</v>
      </c>
      <c r="B819" s="22" t="s">
        <v>20</v>
      </c>
      <c r="C819" s="53" t="s">
        <v>58</v>
      </c>
      <c r="D819" s="54" t="s">
        <v>85</v>
      </c>
      <c r="E819" s="53"/>
      <c r="F819" s="22" t="str">
        <f>IF(H819="","",CHOOSE(MONTH(H819),"JANVIER","FEVRIER","MARS","AVRIL","MAI","JUIN","JUILLET","AOUT","SEPTEMBRE","OCTOBRE","NOVEMBRE","DECEMBRE"))</f>
        <v>DECEMBRE</v>
      </c>
      <c r="G819" s="55">
        <v>43070</v>
      </c>
      <c r="H819" s="55">
        <v>43073</v>
      </c>
      <c r="I819" s="22">
        <f>H819-G819</f>
        <v>3</v>
      </c>
      <c r="J819" s="57">
        <v>149.41999999999999</v>
      </c>
      <c r="K819" s="74" t="s">
        <v>56</v>
      </c>
    </row>
    <row r="820" spans="1:11" x14ac:dyDescent="0.2">
      <c r="A820" s="12" t="s">
        <v>66</v>
      </c>
      <c r="B820" s="22" t="s">
        <v>20</v>
      </c>
      <c r="C820" s="54" t="s">
        <v>59</v>
      </c>
      <c r="D820" s="54" t="s">
        <v>99</v>
      </c>
      <c r="E820" s="53"/>
      <c r="F820" s="22" t="str">
        <f>IF(H820="","",CHOOSE(MONTH(H820),"JANVIER","FEVRIER","MARS","AVRIL","MAI","JUIN","JUILLET","AOUT","SEPTEMBRE","OCTOBRE","NOVEMBRE","DECEMBRE"))</f>
        <v>DECEMBRE</v>
      </c>
      <c r="G820" s="55">
        <v>43073</v>
      </c>
      <c r="H820" s="55">
        <v>43077</v>
      </c>
      <c r="I820" s="22">
        <f>H820-G820</f>
        <v>4</v>
      </c>
      <c r="J820" s="57">
        <v>418.44</v>
      </c>
      <c r="K820" s="74" t="s">
        <v>56</v>
      </c>
    </row>
    <row r="821" spans="1:11" x14ac:dyDescent="0.2">
      <c r="A821" s="12" t="s">
        <v>79</v>
      </c>
      <c r="B821" s="22" t="s">
        <v>20</v>
      </c>
      <c r="C821" s="54" t="s">
        <v>59</v>
      </c>
      <c r="D821" s="54" t="s">
        <v>109</v>
      </c>
      <c r="E821" s="53"/>
      <c r="F821" s="22" t="str">
        <f>IF(H821="","",CHOOSE(MONTH(H821),"JANVIER","FEVRIER","MARS","AVRIL","MAI","JUIN","JUILLET","AOUT","SEPTEMBRE","OCTOBRE","NOVEMBRE","DECEMBRE"))</f>
        <v>DECEMBRE</v>
      </c>
      <c r="G821" s="55">
        <v>43073</v>
      </c>
      <c r="H821" s="55">
        <v>43076</v>
      </c>
      <c r="I821" s="22">
        <f>H821-G821</f>
        <v>3</v>
      </c>
      <c r="J821" s="57">
        <v>209.36</v>
      </c>
      <c r="K821" s="74" t="s">
        <v>56</v>
      </c>
    </row>
    <row r="822" spans="1:11" x14ac:dyDescent="0.2">
      <c r="A822" s="12" t="s">
        <v>76</v>
      </c>
      <c r="B822" s="22" t="s">
        <v>20</v>
      </c>
      <c r="C822" s="54" t="s">
        <v>59</v>
      </c>
      <c r="D822" s="54" t="s">
        <v>85</v>
      </c>
      <c r="E822" s="53"/>
      <c r="F822" s="22" t="str">
        <f>IF(H822="","",CHOOSE(MONTH(H822),"JANVIER","FEVRIER","MARS","AVRIL","MAI","JUIN","JUILLET","AOUT","SEPTEMBRE","OCTOBRE","NOVEMBRE","DECEMBRE"))</f>
        <v>DECEMBRE</v>
      </c>
      <c r="G822" s="55">
        <v>43073</v>
      </c>
      <c r="H822" s="55">
        <v>43077</v>
      </c>
      <c r="I822" s="22">
        <f>H822-G822</f>
        <v>4</v>
      </c>
      <c r="J822" s="57">
        <v>252.48999999999998</v>
      </c>
      <c r="K822" s="74" t="s">
        <v>56</v>
      </c>
    </row>
    <row r="823" spans="1:11" x14ac:dyDescent="0.2">
      <c r="A823" s="12" t="s">
        <v>68</v>
      </c>
      <c r="B823" s="22" t="s">
        <v>20</v>
      </c>
      <c r="C823" s="54" t="s">
        <v>59</v>
      </c>
      <c r="D823" s="53" t="s">
        <v>107</v>
      </c>
      <c r="E823" s="53"/>
      <c r="F823" s="22" t="str">
        <f>IF(H823="","",CHOOSE(MONTH(H823),"JANVIER","FEVRIER","MARS","AVRIL","MAI","JUIN","JUILLET","AOUT","SEPTEMBRE","OCTOBRE","NOVEMBRE","DECEMBRE"))</f>
        <v>DECEMBRE</v>
      </c>
      <c r="G823" s="55">
        <v>43074</v>
      </c>
      <c r="H823" s="55">
        <v>43076</v>
      </c>
      <c r="I823" s="22">
        <f>H823-G823</f>
        <v>2</v>
      </c>
      <c r="J823" s="57">
        <v>126.24</v>
      </c>
      <c r="K823" s="74" t="s">
        <v>56</v>
      </c>
    </row>
    <row r="824" spans="1:11" x14ac:dyDescent="0.2">
      <c r="A824" s="12" t="s">
        <v>63</v>
      </c>
      <c r="B824" s="22" t="s">
        <v>20</v>
      </c>
      <c r="C824" s="54" t="s">
        <v>59</v>
      </c>
      <c r="D824" s="54" t="s">
        <v>125</v>
      </c>
      <c r="E824" s="53"/>
      <c r="F824" s="22" t="str">
        <f>IF(H824="","",CHOOSE(MONTH(H824),"JANVIER","FEVRIER","MARS","AVRIL","MAI","JUIN","JUILLET","AOUT","SEPTEMBRE","OCTOBRE","NOVEMBRE","DECEMBRE"))</f>
        <v>DECEMBRE</v>
      </c>
      <c r="G824" s="55">
        <v>43075</v>
      </c>
      <c r="H824" s="55">
        <v>43079</v>
      </c>
      <c r="I824" s="22">
        <f>H824-G824</f>
        <v>4</v>
      </c>
      <c r="J824" s="57">
        <v>466.71000000000004</v>
      </c>
      <c r="K824" s="74" t="s">
        <v>56</v>
      </c>
    </row>
    <row r="825" spans="1:11" x14ac:dyDescent="0.2">
      <c r="A825" s="12" t="s">
        <v>72</v>
      </c>
      <c r="B825" s="22" t="s">
        <v>20</v>
      </c>
      <c r="C825" s="54" t="s">
        <v>59</v>
      </c>
      <c r="D825" s="54" t="s">
        <v>126</v>
      </c>
      <c r="E825" s="53"/>
      <c r="F825" s="22" t="str">
        <f>IF(H825="","",CHOOSE(MONTH(H825),"JANVIER","FEVRIER","MARS","AVRIL","MAI","JUIN","JUILLET","AOUT","SEPTEMBRE","OCTOBRE","NOVEMBRE","DECEMBRE"))</f>
        <v>DECEMBRE</v>
      </c>
      <c r="G825" s="55">
        <v>43075</v>
      </c>
      <c r="H825" s="55">
        <v>43078</v>
      </c>
      <c r="I825" s="22">
        <f>H825-G825</f>
        <v>3</v>
      </c>
      <c r="J825" s="57">
        <v>748.31999999999994</v>
      </c>
      <c r="K825" s="74" t="s">
        <v>56</v>
      </c>
    </row>
    <row r="826" spans="1:11" x14ac:dyDescent="0.2">
      <c r="A826" s="12" t="s">
        <v>70</v>
      </c>
      <c r="B826" s="22" t="s">
        <v>20</v>
      </c>
      <c r="C826" s="53" t="s">
        <v>58</v>
      </c>
      <c r="D826" s="54" t="s">
        <v>86</v>
      </c>
      <c r="E826" s="53"/>
      <c r="F826" s="22" t="str">
        <f>IF(H826="","",CHOOSE(MONTH(H826),"JANVIER","FEVRIER","MARS","AVRIL","MAI","JUIN","JUILLET","AOUT","SEPTEMBRE","OCTOBRE","NOVEMBRE","DECEMBRE"))</f>
        <v>DECEMBRE</v>
      </c>
      <c r="G826" s="55">
        <v>43076</v>
      </c>
      <c r="H826" s="55">
        <v>43080</v>
      </c>
      <c r="I826" s="22">
        <f>H826-G826</f>
        <v>4</v>
      </c>
      <c r="J826" s="57">
        <v>506.1</v>
      </c>
      <c r="K826" s="74" t="s">
        <v>56</v>
      </c>
    </row>
    <row r="827" spans="1:11" x14ac:dyDescent="0.2">
      <c r="A827" s="12" t="s">
        <v>70</v>
      </c>
      <c r="B827" s="22" t="s">
        <v>22</v>
      </c>
      <c r="C827" s="54" t="s">
        <v>59</v>
      </c>
      <c r="D827" s="54" t="s">
        <v>86</v>
      </c>
      <c r="E827" s="53"/>
      <c r="F827" s="22" t="str">
        <f>IF(H827="","",CHOOSE(MONTH(H827),"JANVIER","FEVRIER","MARS","AVRIL","MAI","JUIN","JUILLET","AOUT","SEPTEMBRE","OCTOBRE","NOVEMBRE","DECEMBRE"))</f>
        <v>DECEMBRE</v>
      </c>
      <c r="G827" s="55">
        <v>43076</v>
      </c>
      <c r="H827" s="55">
        <v>43080</v>
      </c>
      <c r="I827" s="22">
        <f>H827-G827</f>
        <v>4</v>
      </c>
      <c r="J827" s="57">
        <v>178.66</v>
      </c>
      <c r="K827" s="74" t="s">
        <v>56</v>
      </c>
    </row>
    <row r="828" spans="1:11" x14ac:dyDescent="0.2">
      <c r="A828" s="12" t="s">
        <v>80</v>
      </c>
      <c r="B828" s="22" t="s">
        <v>20</v>
      </c>
      <c r="C828" s="54" t="s">
        <v>59</v>
      </c>
      <c r="D828" s="54" t="s">
        <v>124</v>
      </c>
      <c r="E828" s="53"/>
      <c r="F828" s="22" t="str">
        <f>IF(H828="","",CHOOSE(MONTH(H828),"JANVIER","FEVRIER","MARS","AVRIL","MAI","JUIN","JUILLET","AOUT","SEPTEMBRE","OCTOBRE","NOVEMBRE","DECEMBRE"))</f>
        <v>DECEMBRE</v>
      </c>
      <c r="G828" s="55">
        <v>43076</v>
      </c>
      <c r="H828" s="55">
        <v>43079</v>
      </c>
      <c r="I828" s="22">
        <f>H828-G828</f>
        <v>3</v>
      </c>
      <c r="J828" s="57">
        <v>457</v>
      </c>
      <c r="K828" s="74" t="s">
        <v>56</v>
      </c>
    </row>
    <row r="829" spans="1:11" x14ac:dyDescent="0.2">
      <c r="A829" s="12" t="s">
        <v>68</v>
      </c>
      <c r="B829" s="22" t="s">
        <v>20</v>
      </c>
      <c r="C829" s="54" t="s">
        <v>59</v>
      </c>
      <c r="D829" s="54" t="s">
        <v>123</v>
      </c>
      <c r="E829" s="53"/>
      <c r="F829" s="22" t="str">
        <f>IF(H829="","",CHOOSE(MONTH(H829),"JANVIER","FEVRIER","MARS","AVRIL","MAI","JUIN","JUILLET","AOUT","SEPTEMBRE","OCTOBRE","NOVEMBRE","DECEMBRE"))</f>
        <v>DECEMBRE</v>
      </c>
      <c r="G829" s="55">
        <v>43076</v>
      </c>
      <c r="H829" s="55">
        <v>43079</v>
      </c>
      <c r="I829" s="22">
        <f>H829-G829</f>
        <v>3</v>
      </c>
      <c r="J829" s="57">
        <v>437</v>
      </c>
      <c r="K829" s="74" t="s">
        <v>56</v>
      </c>
    </row>
    <row r="830" spans="1:11" x14ac:dyDescent="0.2">
      <c r="A830" s="12" t="s">
        <v>79</v>
      </c>
      <c r="B830" s="22" t="s">
        <v>20</v>
      </c>
      <c r="C830" s="53" t="s">
        <v>58</v>
      </c>
      <c r="D830" s="54" t="s">
        <v>83</v>
      </c>
      <c r="E830" s="53"/>
      <c r="F830" s="22" t="str">
        <f>IF(H830="","",CHOOSE(MONTH(H830),"JANVIER","FEVRIER","MARS","AVRIL","MAI","JUIN","JUILLET","AOUT","SEPTEMBRE","OCTOBRE","NOVEMBRE","DECEMBRE"))</f>
        <v>DECEMBRE</v>
      </c>
      <c r="G830" s="55">
        <v>43076</v>
      </c>
      <c r="H830" s="55">
        <v>43079</v>
      </c>
      <c r="I830" s="22">
        <f>H830-G830</f>
        <v>3</v>
      </c>
      <c r="J830" s="57">
        <v>308.48</v>
      </c>
      <c r="K830" s="74" t="s">
        <v>56</v>
      </c>
    </row>
    <row r="831" spans="1:11" x14ac:dyDescent="0.2">
      <c r="A831" s="12" t="s">
        <v>65</v>
      </c>
      <c r="B831" s="22" t="s">
        <v>20</v>
      </c>
      <c r="C831" s="54" t="s">
        <v>59</v>
      </c>
      <c r="D831" s="54" t="s">
        <v>83</v>
      </c>
      <c r="E831" s="53"/>
      <c r="F831" s="22" t="str">
        <f>IF(H831="","",CHOOSE(MONTH(H831),"JANVIER","FEVRIER","MARS","AVRIL","MAI","JUIN","JUILLET","AOUT","SEPTEMBRE","OCTOBRE","NOVEMBRE","DECEMBRE"))</f>
        <v>DECEMBRE</v>
      </c>
      <c r="G831" s="55">
        <v>43077</v>
      </c>
      <c r="H831" s="55">
        <v>43080</v>
      </c>
      <c r="I831" s="22">
        <f>H831-G831</f>
        <v>3</v>
      </c>
      <c r="J831" s="57">
        <v>211.73</v>
      </c>
    </row>
    <row r="832" spans="1:11" x14ac:dyDescent="0.2">
      <c r="A832" s="12" t="s">
        <v>66</v>
      </c>
      <c r="B832" s="22" t="s">
        <v>20</v>
      </c>
      <c r="C832" s="54" t="s">
        <v>59</v>
      </c>
      <c r="D832" s="54" t="s">
        <v>83</v>
      </c>
      <c r="E832" s="53"/>
      <c r="F832" s="22" t="str">
        <f>IF(H832="","",CHOOSE(MONTH(H832),"JANVIER","FEVRIER","MARS","AVRIL","MAI","JUIN","JUILLET","AOUT","SEPTEMBRE","OCTOBRE","NOVEMBRE","DECEMBRE"))</f>
        <v>DECEMBRE</v>
      </c>
      <c r="G832" s="55">
        <v>43077</v>
      </c>
      <c r="H832" s="55">
        <v>43080</v>
      </c>
      <c r="I832" s="22">
        <f>H832-G832</f>
        <v>3</v>
      </c>
      <c r="J832" s="57">
        <v>484.46999999999991</v>
      </c>
    </row>
    <row r="833" spans="1:10" x14ac:dyDescent="0.2">
      <c r="A833" s="12" t="s">
        <v>74</v>
      </c>
      <c r="B833" s="22" t="s">
        <v>20</v>
      </c>
      <c r="C833" s="53" t="s">
        <v>58</v>
      </c>
      <c r="D833" s="54" t="s">
        <v>102</v>
      </c>
      <c r="E833" s="53"/>
      <c r="F833" s="22" t="str">
        <f>IF(H833="","",CHOOSE(MONTH(H833),"JANVIER","FEVRIER","MARS","AVRIL","MAI","JUIN","JUILLET","AOUT","SEPTEMBRE","OCTOBRE","NOVEMBRE","DECEMBRE"))</f>
        <v>DECEMBRE</v>
      </c>
      <c r="G833" s="55">
        <v>43077</v>
      </c>
      <c r="H833" s="55">
        <v>43080</v>
      </c>
      <c r="I833" s="22">
        <f>H833-G833</f>
        <v>3</v>
      </c>
      <c r="J833" s="57">
        <v>355.72</v>
      </c>
    </row>
    <row r="834" spans="1:10" x14ac:dyDescent="0.2">
      <c r="A834" s="12" t="s">
        <v>76</v>
      </c>
      <c r="B834" s="22" t="s">
        <v>20</v>
      </c>
      <c r="C834" s="54" t="s">
        <v>59</v>
      </c>
      <c r="D834" s="54" t="s">
        <v>110</v>
      </c>
      <c r="E834" s="53"/>
      <c r="F834" s="22" t="str">
        <f>IF(H834="","",CHOOSE(MONTH(H834),"JANVIER","FEVRIER","MARS","AVRIL","MAI","JUIN","JUILLET","AOUT","SEPTEMBRE","OCTOBRE","NOVEMBRE","DECEMBRE"))</f>
        <v>DECEMBRE</v>
      </c>
      <c r="G834" s="55">
        <v>43077</v>
      </c>
      <c r="H834" s="55">
        <v>43081</v>
      </c>
      <c r="I834" s="22">
        <f>H834-G834</f>
        <v>4</v>
      </c>
      <c r="J834" s="57">
        <v>490.41</v>
      </c>
    </row>
    <row r="835" spans="1:10" x14ac:dyDescent="0.2">
      <c r="A835" s="12" t="s">
        <v>72</v>
      </c>
      <c r="B835" s="22" t="s">
        <v>20</v>
      </c>
      <c r="C835" s="54" t="s">
        <v>59</v>
      </c>
      <c r="D835" s="54" t="s">
        <v>101</v>
      </c>
      <c r="E835" s="53"/>
      <c r="F835" s="22" t="str">
        <f>IF(H835="","",CHOOSE(MONTH(H835),"JANVIER","FEVRIER","MARS","AVRIL","MAI","JUIN","JUILLET","AOUT","SEPTEMBRE","OCTOBRE","NOVEMBRE","DECEMBRE"))</f>
        <v>DECEMBRE</v>
      </c>
      <c r="G835" s="55">
        <v>43078</v>
      </c>
      <c r="H835" s="55">
        <v>43081</v>
      </c>
      <c r="I835" s="22">
        <f>H835-G835</f>
        <v>3</v>
      </c>
      <c r="J835" s="57">
        <v>454.08000000000004</v>
      </c>
    </row>
    <row r="836" spans="1:10" x14ac:dyDescent="0.2">
      <c r="A836" s="12" t="s">
        <v>63</v>
      </c>
      <c r="B836" s="22" t="s">
        <v>20</v>
      </c>
      <c r="C836" s="53" t="s">
        <v>58</v>
      </c>
      <c r="D836" s="54" t="s">
        <v>109</v>
      </c>
      <c r="E836" s="53"/>
      <c r="F836" s="22" t="str">
        <f>IF(H836="","",CHOOSE(MONTH(H836),"JANVIER","FEVRIER","MARS","AVRIL","MAI","JUIN","JUILLET","AOUT","SEPTEMBRE","OCTOBRE","NOVEMBRE","DECEMBRE"))</f>
        <v>DECEMBRE</v>
      </c>
      <c r="G836" s="55">
        <v>43080</v>
      </c>
      <c r="H836" s="55">
        <v>43084</v>
      </c>
      <c r="I836" s="22">
        <f>H836-G836</f>
        <v>4</v>
      </c>
      <c r="J836" s="57">
        <v>185.09</v>
      </c>
    </row>
    <row r="837" spans="1:10" x14ac:dyDescent="0.2">
      <c r="A837" s="12" t="s">
        <v>66</v>
      </c>
      <c r="B837" s="22" t="s">
        <v>20</v>
      </c>
      <c r="C837" s="54" t="s">
        <v>59</v>
      </c>
      <c r="D837" s="54" t="s">
        <v>121</v>
      </c>
      <c r="E837" s="53"/>
      <c r="F837" s="22" t="str">
        <f>IF(H837="","",CHOOSE(MONTH(H837),"JANVIER","FEVRIER","MARS","AVRIL","MAI","JUIN","JUILLET","AOUT","SEPTEMBRE","OCTOBRE","NOVEMBRE","DECEMBRE"))</f>
        <v>DECEMBRE</v>
      </c>
      <c r="G837" s="55">
        <v>43080</v>
      </c>
      <c r="H837" s="55">
        <v>43085</v>
      </c>
      <c r="I837" s="22">
        <f>H837-G837</f>
        <v>5</v>
      </c>
      <c r="J837" s="57">
        <v>294.64999999999998</v>
      </c>
    </row>
    <row r="838" spans="1:10" x14ac:dyDescent="0.2">
      <c r="A838" s="12" t="s">
        <v>79</v>
      </c>
      <c r="B838" s="22" t="s">
        <v>20</v>
      </c>
      <c r="C838" s="54" t="s">
        <v>59</v>
      </c>
      <c r="D838" s="54" t="s">
        <v>109</v>
      </c>
      <c r="E838" s="53"/>
      <c r="F838" s="22" t="str">
        <f>IF(H838="","",CHOOSE(MONTH(H838),"JANVIER","FEVRIER","MARS","AVRIL","MAI","JUIN","JUILLET","AOUT","SEPTEMBRE","OCTOBRE","NOVEMBRE","DECEMBRE"))</f>
        <v>DECEMBRE</v>
      </c>
      <c r="G838" s="55">
        <v>43080</v>
      </c>
      <c r="H838" s="55">
        <v>43086</v>
      </c>
      <c r="I838" s="22">
        <f>H838-G838</f>
        <v>6</v>
      </c>
      <c r="J838" s="57">
        <v>297.29000000000002</v>
      </c>
    </row>
    <row r="839" spans="1:10" x14ac:dyDescent="0.2">
      <c r="A839" s="12" t="s">
        <v>70</v>
      </c>
      <c r="B839" s="22" t="s">
        <v>20</v>
      </c>
      <c r="C839" s="54" t="s">
        <v>59</v>
      </c>
      <c r="D839" s="53" t="s">
        <v>104</v>
      </c>
      <c r="E839" s="53"/>
      <c r="F839" s="22" t="str">
        <f>IF(H839="","",CHOOSE(MONTH(H839),"JANVIER","FEVRIER","MARS","AVRIL","MAI","JUIN","JUILLET","AOUT","SEPTEMBRE","OCTOBRE","NOVEMBRE","DECEMBRE"))</f>
        <v>DECEMBRE</v>
      </c>
      <c r="G839" s="55">
        <v>43081</v>
      </c>
      <c r="H839" s="55">
        <v>43083</v>
      </c>
      <c r="I839" s="22">
        <f>H839-G839</f>
        <v>2</v>
      </c>
      <c r="J839" s="57">
        <v>117.11</v>
      </c>
    </row>
    <row r="840" spans="1:10" x14ac:dyDescent="0.2">
      <c r="A840" s="12" t="s">
        <v>76</v>
      </c>
      <c r="B840" s="22" t="s">
        <v>20</v>
      </c>
      <c r="C840" s="54" t="s">
        <v>59</v>
      </c>
      <c r="D840" s="54" t="s">
        <v>109</v>
      </c>
      <c r="E840" s="53"/>
      <c r="F840" s="22" t="str">
        <f>IF(H840="","",CHOOSE(MONTH(H840),"JANVIER","FEVRIER","MARS","AVRIL","MAI","JUIN","JUILLET","AOUT","SEPTEMBRE","OCTOBRE","NOVEMBRE","DECEMBRE"))</f>
        <v>DECEMBRE</v>
      </c>
      <c r="G840" s="55">
        <v>43081</v>
      </c>
      <c r="H840" s="55">
        <v>43084</v>
      </c>
      <c r="I840" s="22">
        <f>H840-G840</f>
        <v>3</v>
      </c>
      <c r="J840" s="57">
        <v>131.1</v>
      </c>
    </row>
    <row r="841" spans="1:10" x14ac:dyDescent="0.2">
      <c r="A841" s="12" t="s">
        <v>70</v>
      </c>
      <c r="B841" s="22" t="s">
        <v>20</v>
      </c>
      <c r="C841" s="54" t="s">
        <v>59</v>
      </c>
      <c r="D841" s="54" t="s">
        <v>110</v>
      </c>
      <c r="E841" s="53"/>
      <c r="F841" s="22" t="str">
        <f>IF(H841="","",CHOOSE(MONTH(H841),"JANVIER","FEVRIER","MARS","AVRIL","MAI","JUIN","JUILLET","AOUT","SEPTEMBRE","OCTOBRE","NOVEMBRE","DECEMBRE"))</f>
        <v>DECEMBRE</v>
      </c>
      <c r="G841" s="55">
        <v>43083</v>
      </c>
      <c r="H841" s="55">
        <v>43086</v>
      </c>
      <c r="I841" s="22">
        <f>H841-G841</f>
        <v>3</v>
      </c>
      <c r="J841" s="57">
        <v>165.66</v>
      </c>
    </row>
    <row r="842" spans="1:10" x14ac:dyDescent="0.2">
      <c r="A842" s="12" t="s">
        <v>68</v>
      </c>
      <c r="B842" s="22" t="s">
        <v>20</v>
      </c>
      <c r="C842" s="53" t="s">
        <v>58</v>
      </c>
      <c r="D842" s="54" t="s">
        <v>109</v>
      </c>
      <c r="E842" s="53"/>
      <c r="F842" s="22" t="str">
        <f>IF(H842="","",CHOOSE(MONTH(H842),"JANVIER","FEVRIER","MARS","AVRIL","MAI","JUIN","JUILLET","AOUT","SEPTEMBRE","OCTOBRE","NOVEMBRE","DECEMBRE"))</f>
        <v>DECEMBRE</v>
      </c>
      <c r="G842" s="55">
        <v>43083</v>
      </c>
      <c r="H842" s="55">
        <v>43085</v>
      </c>
      <c r="I842" s="22">
        <f>H842-G842</f>
        <v>2</v>
      </c>
      <c r="J842" s="57">
        <v>152.31</v>
      </c>
    </row>
    <row r="843" spans="1:10" x14ac:dyDescent="0.2">
      <c r="A843" s="12" t="s">
        <v>63</v>
      </c>
      <c r="B843" s="22" t="s">
        <v>20</v>
      </c>
      <c r="C843" s="54" t="s">
        <v>59</v>
      </c>
      <c r="D843" s="54" t="s">
        <v>89</v>
      </c>
      <c r="E843" s="53"/>
      <c r="F843" s="22" t="str">
        <f>IF(H843="","",CHOOSE(MONTH(H843),"JANVIER","FEVRIER","MARS","AVRIL","MAI","JUIN","JUILLET","AOUT","SEPTEMBRE","OCTOBRE","NOVEMBRE","DECEMBRE"))</f>
        <v>DECEMBRE</v>
      </c>
      <c r="G843" s="55">
        <v>43085</v>
      </c>
      <c r="H843" s="55">
        <v>43091</v>
      </c>
      <c r="I843" s="22">
        <f>H843-G843</f>
        <v>6</v>
      </c>
      <c r="J843" s="57">
        <v>278.8</v>
      </c>
    </row>
    <row r="844" spans="1:10" x14ac:dyDescent="0.2">
      <c r="A844" s="12" t="s">
        <v>68</v>
      </c>
      <c r="B844" s="22" t="s">
        <v>20</v>
      </c>
      <c r="C844" s="54" t="s">
        <v>59</v>
      </c>
      <c r="D844" s="54" t="s">
        <v>110</v>
      </c>
      <c r="E844" s="53"/>
      <c r="F844" s="22" t="str">
        <f>IF(H844="","",CHOOSE(MONTH(H844),"JANVIER","FEVRIER","MARS","AVRIL","MAI","JUIN","JUILLET","AOUT","SEPTEMBRE","OCTOBRE","NOVEMBRE","DECEMBRE"))</f>
        <v>DECEMBRE</v>
      </c>
      <c r="G844" s="55">
        <v>43085</v>
      </c>
      <c r="H844" s="55">
        <v>43089</v>
      </c>
      <c r="I844" s="22">
        <f>H844-G844</f>
        <v>4</v>
      </c>
      <c r="J844" s="57">
        <v>199.07999999999998</v>
      </c>
    </row>
    <row r="845" spans="1:10" x14ac:dyDescent="0.2">
      <c r="A845" s="12" t="s">
        <v>79</v>
      </c>
      <c r="B845" s="22" t="s">
        <v>20</v>
      </c>
      <c r="C845" s="53" t="s">
        <v>58</v>
      </c>
      <c r="D845" s="54" t="s">
        <v>118</v>
      </c>
      <c r="E845" s="53"/>
      <c r="F845" s="22" t="str">
        <f>IF(H845="","",CHOOSE(MONTH(H845),"JANVIER","FEVRIER","MARS","AVRIL","MAI","JUIN","JUILLET","AOUT","SEPTEMBRE","OCTOBRE","NOVEMBRE","DECEMBRE"))</f>
        <v>DECEMBRE</v>
      </c>
      <c r="G845" s="55">
        <v>43086</v>
      </c>
      <c r="H845" s="55">
        <v>43090</v>
      </c>
      <c r="I845" s="22">
        <f>H845-G845</f>
        <v>4</v>
      </c>
      <c r="J845" s="57">
        <v>212.08</v>
      </c>
    </row>
    <row r="846" spans="1:10" x14ac:dyDescent="0.2">
      <c r="A846" s="12" t="s">
        <v>68</v>
      </c>
      <c r="B846" s="22" t="s">
        <v>20</v>
      </c>
      <c r="C846" s="53" t="s">
        <v>58</v>
      </c>
      <c r="D846" s="53" t="s">
        <v>106</v>
      </c>
      <c r="E846" s="53"/>
      <c r="F846" s="22" t="str">
        <f>IF(H846="","",CHOOSE(MONTH(H846),"JANVIER","FEVRIER","MARS","AVRIL","MAI","JUIN","JUILLET","AOUT","SEPTEMBRE","OCTOBRE","NOVEMBRE","DECEMBRE"))</f>
        <v>DECEMBRE</v>
      </c>
      <c r="G846" s="55">
        <v>43090</v>
      </c>
      <c r="H846" s="55">
        <v>43092</v>
      </c>
      <c r="I846" s="22">
        <f>H846-G846</f>
        <v>2</v>
      </c>
      <c r="J846" s="57">
        <v>117.61</v>
      </c>
    </row>
    <row r="847" spans="1:10" x14ac:dyDescent="0.2">
      <c r="A847" s="12" t="s">
        <v>63</v>
      </c>
      <c r="B847" s="22" t="s">
        <v>20</v>
      </c>
      <c r="C847" s="53" t="s">
        <v>58</v>
      </c>
      <c r="D847" s="54" t="s">
        <v>85</v>
      </c>
      <c r="E847" s="53"/>
      <c r="F847" s="22" t="str">
        <f>IF(H847="","",CHOOSE(MONTH(H847),"JANVIER","FEVRIER","MARS","AVRIL","MAI","JUIN","JUILLET","AOUT","SEPTEMBRE","OCTOBRE","NOVEMBRE","DECEMBRE"))</f>
        <v>DECEMBRE</v>
      </c>
      <c r="G847" s="55">
        <v>43095</v>
      </c>
      <c r="H847" s="55">
        <v>43099</v>
      </c>
      <c r="I847" s="22">
        <f>H847-G847</f>
        <v>4</v>
      </c>
      <c r="J847" s="57">
        <v>199.55</v>
      </c>
    </row>
    <row r="848" spans="1:10" x14ac:dyDescent="0.2">
      <c r="A848" s="12" t="s">
        <v>80</v>
      </c>
      <c r="B848" s="22" t="s">
        <v>20</v>
      </c>
      <c r="C848" s="53" t="s">
        <v>58</v>
      </c>
      <c r="D848" s="54" t="s">
        <v>83</v>
      </c>
      <c r="E848" s="53"/>
      <c r="F848" s="22" t="str">
        <f>IF(H848="","",CHOOSE(MONTH(H848),"JANVIER","FEVRIER","MARS","AVRIL","MAI","JUIN","JUILLET","AOUT","SEPTEMBRE","OCTOBRE","NOVEMBRE","DECEMBRE"))</f>
        <v>DECEMBRE</v>
      </c>
      <c r="G848" s="55">
        <v>43095</v>
      </c>
      <c r="H848" s="55">
        <v>43098</v>
      </c>
      <c r="I848" s="22">
        <f>H848-G848</f>
        <v>3</v>
      </c>
      <c r="J848" s="57">
        <v>152.31</v>
      </c>
    </row>
    <row r="849" spans="1:10" x14ac:dyDescent="0.2">
      <c r="A849" s="12" t="s">
        <v>68</v>
      </c>
      <c r="B849" s="22" t="s">
        <v>20</v>
      </c>
      <c r="C849" s="53" t="s">
        <v>58</v>
      </c>
      <c r="D849" s="54" t="s">
        <v>85</v>
      </c>
      <c r="E849" s="53"/>
      <c r="F849" s="22" t="str">
        <f>IF(H849="","",CHOOSE(MONTH(H849),"JANVIER","FEVRIER","MARS","AVRIL","MAI","JUIN","JUILLET","AOUT","SEPTEMBRE","OCTOBRE","NOVEMBRE","DECEMBRE"))</f>
        <v>DECEMBRE</v>
      </c>
      <c r="G849" s="55">
        <v>43095</v>
      </c>
      <c r="H849" s="55">
        <v>43098</v>
      </c>
      <c r="I849" s="22">
        <f>H849-G849</f>
        <v>3</v>
      </c>
      <c r="J849" s="57">
        <v>166.77</v>
      </c>
    </row>
    <row r="850" spans="1:10" x14ac:dyDescent="0.2">
      <c r="A850" s="12" t="s">
        <v>80</v>
      </c>
      <c r="B850" s="22" t="s">
        <v>20</v>
      </c>
      <c r="C850" s="53" t="s">
        <v>58</v>
      </c>
      <c r="D850" s="53" t="s">
        <v>103</v>
      </c>
      <c r="E850" s="53"/>
      <c r="F850" s="22" t="str">
        <f>IF(H850="","",CHOOSE(MONTH(H850),"JANVIER","FEVRIER","MARS","AVRIL","MAI","JUIN","JUILLET","AOUT","SEPTEMBRE","OCTOBRE","NOVEMBRE","DECEMBRE"))</f>
        <v>DECEMBRE</v>
      </c>
      <c r="G850" s="55">
        <v>43098</v>
      </c>
      <c r="H850" s="55">
        <v>43100</v>
      </c>
      <c r="I850" s="22">
        <f>H850-G850</f>
        <v>2</v>
      </c>
      <c r="J850" s="57">
        <v>107.97</v>
      </c>
    </row>
    <row r="851" spans="1:10" x14ac:dyDescent="0.2">
      <c r="A851" s="12" t="s">
        <v>79</v>
      </c>
      <c r="B851" s="22" t="s">
        <v>20</v>
      </c>
      <c r="C851" s="54" t="s">
        <v>59</v>
      </c>
      <c r="D851" s="53" t="s">
        <v>105</v>
      </c>
      <c r="E851" s="53"/>
      <c r="F851" s="22" t="str">
        <f>IF(H851="","",CHOOSE(MONTH(H851),"JANVIER","FEVRIER","MARS","AVRIL","MAI","JUIN","JUILLET","AOUT","SEPTEMBRE","OCTOBRE","NOVEMBRE","DECEMBRE"))</f>
        <v>DECEMBRE</v>
      </c>
      <c r="G851" s="55">
        <v>43098</v>
      </c>
      <c r="H851" s="55">
        <v>43100</v>
      </c>
      <c r="I851" s="22">
        <f>H851-G851</f>
        <v>2</v>
      </c>
      <c r="J851" s="57">
        <v>117.43</v>
      </c>
    </row>
    <row r="852" spans="1:10" x14ac:dyDescent="0.2">
      <c r="J852" s="95"/>
    </row>
  </sheetData>
  <autoFilter ref="A1:J851" xr:uid="{00000000-0009-0000-0000-000001000000}">
    <sortState ref="A2:J851">
      <sortCondition ref="G1:G851"/>
    </sortState>
  </autoFilter>
  <dataValidations count="2">
    <dataValidation type="list" allowBlank="1" showInputMessage="1" showErrorMessage="1" sqref="B2:B90" xr:uid="{00000000-0002-0000-0100-000000000000}">
      <formula1>Types</formula1>
    </dataValidation>
    <dataValidation type="list" allowBlank="1" showInputMessage="1" showErrorMessage="1" sqref="A2:A90" xr:uid="{00000000-0002-0000-0100-000001000000}">
      <formula1>Appartements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M70"/>
  <sheetViews>
    <sheetView showGridLines="0" showZeros="0" zoomScale="115" zoomScaleNormal="115" workbookViewId="0">
      <selection activeCell="F36" sqref="F36"/>
    </sheetView>
  </sheetViews>
  <sheetFormatPr baseColWidth="10" defaultColWidth="11.42578125" defaultRowHeight="11.25" x14ac:dyDescent="0.15"/>
  <cols>
    <col min="1" max="1" width="16.7109375" style="23" bestFit="1" customWidth="1"/>
    <col min="2" max="2" width="17.5703125" style="23" customWidth="1"/>
    <col min="3" max="3" width="13.42578125" style="23" customWidth="1"/>
    <col min="4" max="4" width="34.5703125" style="23" bestFit="1" customWidth="1"/>
    <col min="5" max="8" width="11.42578125" style="23"/>
    <col min="9" max="9" width="12.5703125" style="23" bestFit="1" customWidth="1"/>
    <col min="10" max="11" width="11.42578125" style="23"/>
    <col min="12" max="12" width="12.42578125" style="23" customWidth="1"/>
    <col min="13" max="13" width="17.7109375" style="23" customWidth="1"/>
    <col min="14" max="14" width="11.42578125" style="23"/>
    <col min="15" max="17" width="3" style="23" bestFit="1" customWidth="1"/>
    <col min="18" max="16384" width="11.42578125" style="23"/>
  </cols>
  <sheetData>
    <row r="1" spans="1:13" ht="26.25" customHeight="1" x14ac:dyDescent="0.15">
      <c r="A1" s="19" t="s">
        <v>12</v>
      </c>
      <c r="B1" s="17" t="s">
        <v>23</v>
      </c>
      <c r="C1" s="17" t="s">
        <v>19</v>
      </c>
      <c r="D1" s="17" t="s">
        <v>24</v>
      </c>
      <c r="E1" s="18" t="s">
        <v>29</v>
      </c>
      <c r="F1" s="19" t="s">
        <v>15</v>
      </c>
      <c r="G1" s="20" t="s">
        <v>16</v>
      </c>
      <c r="H1" s="16" t="s">
        <v>17</v>
      </c>
      <c r="I1" s="75" t="s">
        <v>27</v>
      </c>
      <c r="J1" s="76" t="s">
        <v>26</v>
      </c>
      <c r="K1" s="76" t="s">
        <v>25</v>
      </c>
      <c r="L1" s="77" t="s">
        <v>18</v>
      </c>
      <c r="M1" s="21" t="s">
        <v>52</v>
      </c>
    </row>
    <row r="2" spans="1:13" x14ac:dyDescent="0.15">
      <c r="A2" s="12" t="s">
        <v>64</v>
      </c>
      <c r="B2" s="22" t="s">
        <v>20</v>
      </c>
      <c r="C2" s="53" t="s">
        <v>58</v>
      </c>
      <c r="D2" s="54" t="s">
        <v>87</v>
      </c>
      <c r="E2" s="22" t="str">
        <f t="shared" ref="E2" si="0">IF(G2="","",CHOOSE(MONTH(G2),"JANVIER","FEVRIER","MARS","AVRIL","MAI","JUIN","JUILLET","AOUT","SEPTEMBRE","OCTOBRE","NOVEMBRE","DECEMBRE"))</f>
        <v>JUIN</v>
      </c>
      <c r="F2" s="60">
        <v>42887</v>
      </c>
      <c r="G2" s="55">
        <v>42887</v>
      </c>
      <c r="H2" s="22">
        <f t="shared" ref="H2" si="1">G2-F2</f>
        <v>0</v>
      </c>
      <c r="I2" s="57">
        <f>CoûtNuit(A2,E2)</f>
        <v>24</v>
      </c>
      <c r="J2" s="57"/>
      <c r="K2" s="57"/>
      <c r="L2" s="57"/>
      <c r="M2" s="62">
        <v>0</v>
      </c>
    </row>
    <row r="3" spans="1:13" x14ac:dyDescent="0.15">
      <c r="A3" s="12"/>
      <c r="B3" s="22"/>
      <c r="C3" s="53"/>
      <c r="D3" s="54"/>
      <c r="E3" s="22"/>
      <c r="F3" s="55"/>
      <c r="G3" s="55"/>
      <c r="H3" s="22"/>
      <c r="I3" s="57"/>
      <c r="J3" s="57"/>
      <c r="K3" s="57"/>
      <c r="L3" s="57"/>
      <c r="M3" s="57"/>
    </row>
    <row r="4" spans="1:13" x14ac:dyDescent="0.15">
      <c r="A4" s="12"/>
      <c r="B4" s="22"/>
      <c r="C4" s="53"/>
      <c r="D4" s="54"/>
      <c r="E4" s="22"/>
      <c r="F4" s="55"/>
      <c r="G4" s="55"/>
      <c r="H4" s="22"/>
      <c r="I4" s="57"/>
      <c r="J4" s="57"/>
      <c r="K4" s="57"/>
      <c r="L4" s="57"/>
      <c r="M4" s="57"/>
    </row>
    <row r="5" spans="1:13" x14ac:dyDescent="0.15">
      <c r="I5" s="86"/>
    </row>
    <row r="6" spans="1:13" x14ac:dyDescent="0.15">
      <c r="I6" s="86"/>
    </row>
    <row r="7" spans="1:13" x14ac:dyDescent="0.15">
      <c r="I7" s="86"/>
    </row>
    <row r="8" spans="1:13" x14ac:dyDescent="0.15">
      <c r="I8" s="86"/>
    </row>
    <row r="9" spans="1:13" x14ac:dyDescent="0.15">
      <c r="I9" s="86"/>
    </row>
    <row r="10" spans="1:13" x14ac:dyDescent="0.15">
      <c r="I10" s="86"/>
    </row>
    <row r="11" spans="1:13" x14ac:dyDescent="0.15">
      <c r="I11" s="86"/>
    </row>
    <row r="12" spans="1:13" x14ac:dyDescent="0.15">
      <c r="I12" s="86"/>
    </row>
    <row r="13" spans="1:13" x14ac:dyDescent="0.15">
      <c r="I13" s="86"/>
    </row>
    <row r="14" spans="1:13" x14ac:dyDescent="0.15">
      <c r="I14" s="86"/>
    </row>
    <row r="15" spans="1:13" x14ac:dyDescent="0.15">
      <c r="I15" s="86"/>
    </row>
    <row r="16" spans="1:13" x14ac:dyDescent="0.15">
      <c r="I16" s="86"/>
    </row>
    <row r="17" spans="9:9" x14ac:dyDescent="0.15">
      <c r="I17" s="86"/>
    </row>
    <row r="18" spans="9:9" x14ac:dyDescent="0.15">
      <c r="I18" s="86"/>
    </row>
    <row r="19" spans="9:9" x14ac:dyDescent="0.15">
      <c r="I19" s="86"/>
    </row>
    <row r="20" spans="9:9" x14ac:dyDescent="0.15">
      <c r="I20" s="86"/>
    </row>
    <row r="21" spans="9:9" x14ac:dyDescent="0.15">
      <c r="I21" s="86"/>
    </row>
    <row r="22" spans="9:9" x14ac:dyDescent="0.15">
      <c r="I22" s="86"/>
    </row>
    <row r="23" spans="9:9" x14ac:dyDescent="0.15">
      <c r="I23" s="86"/>
    </row>
    <row r="24" spans="9:9" x14ac:dyDescent="0.15">
      <c r="I24" s="86"/>
    </row>
    <row r="25" spans="9:9" x14ac:dyDescent="0.15">
      <c r="I25" s="86"/>
    </row>
    <row r="26" spans="9:9" x14ac:dyDescent="0.15">
      <c r="I26" s="86"/>
    </row>
    <row r="27" spans="9:9" x14ac:dyDescent="0.15">
      <c r="I27" s="86"/>
    </row>
    <row r="28" spans="9:9" x14ac:dyDescent="0.15">
      <c r="I28" s="86"/>
    </row>
    <row r="29" spans="9:9" x14ac:dyDescent="0.15">
      <c r="I29" s="86"/>
    </row>
    <row r="30" spans="9:9" x14ac:dyDescent="0.15">
      <c r="I30" s="86"/>
    </row>
    <row r="31" spans="9:9" x14ac:dyDescent="0.15">
      <c r="I31" s="86"/>
    </row>
    <row r="32" spans="9:9" x14ac:dyDescent="0.15">
      <c r="I32" s="86"/>
    </row>
    <row r="33" spans="9:9" x14ac:dyDescent="0.15">
      <c r="I33" s="86"/>
    </row>
    <row r="34" spans="9:9" x14ac:dyDescent="0.15">
      <c r="I34" s="86"/>
    </row>
    <row r="35" spans="9:9" x14ac:dyDescent="0.15">
      <c r="I35" s="86"/>
    </row>
    <row r="36" spans="9:9" x14ac:dyDescent="0.15">
      <c r="I36" s="86"/>
    </row>
    <row r="37" spans="9:9" x14ac:dyDescent="0.15">
      <c r="I37" s="86"/>
    </row>
    <row r="38" spans="9:9" x14ac:dyDescent="0.15">
      <c r="I38" s="86"/>
    </row>
    <row r="39" spans="9:9" x14ac:dyDescent="0.15">
      <c r="I39" s="86"/>
    </row>
    <row r="40" spans="9:9" x14ac:dyDescent="0.15">
      <c r="I40" s="86"/>
    </row>
    <row r="41" spans="9:9" x14ac:dyDescent="0.15">
      <c r="I41" s="86"/>
    </row>
    <row r="42" spans="9:9" x14ac:dyDescent="0.15">
      <c r="I42" s="86"/>
    </row>
    <row r="43" spans="9:9" x14ac:dyDescent="0.15">
      <c r="I43" s="86"/>
    </row>
    <row r="44" spans="9:9" x14ac:dyDescent="0.15">
      <c r="I44" s="86"/>
    </row>
    <row r="45" spans="9:9" x14ac:dyDescent="0.15">
      <c r="I45" s="86"/>
    </row>
    <row r="46" spans="9:9" x14ac:dyDescent="0.15">
      <c r="I46" s="86"/>
    </row>
    <row r="47" spans="9:9" x14ac:dyDescent="0.15">
      <c r="I47" s="86"/>
    </row>
    <row r="48" spans="9:9" x14ac:dyDescent="0.15">
      <c r="I48" s="86"/>
    </row>
    <row r="49" spans="9:9" x14ac:dyDescent="0.15">
      <c r="I49" s="86"/>
    </row>
    <row r="50" spans="9:9" x14ac:dyDescent="0.15">
      <c r="I50" s="86"/>
    </row>
    <row r="51" spans="9:9" x14ac:dyDescent="0.15">
      <c r="I51" s="86"/>
    </row>
    <row r="52" spans="9:9" x14ac:dyDescent="0.15">
      <c r="I52" s="86"/>
    </row>
    <row r="53" spans="9:9" x14ac:dyDescent="0.15">
      <c r="I53" s="86"/>
    </row>
    <row r="54" spans="9:9" x14ac:dyDescent="0.15">
      <c r="I54" s="86"/>
    </row>
    <row r="55" spans="9:9" x14ac:dyDescent="0.15">
      <c r="I55" s="86"/>
    </row>
    <row r="56" spans="9:9" x14ac:dyDescent="0.15">
      <c r="I56" s="86"/>
    </row>
    <row r="57" spans="9:9" x14ac:dyDescent="0.15">
      <c r="I57" s="86"/>
    </row>
    <row r="58" spans="9:9" x14ac:dyDescent="0.15">
      <c r="I58" s="86"/>
    </row>
    <row r="59" spans="9:9" x14ac:dyDescent="0.15">
      <c r="I59" s="86"/>
    </row>
    <row r="60" spans="9:9" x14ac:dyDescent="0.15">
      <c r="I60" s="86"/>
    </row>
    <row r="61" spans="9:9" x14ac:dyDescent="0.15">
      <c r="I61" s="86"/>
    </row>
    <row r="62" spans="9:9" x14ac:dyDescent="0.15">
      <c r="I62" s="86"/>
    </row>
    <row r="63" spans="9:9" x14ac:dyDescent="0.15">
      <c r="I63" s="86"/>
    </row>
    <row r="64" spans="9:9" x14ac:dyDescent="0.15">
      <c r="I64" s="86"/>
    </row>
    <row r="65" spans="9:9" x14ac:dyDescent="0.15">
      <c r="I65" s="86"/>
    </row>
    <row r="66" spans="9:9" x14ac:dyDescent="0.15">
      <c r="I66" s="86"/>
    </row>
    <row r="67" spans="9:9" x14ac:dyDescent="0.15">
      <c r="I67" s="86"/>
    </row>
    <row r="68" spans="9:9" x14ac:dyDescent="0.15">
      <c r="I68" s="86"/>
    </row>
    <row r="69" spans="9:9" x14ac:dyDescent="0.15">
      <c r="I69" s="86"/>
    </row>
    <row r="70" spans="9:9" x14ac:dyDescent="0.15">
      <c r="I70" s="86"/>
    </row>
  </sheetData>
  <dataValidations count="2">
    <dataValidation type="list" allowBlank="1" showInputMessage="1" showErrorMessage="1" sqref="A2:A500" xr:uid="{00000000-0002-0000-0200-000000000000}">
      <formula1>Appartements</formula1>
    </dataValidation>
    <dataValidation type="list" allowBlank="1" showInputMessage="1" showErrorMessage="1" sqref="B2:B500" xr:uid="{00000000-0002-0000-0200-000001000000}">
      <formula1>Types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N22"/>
  <sheetViews>
    <sheetView showGridLines="0" showZeros="0" zoomScale="110" zoomScaleNormal="110" workbookViewId="0">
      <pane xSplit="1" ySplit="1" topLeftCell="E5" activePane="bottomRight" state="frozen"/>
      <selection pane="topRight" activeCell="B1" sqref="B1"/>
      <selection pane="bottomLeft" activeCell="A2" sqref="A2"/>
      <selection pane="bottomRight" activeCell="N16" sqref="N16"/>
    </sheetView>
  </sheetViews>
  <sheetFormatPr baseColWidth="10" defaultColWidth="11.42578125" defaultRowHeight="12.75" x14ac:dyDescent="0.2"/>
  <cols>
    <col min="1" max="1" width="27.5703125" style="26" customWidth="1"/>
    <col min="2" max="13" width="12.5703125" style="26" customWidth="1"/>
    <col min="14" max="14" width="13.7109375" style="26" customWidth="1"/>
    <col min="15" max="16384" width="11.42578125" style="26"/>
  </cols>
  <sheetData>
    <row r="1" spans="1:14" ht="23.25" customHeight="1" x14ac:dyDescent="0.2">
      <c r="A1" s="73" t="s">
        <v>49</v>
      </c>
      <c r="B1" s="14" t="s">
        <v>11</v>
      </c>
      <c r="C1" s="14" t="s">
        <v>10</v>
      </c>
      <c r="D1" s="14" t="s">
        <v>9</v>
      </c>
      <c r="E1" s="14" t="s">
        <v>8</v>
      </c>
      <c r="F1" s="14" t="s">
        <v>7</v>
      </c>
      <c r="G1" s="14" t="s">
        <v>6</v>
      </c>
      <c r="H1" s="14" t="s">
        <v>5</v>
      </c>
      <c r="I1" s="14" t="s">
        <v>4</v>
      </c>
      <c r="J1" s="14" t="s">
        <v>3</v>
      </c>
      <c r="K1" s="14" t="s">
        <v>2</v>
      </c>
      <c r="L1" s="14" t="s">
        <v>1</v>
      </c>
      <c r="M1" s="14" t="s">
        <v>0</v>
      </c>
      <c r="N1" s="13" t="s">
        <v>13</v>
      </c>
    </row>
    <row r="2" spans="1:14" ht="17.45" customHeight="1" x14ac:dyDescent="0.2">
      <c r="A2" s="66" t="s">
        <v>39</v>
      </c>
      <c r="B2" s="80">
        <f>SUMPRODUCT(('Récaptitulatif Résa PARIS 2018'!$F$2:$F$888=B$1)*('Récaptitulatif Résa PARIS 2018'!$E$2:$E$888))</f>
        <v>0</v>
      </c>
      <c r="C2" s="80">
        <f>SUMPRODUCT(('Récaptitulatif Résa PARIS 2018'!$F$2:$F$888=C$1)*('Récaptitulatif Résa PARIS 2018'!$E$2:$E$888))</f>
        <v>0</v>
      </c>
      <c r="D2" s="80">
        <f>SUMPRODUCT(('Récaptitulatif Résa PARIS 2018'!$F$2:$F$888=D$1)*('Récaptitulatif Résa PARIS 2018'!$E$2:$E$888))</f>
        <v>0</v>
      </c>
      <c r="E2" s="80">
        <f>SUMPRODUCT(('Récaptitulatif Résa PARIS 2018'!$F$2:$F$888=E$1)*('Récaptitulatif Résa PARIS 2018'!$E$2:$E$888))</f>
        <v>0</v>
      </c>
      <c r="F2" s="80">
        <f>SUMPRODUCT(('Récaptitulatif Résa PARIS 2018'!$F$2:$F$888=F$1)*('Récaptitulatif Résa PARIS 2018'!$E$2:$E$888))</f>
        <v>0</v>
      </c>
      <c r="G2" s="80">
        <f>SUMPRODUCT(('Récaptitulatif Résa PARIS 2018'!$F$2:$F$888=G$1)*('Récaptitulatif Résa PARIS 2018'!$E$2:$E$888))</f>
        <v>0</v>
      </c>
      <c r="H2" s="80">
        <f>SUMPRODUCT(('Récaptitulatif Résa PARIS 2018'!$F$2:$F$888=H$1)*('Récaptitulatif Résa PARIS 2018'!$E$2:$E$888))</f>
        <v>0</v>
      </c>
      <c r="I2" s="80">
        <f>SUMPRODUCT(('Récaptitulatif Résa PARIS 2018'!$F$2:$F$888=I$1)*('Récaptitulatif Résa PARIS 2018'!$E$2:$E$888))</f>
        <v>0</v>
      </c>
      <c r="J2" s="80">
        <f>SUMPRODUCT(('Récaptitulatif Résa PARIS 2018'!$F$2:$F$888=J$1)*('Récaptitulatif Résa PARIS 2018'!$E$2:$E$888))</f>
        <v>0</v>
      </c>
      <c r="K2" s="80">
        <f>SUMPRODUCT(('Récaptitulatif Résa PARIS 2018'!$F$2:$F$888=K$1)*('Récaptitulatif Résa PARIS 2018'!$E$2:$E$888))</f>
        <v>0</v>
      </c>
      <c r="L2" s="80">
        <f>SUMPRODUCT(('Récaptitulatif Résa PARIS 2018'!$F$2:$F$888=L$1)*('Récaptitulatif Résa PARIS 2018'!$E$2:$E$888))</f>
        <v>0</v>
      </c>
      <c r="M2" s="80">
        <f>SUMPRODUCT(('Récaptitulatif Résa PARIS 2018'!$F$2:$F$888=M$1)*('Récaptitulatif Résa PARIS 2018'!$E$2:$E$888))</f>
        <v>0</v>
      </c>
      <c r="N2" s="79">
        <f>SUM(B2:M2)</f>
        <v>0</v>
      </c>
    </row>
    <row r="3" spans="1:14" ht="17.45" customHeight="1" x14ac:dyDescent="0.2">
      <c r="A3" s="66" t="s">
        <v>40</v>
      </c>
      <c r="B3" s="80">
        <f>SUMPRODUCT(('Récaptitulatif Résa PARIS 2018'!$F$2:$F$888=B$1)*('Récaptitulatif Résa PARIS 2018'!$B$2:$B$888="Réservation"))</f>
        <v>0</v>
      </c>
      <c r="C3" s="80">
        <f>SUMPRODUCT(('Récaptitulatif Résa PARIS 2018'!$F$2:$F$888=C$1)*('Récaptitulatif Résa PARIS 2018'!$B$2:$B$888="Réservation"))</f>
        <v>0</v>
      </c>
      <c r="D3" s="80">
        <f>SUMPRODUCT(('Récaptitulatif Résa PARIS 2018'!$F$2:$F$888=D$1)*('Récaptitulatif Résa PARIS 2018'!$B$2:$B$888="Réservation"))</f>
        <v>0</v>
      </c>
      <c r="E3" s="80">
        <f>SUMPRODUCT(('Récaptitulatif Résa PARIS 2018'!$F$2:$F$888=E$1)*('Récaptitulatif Résa PARIS 2018'!$B$2:$B$888="Réservation"))</f>
        <v>7</v>
      </c>
      <c r="F3" s="80">
        <f>SUMPRODUCT(('Récaptitulatif Résa PARIS 2018'!$F$2:$F$888=F$1)*('Récaptitulatif Résa PARIS 2018'!$B$2:$B$888="Réservation"))</f>
        <v>12</v>
      </c>
      <c r="G3" s="80">
        <f>SUMPRODUCT(('Récaptitulatif Résa PARIS 2018'!$F$2:$F$888=G$1)*('Récaptitulatif Résa PARIS 2018'!$B$2:$B$888="Réservation"))</f>
        <v>75</v>
      </c>
      <c r="H3" s="80">
        <f>SUMPRODUCT(('Récaptitulatif Résa PARIS 2018'!$F$2:$F$888=H$1)*('Récaptitulatif Résa PARIS 2018'!$B$2:$B$888="Réservation"))</f>
        <v>131</v>
      </c>
      <c r="I3" s="80">
        <f>SUMPRODUCT(('Récaptitulatif Résa PARIS 2018'!$F$2:$F$888=I$1)*('Récaptitulatif Résa PARIS 2018'!$B$2:$B$888="Réservation"))</f>
        <v>118</v>
      </c>
      <c r="J3" s="80">
        <f>SUMPRODUCT(('Récaptitulatif Résa PARIS 2018'!$F$2:$F$888=J$1)*('Récaptitulatif Résa PARIS 2018'!$B$2:$B$888="Réservation"))</f>
        <v>128</v>
      </c>
      <c r="K3" s="80">
        <f>SUMPRODUCT(('Récaptitulatif Résa PARIS 2018'!$F$2:$F$888=K$1)*('Récaptitulatif Résa PARIS 2018'!$B$2:$B$888="Réservation"))</f>
        <v>141</v>
      </c>
      <c r="L3" s="80">
        <f>SUMPRODUCT(('Récaptitulatif Résa PARIS 2018'!$F$2:$F$888=L$1)*('Récaptitulatif Résa PARIS 2018'!$B$2:$B$888="Réservation"))</f>
        <v>97</v>
      </c>
      <c r="M3" s="80">
        <f>SUMPRODUCT(('Récaptitulatif Résa PARIS 2018'!$F$2:$F$888=M$1)*('Récaptitulatif Résa PARIS 2018'!$B$2:$B$888="Réservation"))</f>
        <v>92</v>
      </c>
      <c r="N3" s="79">
        <f t="shared" ref="N3:N5" si="0">SUM(B3:M3)</f>
        <v>801</v>
      </c>
    </row>
    <row r="4" spans="1:14" ht="17.45" customHeight="1" x14ac:dyDescent="0.2">
      <c r="A4" s="66" t="s">
        <v>53</v>
      </c>
      <c r="B4" s="80">
        <f>SUMPRODUCT(('Récaptitulatif Résa PARIS 2018'!$F$2:$F$888=B$1)*('Récaptitulatif Résa PARIS 2018'!$I$2:$I$888))</f>
        <v>0</v>
      </c>
      <c r="C4" s="80">
        <f>SUMPRODUCT(('Récaptitulatif Résa PARIS 2018'!$F$2:$F$888=C$1)*('Récaptitulatif Résa PARIS 2018'!$I$2:$I$888))</f>
        <v>0</v>
      </c>
      <c r="D4" s="80">
        <f>SUMPRODUCT(('Récaptitulatif Résa PARIS 2018'!$F$2:$F$888=D$1)*('Récaptitulatif Résa PARIS 2018'!$I$2:$I$888))</f>
        <v>0</v>
      </c>
      <c r="E4" s="80">
        <f>SUMPRODUCT(('Récaptitulatif Résa PARIS 2018'!$F$2:$F$888=E$1)*('Récaptitulatif Résa PARIS 2018'!$I$2:$I$888))</f>
        <v>21</v>
      </c>
      <c r="F4" s="80">
        <f>SUMPRODUCT(('Récaptitulatif Résa PARIS 2018'!$F$2:$F$888=F$1)*('Récaptitulatif Résa PARIS 2018'!$I$2:$I$888))</f>
        <v>37</v>
      </c>
      <c r="G4" s="80">
        <f>SUMPRODUCT(('Récaptitulatif Résa PARIS 2018'!$F$2:$F$888=G$1)*('Récaptitulatif Résa PARIS 2018'!$I$2:$I$888))</f>
        <v>171</v>
      </c>
      <c r="H4" s="80">
        <f>SUMPRODUCT(('Récaptitulatif Résa PARIS 2018'!$F$2:$F$888=H$1)*('Récaptitulatif Résa PARIS 2018'!$I$2:$I$888))</f>
        <v>259</v>
      </c>
      <c r="I4" s="80">
        <f>SUMPRODUCT(('Récaptitulatif Résa PARIS 2018'!$F$2:$F$888=I$1)*('Récaptitulatif Résa PARIS 2018'!$I$2:$I$888))</f>
        <v>287</v>
      </c>
      <c r="J4" s="80">
        <f>SUMPRODUCT(('Récaptitulatif Résa PARIS 2018'!$F$2:$F$888=J$1)*('Récaptitulatif Résa PARIS 2018'!$I$2:$I$888))</f>
        <v>301</v>
      </c>
      <c r="K4" s="80">
        <f>SUMPRODUCT(('Récaptitulatif Résa PARIS 2018'!$F$2:$F$888=K$1)*('Récaptitulatif Résa PARIS 2018'!$I$2:$I$888))</f>
        <v>267</v>
      </c>
      <c r="L4" s="80">
        <f>SUMPRODUCT(('Récaptitulatif Résa PARIS 2018'!$F$2:$F$888=L$1)*('Récaptitulatif Résa PARIS 2018'!$I$2:$I$888))</f>
        <v>201</v>
      </c>
      <c r="M4" s="80">
        <f>SUMPRODUCT(('Récaptitulatif Résa PARIS 2018'!$F$2:$F$888=M$1)*('Récaptitulatif Résa PARIS 2018'!$I$2:$I$888))</f>
        <v>174</v>
      </c>
      <c r="N4" s="79">
        <f t="shared" si="0"/>
        <v>1718</v>
      </c>
    </row>
    <row r="5" spans="1:14" ht="17.45" customHeight="1" x14ac:dyDescent="0.2">
      <c r="A5" s="66" t="s">
        <v>35</v>
      </c>
      <c r="B5" s="80" t="e">
        <f ca="1">SUM(INDIRECT("'Récaptitulatif Loyer PARIS 2018'!"&amp;ADDRESS(4,(COLUMN()-1)*2,4)&amp;":"&amp;ADDRESS(LastR1,(COLUMN()-1)*2,4)))</f>
        <v>#REF!</v>
      </c>
      <c r="C5" s="80" t="e">
        <f ca="1">SUM(INDIRECT("'Récaptitulatif Loyer PARIS 2018'!"&amp;ADDRESS(4,(COLUMN()-1)*2,4)&amp;":"&amp;ADDRESS(LastR1,(COLUMN()-1)*2,4)))</f>
        <v>#REF!</v>
      </c>
      <c r="D5" s="80" t="e">
        <f ca="1">SUM(INDIRECT("'Récaptitulatif Loyer PARIS 2018'!"&amp;ADDRESS(4,(COLUMN()-1)*2,4)&amp;":"&amp;ADDRESS(LastR1,(COLUMN()-1)*2,4)))</f>
        <v>#REF!</v>
      </c>
      <c r="E5" s="80" t="e">
        <f ca="1">SUM(INDIRECT("'Récaptitulatif Loyer PARIS 2018'!"&amp;ADDRESS(4,(COLUMN()-1)*2,4)&amp;":"&amp;ADDRESS(LastR1,(COLUMN()-1)*2,4)))</f>
        <v>#REF!</v>
      </c>
      <c r="F5" s="80" t="e">
        <f ca="1">SUM(INDIRECT("'Récaptitulatif Loyer PARIS 2018'!"&amp;ADDRESS(4,(COLUMN()-1)*2,4)&amp;":"&amp;ADDRESS(LastR1,(COLUMN()-1)*2,4)))</f>
        <v>#REF!</v>
      </c>
      <c r="G5" s="80" t="e">
        <f ca="1">SUM(INDIRECT("'Récaptitulatif Loyer PARIS 2018'!"&amp;ADDRESS(4,(COLUMN()-1)*2,4)&amp;":"&amp;ADDRESS(LastR1,(COLUMN()-1)*2,4)))</f>
        <v>#REF!</v>
      </c>
      <c r="H5" s="80" t="e">
        <f ca="1">SUM(INDIRECT("'Récaptitulatif Loyer PARIS 2018'!"&amp;ADDRESS(4,(COLUMN()-1)*2,4)&amp;":"&amp;ADDRESS(LastR1,(COLUMN()-1)*2,4)))</f>
        <v>#REF!</v>
      </c>
      <c r="I5" s="80" t="e">
        <f ca="1">SUM(INDIRECT("'Récaptitulatif Loyer PARIS 2018'!"&amp;ADDRESS(4,(COLUMN()-1)*2,4)&amp;":"&amp;ADDRESS(LastR1,(COLUMN()-1)*2,4)))</f>
        <v>#REF!</v>
      </c>
      <c r="J5" s="80" t="e">
        <f ca="1">SUM(INDIRECT("'Récaptitulatif Loyer PARIS 2018'!"&amp;ADDRESS(4,(COLUMN()-1)*2,4)&amp;":"&amp;ADDRESS(LastR1,(COLUMN()-1)*2,4)))</f>
        <v>#REF!</v>
      </c>
      <c r="K5" s="80" t="e">
        <f ca="1">SUM(INDIRECT("'Récaptitulatif Loyer PARIS 2018'!"&amp;ADDRESS(4,(COLUMN()-1)*2,4)&amp;":"&amp;ADDRESS(LastR1,(COLUMN()-1)*2,4)))</f>
        <v>#REF!</v>
      </c>
      <c r="L5" s="80" t="e">
        <f ca="1">SUM(INDIRECT("'Récaptitulatif Loyer PARIS 2018'!"&amp;ADDRESS(4,(COLUMN()-1)*2,4)&amp;":"&amp;ADDRESS(LastR1,(COLUMN()-1)*2,4)))</f>
        <v>#REF!</v>
      </c>
      <c r="M5" s="80" t="e">
        <f ca="1">SUM(INDIRECT("'Récaptitulatif Loyer PARIS 2018'!"&amp;ADDRESS(4,(COLUMN()-1)*2,4)&amp;":"&amp;ADDRESS(LastR1,(COLUMN()-1)*2,4)))</f>
        <v>#REF!</v>
      </c>
      <c r="N5" s="79" t="e">
        <f t="shared" ca="1" si="0"/>
        <v>#REF!</v>
      </c>
    </row>
    <row r="6" spans="1:14" ht="17.45" customHeight="1" x14ac:dyDescent="0.2">
      <c r="A6" s="66" t="s">
        <v>41</v>
      </c>
      <c r="B6" s="81" t="e">
        <f ca="1">B5/B22</f>
        <v>#REF!</v>
      </c>
      <c r="C6" s="81" t="e">
        <f t="shared" ref="C6:M6" ca="1" si="1">C5/C22</f>
        <v>#REF!</v>
      </c>
      <c r="D6" s="81" t="e">
        <f t="shared" ca="1" si="1"/>
        <v>#REF!</v>
      </c>
      <c r="E6" s="81" t="e">
        <f t="shared" ca="1" si="1"/>
        <v>#REF!</v>
      </c>
      <c r="F6" s="81" t="e">
        <f t="shared" ca="1" si="1"/>
        <v>#REF!</v>
      </c>
      <c r="G6" s="81" t="e">
        <f t="shared" ca="1" si="1"/>
        <v>#REF!</v>
      </c>
      <c r="H6" s="81" t="e">
        <f t="shared" ca="1" si="1"/>
        <v>#REF!</v>
      </c>
      <c r="I6" s="81" t="e">
        <f t="shared" ca="1" si="1"/>
        <v>#REF!</v>
      </c>
      <c r="J6" s="81" t="e">
        <f t="shared" ca="1" si="1"/>
        <v>#REF!</v>
      </c>
      <c r="K6" s="81" t="e">
        <f t="shared" ca="1" si="1"/>
        <v>#REF!</v>
      </c>
      <c r="L6" s="81" t="e">
        <f t="shared" ca="1" si="1"/>
        <v>#REF!</v>
      </c>
      <c r="M6" s="81" t="e">
        <f t="shared" ca="1" si="1"/>
        <v>#REF!</v>
      </c>
      <c r="N6" s="82" t="e">
        <f ca="1">N5/N22</f>
        <v>#REF!</v>
      </c>
    </row>
    <row r="7" spans="1:14" ht="17.45" customHeight="1" x14ac:dyDescent="0.2">
      <c r="A7" s="64" t="s">
        <v>20</v>
      </c>
      <c r="B7" s="27">
        <f>SUMPRODUCT(('Récaptitulatif Résa PARIS 2018'!$F$2:$F$888=B$1)*('Récaptitulatif Résa PARIS 2018'!$B$2:$B$888='Analyse Globale PARIS 2018 '!$A7)*('Récaptitulatif Résa PARIS 2018'!$J$2:$J$888))</f>
        <v>0</v>
      </c>
      <c r="C7" s="27">
        <f>SUMPRODUCT(('Récaptitulatif Résa PARIS 2018'!$F$2:$F$888=C$1)*('Récaptitulatif Résa PARIS 2018'!$B$2:$B$888='Analyse Globale PARIS 2018 '!$A7)*('Récaptitulatif Résa PARIS 2018'!$J$2:$J$888))</f>
        <v>0</v>
      </c>
      <c r="D7" s="27">
        <f>SUMPRODUCT(('Récaptitulatif Résa PARIS 2018'!$F$2:$F$888=D$1)*('Récaptitulatif Résa PARIS 2018'!$B$2:$B$888='Analyse Globale PARIS 2018 '!$A7)*('Récaptitulatif Résa PARIS 2018'!$J$2:$J$888))</f>
        <v>0</v>
      </c>
      <c r="E7" s="27">
        <f>SUMPRODUCT(('Récaptitulatif Résa PARIS 2018'!$F$2:$F$888=E$1)*('Récaptitulatif Résa PARIS 2018'!$B$2:$B$888='Analyse Globale PARIS 2018 '!$A7)*('Récaptitulatif Résa PARIS 2018'!$J$2:$J$888))</f>
        <v>1145</v>
      </c>
      <c r="F7" s="27">
        <f>SUMPRODUCT(('Récaptitulatif Résa PARIS 2018'!$F$2:$F$888=F$1)*('Récaptitulatif Résa PARIS 2018'!$B$2:$B$888='Analyse Globale PARIS 2018 '!$A7)*('Récaptitulatif Résa PARIS 2018'!$J$2:$J$888))</f>
        <v>1808.55</v>
      </c>
      <c r="G7" s="27">
        <f>SUMPRODUCT(('Récaptitulatif Résa PARIS 2018'!$F$2:$F$888=G$1)*('Récaptitulatif Résa PARIS 2018'!$B$2:$B$888='Analyse Globale PARIS 2018 '!$A7)*('Récaptitulatif Résa PARIS 2018'!$J$2:$J$888))</f>
        <v>8913.7000000000007</v>
      </c>
      <c r="H7" s="27">
        <f>SUMPRODUCT(('Récaptitulatif Résa PARIS 2018'!$F$2:$F$888=H$1)*('Récaptitulatif Résa PARIS 2018'!$B$2:$B$888='Analyse Globale PARIS 2018 '!$A7)*('Récaptitulatif Résa PARIS 2018'!$J$2:$J$888))</f>
        <v>12477.54</v>
      </c>
      <c r="I7" s="27">
        <f>SUMPRODUCT(('Récaptitulatif Résa PARIS 2018'!$F$2:$F$888=I$1)*('Récaptitulatif Résa PARIS 2018'!$B$2:$B$888='Analyse Globale PARIS 2018 '!$A7)*('Récaptitulatif Résa PARIS 2018'!$J$2:$J$888))</f>
        <v>13354.730000000007</v>
      </c>
      <c r="J7" s="27">
        <f>SUMPRODUCT(('Récaptitulatif Résa PARIS 2018'!$F$2:$F$888=J$1)*('Récaptitulatif Résa PARIS 2018'!$B$2:$B$888='Analyse Globale PARIS 2018 '!$A7)*('Récaptitulatif Résa PARIS 2018'!$J$2:$J$888))</f>
        <v>13387.449999999995</v>
      </c>
      <c r="K7" s="27">
        <f>SUMPRODUCT(('Récaptitulatif Résa PARIS 2018'!$F$2:$F$888=K$1)*('Récaptitulatif Résa PARIS 2018'!$B$2:$B$888='Analyse Globale PARIS 2018 '!$A7)*('Récaptitulatif Résa PARIS 2018'!$J$2:$J$888))</f>
        <v>14212.759999999995</v>
      </c>
      <c r="L7" s="27">
        <f>SUMPRODUCT(('Récaptitulatif Résa PARIS 2018'!$F$2:$F$888=L$1)*('Récaptitulatif Résa PARIS 2018'!$B$2:$B$888='Analyse Globale PARIS 2018 '!$A7)*('Récaptitulatif Résa PARIS 2018'!$J$2:$J$888))</f>
        <v>10291.62714285714</v>
      </c>
      <c r="M7" s="27">
        <f>SUMPRODUCT(('Récaptitulatif Résa PARIS 2018'!$F$2:$F$888=M$1)*('Récaptitulatif Résa PARIS 2018'!$B$2:$B$888='Analyse Globale PARIS 2018 '!$A7)*('Récaptitulatif Résa PARIS 2018'!$J$2:$J$888))</f>
        <v>11445.369999999999</v>
      </c>
      <c r="N7" s="28">
        <f>SUM(B7:M7)</f>
        <v>87036.727142857126</v>
      </c>
    </row>
    <row r="8" spans="1:14" ht="17.45" customHeight="1" x14ac:dyDescent="0.2">
      <c r="A8" s="64" t="s">
        <v>22</v>
      </c>
      <c r="B8" s="27">
        <f>SUMPRODUCT(('Récaptitulatif Résa PARIS 2018'!$F$2:$F$888=B$1)*('Récaptitulatif Résa PARIS 2018'!$B$2:$B$888='Analyse Globale PARIS 2018 '!$A8)*('Récaptitulatif Résa PARIS 2018'!$J$2:$J$888))</f>
        <v>0</v>
      </c>
      <c r="C8" s="27">
        <f>SUMPRODUCT(('Récaptitulatif Résa PARIS 2018'!$F$2:$F$888=C$1)*('Récaptitulatif Résa PARIS 2018'!$B$2:$B$888='Analyse Globale PARIS 2018 '!$A8)*('Récaptitulatif Résa PARIS 2018'!$J$2:$J$888))</f>
        <v>0</v>
      </c>
      <c r="D8" s="27">
        <f>SUMPRODUCT(('Récaptitulatif Résa PARIS 2018'!$F$2:$F$888=D$1)*('Récaptitulatif Résa PARIS 2018'!$B$2:$B$888='Analyse Globale PARIS 2018 '!$A8)*('Récaptitulatif Résa PARIS 2018'!$J$2:$J$888))</f>
        <v>0</v>
      </c>
      <c r="E8" s="27">
        <f>SUMPRODUCT(('Récaptitulatif Résa PARIS 2018'!$F$2:$F$888=E$1)*('Récaptitulatif Résa PARIS 2018'!$B$2:$B$888='Analyse Globale PARIS 2018 '!$A8)*('Récaptitulatif Résa PARIS 2018'!$J$2:$J$888))</f>
        <v>0</v>
      </c>
      <c r="F8" s="27">
        <f>SUMPRODUCT(('Récaptitulatif Résa PARIS 2018'!$F$2:$F$888=F$1)*('Récaptitulatif Résa PARIS 2018'!$B$2:$B$888='Analyse Globale PARIS 2018 '!$A8)*('Récaptitulatif Résa PARIS 2018'!$J$2:$J$888))</f>
        <v>0</v>
      </c>
      <c r="G8" s="27">
        <f>SUMPRODUCT(('Récaptitulatif Résa PARIS 2018'!$F$2:$F$888=G$1)*('Récaptitulatif Résa PARIS 2018'!$B$2:$B$888='Analyse Globale PARIS 2018 '!$A8)*('Récaptitulatif Résa PARIS 2018'!$J$2:$J$888))</f>
        <v>200</v>
      </c>
      <c r="H8" s="27">
        <f>SUMPRODUCT(('Récaptitulatif Résa PARIS 2018'!$F$2:$F$888=H$1)*('Récaptitulatif Résa PARIS 2018'!$B$2:$B$888='Analyse Globale PARIS 2018 '!$A8)*('Récaptitulatif Résa PARIS 2018'!$J$2:$J$888))</f>
        <v>0</v>
      </c>
      <c r="I8" s="27">
        <f>SUMPRODUCT(('Récaptitulatif Résa PARIS 2018'!$F$2:$F$888=I$1)*('Récaptitulatif Résa PARIS 2018'!$B$2:$B$888='Analyse Globale PARIS 2018 '!$A8)*('Récaptitulatif Résa PARIS 2018'!$J$2:$J$888))</f>
        <v>140.4</v>
      </c>
      <c r="J8" s="27">
        <f>SUMPRODUCT(('Récaptitulatif Résa PARIS 2018'!$F$2:$F$888=J$1)*('Récaptitulatif Résa PARIS 2018'!$B$2:$B$888='Analyse Globale PARIS 2018 '!$A8)*('Récaptitulatif Résa PARIS 2018'!$J$2:$J$888))</f>
        <v>285</v>
      </c>
      <c r="K8" s="27">
        <f>SUMPRODUCT(('Récaptitulatif Résa PARIS 2018'!$F$2:$F$888=K$1)*('Récaptitulatif Résa PARIS 2018'!$B$2:$B$888='Analyse Globale PARIS 2018 '!$A8)*('Récaptitulatif Résa PARIS 2018'!$J$2:$J$888))</f>
        <v>0</v>
      </c>
      <c r="L8" s="27">
        <f>SUMPRODUCT(('Récaptitulatif Résa PARIS 2018'!$F$2:$F$888=L$1)*('Récaptitulatif Résa PARIS 2018'!$B$2:$B$888='Analyse Globale PARIS 2018 '!$A8)*('Récaptitulatif Résa PARIS 2018'!$J$2:$J$888))</f>
        <v>140.4</v>
      </c>
      <c r="M8" s="27">
        <f>SUMPRODUCT(('Récaptitulatif Résa PARIS 2018'!$F$2:$F$888=M$1)*('Récaptitulatif Résa PARIS 2018'!$B$2:$B$888='Analyse Globale PARIS 2018 '!$A8)*('Récaptitulatif Résa PARIS 2018'!$J$2:$J$888))</f>
        <v>301.86</v>
      </c>
      <c r="N8" s="28">
        <f t="shared" ref="N8:N10" si="2">SUM(B8:M8)</f>
        <v>1067.6599999999999</v>
      </c>
    </row>
    <row r="9" spans="1:14" ht="17.45" customHeight="1" x14ac:dyDescent="0.2">
      <c r="A9" s="64" t="s">
        <v>21</v>
      </c>
      <c r="B9" s="27">
        <f>SUMPRODUCT(('Récaptitulatif Résa PARIS 2018'!$F$2:$F$888=B$1)*('Récaptitulatif Résa PARIS 2018'!$B$2:$B$888='Analyse Globale PARIS 2018 '!$A9)*('Récaptitulatif Résa PARIS 2018'!$J$2:$J$888))</f>
        <v>0</v>
      </c>
      <c r="C9" s="27">
        <f>SUMPRODUCT(('Récaptitulatif Résa PARIS 2018'!$F$2:$F$888=C$1)*('Récaptitulatif Résa PARIS 2018'!$B$2:$B$888='Analyse Globale PARIS 2018 '!$A9)*('Récaptitulatif Résa PARIS 2018'!$J$2:$J$888))</f>
        <v>0</v>
      </c>
      <c r="D9" s="27">
        <f>SUMPRODUCT(('Récaptitulatif Résa PARIS 2018'!$F$2:$F$888=D$1)*('Récaptitulatif Résa PARIS 2018'!$B$2:$B$888='Analyse Globale PARIS 2018 '!$A9)*('Récaptitulatif Résa PARIS 2018'!$J$2:$J$888))</f>
        <v>0</v>
      </c>
      <c r="E9" s="27">
        <f>SUMPRODUCT(('Récaptitulatif Résa PARIS 2018'!$F$2:$F$888=E$1)*('Récaptitulatif Résa PARIS 2018'!$B$2:$B$888='Analyse Globale PARIS 2018 '!$A9)*('Récaptitulatif Résa PARIS 2018'!$J$2:$J$888))</f>
        <v>0</v>
      </c>
      <c r="F9" s="27">
        <f>SUMPRODUCT(('Récaptitulatif Résa PARIS 2018'!$F$2:$F$888=F$1)*('Récaptitulatif Résa PARIS 2018'!$B$2:$B$888='Analyse Globale PARIS 2018 '!$A9)*('Récaptitulatif Résa PARIS 2018'!$J$2:$J$888))</f>
        <v>0</v>
      </c>
      <c r="G9" s="27">
        <f>SUMPRODUCT(('Récaptitulatif Résa PARIS 2018'!$F$2:$F$888=G$1)*('Récaptitulatif Résa PARIS 2018'!$B$2:$B$888='Analyse Globale PARIS 2018 '!$A9)*('Récaptitulatif Résa PARIS 2018'!$J$2:$J$888))</f>
        <v>0</v>
      </c>
      <c r="H9" s="27">
        <f>SUMPRODUCT(('Récaptitulatif Résa PARIS 2018'!$F$2:$F$888=H$1)*('Récaptitulatif Résa PARIS 2018'!$B$2:$B$888='Analyse Globale PARIS 2018 '!$A9)*('Récaptitulatif Résa PARIS 2018'!$J$2:$J$888))</f>
        <v>0</v>
      </c>
      <c r="I9" s="27">
        <f>SUMPRODUCT(('Récaptitulatif Résa PARIS 2018'!$F$2:$F$888=I$1)*('Récaptitulatif Résa PARIS 2018'!$B$2:$B$888='Analyse Globale PARIS 2018 '!$A9)*('Récaptitulatif Résa PARIS 2018'!$J$2:$J$888))</f>
        <v>20</v>
      </c>
      <c r="J9" s="27">
        <f>SUMPRODUCT(('Récaptitulatif Résa PARIS 2018'!$F$2:$F$888=J$1)*('Récaptitulatif Résa PARIS 2018'!$B$2:$B$888='Analyse Globale PARIS 2018 '!$A9)*('Récaptitulatif Résa PARIS 2018'!$J$2:$J$888))</f>
        <v>45</v>
      </c>
      <c r="K9" s="27">
        <f>SUMPRODUCT(('Récaptitulatif Résa PARIS 2018'!$F$2:$F$888=K$1)*('Récaptitulatif Résa PARIS 2018'!$B$2:$B$888='Analyse Globale PARIS 2018 '!$A9)*('Récaptitulatif Résa PARIS 2018'!$J$2:$J$888))</f>
        <v>23.8</v>
      </c>
      <c r="L9" s="27">
        <f>SUMPRODUCT(('Récaptitulatif Résa PARIS 2018'!$F$2:$F$888=L$1)*('Récaptitulatif Résa PARIS 2018'!$B$2:$B$888='Analyse Globale PARIS 2018 '!$A9)*('Récaptitulatif Résa PARIS 2018'!$J$2:$J$888))</f>
        <v>0</v>
      </c>
      <c r="M9" s="27">
        <f>SUMPRODUCT(('Récaptitulatif Résa PARIS 2018'!$F$2:$F$888=M$1)*('Récaptitulatif Résa PARIS 2018'!$B$2:$B$888='Analyse Globale PARIS 2018 '!$A9)*('Récaptitulatif Résa PARIS 2018'!$J$2:$J$888))</f>
        <v>1300</v>
      </c>
      <c r="N9" s="28">
        <f t="shared" si="2"/>
        <v>1388.8</v>
      </c>
    </row>
    <row r="10" spans="1:14" ht="17.45" customHeight="1" x14ac:dyDescent="0.2">
      <c r="A10" s="64" t="s">
        <v>28</v>
      </c>
      <c r="B10" s="27">
        <f>SUMPRODUCT(('Récaptitulatif Résa PARIS 2018'!$F$2:$F$888=B$1)*('Récaptitulatif Résa PARIS 2018'!$B$2:$B$888='Analyse Globale PARIS 2018 '!$A10)*('Récaptitulatif Résa PARIS 2018'!$J$2:$J$888))</f>
        <v>0</v>
      </c>
      <c r="C10" s="27">
        <f>SUMPRODUCT(('Récaptitulatif Résa PARIS 2018'!$F$2:$F$888=C$1)*('Récaptitulatif Résa PARIS 2018'!$B$2:$B$888='Analyse Globale PARIS 2018 '!$A10)*('Récaptitulatif Résa PARIS 2018'!$J$2:$J$888))</f>
        <v>0</v>
      </c>
      <c r="D10" s="27">
        <f>SUMPRODUCT(('Récaptitulatif Résa PARIS 2018'!$F$2:$F$888=D$1)*('Récaptitulatif Résa PARIS 2018'!$B$2:$B$888='Analyse Globale PARIS 2018 '!$A10)*('Récaptitulatif Résa PARIS 2018'!$J$2:$J$888))</f>
        <v>0</v>
      </c>
      <c r="E10" s="27">
        <f>SUMPRODUCT(('Récaptitulatif Résa PARIS 2018'!$F$2:$F$888=E$1)*('Récaptitulatif Résa PARIS 2018'!$B$2:$B$888='Analyse Globale PARIS 2018 '!$A10)*('Récaptitulatif Résa PARIS 2018'!$J$2:$J$888))</f>
        <v>0</v>
      </c>
      <c r="F10" s="27">
        <f>SUMPRODUCT(('Récaptitulatif Résa PARIS 2018'!$F$2:$F$888=F$1)*('Récaptitulatif Résa PARIS 2018'!$B$2:$B$888='Analyse Globale PARIS 2018 '!$A10)*('Récaptitulatif Résa PARIS 2018'!$J$2:$J$888))</f>
        <v>0</v>
      </c>
      <c r="G10" s="27">
        <f>SUMPRODUCT(('Récaptitulatif Résa PARIS 2018'!$F$2:$F$888=G$1)*('Récaptitulatif Résa PARIS 2018'!$B$2:$B$888='Analyse Globale PARIS 2018 '!$A10)*('Récaptitulatif Résa PARIS 2018'!$J$2:$J$888))</f>
        <v>0</v>
      </c>
      <c r="H10" s="27">
        <f>SUMPRODUCT(('Récaptitulatif Résa PARIS 2018'!$F$2:$F$888=H$1)*('Récaptitulatif Résa PARIS 2018'!$B$2:$B$888='Analyse Globale PARIS 2018 '!$A10)*('Récaptitulatif Résa PARIS 2018'!$J$2:$J$888))</f>
        <v>0</v>
      </c>
      <c r="I10" s="27">
        <f>SUMPRODUCT(('Récaptitulatif Résa PARIS 2018'!$F$2:$F$888=I$1)*('Récaptitulatif Résa PARIS 2018'!$B$2:$B$888='Analyse Globale PARIS 2018 '!$A10)*('Récaptitulatif Résa PARIS 2018'!$J$2:$J$888))</f>
        <v>0</v>
      </c>
      <c r="J10" s="27">
        <f>SUMPRODUCT(('Récaptitulatif Résa PARIS 2018'!$F$2:$F$888=J$1)*('Récaptitulatif Résa PARIS 2018'!$B$2:$B$888='Analyse Globale PARIS 2018 '!$A10)*('Récaptitulatif Résa PARIS 2018'!$J$2:$J$888))</f>
        <v>0</v>
      </c>
      <c r="K10" s="27">
        <f>SUMPRODUCT(('Récaptitulatif Résa PARIS 2018'!$F$2:$F$888=K$1)*('Récaptitulatif Résa PARIS 2018'!$B$2:$B$888='Analyse Globale PARIS 2018 '!$A10)*('Récaptitulatif Résa PARIS 2018'!$J$2:$J$888))</f>
        <v>0</v>
      </c>
      <c r="L10" s="27">
        <f>SUMPRODUCT(('Récaptitulatif Résa PARIS 2018'!$F$2:$F$888=L$1)*('Récaptitulatif Résa PARIS 2018'!$B$2:$B$888='Analyse Globale PARIS 2018 '!$A10)*('Récaptitulatif Résa PARIS 2018'!$J$2:$J$888))</f>
        <v>0</v>
      </c>
      <c r="M10" s="27">
        <f>SUMPRODUCT(('Récaptitulatif Résa PARIS 2018'!$F$2:$F$888=M$1)*('Récaptitulatif Résa PARIS 2018'!$B$2:$B$888='Analyse Globale PARIS 2018 '!$A10)*('Récaptitulatif Résa PARIS 2018'!$J$2:$J$888))</f>
        <v>0</v>
      </c>
      <c r="N10" s="28">
        <f t="shared" si="2"/>
        <v>0</v>
      </c>
    </row>
    <row r="11" spans="1:14" ht="17.45" customHeight="1" x14ac:dyDescent="0.2">
      <c r="A11" s="13" t="s">
        <v>30</v>
      </c>
      <c r="B11" s="29">
        <f>SUM(B7:B10)</f>
        <v>0</v>
      </c>
      <c r="C11" s="29">
        <f t="shared" ref="C11:M11" si="3">SUM(C7:C10)</f>
        <v>0</v>
      </c>
      <c r="D11" s="29">
        <f t="shared" si="3"/>
        <v>0</v>
      </c>
      <c r="E11" s="29">
        <f t="shared" si="3"/>
        <v>1145</v>
      </c>
      <c r="F11" s="29">
        <f t="shared" si="3"/>
        <v>1808.55</v>
      </c>
      <c r="G11" s="29">
        <f t="shared" si="3"/>
        <v>9113.7000000000007</v>
      </c>
      <c r="H11" s="29">
        <f t="shared" si="3"/>
        <v>12477.54</v>
      </c>
      <c r="I11" s="29">
        <f t="shared" si="3"/>
        <v>13515.130000000006</v>
      </c>
      <c r="J11" s="29">
        <f t="shared" si="3"/>
        <v>13717.449999999995</v>
      </c>
      <c r="K11" s="29">
        <f t="shared" si="3"/>
        <v>14236.559999999994</v>
      </c>
      <c r="L11" s="29">
        <f t="shared" si="3"/>
        <v>10432.02714285714</v>
      </c>
      <c r="M11" s="29">
        <f t="shared" si="3"/>
        <v>13047.23</v>
      </c>
      <c r="N11" s="29">
        <f>SUM(B11:M11)</f>
        <v>89493.187142857132</v>
      </c>
    </row>
    <row r="12" spans="1:14" ht="17.45" customHeight="1" x14ac:dyDescent="0.2">
      <c r="A12" s="64" t="s">
        <v>14</v>
      </c>
      <c r="B12" s="30">
        <f ca="1">HLOOKUP(B1,'Récapitulatif  Loyer PARIS 2018'!$B$1:$Y$6,3,FALSE)</f>
        <v>0</v>
      </c>
      <c r="C12" s="30">
        <f ca="1">HLOOKUP(C1,'Récapitulatif  Loyer PARIS 2018'!$B$1:$Y$6,3,FALSE)</f>
        <v>0</v>
      </c>
      <c r="D12" s="30">
        <f ca="1">HLOOKUP(D1,'Récapitulatif  Loyer PARIS 2018'!$B$1:$Y$6,3,FALSE)</f>
        <v>0</v>
      </c>
      <c r="E12" s="30">
        <f ca="1">HLOOKUP(E1,'Récapitulatif  Loyer PARIS 2018'!$B$1:$Y$6,3,FALSE)</f>
        <v>750</v>
      </c>
      <c r="F12" s="30">
        <f ca="1">HLOOKUP(F1,'Récapitulatif  Loyer PARIS 2018'!$B$1:$Y$6,3,FALSE)</f>
        <v>1005</v>
      </c>
      <c r="G12" s="30">
        <f ca="1">HLOOKUP(G1,'Récapitulatif  Loyer PARIS 2018'!$B$1:$Y$6,3,FALSE)</f>
        <v>5447</v>
      </c>
      <c r="H12" s="30">
        <f ca="1">HLOOKUP(H1,'Récapitulatif  Loyer PARIS 2018'!$B$1:$Y$6,3,FALSE)</f>
        <v>7080.01</v>
      </c>
      <c r="I12" s="30">
        <f ca="1">HLOOKUP(I1,'Récapitulatif  Loyer PARIS 2018'!$B$1:$Y$6,3,FALSE)</f>
        <v>6665.7300000000005</v>
      </c>
      <c r="J12" s="30">
        <f ca="1">HLOOKUP(J1,'Récapitulatif  Loyer PARIS 2018'!$B$1:$Y$6,3,FALSE)</f>
        <v>6520.39</v>
      </c>
      <c r="K12" s="30">
        <f ca="1">HLOOKUP(K1,'Récapitulatif  Loyer PARIS 2018'!$B$1:$Y$6,3,FALSE)</f>
        <v>6011.91</v>
      </c>
      <c r="L12" s="30">
        <f ca="1">HLOOKUP(L1,'Récapitulatif  Loyer PARIS 2018'!$B$1:$Y$6,3,FALSE)</f>
        <v>5355.01</v>
      </c>
      <c r="M12" s="30">
        <f ca="1">HLOOKUP(M1,'Récapitulatif  Loyer PARIS 2018'!$B$1:$Y$6,3,FALSE)</f>
        <v>5355.01</v>
      </c>
      <c r="N12" s="28">
        <f t="shared" ref="N12" ca="1" si="4">SUM(B12:M12)</f>
        <v>44190.060000000005</v>
      </c>
    </row>
    <row r="13" spans="1:14" ht="17.45" customHeight="1" x14ac:dyDescent="0.2">
      <c r="A13" s="13" t="s">
        <v>31</v>
      </c>
      <c r="B13" s="29">
        <f ca="1">B11-B12</f>
        <v>0</v>
      </c>
      <c r="C13" s="29">
        <f t="shared" ref="C13:N13" ca="1" si="5">C11-C12</f>
        <v>0</v>
      </c>
      <c r="D13" s="29">
        <f t="shared" ca="1" si="5"/>
        <v>0</v>
      </c>
      <c r="E13" s="29">
        <f t="shared" ca="1" si="5"/>
        <v>395</v>
      </c>
      <c r="F13" s="29">
        <f t="shared" ca="1" si="5"/>
        <v>803.55</v>
      </c>
      <c r="G13" s="29">
        <f t="shared" ca="1" si="5"/>
        <v>3666.7000000000007</v>
      </c>
      <c r="H13" s="29">
        <f t="shared" ca="1" si="5"/>
        <v>5397.5300000000007</v>
      </c>
      <c r="I13" s="29">
        <f t="shared" ca="1" si="5"/>
        <v>6849.400000000006</v>
      </c>
      <c r="J13" s="29">
        <f t="shared" ca="1" si="5"/>
        <v>7197.0599999999949</v>
      </c>
      <c r="K13" s="29">
        <f t="shared" ca="1" si="5"/>
        <v>8224.6499999999942</v>
      </c>
      <c r="L13" s="29">
        <f t="shared" ca="1" si="5"/>
        <v>5077.0171428571393</v>
      </c>
      <c r="M13" s="29">
        <f t="shared" ca="1" si="5"/>
        <v>7692.2199999999993</v>
      </c>
      <c r="N13" s="29">
        <f t="shared" ca="1" si="5"/>
        <v>45303.127142857127</v>
      </c>
    </row>
    <row r="14" spans="1:14" ht="17.45" customHeight="1" x14ac:dyDescent="0.2">
      <c r="A14" s="64" t="s">
        <v>32</v>
      </c>
      <c r="B14" s="31">
        <f ca="1">IFERROR(B13/B11,0)</f>
        <v>0</v>
      </c>
      <c r="C14" s="31">
        <f t="shared" ref="C14:M14" ca="1" si="6">IFERROR(C13/C11,0)</f>
        <v>0</v>
      </c>
      <c r="D14" s="31">
        <f t="shared" ca="1" si="6"/>
        <v>0</v>
      </c>
      <c r="E14" s="31">
        <f t="shared" ca="1" si="6"/>
        <v>0.34497816593886466</v>
      </c>
      <c r="F14" s="31">
        <f t="shared" ca="1" si="6"/>
        <v>0.44430621215891181</v>
      </c>
      <c r="G14" s="31">
        <f t="shared" ca="1" si="6"/>
        <v>0.40232836279447431</v>
      </c>
      <c r="H14" s="31">
        <f t="shared" ca="1" si="6"/>
        <v>0.43257965913152757</v>
      </c>
      <c r="I14" s="31">
        <f t="shared" ca="1" si="6"/>
        <v>0.50679497718482935</v>
      </c>
      <c r="J14" s="31">
        <f t="shared" ca="1" si="6"/>
        <v>0.52466456958108088</v>
      </c>
      <c r="K14" s="31">
        <f t="shared" ca="1" si="6"/>
        <v>0.57771329590856202</v>
      </c>
      <c r="L14" s="31">
        <f t="shared" ca="1" si="6"/>
        <v>0.48667599051766253</v>
      </c>
      <c r="M14" s="32">
        <f t="shared" ca="1" si="6"/>
        <v>0.58956728746254949</v>
      </c>
      <c r="N14" s="33">
        <f ca="1">IFERROR(N13/N11,0)</f>
        <v>0.50621872557226255</v>
      </c>
    </row>
    <row r="15" spans="1:14" ht="17.45" customHeight="1" x14ac:dyDescent="0.2">
      <c r="A15" s="65" t="s">
        <v>43</v>
      </c>
      <c r="B15" s="67">
        <f t="shared" ref="B15:D15" ca="1" si="7">IFERROR(B11/B5,0)</f>
        <v>0</v>
      </c>
      <c r="C15" s="67">
        <f t="shared" ca="1" si="7"/>
        <v>0</v>
      </c>
      <c r="D15" s="67">
        <f t="shared" ca="1" si="7"/>
        <v>0</v>
      </c>
      <c r="E15" s="67">
        <f ca="1">IFERROR(E11/E5,0)</f>
        <v>0</v>
      </c>
      <c r="F15" s="67">
        <f t="shared" ref="F15:M15" ca="1" si="8">IFERROR(F11/F5,0)</f>
        <v>0</v>
      </c>
      <c r="G15" s="67">
        <f t="shared" ca="1" si="8"/>
        <v>0</v>
      </c>
      <c r="H15" s="67">
        <f t="shared" ca="1" si="8"/>
        <v>0</v>
      </c>
      <c r="I15" s="67">
        <f t="shared" ca="1" si="8"/>
        <v>0</v>
      </c>
      <c r="J15" s="67">
        <f t="shared" ca="1" si="8"/>
        <v>0</v>
      </c>
      <c r="K15" s="67">
        <f t="shared" ca="1" si="8"/>
        <v>0</v>
      </c>
      <c r="L15" s="67">
        <f t="shared" ca="1" si="8"/>
        <v>0</v>
      </c>
      <c r="M15" s="67">
        <f t="shared" ca="1" si="8"/>
        <v>0</v>
      </c>
      <c r="N15" s="83">
        <f ca="1">IFERROR(N11/N5,0)</f>
        <v>0</v>
      </c>
    </row>
    <row r="16" spans="1:14" ht="17.45" customHeight="1" x14ac:dyDescent="0.2">
      <c r="A16" s="65" t="s">
        <v>44</v>
      </c>
      <c r="B16" s="67">
        <f t="shared" ref="B16:D16" ca="1" si="9">IFERROR(B12/B5,0)</f>
        <v>0</v>
      </c>
      <c r="C16" s="67">
        <f t="shared" ca="1" si="9"/>
        <v>0</v>
      </c>
      <c r="D16" s="67">
        <f t="shared" ca="1" si="9"/>
        <v>0</v>
      </c>
      <c r="E16" s="67">
        <f ca="1">IFERROR(E12/E5,0)</f>
        <v>0</v>
      </c>
      <c r="F16" s="67">
        <f t="shared" ref="F16:M16" ca="1" si="10">IFERROR(F12/F5,0)</f>
        <v>0</v>
      </c>
      <c r="G16" s="67">
        <f t="shared" ca="1" si="10"/>
        <v>0</v>
      </c>
      <c r="H16" s="67">
        <f t="shared" ca="1" si="10"/>
        <v>0</v>
      </c>
      <c r="I16" s="67">
        <f t="shared" ca="1" si="10"/>
        <v>0</v>
      </c>
      <c r="J16" s="67">
        <f t="shared" ca="1" si="10"/>
        <v>0</v>
      </c>
      <c r="K16" s="67">
        <f t="shared" ca="1" si="10"/>
        <v>0</v>
      </c>
      <c r="L16" s="67">
        <f t="shared" ca="1" si="10"/>
        <v>0</v>
      </c>
      <c r="M16" s="67">
        <f t="shared" ca="1" si="10"/>
        <v>0</v>
      </c>
      <c r="N16" s="83">
        <f ca="1">IFERROR(N12/N5,0)</f>
        <v>0</v>
      </c>
    </row>
    <row r="17" spans="1:14" ht="17.45" customHeight="1" x14ac:dyDescent="0.2">
      <c r="A17" s="68" t="s">
        <v>45</v>
      </c>
      <c r="B17" s="67">
        <f ca="1">B15-B16</f>
        <v>0</v>
      </c>
      <c r="C17" s="67">
        <f t="shared" ref="C17:N17" ca="1" si="11">C15-C16</f>
        <v>0</v>
      </c>
      <c r="D17" s="67">
        <f t="shared" ca="1" si="11"/>
        <v>0</v>
      </c>
      <c r="E17" s="67">
        <f t="shared" ca="1" si="11"/>
        <v>0</v>
      </c>
      <c r="F17" s="67">
        <f t="shared" ca="1" si="11"/>
        <v>0</v>
      </c>
      <c r="G17" s="67">
        <f t="shared" ca="1" si="11"/>
        <v>0</v>
      </c>
      <c r="H17" s="67">
        <f t="shared" ca="1" si="11"/>
        <v>0</v>
      </c>
      <c r="I17" s="67">
        <f t="shared" ca="1" si="11"/>
        <v>0</v>
      </c>
      <c r="J17" s="67">
        <f t="shared" ca="1" si="11"/>
        <v>0</v>
      </c>
      <c r="K17" s="67">
        <f t="shared" ca="1" si="11"/>
        <v>0</v>
      </c>
      <c r="L17" s="67">
        <f t="shared" ca="1" si="11"/>
        <v>0</v>
      </c>
      <c r="M17" s="67">
        <f t="shared" ca="1" si="11"/>
        <v>0</v>
      </c>
      <c r="N17" s="83">
        <f t="shared" ca="1" si="11"/>
        <v>0</v>
      </c>
    </row>
    <row r="18" spans="1:14" ht="17.45" customHeight="1" x14ac:dyDescent="0.2">
      <c r="A18" s="68" t="s">
        <v>42</v>
      </c>
      <c r="B18" s="85">
        <f t="shared" ref="B18:N18" ca="1" si="12">IFERROR(B2/B6,0)</f>
        <v>0</v>
      </c>
      <c r="C18" s="85">
        <f t="shared" ca="1" si="12"/>
        <v>0</v>
      </c>
      <c r="D18" s="85">
        <f t="shared" ca="1" si="12"/>
        <v>0</v>
      </c>
      <c r="E18" s="85">
        <f t="shared" ca="1" si="12"/>
        <v>0</v>
      </c>
      <c r="F18" s="85">
        <f t="shared" ca="1" si="12"/>
        <v>0</v>
      </c>
      <c r="G18" s="85">
        <f t="shared" ca="1" si="12"/>
        <v>0</v>
      </c>
      <c r="H18" s="85">
        <f t="shared" ca="1" si="12"/>
        <v>0</v>
      </c>
      <c r="I18" s="85">
        <f t="shared" ca="1" si="12"/>
        <v>0</v>
      </c>
      <c r="J18" s="85">
        <f t="shared" ca="1" si="12"/>
        <v>0</v>
      </c>
      <c r="K18" s="85">
        <f t="shared" ca="1" si="12"/>
        <v>0</v>
      </c>
      <c r="L18" s="85">
        <f t="shared" ca="1" si="12"/>
        <v>0</v>
      </c>
      <c r="M18" s="85">
        <f t="shared" ca="1" si="12"/>
        <v>0</v>
      </c>
      <c r="N18" s="84">
        <f t="shared" ca="1" si="12"/>
        <v>0</v>
      </c>
    </row>
    <row r="19" spans="1:14" ht="17.45" customHeight="1" x14ac:dyDescent="0.2">
      <c r="A19" s="68" t="s">
        <v>46</v>
      </c>
      <c r="B19" s="85">
        <f t="shared" ref="B19:N19" ca="1" si="13">IFERROR(B3/B6,0)</f>
        <v>0</v>
      </c>
      <c r="C19" s="85">
        <f t="shared" ca="1" si="13"/>
        <v>0</v>
      </c>
      <c r="D19" s="85">
        <f t="shared" ca="1" si="13"/>
        <v>0</v>
      </c>
      <c r="E19" s="85">
        <f t="shared" ca="1" si="13"/>
        <v>0</v>
      </c>
      <c r="F19" s="85">
        <f t="shared" ca="1" si="13"/>
        <v>0</v>
      </c>
      <c r="G19" s="85">
        <f t="shared" ca="1" si="13"/>
        <v>0</v>
      </c>
      <c r="H19" s="85">
        <f t="shared" ca="1" si="13"/>
        <v>0</v>
      </c>
      <c r="I19" s="85">
        <f t="shared" ca="1" si="13"/>
        <v>0</v>
      </c>
      <c r="J19" s="85">
        <f t="shared" ca="1" si="13"/>
        <v>0</v>
      </c>
      <c r="K19" s="85">
        <f t="shared" ca="1" si="13"/>
        <v>0</v>
      </c>
      <c r="L19" s="85">
        <f t="shared" ca="1" si="13"/>
        <v>0</v>
      </c>
      <c r="M19" s="85">
        <f t="shared" ca="1" si="13"/>
        <v>0</v>
      </c>
      <c r="N19" s="84">
        <f t="shared" ca="1" si="13"/>
        <v>0</v>
      </c>
    </row>
    <row r="20" spans="1:14" ht="17.45" customHeight="1" x14ac:dyDescent="0.2">
      <c r="A20" s="68" t="s">
        <v>47</v>
      </c>
      <c r="B20" s="85">
        <f t="shared" ref="B20:N20" ca="1" si="14">IFERROR(B4/B6,0)</f>
        <v>0</v>
      </c>
      <c r="C20" s="85">
        <f t="shared" ca="1" si="14"/>
        <v>0</v>
      </c>
      <c r="D20" s="85">
        <f t="shared" ca="1" si="14"/>
        <v>0</v>
      </c>
      <c r="E20" s="85">
        <f t="shared" ca="1" si="14"/>
        <v>0</v>
      </c>
      <c r="F20" s="85">
        <f t="shared" ca="1" si="14"/>
        <v>0</v>
      </c>
      <c r="G20" s="85">
        <f t="shared" ca="1" si="14"/>
        <v>0</v>
      </c>
      <c r="H20" s="85">
        <f t="shared" ca="1" si="14"/>
        <v>0</v>
      </c>
      <c r="I20" s="85">
        <f t="shared" ca="1" si="14"/>
        <v>0</v>
      </c>
      <c r="J20" s="85">
        <f t="shared" ca="1" si="14"/>
        <v>0</v>
      </c>
      <c r="K20" s="85">
        <f t="shared" ca="1" si="14"/>
        <v>0</v>
      </c>
      <c r="L20" s="85">
        <f t="shared" ca="1" si="14"/>
        <v>0</v>
      </c>
      <c r="M20" s="85">
        <f t="shared" ca="1" si="14"/>
        <v>0</v>
      </c>
      <c r="N20" s="84">
        <f t="shared" ca="1" si="14"/>
        <v>0</v>
      </c>
    </row>
    <row r="21" spans="1:14" ht="17.45" customHeight="1" x14ac:dyDescent="0.2">
      <c r="A21" s="68" t="s">
        <v>48</v>
      </c>
      <c r="B21" s="87">
        <f t="shared" ref="B21:N21" ca="1" si="15">IFERROR(B4/B5,0)</f>
        <v>0</v>
      </c>
      <c r="C21" s="87">
        <f t="shared" ca="1" si="15"/>
        <v>0</v>
      </c>
      <c r="D21" s="87">
        <f t="shared" ca="1" si="15"/>
        <v>0</v>
      </c>
      <c r="E21" s="87">
        <f t="shared" ca="1" si="15"/>
        <v>0</v>
      </c>
      <c r="F21" s="87">
        <f t="shared" ca="1" si="15"/>
        <v>0</v>
      </c>
      <c r="G21" s="87">
        <f t="shared" ca="1" si="15"/>
        <v>0</v>
      </c>
      <c r="H21" s="87">
        <f t="shared" ca="1" si="15"/>
        <v>0</v>
      </c>
      <c r="I21" s="87">
        <f t="shared" ca="1" si="15"/>
        <v>0</v>
      </c>
      <c r="J21" s="87">
        <f t="shared" ca="1" si="15"/>
        <v>0</v>
      </c>
      <c r="K21" s="87">
        <f t="shared" ca="1" si="15"/>
        <v>0</v>
      </c>
      <c r="L21" s="87">
        <f t="shared" ca="1" si="15"/>
        <v>0</v>
      </c>
      <c r="M21" s="87">
        <f t="shared" ca="1" si="15"/>
        <v>0</v>
      </c>
      <c r="N21" s="88">
        <f t="shared" ca="1" si="15"/>
        <v>0</v>
      </c>
    </row>
    <row r="22" spans="1:14" ht="15.75" x14ac:dyDescent="0.2">
      <c r="A22" s="68" t="s">
        <v>55</v>
      </c>
      <c r="B22" s="70">
        <f>DAY(EOMONTH(DATE(2018,COLUMN()-1,1),0))</f>
        <v>31</v>
      </c>
      <c r="C22" s="70">
        <f t="shared" ref="C22:M22" si="16">DAY(EOMONTH(DATE(2018,COLUMN()-1,1),0))</f>
        <v>28</v>
      </c>
      <c r="D22" s="70">
        <f t="shared" si="16"/>
        <v>31</v>
      </c>
      <c r="E22" s="70">
        <f t="shared" si="16"/>
        <v>30</v>
      </c>
      <c r="F22" s="70">
        <f t="shared" si="16"/>
        <v>31</v>
      </c>
      <c r="G22" s="70">
        <f t="shared" si="16"/>
        <v>30</v>
      </c>
      <c r="H22" s="70">
        <f t="shared" si="16"/>
        <v>31</v>
      </c>
      <c r="I22" s="70">
        <f t="shared" si="16"/>
        <v>31</v>
      </c>
      <c r="J22" s="70">
        <f t="shared" si="16"/>
        <v>30</v>
      </c>
      <c r="K22" s="70">
        <f t="shared" si="16"/>
        <v>31</v>
      </c>
      <c r="L22" s="70">
        <f t="shared" si="16"/>
        <v>30</v>
      </c>
      <c r="M22" s="70">
        <f t="shared" si="16"/>
        <v>31</v>
      </c>
      <c r="N22" s="69">
        <f>SUM(B22:M22)</f>
        <v>365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K502"/>
  <sheetViews>
    <sheetView showGridLines="0" showZeros="0" zoomScale="60" zoomScaleNormal="60" workbookViewId="0">
      <selection activeCell="A4" sqref="A4"/>
    </sheetView>
  </sheetViews>
  <sheetFormatPr baseColWidth="10" defaultColWidth="9" defaultRowHeight="12.75" x14ac:dyDescent="0.25"/>
  <cols>
    <col min="1" max="1" width="20.42578125" style="46" customWidth="1"/>
    <col min="2" max="2" width="15.140625" style="47" customWidth="1"/>
    <col min="3" max="3" width="12.85546875" style="48" customWidth="1"/>
    <col min="4" max="4" width="12.28515625" style="48" customWidth="1"/>
    <col min="5" max="5" width="22.42578125" style="48" customWidth="1"/>
    <col min="6" max="6" width="17.42578125" style="46" customWidth="1"/>
    <col min="7" max="7" width="13.140625" style="47" bestFit="1" customWidth="1"/>
    <col min="8" max="8" width="19" style="46" customWidth="1"/>
    <col min="9" max="9" width="17.42578125" style="49" customWidth="1"/>
    <col min="10" max="10" width="14" style="50" bestFit="1" customWidth="1"/>
    <col min="11" max="11" width="12.5703125" style="50" customWidth="1"/>
    <col min="12" max="12" width="12.28515625" style="46" customWidth="1"/>
    <col min="13" max="16384" width="9" style="46"/>
  </cols>
  <sheetData>
    <row r="1" spans="1:11" s="34" customFormat="1" ht="56.25" customHeight="1" thickBot="1" x14ac:dyDescent="0.3">
      <c r="A1" s="51" t="s">
        <v>3</v>
      </c>
      <c r="B1" s="14" t="s">
        <v>20</v>
      </c>
      <c r="C1" s="14" t="s">
        <v>22</v>
      </c>
      <c r="D1" s="14" t="s">
        <v>21</v>
      </c>
      <c r="E1" s="14" t="s">
        <v>28</v>
      </c>
      <c r="F1" s="14" t="s">
        <v>17</v>
      </c>
      <c r="G1" s="15" t="s">
        <v>34</v>
      </c>
      <c r="H1" s="35" t="s">
        <v>35</v>
      </c>
      <c r="I1" s="36" t="s">
        <v>36</v>
      </c>
      <c r="J1" s="37" t="s">
        <v>32</v>
      </c>
      <c r="K1" s="37" t="s">
        <v>37</v>
      </c>
    </row>
    <row r="2" spans="1:11" s="42" customFormat="1" ht="28.15" customHeight="1" thickBot="1" x14ac:dyDescent="0.3">
      <c r="A2" s="38" t="s">
        <v>38</v>
      </c>
      <c r="B2" s="39">
        <f ca="1">SUM(B3:OFFSET(B3,LastR2,0))</f>
        <v>0</v>
      </c>
      <c r="C2" s="39">
        <f ca="1">SUM(C3:OFFSET(C3,LastR2,0))</f>
        <v>0</v>
      </c>
      <c r="D2" s="39">
        <f ca="1">SUM(D3:OFFSET(D3,LastR2,0))</f>
        <v>0</v>
      </c>
      <c r="E2" s="39">
        <f ca="1">SUM(E3:OFFSET(E3,LastR2,0))</f>
        <v>0</v>
      </c>
      <c r="F2" s="93">
        <f ca="1">SUM(F3:OFFSET(F3,LastR2,0))</f>
        <v>0</v>
      </c>
      <c r="G2" s="39">
        <f ca="1">SUM(G3:OFFSET(G3,LastR2,0))</f>
        <v>0</v>
      </c>
      <c r="H2" s="93">
        <f ca="1">SUM(H3:OFFSET(H3,LastR2,0))</f>
        <v>0</v>
      </c>
      <c r="I2" s="39">
        <f t="shared" ref="I2:I3" ca="1" si="0">B2-G2</f>
        <v>0</v>
      </c>
      <c r="J2" s="40" t="str">
        <f t="shared" ref="J2:J3" ca="1" si="1">IFERROR(I2/B2,"")</f>
        <v/>
      </c>
      <c r="K2" s="41" t="str">
        <f ca="1">IFERROR(F2/H2,"")</f>
        <v/>
      </c>
    </row>
    <row r="3" spans="1:11" ht="20.100000000000001" customHeight="1" x14ac:dyDescent="0.25">
      <c r="A3" s="12" t="str">
        <f t="array" aca="1" ref="A3" ca="1">IFERROR(INDEX('Récaptitulatif Résa PARIS 2018'!$A$2:OFFSET($A$2,LastR2,0), MATCH(0, IF($A$1='Récaptitulatif Résa PARIS 2018'!$F$2:OFFSET($F$2,LastR2,0), COUNTIF($A$2:$A2, 'Récaptitulatif Résa PARIS 2018'!$A$2:OFFSET($A$2,LastR2,0)), ""), 0)),"")</f>
        <v/>
      </c>
      <c r="B3" s="43">
        <f ca="1">IF(OR($A3="",$A3=0),0,SUMPRODUCT((('Récaptitulatif Résa PARIS 2018'!$A$2:OFFSET($A$2,LastR2,0))='Analyse par appartement'!$A3)*(('Récaptitulatif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" s="43">
        <f ca="1">IF(OR($A3="",$A3=0),0,SUMPRODUCT((('Récaptitulatif Résa PARIS 2018'!$A$2:OFFSET($A$2,LastR2,0))='Analyse par appartement'!$A3)*(('Récaptitulatif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" s="43">
        <f ca="1">IF(OR($A3="",$A3=0),0,SUMPRODUCT((('Récaptitulatif Résa PARIS 2018'!$A$2:OFFSET($A$2,LastR2,0))='Analyse par appartement'!$A3)*(('Récaptitulatif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" s="43">
        <f ca="1">IF(OR($A3="",$A3=0),0,SUMPRODUCT((('Récaptitulatif Résa PARIS 2018'!$A$2:OFFSET($A$2,LastR2,0))='Analyse par appartement'!$A3)*(('Récaptitulatif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" s="92">
        <f ca="1">IF(OR($A3="",$A3=0),0,SUMPRODUCT((('Récaptitulatif Résa PARIS 2018'!$A$2:OFFSET($A$2,LastR2,0))='Analyse par appartement'!$A3)*(('Récaptitulatif Résa PARIS 2018'!$F$2:OFFSET($F$2,LastR2,0))='Analyse par appartement'!$A$1)*(('Récaptitulatif Résa PARIS 2018'!$I$2:OFFSET($I$2,LastR2,0)))))</f>
        <v>0</v>
      </c>
      <c r="G3" s="43">
        <f ca="1">IFERROR(IF(A3="",0,INDIRECT("'Récaptitulatif Loyer Paris'!"&amp;ADDRESS(MATCH(A3,'Récapitulatif  Loyer PARIS 2018'!$A:$A,0),MATCH($A$1,'Récapitulatif  Loyer PARIS 2018'!$1:$1,0)+1,4))),0)</f>
        <v>0</v>
      </c>
      <c r="H3" s="92">
        <f ca="1">IFERROR(IF(A3="",0,INDIRECT("'Récaptitulatif Loyer Paris'!"&amp;ADDRESS(MATCH(A3,'Récapitulatif  Loyer PARIS 2018'!$A:$A,0),MATCH($A$1,'Récapitulatif  Loyer PARIS 2018'!$1:$1,0),4))),0)</f>
        <v>0</v>
      </c>
      <c r="I3" s="43">
        <f t="shared" ca="1" si="0"/>
        <v>0</v>
      </c>
      <c r="J3" s="44" t="str">
        <f t="shared" ca="1" si="1"/>
        <v/>
      </c>
      <c r="K3" s="45" t="str">
        <f t="shared" ref="K3" ca="1" si="2">IFERROR(F3/H3,"")</f>
        <v/>
      </c>
    </row>
    <row r="4" spans="1:11" ht="20.100000000000001" customHeight="1" x14ac:dyDescent="0.25">
      <c r="A4" s="12" t="str">
        <f t="array" aca="1" ref="A4" ca="1">IFERROR(INDEX('Récaptitulatif Résa PARIS 2018'!$A$2:OFFSET($A$2,LastR2,0), MATCH(0, IF($A$1='Récaptitulatif Résa PARIS 2018'!$F$2:OFFSET($F$2,LastR2,0), COUNTIF($A$2:$A3, 'Récaptitulatif Résa PARIS 2018'!$A$2:OFFSET($A$2,LastR2,0)), ""), 0)),"")</f>
        <v/>
      </c>
      <c r="B4" s="43">
        <f ca="1">IF(OR($A4="",$A4=0),0,SUMPRODUCT((('Récaptitulatif Résa PARIS 2018'!$A$2:OFFSET($A$2,LastR2,0))='Analyse par appartement'!$A4)*(('Récaptitulatif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" s="43">
        <f ca="1">IF(OR($A4="",$A4=0),0,SUMPRODUCT((('Récaptitulatif Résa PARIS 2018'!$A$2:OFFSET($A$2,LastR2,0))='Analyse par appartement'!$A4)*(('Récaptitulatif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" s="43">
        <f ca="1">IF(OR($A4="",$A4=0),0,SUMPRODUCT((('Récaptitulatif Résa PARIS 2018'!$A$2:OFFSET($A$2,LastR2,0))='Analyse par appartement'!$A4)*(('Récaptitulatif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" s="43">
        <f ca="1">IF(OR($A4="",$A4=0),0,SUMPRODUCT((('Récaptitulatif Résa PARIS 2018'!$A$2:OFFSET($A$2,LastR2,0))='Analyse par appartement'!$A4)*(('Récaptitulatif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" s="92">
        <f ca="1">IF(OR($A4="",$A4=0),0,SUMPRODUCT((('Récaptitulatif Résa PARIS 2018'!$A$2:OFFSET($A$2,LastR2,0))='Analyse par appartement'!$A4)*(('Récaptitulatif Résa PARIS 2018'!$F$2:OFFSET($F$2,LastR2,0))='Analyse par appartement'!$A$1)*(('Récaptitulatif Résa PARIS 2018'!$I$2:OFFSET($I$2,LastR2,0)))))</f>
        <v>0</v>
      </c>
      <c r="G4" s="43">
        <f ca="1">IFERROR(IF(A4="",0,INDIRECT("'Récaptitulatif Loyer Paris'!"&amp;ADDRESS(MATCH(A4,'Récapitulatif  Loyer PARIS 2018'!$A:$A,0),MATCH($A$1,'Récapitulatif  Loyer PARIS 2018'!$1:$1,0)+1,4))),0)</f>
        <v>0</v>
      </c>
      <c r="H4" s="92">
        <f ca="1">IFERROR(IF(A4="",0,INDIRECT("'Récaptitulatif Loyer Paris'!"&amp;ADDRESS(MATCH(A4,'Récapitulatif  Loyer PARIS 2018'!$A:$A,0),MATCH($A$1,'Récapitulatif  Loyer PARIS 2018'!$1:$1,0),4))),0)</f>
        <v>0</v>
      </c>
      <c r="I4" s="43">
        <f t="shared" ref="I4:I6" ca="1" si="3">B4-G4</f>
        <v>0</v>
      </c>
      <c r="J4" s="44" t="str">
        <f t="shared" ref="J4:J6" ca="1" si="4">IFERROR(I4/B4,"")</f>
        <v/>
      </c>
      <c r="K4" s="45" t="str">
        <f t="shared" ref="K4:K6" ca="1" si="5">IFERROR(F4/H4,"")</f>
        <v/>
      </c>
    </row>
    <row r="5" spans="1:11" ht="20.100000000000001" customHeight="1" x14ac:dyDescent="0.25">
      <c r="A5" s="12" t="str">
        <f t="array" aca="1" ref="A5" ca="1">IFERROR(INDEX('Récaptitulatif Résa PARIS 2018'!$A$2:OFFSET($A$2,LastR2,0), MATCH(0, IF($A$1='Récaptitulatif Résa PARIS 2018'!$F$2:OFFSET($F$2,LastR2,0), COUNTIF($A$2:$A4, 'Récaptitulatif Résa PARIS 2018'!$A$2:OFFSET($A$2,LastR2,0)), ""), 0)),"")</f>
        <v/>
      </c>
      <c r="B5" s="43">
        <f ca="1">IF(OR($A5="",$A5=0),0,SUMPRODUCT((('Récaptitulatif Résa PARIS 2018'!$A$2:OFFSET($A$2,LastR2,0))='Analyse par appartement'!$A5)*(('Récaptitulatif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5" s="43">
        <f ca="1">IF(OR($A5="",$A5=0),0,SUMPRODUCT((('Récaptitulatif Résa PARIS 2018'!$A$2:OFFSET($A$2,LastR2,0))='Analyse par appartement'!$A5)*(('Récaptitulatif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5" s="43">
        <f ca="1">IF(OR($A5="",$A5=0),0,SUMPRODUCT((('Récaptitulatif Résa PARIS 2018'!$A$2:OFFSET($A$2,LastR2,0))='Analyse par appartement'!$A5)*(('Récaptitulatif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5" s="43">
        <f ca="1">IF(OR($A5="",$A5=0),0,SUMPRODUCT((('Récaptitulatif Résa PARIS 2018'!$A$2:OFFSET($A$2,LastR2,0))='Analyse par appartement'!$A5)*(('Récaptitulatif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5" s="92">
        <f ca="1">IF(OR($A5="",$A5=0),0,SUMPRODUCT((('Récaptitulatif Résa PARIS 2018'!$A$2:OFFSET($A$2,LastR2,0))='Analyse par appartement'!$A5)*(('Récaptitulatif Résa PARIS 2018'!$F$2:OFFSET($F$2,LastR2,0))='Analyse par appartement'!$A$1)*(('Récaptitulatif Résa PARIS 2018'!$I$2:OFFSET($I$2,LastR2,0)))))</f>
        <v>0</v>
      </c>
      <c r="G5" s="43">
        <f ca="1">IFERROR(IF(A5="",0,INDIRECT("'Récaptitulatif Loyer Paris'!"&amp;ADDRESS(MATCH(A5,'Récapitulatif  Loyer PARIS 2018'!$A:$A,0),MATCH($A$1,'Récapitulatif  Loyer PARIS 2018'!$1:$1,0)+1,4))),0)</f>
        <v>0</v>
      </c>
      <c r="H5" s="92">
        <f ca="1">IFERROR(IF(A5="",0,INDIRECT("'Récaptitulatif Loyer Paris'!"&amp;ADDRESS(MATCH(A5,'Récapitulatif  Loyer PARIS 2018'!$A:$A,0),MATCH($A$1,'Récapitulatif  Loyer PARIS 2018'!$1:$1,0),4))),0)</f>
        <v>0</v>
      </c>
      <c r="I5" s="43">
        <f t="shared" ca="1" si="3"/>
        <v>0</v>
      </c>
      <c r="J5" s="44" t="str">
        <f t="shared" ca="1" si="4"/>
        <v/>
      </c>
      <c r="K5" s="45" t="str">
        <f t="shared" ca="1" si="5"/>
        <v/>
      </c>
    </row>
    <row r="6" spans="1:11" ht="20.100000000000001" customHeight="1" x14ac:dyDescent="0.25">
      <c r="A6" s="12" t="str">
        <f t="array" aca="1" ref="A6" ca="1">IFERROR(INDEX('Récaptitulatif Résa PARIS 2018'!$A$2:OFFSET($A$2,LastR2,0), MATCH(0, IF($A$1='Récaptitulatif Résa PARIS 2018'!$F$2:OFFSET($F$2,LastR2,0), COUNTIF($A$2:$A5, 'Récaptitulatif Résa PARIS 2018'!$A$2:OFFSET($A$2,LastR2,0)), ""), 0)),"")</f>
        <v/>
      </c>
      <c r="B6" s="43">
        <f ca="1">IF(OR($A6="",$A6=0),0,SUMPRODUCT((('Récaptitulatif Résa PARIS 2018'!$A$2:OFFSET($A$2,LastR2,0))='Analyse par appartement'!$A6)*(('Récaptitulatif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6" s="43">
        <f ca="1">IF(OR($A6="",$A6=0),0,SUMPRODUCT((('Récaptitulatif Résa PARIS 2018'!$A$2:OFFSET($A$2,LastR2,0))='Analyse par appartement'!$A6)*(('Récaptitulatif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6" s="43">
        <f ca="1">IF(OR($A6="",$A6=0),0,SUMPRODUCT((('Récaptitulatif Résa PARIS 2018'!$A$2:OFFSET($A$2,LastR2,0))='Analyse par appartement'!$A6)*(('Récaptitulatif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6" s="43">
        <f ca="1">IF(OR($A6="",$A6=0),0,SUMPRODUCT((('Récaptitulatif Résa PARIS 2018'!$A$2:OFFSET($A$2,LastR2,0))='Analyse par appartement'!$A6)*(('Récaptitulatif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6" s="92">
        <f ca="1">IF(OR($A6="",$A6=0),0,SUMPRODUCT((('Récaptitulatif Résa PARIS 2018'!$A$2:OFFSET($A$2,LastR2,0))='Analyse par appartement'!$A6)*(('Récaptitulatif Résa PARIS 2018'!$F$2:OFFSET($F$2,LastR2,0))='Analyse par appartement'!$A$1)*(('Récaptitulatif Résa PARIS 2018'!$I$2:OFFSET($I$2,LastR2,0)))))</f>
        <v>0</v>
      </c>
      <c r="G6" s="43">
        <f ca="1">IFERROR(IF(A6="",0,INDIRECT("'Récaptitulatif Loyer Paris'!"&amp;ADDRESS(MATCH(A6,'Récapitulatif  Loyer PARIS 2018'!$A:$A,0),MATCH($A$1,'Récapitulatif  Loyer PARIS 2018'!$1:$1,0)+1,4))),0)</f>
        <v>0</v>
      </c>
      <c r="H6" s="92">
        <f ca="1">IFERROR(IF(A6="",0,INDIRECT("'Récaptitulatif Loyer Paris'!"&amp;ADDRESS(MATCH(A6,'Récapitulatif  Loyer PARIS 2018'!$A:$A,0),MATCH($A$1,'Récapitulatif  Loyer PARIS 2018'!$1:$1,0),4))),0)</f>
        <v>0</v>
      </c>
      <c r="I6" s="43">
        <f t="shared" ca="1" si="3"/>
        <v>0</v>
      </c>
      <c r="J6" s="44" t="str">
        <f t="shared" ca="1" si="4"/>
        <v/>
      </c>
      <c r="K6" s="45" t="str">
        <f t="shared" ca="1" si="5"/>
        <v/>
      </c>
    </row>
    <row r="7" spans="1:11" ht="20.100000000000001" customHeight="1" x14ac:dyDescent="0.25">
      <c r="A7" s="12" t="str">
        <f t="array" aca="1" ref="A7" ca="1">IFERROR(INDEX('Récaptitulatif Résa PARIS 2018'!$A$2:OFFSET($A$2,LastR2,0), MATCH(0, IF($A$1='Récaptitulatif Résa PARIS 2018'!$F$2:OFFSET($F$2,LastR2,0), COUNTIF($A$2:$A6, 'Récaptitulatif Résa PARIS 2018'!$A$2:OFFSET($A$2,LastR2,0)), ""), 0)),"")</f>
        <v/>
      </c>
      <c r="B7" s="43">
        <f ca="1">IF(OR($A7="",$A7=0),0,SUMPRODUCT((('Récaptitulatif Résa PARIS 2018'!$A$2:OFFSET($A$2,LastR2,0))='Analyse par appartement'!$A7)*(('Récaptitulatif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7" s="43">
        <f ca="1">IF(OR($A7="",$A7=0),0,SUMPRODUCT((('Récaptitulatif Résa PARIS 2018'!$A$2:OFFSET($A$2,LastR2,0))='Analyse par appartement'!$A7)*(('Récaptitulatif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7" s="43">
        <f ca="1">IF(OR($A7="",$A7=0),0,SUMPRODUCT((('Récaptitulatif Résa PARIS 2018'!$A$2:OFFSET($A$2,LastR2,0))='Analyse par appartement'!$A7)*(('Récaptitulatif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7" s="43">
        <f ca="1">IF(OR($A7="",$A7=0),0,SUMPRODUCT((('Récaptitulatif Résa PARIS 2018'!$A$2:OFFSET($A$2,LastR2,0))='Analyse par appartement'!$A7)*(('Récaptitulatif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7" s="92">
        <f ca="1">IF(OR($A7="",$A7=0),0,SUMPRODUCT((('Récaptitulatif Résa PARIS 2018'!$A$2:OFFSET($A$2,LastR2,0))='Analyse par appartement'!$A7)*(('Récaptitulatif Résa PARIS 2018'!$F$2:OFFSET($F$2,LastR2,0))='Analyse par appartement'!$A$1)*(('Récaptitulatif Résa PARIS 2018'!$I$2:OFFSET($I$2,LastR2,0)))))</f>
        <v>0</v>
      </c>
      <c r="G7" s="43">
        <f ca="1">IFERROR(IF(A7="",0,INDIRECT("'Récaptitulatif Loyer Paris'!"&amp;ADDRESS(MATCH(A7,'Récapitulatif  Loyer PARIS 2018'!$A:$A,0),MATCH($A$1,'Récapitulatif  Loyer PARIS 2018'!$1:$1,0)+1,4))),0)</f>
        <v>0</v>
      </c>
      <c r="H7" s="92">
        <f ca="1">IFERROR(IF(A7="",0,INDIRECT("'Récaptitulatif Loyer Paris'!"&amp;ADDRESS(MATCH(A7,'Récapitulatif  Loyer PARIS 2018'!$A:$A,0),MATCH($A$1,'Récapitulatif  Loyer PARIS 2018'!$1:$1,0),4))),0)</f>
        <v>0</v>
      </c>
      <c r="I7" s="43">
        <f t="shared" ref="I7:I15" ca="1" si="6">B7-G7</f>
        <v>0</v>
      </c>
      <c r="J7" s="44" t="str">
        <f t="shared" ref="J7:J15" ca="1" si="7">IFERROR(I7/B7,"")</f>
        <v/>
      </c>
      <c r="K7" s="45" t="str">
        <f t="shared" ref="K7:K15" ca="1" si="8">IFERROR(F7/H7,"")</f>
        <v/>
      </c>
    </row>
    <row r="8" spans="1:11" ht="20.100000000000001" customHeight="1" x14ac:dyDescent="0.25">
      <c r="A8" s="12" t="str">
        <f t="array" aca="1" ref="A8" ca="1">IFERROR(INDEX('Récaptitulatif Résa PARIS 2018'!$A$2:OFFSET($A$2,LastR2,0), MATCH(0, IF($A$1='Récaptitulatif Résa PARIS 2018'!$F$2:OFFSET($F$2,LastR2,0), COUNTIF($A$2:$A7, 'Récaptitulatif Résa PARIS 2018'!$A$2:OFFSET($A$2,LastR2,0)), ""), 0)),"")</f>
        <v/>
      </c>
      <c r="B8" s="43">
        <f ca="1">IF(OR($A8="",$A8=0),0,SUMPRODUCT((('Récaptitulatif Résa PARIS 2018'!$A$2:OFFSET($A$2,LastR2,0))='Analyse par appartement'!$A8)*(('Récaptitulatif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8" s="43">
        <f ca="1">IF(OR($A8="",$A8=0),0,SUMPRODUCT((('Récaptitulatif Résa PARIS 2018'!$A$2:OFFSET($A$2,LastR2,0))='Analyse par appartement'!$A8)*(('Récaptitulatif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8" s="43">
        <f ca="1">IF(OR($A8="",$A8=0),0,SUMPRODUCT((('Récaptitulatif Résa PARIS 2018'!$A$2:OFFSET($A$2,LastR2,0))='Analyse par appartement'!$A8)*(('Récaptitulatif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8" s="43">
        <f ca="1">IF(OR($A8="",$A8=0),0,SUMPRODUCT((('Récaptitulatif Résa PARIS 2018'!$A$2:OFFSET($A$2,LastR2,0))='Analyse par appartement'!$A8)*(('Récaptitulatif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8" s="92">
        <f ca="1">IF(OR($A8="",$A8=0),0,SUMPRODUCT((('Récaptitulatif Résa PARIS 2018'!$A$2:OFFSET($A$2,LastR2,0))='Analyse par appartement'!$A8)*(('Récaptitulatif Résa PARIS 2018'!$F$2:OFFSET($F$2,LastR2,0))='Analyse par appartement'!$A$1)*(('Récaptitulatif Résa PARIS 2018'!$I$2:OFFSET($I$2,LastR2,0)))))</f>
        <v>0</v>
      </c>
      <c r="G8" s="43">
        <f ca="1">IFERROR(IF(A8="",0,INDIRECT("'Récaptitulatif Loyer Paris'!"&amp;ADDRESS(MATCH(A8,'Récapitulatif  Loyer PARIS 2018'!$A:$A,0),MATCH($A$1,'Récapitulatif  Loyer PARIS 2018'!$1:$1,0)+1,4))),0)</f>
        <v>0</v>
      </c>
      <c r="H8" s="92">
        <f ca="1">IFERROR(IF(A8="",0,INDIRECT("'Récaptitulatif Loyer Paris'!"&amp;ADDRESS(MATCH(A8,'Récapitulatif  Loyer PARIS 2018'!$A:$A,0),MATCH($A$1,'Récapitulatif  Loyer PARIS 2018'!$1:$1,0),4))),0)</f>
        <v>0</v>
      </c>
      <c r="I8" s="43">
        <f t="shared" ca="1" si="6"/>
        <v>0</v>
      </c>
      <c r="J8" s="44" t="str">
        <f t="shared" ca="1" si="7"/>
        <v/>
      </c>
      <c r="K8" s="45" t="str">
        <f t="shared" ca="1" si="8"/>
        <v/>
      </c>
    </row>
    <row r="9" spans="1:11" ht="20.100000000000001" customHeight="1" x14ac:dyDescent="0.25">
      <c r="A9" s="12" t="str">
        <f t="array" aca="1" ref="A9" ca="1">IFERROR(INDEX('Récaptitulatif Résa PARIS 2018'!$A$2:OFFSET($A$2,LastR2,0), MATCH(0, IF($A$1='Récaptitulatif Résa PARIS 2018'!$F$2:OFFSET($F$2,LastR2,0), COUNTIF($A$2:$A8, 'Récaptitulatif Résa PARIS 2018'!$A$2:OFFSET($A$2,LastR2,0)), ""), 0)),"")</f>
        <v/>
      </c>
      <c r="B9" s="43">
        <f ca="1">IF(OR($A9="",$A9=0),0,SUMPRODUCT((('Récaptitulatif Résa PARIS 2018'!$A$2:OFFSET($A$2,LastR2,0))='Analyse par appartement'!$A9)*(('Récaptitulatif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9" s="43">
        <f ca="1">IF(OR($A9="",$A9=0),0,SUMPRODUCT((('Récaptitulatif Résa PARIS 2018'!$A$2:OFFSET($A$2,LastR2,0))='Analyse par appartement'!$A9)*(('Récaptitulatif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9" s="43">
        <f ca="1">IF(OR($A9="",$A9=0),0,SUMPRODUCT((('Récaptitulatif Résa PARIS 2018'!$A$2:OFFSET($A$2,LastR2,0))='Analyse par appartement'!$A9)*(('Récaptitulatif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9" s="43">
        <f ca="1">IF(OR($A9="",$A9=0),0,SUMPRODUCT((('Récaptitulatif Résa PARIS 2018'!$A$2:OFFSET($A$2,LastR2,0))='Analyse par appartement'!$A9)*(('Récaptitulatif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9" s="92">
        <f ca="1">IF(OR($A9="",$A9=0),0,SUMPRODUCT((('Récaptitulatif Résa PARIS 2018'!$A$2:OFFSET($A$2,LastR2,0))='Analyse par appartement'!$A9)*(('Récaptitulatif Résa PARIS 2018'!$F$2:OFFSET($F$2,LastR2,0))='Analyse par appartement'!$A$1)*(('Récaptitulatif Résa PARIS 2018'!$I$2:OFFSET($I$2,LastR2,0)))))</f>
        <v>0</v>
      </c>
      <c r="G9" s="43">
        <f ca="1">IFERROR(IF(A9="",0,INDIRECT("'Récaptitulatif Loyer Paris'!"&amp;ADDRESS(MATCH(A9,'Récapitulatif  Loyer PARIS 2018'!$A:$A,0),MATCH($A$1,'Récapitulatif  Loyer PARIS 2018'!$1:$1,0)+1,4))),0)</f>
        <v>0</v>
      </c>
      <c r="H9" s="92">
        <f ca="1">IFERROR(IF(A9="",0,INDIRECT("'Récaptitulatif Loyer Paris'!"&amp;ADDRESS(MATCH(A9,'Récapitulatif  Loyer PARIS 2018'!$A:$A,0),MATCH($A$1,'Récapitulatif  Loyer PARIS 2018'!$1:$1,0),4))),0)</f>
        <v>0</v>
      </c>
      <c r="I9" s="43">
        <f t="shared" ca="1" si="6"/>
        <v>0</v>
      </c>
      <c r="J9" s="44" t="str">
        <f t="shared" ca="1" si="7"/>
        <v/>
      </c>
      <c r="K9" s="45" t="str">
        <f t="shared" ca="1" si="8"/>
        <v/>
      </c>
    </row>
    <row r="10" spans="1:11" ht="20.100000000000001" customHeight="1" x14ac:dyDescent="0.25">
      <c r="A10" s="12" t="str">
        <f t="array" aca="1" ref="A10" ca="1">IFERROR(INDEX('Récaptitulatif Résa PARIS 2018'!$A$2:OFFSET($A$2,LastR2,0), MATCH(0, IF($A$1='Récaptitulatif Résa PARIS 2018'!$F$2:OFFSET($F$2,LastR2,0), COUNTIF($A$2:$A9, 'Récaptitulatif Résa PARIS 2018'!$A$2:OFFSET($A$2,LastR2,0)), ""), 0)),"")</f>
        <v/>
      </c>
      <c r="B10" s="43">
        <f ca="1">IF(OR($A10="",$A10=0),0,SUMPRODUCT((('Récaptitulatif Résa PARIS 2018'!$A$2:OFFSET($A$2,LastR2,0))='Analyse par appartement'!$A10)*(('Récaptitulatif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0" s="43">
        <f ca="1">IF(OR($A10="",$A10=0),0,SUMPRODUCT((('Récaptitulatif Résa PARIS 2018'!$A$2:OFFSET($A$2,LastR2,0))='Analyse par appartement'!$A10)*(('Récaptitulatif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0" s="43">
        <f ca="1">IF(OR($A10="",$A10=0),0,SUMPRODUCT((('Récaptitulatif Résa PARIS 2018'!$A$2:OFFSET($A$2,LastR2,0))='Analyse par appartement'!$A10)*(('Récaptitulatif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0" s="43">
        <f ca="1">IF(OR($A10="",$A10=0),0,SUMPRODUCT((('Récaptitulatif Résa PARIS 2018'!$A$2:OFFSET($A$2,LastR2,0))='Analyse par appartement'!$A10)*(('Récaptitulatif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0" s="92">
        <f ca="1">IF(OR($A10="",$A10=0),0,SUMPRODUCT((('Récaptitulatif Résa PARIS 2018'!$A$2:OFFSET($A$2,LastR2,0))='Analyse par appartement'!$A10)*(('Récaptitulatif Résa PARIS 2018'!$F$2:OFFSET($F$2,LastR2,0))='Analyse par appartement'!$A$1)*(('Récaptitulatif Résa PARIS 2018'!$I$2:OFFSET($I$2,LastR2,0)))))</f>
        <v>0</v>
      </c>
      <c r="G10" s="43">
        <f ca="1">IFERROR(IF(A10="",0,INDIRECT("'Récaptitulatif Loyer Paris'!"&amp;ADDRESS(MATCH(A10,'Récapitulatif  Loyer PARIS 2018'!$A:$A,0),MATCH($A$1,'Récapitulatif  Loyer PARIS 2018'!$1:$1,0)+1,4))),0)</f>
        <v>0</v>
      </c>
      <c r="H10" s="92">
        <f ca="1">IFERROR(IF(A10="",0,INDIRECT("'Récaptitulatif Loyer Paris'!"&amp;ADDRESS(MATCH(A10,'Récapitulatif  Loyer PARIS 2018'!$A:$A,0),MATCH($A$1,'Récapitulatif  Loyer PARIS 2018'!$1:$1,0),4))),0)</f>
        <v>0</v>
      </c>
      <c r="I10" s="43">
        <f t="shared" ca="1" si="6"/>
        <v>0</v>
      </c>
      <c r="J10" s="44" t="str">
        <f t="shared" ca="1" si="7"/>
        <v/>
      </c>
      <c r="K10" s="45" t="str">
        <f t="shared" ca="1" si="8"/>
        <v/>
      </c>
    </row>
    <row r="11" spans="1:11" ht="20.100000000000001" customHeight="1" x14ac:dyDescent="0.25">
      <c r="A11" s="12" t="str">
        <f t="array" aca="1" ref="A11" ca="1">IFERROR(INDEX('Récaptitulatif Résa PARIS 2018'!$A$2:OFFSET($A$2,LastR2,0), MATCH(0, IF($A$1='Récaptitulatif Résa PARIS 2018'!$F$2:OFFSET($F$2,LastR2,0), COUNTIF($A$2:$A10, 'Récaptitulatif Résa PARIS 2018'!$A$2:OFFSET($A$2,LastR2,0)), ""), 0)),"")</f>
        <v/>
      </c>
      <c r="B11" s="43">
        <f ca="1">IF(OR($A11="",$A11=0),0,SUMPRODUCT((('Récaptitulatif Résa PARIS 2018'!$A$2:OFFSET($A$2,LastR2,0))='Analyse par appartement'!$A11)*(('Récaptitulatif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1" s="43">
        <f ca="1">IF(OR($A11="",$A11=0),0,SUMPRODUCT((('Récaptitulatif Résa PARIS 2018'!$A$2:OFFSET($A$2,LastR2,0))='Analyse par appartement'!$A11)*(('Récaptitulatif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1" s="43">
        <f ca="1">IF(OR($A11="",$A11=0),0,SUMPRODUCT((('Récaptitulatif Résa PARIS 2018'!$A$2:OFFSET($A$2,LastR2,0))='Analyse par appartement'!$A11)*(('Récaptitulatif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1" s="43">
        <f ca="1">IF(OR($A11="",$A11=0),0,SUMPRODUCT((('Récaptitulatif Résa PARIS 2018'!$A$2:OFFSET($A$2,LastR2,0))='Analyse par appartement'!$A11)*(('Récaptitulatif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1" s="92">
        <f ca="1">IF(OR($A11="",$A11=0),0,SUMPRODUCT((('Récaptitulatif Résa PARIS 2018'!$A$2:OFFSET($A$2,LastR2,0))='Analyse par appartement'!$A11)*(('Récaptitulatif Résa PARIS 2018'!$F$2:OFFSET($F$2,LastR2,0))='Analyse par appartement'!$A$1)*(('Récaptitulatif Résa PARIS 2018'!$I$2:OFFSET($I$2,LastR2,0)))))</f>
        <v>0</v>
      </c>
      <c r="G11" s="43">
        <f ca="1">IFERROR(IF(A11="",0,INDIRECT("'Récaptitulatif Loyer Paris'!"&amp;ADDRESS(MATCH(A11,'Récapitulatif  Loyer PARIS 2018'!$A:$A,0),MATCH($A$1,'Récapitulatif  Loyer PARIS 2018'!$1:$1,0)+1,4))),0)</f>
        <v>0</v>
      </c>
      <c r="H11" s="92">
        <f ca="1">IFERROR(IF(A11="",0,INDIRECT("'Récaptitulatif Loyer Paris'!"&amp;ADDRESS(MATCH(A11,'Récapitulatif  Loyer PARIS 2018'!$A:$A,0),MATCH($A$1,'Récapitulatif  Loyer PARIS 2018'!$1:$1,0),4))),0)</f>
        <v>0</v>
      </c>
      <c r="I11" s="43">
        <f t="shared" ca="1" si="6"/>
        <v>0</v>
      </c>
      <c r="J11" s="44" t="str">
        <f t="shared" ca="1" si="7"/>
        <v/>
      </c>
      <c r="K11" s="45" t="str">
        <f t="shared" ca="1" si="8"/>
        <v/>
      </c>
    </row>
    <row r="12" spans="1:11" ht="20.100000000000001" customHeight="1" x14ac:dyDescent="0.25">
      <c r="A12" s="12" t="str">
        <f t="array" aca="1" ref="A12" ca="1">IFERROR(INDEX('Récaptitulatif Résa PARIS 2018'!$A$2:OFFSET($A$2,LastR2,0), MATCH(0, IF($A$1='Récaptitulatif Résa PARIS 2018'!$F$2:OFFSET($F$2,LastR2,0), COUNTIF($A$2:$A11, 'Récaptitulatif Résa PARIS 2018'!$A$2:OFFSET($A$2,LastR2,0)), ""), 0)),"")</f>
        <v/>
      </c>
      <c r="B12" s="43">
        <f ca="1">IF(OR($A12="",$A12=0),0,SUMPRODUCT((('Récaptitulatif Résa PARIS 2018'!$A$2:OFFSET($A$2,LastR2,0))='Analyse par appartement'!$A12)*(('Récaptitulatif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2" s="43">
        <f ca="1">IF(OR($A12="",$A12=0),0,SUMPRODUCT((('Récaptitulatif Résa PARIS 2018'!$A$2:OFFSET($A$2,LastR2,0))='Analyse par appartement'!$A12)*(('Récaptitulatif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2" s="43">
        <f ca="1">IF(OR($A12="",$A12=0),0,SUMPRODUCT((('Récaptitulatif Résa PARIS 2018'!$A$2:OFFSET($A$2,LastR2,0))='Analyse par appartement'!$A12)*(('Récaptitulatif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2" s="43">
        <f ca="1">IF(OR($A12="",$A12=0),0,SUMPRODUCT((('Récaptitulatif Résa PARIS 2018'!$A$2:OFFSET($A$2,LastR2,0))='Analyse par appartement'!$A12)*(('Récaptitulatif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2" s="92">
        <f ca="1">IF(OR($A12="",$A12=0),0,SUMPRODUCT((('Récaptitulatif Résa PARIS 2018'!$A$2:OFFSET($A$2,LastR2,0))='Analyse par appartement'!$A12)*(('Récaptitulatif Résa PARIS 2018'!$F$2:OFFSET($F$2,LastR2,0))='Analyse par appartement'!$A$1)*(('Récaptitulatif Résa PARIS 2018'!$I$2:OFFSET($I$2,LastR2,0)))))</f>
        <v>0</v>
      </c>
      <c r="G12" s="43">
        <f ca="1">IFERROR(IF(A12="",0,INDIRECT("'Récaptitulatif Loyer Paris'!"&amp;ADDRESS(MATCH(A12,'Récapitulatif  Loyer PARIS 2018'!$A:$A,0),MATCH($A$1,'Récapitulatif  Loyer PARIS 2018'!$1:$1,0)+1,4))),0)</f>
        <v>0</v>
      </c>
      <c r="H12" s="92">
        <f ca="1">IFERROR(IF(A12="",0,INDIRECT("'Récaptitulatif Loyer Paris'!"&amp;ADDRESS(MATCH(A12,'Récapitulatif  Loyer PARIS 2018'!$A:$A,0),MATCH($A$1,'Récapitulatif  Loyer PARIS 2018'!$1:$1,0),4))),0)</f>
        <v>0</v>
      </c>
      <c r="I12" s="43">
        <f t="shared" ca="1" si="6"/>
        <v>0</v>
      </c>
      <c r="J12" s="44" t="str">
        <f t="shared" ca="1" si="7"/>
        <v/>
      </c>
      <c r="K12" s="45" t="str">
        <f t="shared" ca="1" si="8"/>
        <v/>
      </c>
    </row>
    <row r="13" spans="1:11" ht="20.100000000000001" customHeight="1" x14ac:dyDescent="0.25">
      <c r="A13" s="12" t="str">
        <f t="array" aca="1" ref="A13" ca="1">IFERROR(INDEX('Récaptitulatif Résa PARIS 2018'!$A$2:OFFSET($A$2,LastR2,0), MATCH(0, IF($A$1='Récaptitulatif Résa PARIS 2018'!$F$2:OFFSET($F$2,LastR2,0), COUNTIF($A$2:$A12, 'Récaptitulatif Résa PARIS 2018'!$A$2:OFFSET($A$2,LastR2,0)), ""), 0)),"")</f>
        <v/>
      </c>
      <c r="B13" s="43">
        <f ca="1">IF(OR($A13="",$A13=0),0,SUMPRODUCT((('Récaptitulatif Résa PARIS 2018'!$A$2:OFFSET($A$2,LastR2,0))='Analyse par appartement'!$A13)*(('Récaptitulatif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3" s="43">
        <f ca="1">IF(OR($A13="",$A13=0),0,SUMPRODUCT((('Récaptitulatif Résa PARIS 2018'!$A$2:OFFSET($A$2,LastR2,0))='Analyse par appartement'!$A13)*(('Récaptitulatif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3" s="43">
        <f ca="1">IF(OR($A13="",$A13=0),0,SUMPRODUCT((('Récaptitulatif Résa PARIS 2018'!$A$2:OFFSET($A$2,LastR2,0))='Analyse par appartement'!$A13)*(('Récaptitulatif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3" s="43">
        <f ca="1">IF(OR($A13="",$A13=0),0,SUMPRODUCT((('Récaptitulatif Résa PARIS 2018'!$A$2:OFFSET($A$2,LastR2,0))='Analyse par appartement'!$A13)*(('Récaptitulatif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3" s="92">
        <f ca="1">IF(OR($A13="",$A13=0),0,SUMPRODUCT((('Récaptitulatif Résa PARIS 2018'!$A$2:OFFSET($A$2,LastR2,0))='Analyse par appartement'!$A13)*(('Récaptitulatif Résa PARIS 2018'!$F$2:OFFSET($F$2,LastR2,0))='Analyse par appartement'!$A$1)*(('Récaptitulatif Résa PARIS 2018'!$I$2:OFFSET($I$2,LastR2,0)))))</f>
        <v>0</v>
      </c>
      <c r="G13" s="43">
        <f ca="1">IFERROR(IF(A13="",0,INDIRECT("'Récaptitulatif Loyer Paris'!"&amp;ADDRESS(MATCH(A13,'Récapitulatif  Loyer PARIS 2018'!$A:$A,0),MATCH($A$1,'Récapitulatif  Loyer PARIS 2018'!$1:$1,0)+1,4))),0)</f>
        <v>0</v>
      </c>
      <c r="H13" s="92">
        <f ca="1">IFERROR(IF(A13="",0,INDIRECT("'Récaptitulatif Loyer Paris'!"&amp;ADDRESS(MATCH(A13,'Récapitulatif  Loyer PARIS 2018'!$A:$A,0),MATCH($A$1,'Récapitulatif  Loyer PARIS 2018'!$1:$1,0),4))),0)</f>
        <v>0</v>
      </c>
      <c r="I13" s="43">
        <f t="shared" ca="1" si="6"/>
        <v>0</v>
      </c>
      <c r="J13" s="44" t="str">
        <f t="shared" ca="1" si="7"/>
        <v/>
      </c>
      <c r="K13" s="45" t="str">
        <f t="shared" ca="1" si="8"/>
        <v/>
      </c>
    </row>
    <row r="14" spans="1:11" ht="20.100000000000001" customHeight="1" x14ac:dyDescent="0.25">
      <c r="A14" s="12" t="str">
        <f t="array" aca="1" ref="A14" ca="1">IFERROR(INDEX('Récaptitulatif Résa PARIS 2018'!$A$2:OFFSET($A$2,LastR2,0), MATCH(0, IF($A$1='Récaptitulatif Résa PARIS 2018'!$F$2:OFFSET($F$2,LastR2,0), COUNTIF($A$2:$A13, 'Récaptitulatif Résa PARIS 2018'!$A$2:OFFSET($A$2,LastR2,0)), ""), 0)),"")</f>
        <v/>
      </c>
      <c r="B14" s="43">
        <f ca="1">IF(OR($A14="",$A14=0),0,SUMPRODUCT((('Récaptitulatif Résa PARIS 2018'!$A$2:OFFSET($A$2,LastR2,0))='Analyse par appartement'!$A14)*(('Récaptitulatif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4" s="43">
        <f ca="1">IF(OR($A14="",$A14=0),0,SUMPRODUCT((('Récaptitulatif Résa PARIS 2018'!$A$2:OFFSET($A$2,LastR2,0))='Analyse par appartement'!$A14)*(('Récaptitulatif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4" s="43">
        <f ca="1">IF(OR($A14="",$A14=0),0,SUMPRODUCT((('Récaptitulatif Résa PARIS 2018'!$A$2:OFFSET($A$2,LastR2,0))='Analyse par appartement'!$A14)*(('Récaptitulatif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4" s="43">
        <f ca="1">IF(OR($A14="",$A14=0),0,SUMPRODUCT((('Récaptitulatif Résa PARIS 2018'!$A$2:OFFSET($A$2,LastR2,0))='Analyse par appartement'!$A14)*(('Récaptitulatif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4" s="92">
        <f ca="1">IF(OR($A14="",$A14=0),0,SUMPRODUCT((('Récaptitulatif Résa PARIS 2018'!$A$2:OFFSET($A$2,LastR2,0))='Analyse par appartement'!$A14)*(('Récaptitulatif Résa PARIS 2018'!$F$2:OFFSET($F$2,LastR2,0))='Analyse par appartement'!$A$1)*(('Récaptitulatif Résa PARIS 2018'!$I$2:OFFSET($I$2,LastR2,0)))))</f>
        <v>0</v>
      </c>
      <c r="G14" s="43">
        <f ca="1">IFERROR(IF(A14="",0,INDIRECT("'Récaptitulatif Loyer Paris'!"&amp;ADDRESS(MATCH(A14,'Récapitulatif  Loyer PARIS 2018'!$A:$A,0),MATCH($A$1,'Récapitulatif  Loyer PARIS 2018'!$1:$1,0)+1,4))),0)</f>
        <v>0</v>
      </c>
      <c r="H14" s="92">
        <f ca="1">IFERROR(IF(A14="",0,INDIRECT("'Récaptitulatif Loyer Paris'!"&amp;ADDRESS(MATCH(A14,'Récapitulatif  Loyer PARIS 2018'!$A:$A,0),MATCH($A$1,'Récapitulatif  Loyer PARIS 2018'!$1:$1,0),4))),0)</f>
        <v>0</v>
      </c>
      <c r="I14" s="43">
        <f t="shared" ca="1" si="6"/>
        <v>0</v>
      </c>
      <c r="J14" s="44" t="str">
        <f t="shared" ca="1" si="7"/>
        <v/>
      </c>
      <c r="K14" s="45" t="str">
        <f t="shared" ca="1" si="8"/>
        <v/>
      </c>
    </row>
    <row r="15" spans="1:11" ht="20.100000000000001" customHeight="1" x14ac:dyDescent="0.25">
      <c r="A15" s="12" t="str">
        <f t="array" aca="1" ref="A15" ca="1">IFERROR(INDEX('Récaptitulatif Résa PARIS 2018'!$A$2:OFFSET($A$2,LastR2,0), MATCH(0, IF($A$1='Récaptitulatif Résa PARIS 2018'!$F$2:OFFSET($F$2,LastR2,0), COUNTIF($A$2:$A14, 'Récaptitulatif Résa PARIS 2018'!$A$2:OFFSET($A$2,LastR2,0)), ""), 0)),"")</f>
        <v/>
      </c>
      <c r="B15" s="43">
        <f ca="1">IF(OR($A15="",$A15=0),0,SUMPRODUCT((('Récaptitulatif Résa PARIS 2018'!$A$2:OFFSET($A$2,LastR2,0))='Analyse par appartement'!$A15)*(('Récaptitulatif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5" s="43">
        <f ca="1">IF(OR($A15="",$A15=0),0,SUMPRODUCT((('Récaptitulatif Résa PARIS 2018'!$A$2:OFFSET($A$2,LastR2,0))='Analyse par appartement'!$A15)*(('Récaptitulatif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5" s="43">
        <f ca="1">IF(OR($A15="",$A15=0),0,SUMPRODUCT((('Récaptitulatif Résa PARIS 2018'!$A$2:OFFSET($A$2,LastR2,0))='Analyse par appartement'!$A15)*(('Récaptitulatif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5" s="43">
        <f ca="1">IF(OR($A15="",$A15=0),0,SUMPRODUCT((('Récaptitulatif Résa PARIS 2018'!$A$2:OFFSET($A$2,LastR2,0))='Analyse par appartement'!$A15)*(('Récaptitulatif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5" s="92">
        <f ca="1">IF(OR($A15="",$A15=0),0,SUMPRODUCT((('Récaptitulatif Résa PARIS 2018'!$A$2:OFFSET($A$2,LastR2,0))='Analyse par appartement'!$A15)*(('Récaptitulatif Résa PARIS 2018'!$F$2:OFFSET($F$2,LastR2,0))='Analyse par appartement'!$A$1)*(('Récaptitulatif Résa PARIS 2018'!$I$2:OFFSET($I$2,LastR2,0)))))</f>
        <v>0</v>
      </c>
      <c r="G15" s="43">
        <f ca="1">IFERROR(IF(A15="",0,INDIRECT("'Récaptitulatif Loyer Paris'!"&amp;ADDRESS(MATCH(A15,'Récapitulatif  Loyer PARIS 2018'!$A:$A,0),MATCH($A$1,'Récapitulatif  Loyer PARIS 2018'!$1:$1,0)+1,4))),0)</f>
        <v>0</v>
      </c>
      <c r="H15" s="92">
        <f ca="1">IFERROR(IF(A15="",0,INDIRECT("'Récaptitulatif Loyer Paris'!"&amp;ADDRESS(MATCH(A15,'Récapitulatif  Loyer PARIS 2018'!$A:$A,0),MATCH($A$1,'Récapitulatif  Loyer PARIS 2018'!$1:$1,0),4))),0)</f>
        <v>0</v>
      </c>
      <c r="I15" s="43">
        <f t="shared" ca="1" si="6"/>
        <v>0</v>
      </c>
      <c r="J15" s="44" t="str">
        <f t="shared" ca="1" si="7"/>
        <v/>
      </c>
      <c r="K15" s="45" t="str">
        <f t="shared" ca="1" si="8"/>
        <v/>
      </c>
    </row>
    <row r="16" spans="1:11" ht="20.100000000000001" customHeight="1" x14ac:dyDescent="0.25">
      <c r="A16" s="12" t="str">
        <f t="array" aca="1" ref="A16" ca="1">IFERROR(INDEX('Récaptitulatif Résa PARIS 2018'!$A$2:OFFSET($A$2,LastR2,0), MATCH(0, IF($A$1='Récaptitulatif Résa PARIS 2018'!$F$2:OFFSET($F$2,LastR2,0), COUNTIF($A$2:$A15, 'Récaptitulatif Résa PARIS 2018'!$A$2:OFFSET($A$2,LastR2,0)), ""), 0)),"")</f>
        <v/>
      </c>
      <c r="B16" s="43">
        <f ca="1">IF(OR($A16="",$A16=0),0,SUMPRODUCT((('Récaptitulatif Résa PARIS 2018'!$A$2:OFFSET($A$2,LastR2,0))='Analyse par appartement'!$A16)*(('Récaptitulatif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6" s="43">
        <f ca="1">IF(OR($A16="",$A16=0),0,SUMPRODUCT((('Récaptitulatif Résa PARIS 2018'!$A$2:OFFSET($A$2,LastR2,0))='Analyse par appartement'!$A16)*(('Récaptitulatif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6" s="43">
        <f ca="1">IF(OR($A16="",$A16=0),0,SUMPRODUCT((('Récaptitulatif Résa PARIS 2018'!$A$2:OFFSET($A$2,LastR2,0))='Analyse par appartement'!$A16)*(('Récaptitulatif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6" s="43">
        <f ca="1">IF(OR($A16="",$A16=0),0,SUMPRODUCT((('Récaptitulatif Résa PARIS 2018'!$A$2:OFFSET($A$2,LastR2,0))='Analyse par appartement'!$A16)*(('Récaptitulatif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6" s="92">
        <f ca="1">IF(OR($A16="",$A16=0),0,SUMPRODUCT((('Récaptitulatif Résa PARIS 2018'!$A$2:OFFSET($A$2,LastR2,0))='Analyse par appartement'!$A16)*(('Récaptitulatif Résa PARIS 2018'!$F$2:OFFSET($F$2,LastR2,0))='Analyse par appartement'!$A$1)*(('Récaptitulatif Résa PARIS 2018'!$I$2:OFFSET($I$2,LastR2,0)))))</f>
        <v>0</v>
      </c>
      <c r="G16" s="43">
        <f ca="1">IFERROR(IF(A16="",0,INDIRECT("'Récaptitulatif Loyer Paris'!"&amp;ADDRESS(MATCH(A16,'Récapitulatif  Loyer PARIS 2018'!$A:$A,0),MATCH($A$1,'Récapitulatif  Loyer PARIS 2018'!$1:$1,0)+1,4))),0)</f>
        <v>0</v>
      </c>
      <c r="H16" s="92">
        <f ca="1">IFERROR(IF(A16="",0,INDIRECT("'Récaptitulatif Loyer Paris'!"&amp;ADDRESS(MATCH(A16,'Récapitulatif  Loyer PARIS 2018'!$A:$A,0),MATCH($A$1,'Récapitulatif  Loyer PARIS 2018'!$1:$1,0),4))),0)</f>
        <v>0</v>
      </c>
      <c r="I16" s="43">
        <f t="shared" ref="I16:I79" ca="1" si="9">B16-G16</f>
        <v>0</v>
      </c>
      <c r="J16" s="44" t="str">
        <f t="shared" ref="J16:J79" ca="1" si="10">IFERROR(I16/B16,"")</f>
        <v/>
      </c>
      <c r="K16" s="45" t="str">
        <f t="shared" ref="K16:K79" ca="1" si="11">IFERROR(F16/H16,"")</f>
        <v/>
      </c>
    </row>
    <row r="17" spans="1:11" ht="20.100000000000001" customHeight="1" x14ac:dyDescent="0.25">
      <c r="A17" s="12" t="str">
        <f t="array" aca="1" ref="A17" ca="1">IFERROR(INDEX('Récaptitulatif Résa PARIS 2018'!$A$2:OFFSET($A$2,LastR2,0), MATCH(0, IF($A$1='Récaptitulatif Résa PARIS 2018'!$F$2:OFFSET($F$2,LastR2,0), COUNTIF($A$2:$A16, 'Récaptitulatif Résa PARIS 2018'!$A$2:OFFSET($A$2,LastR2,0)), ""), 0)),"")</f>
        <v/>
      </c>
      <c r="B17" s="43">
        <f ca="1">IF(OR($A17="",$A17=0),0,SUMPRODUCT((('Récaptitulatif Résa PARIS 2018'!$A$2:OFFSET($A$2,LastR2,0))='Analyse par appartement'!$A17)*(('Récaptitulatif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7" s="43">
        <f ca="1">IF(OR($A17="",$A17=0),0,SUMPRODUCT((('Récaptitulatif Résa PARIS 2018'!$A$2:OFFSET($A$2,LastR2,0))='Analyse par appartement'!$A17)*(('Récaptitulatif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7" s="43">
        <f ca="1">IF(OR($A17="",$A17=0),0,SUMPRODUCT((('Récaptitulatif Résa PARIS 2018'!$A$2:OFFSET($A$2,LastR2,0))='Analyse par appartement'!$A17)*(('Récaptitulatif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7" s="43">
        <f ca="1">IF(OR($A17="",$A17=0),0,SUMPRODUCT((('Récaptitulatif Résa PARIS 2018'!$A$2:OFFSET($A$2,LastR2,0))='Analyse par appartement'!$A17)*(('Récaptitulatif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7" s="92">
        <f ca="1">IF(OR($A17="",$A17=0),0,SUMPRODUCT((('Récaptitulatif Résa PARIS 2018'!$A$2:OFFSET($A$2,LastR2,0))='Analyse par appartement'!$A17)*(('Récaptitulatif Résa PARIS 2018'!$F$2:OFFSET($F$2,LastR2,0))='Analyse par appartement'!$A$1)*(('Récaptitulatif Résa PARIS 2018'!$I$2:OFFSET($I$2,LastR2,0)))))</f>
        <v>0</v>
      </c>
      <c r="G17" s="43">
        <f ca="1">IFERROR(IF(A17="",0,INDIRECT("'Récaptitulatif Loyer Paris'!"&amp;ADDRESS(MATCH(A17,'Récapitulatif  Loyer PARIS 2018'!$A:$A,0),MATCH($A$1,'Récapitulatif  Loyer PARIS 2018'!$1:$1,0)+1,4))),0)</f>
        <v>0</v>
      </c>
      <c r="H17" s="92">
        <f ca="1">IFERROR(IF(A17="",0,INDIRECT("'Récaptitulatif Loyer Paris'!"&amp;ADDRESS(MATCH(A17,'Récapitulatif  Loyer PARIS 2018'!$A:$A,0),MATCH($A$1,'Récapitulatif  Loyer PARIS 2018'!$1:$1,0),4))),0)</f>
        <v>0</v>
      </c>
      <c r="I17" s="43">
        <f t="shared" ca="1" si="9"/>
        <v>0</v>
      </c>
      <c r="J17" s="44" t="str">
        <f t="shared" ca="1" si="10"/>
        <v/>
      </c>
      <c r="K17" s="45" t="str">
        <f t="shared" ca="1" si="11"/>
        <v/>
      </c>
    </row>
    <row r="18" spans="1:11" ht="20.100000000000001" customHeight="1" x14ac:dyDescent="0.25">
      <c r="A18" s="12" t="str">
        <f t="array" aca="1" ref="A18" ca="1">IFERROR(INDEX('Récaptitulatif Résa PARIS 2018'!$A$2:OFFSET($A$2,LastR2,0), MATCH(0, IF($A$1='Récaptitulatif Résa PARIS 2018'!$F$2:OFFSET($F$2,LastR2,0), COUNTIF($A$2:$A17, 'Récaptitulatif Résa PARIS 2018'!$A$2:OFFSET($A$2,LastR2,0)), ""), 0)),"")</f>
        <v/>
      </c>
      <c r="B18" s="43">
        <f ca="1">IF(OR($A18="",$A18=0),0,SUMPRODUCT((('Récaptitulatif Résa PARIS 2018'!$A$2:OFFSET($A$2,LastR2,0))='Analyse par appartement'!$A18)*(('Récaptitulatif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8" s="43">
        <f ca="1">IF(OR($A18="",$A18=0),0,SUMPRODUCT((('Récaptitulatif Résa PARIS 2018'!$A$2:OFFSET($A$2,LastR2,0))='Analyse par appartement'!$A18)*(('Récaptitulatif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8" s="43">
        <f ca="1">IF(OR($A18="",$A18=0),0,SUMPRODUCT((('Récaptitulatif Résa PARIS 2018'!$A$2:OFFSET($A$2,LastR2,0))='Analyse par appartement'!$A18)*(('Récaptitulatif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8" s="43">
        <f ca="1">IF(OR($A18="",$A18=0),0,SUMPRODUCT((('Récaptitulatif Résa PARIS 2018'!$A$2:OFFSET($A$2,LastR2,0))='Analyse par appartement'!$A18)*(('Récaptitulatif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8" s="92">
        <f ca="1">IF(OR($A18="",$A18=0),0,SUMPRODUCT((('Récaptitulatif Résa PARIS 2018'!$A$2:OFFSET($A$2,LastR2,0))='Analyse par appartement'!$A18)*(('Récaptitulatif Résa PARIS 2018'!$F$2:OFFSET($F$2,LastR2,0))='Analyse par appartement'!$A$1)*(('Récaptitulatif Résa PARIS 2018'!$I$2:OFFSET($I$2,LastR2,0)))))</f>
        <v>0</v>
      </c>
      <c r="G18" s="43">
        <f ca="1">IFERROR(IF(A18="",0,INDIRECT("'Récaptitulatif Loyer Paris'!"&amp;ADDRESS(MATCH(A18,'Récapitulatif  Loyer PARIS 2018'!$A:$A,0),MATCH($A$1,'Récapitulatif  Loyer PARIS 2018'!$1:$1,0)+1,4))),0)</f>
        <v>0</v>
      </c>
      <c r="H18" s="92">
        <f ca="1">IFERROR(IF(A18="",0,INDIRECT("'Récaptitulatif Loyer Paris'!"&amp;ADDRESS(MATCH(A18,'Récapitulatif  Loyer PARIS 2018'!$A:$A,0),MATCH($A$1,'Récapitulatif  Loyer PARIS 2018'!$1:$1,0),4))),0)</f>
        <v>0</v>
      </c>
      <c r="I18" s="43">
        <f t="shared" ca="1" si="9"/>
        <v>0</v>
      </c>
      <c r="J18" s="44" t="str">
        <f t="shared" ca="1" si="10"/>
        <v/>
      </c>
      <c r="K18" s="45" t="str">
        <f t="shared" ca="1" si="11"/>
        <v/>
      </c>
    </row>
    <row r="19" spans="1:11" ht="20.100000000000001" customHeight="1" x14ac:dyDescent="0.25">
      <c r="A19" s="12" t="str">
        <f t="array" aca="1" ref="A19" ca="1">IFERROR(INDEX('Récaptitulatif Résa PARIS 2018'!$A$2:OFFSET($A$2,LastR2,0), MATCH(0, IF($A$1='Récaptitulatif Résa PARIS 2018'!$F$2:OFFSET($F$2,LastR2,0), COUNTIF($A$2:$A18, 'Récaptitulatif Résa PARIS 2018'!$A$2:OFFSET($A$2,LastR2,0)), ""), 0)),"")</f>
        <v/>
      </c>
      <c r="B19" s="43">
        <f ca="1">IF(OR($A19="",$A19=0),0,SUMPRODUCT((('Récaptitulatif Résa PARIS 2018'!$A$2:OFFSET($A$2,LastR2,0))='Analyse par appartement'!$A19)*(('Récaptitulatif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9" s="43">
        <f ca="1">IF(OR($A19="",$A19=0),0,SUMPRODUCT((('Récaptitulatif Résa PARIS 2018'!$A$2:OFFSET($A$2,LastR2,0))='Analyse par appartement'!$A19)*(('Récaptitulatif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9" s="43">
        <f ca="1">IF(OR($A19="",$A19=0),0,SUMPRODUCT((('Récaptitulatif Résa PARIS 2018'!$A$2:OFFSET($A$2,LastR2,0))='Analyse par appartement'!$A19)*(('Récaptitulatif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9" s="43">
        <f ca="1">IF(OR($A19="",$A19=0),0,SUMPRODUCT((('Récaptitulatif Résa PARIS 2018'!$A$2:OFFSET($A$2,LastR2,0))='Analyse par appartement'!$A19)*(('Récaptitulatif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9" s="92">
        <f ca="1">IF(OR($A19="",$A19=0),0,SUMPRODUCT((('Récaptitulatif Résa PARIS 2018'!$A$2:OFFSET($A$2,LastR2,0))='Analyse par appartement'!$A19)*(('Récaptitulatif Résa PARIS 2018'!$F$2:OFFSET($F$2,LastR2,0))='Analyse par appartement'!$A$1)*(('Récaptitulatif Résa PARIS 2018'!$I$2:OFFSET($I$2,LastR2,0)))))</f>
        <v>0</v>
      </c>
      <c r="G19" s="43">
        <f ca="1">IFERROR(IF(A19="",0,INDIRECT("'Récaptitulatif Loyer Paris'!"&amp;ADDRESS(MATCH(A19,'Récapitulatif  Loyer PARIS 2018'!$A:$A,0),MATCH($A$1,'Récapitulatif  Loyer PARIS 2018'!$1:$1,0)+1,4))),0)</f>
        <v>0</v>
      </c>
      <c r="H19" s="92">
        <f ca="1">IFERROR(IF(A19="",0,INDIRECT("'Récaptitulatif Loyer Paris'!"&amp;ADDRESS(MATCH(A19,'Récapitulatif  Loyer PARIS 2018'!$A:$A,0),MATCH($A$1,'Récapitulatif  Loyer PARIS 2018'!$1:$1,0),4))),0)</f>
        <v>0</v>
      </c>
      <c r="I19" s="43">
        <f t="shared" ca="1" si="9"/>
        <v>0</v>
      </c>
      <c r="J19" s="44" t="str">
        <f t="shared" ca="1" si="10"/>
        <v/>
      </c>
      <c r="K19" s="45" t="str">
        <f t="shared" ca="1" si="11"/>
        <v/>
      </c>
    </row>
    <row r="20" spans="1:11" ht="20.100000000000001" customHeight="1" x14ac:dyDescent="0.25">
      <c r="A20" s="12" t="str">
        <f t="array" aca="1" ref="A20" ca="1">IFERROR(INDEX('Récaptitulatif Résa PARIS 2018'!$A$2:OFFSET($A$2,LastR2,0), MATCH(0, IF($A$1='Récaptitulatif Résa PARIS 2018'!$F$2:OFFSET($F$2,LastR2,0), COUNTIF($A$2:$A19, 'Récaptitulatif Résa PARIS 2018'!$A$2:OFFSET($A$2,LastR2,0)), ""), 0)),"")</f>
        <v/>
      </c>
      <c r="B20" s="43">
        <f ca="1">IF(OR($A20="",$A20=0),0,SUMPRODUCT((('Récaptitulatif Résa PARIS 2018'!$A$2:OFFSET($A$2,LastR2,0))='Analyse par appartement'!$A20)*(('Récaptitulatif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0" s="43">
        <f ca="1">IF(OR($A20="",$A20=0),0,SUMPRODUCT((('Récaptitulatif Résa PARIS 2018'!$A$2:OFFSET($A$2,LastR2,0))='Analyse par appartement'!$A20)*(('Récaptitulatif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0" s="43">
        <f ca="1">IF(OR($A20="",$A20=0),0,SUMPRODUCT((('Récaptitulatif Résa PARIS 2018'!$A$2:OFFSET($A$2,LastR2,0))='Analyse par appartement'!$A20)*(('Récaptitulatif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0" s="43">
        <f ca="1">IF(OR($A20="",$A20=0),0,SUMPRODUCT((('Récaptitulatif Résa PARIS 2018'!$A$2:OFFSET($A$2,LastR2,0))='Analyse par appartement'!$A20)*(('Récaptitulatif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0" s="92">
        <f ca="1">IF(OR($A20="",$A20=0),0,SUMPRODUCT((('Récaptitulatif Résa PARIS 2018'!$A$2:OFFSET($A$2,LastR2,0))='Analyse par appartement'!$A20)*(('Récaptitulatif Résa PARIS 2018'!$F$2:OFFSET($F$2,LastR2,0))='Analyse par appartement'!$A$1)*(('Récaptitulatif Résa PARIS 2018'!$I$2:OFFSET($I$2,LastR2,0)))))</f>
        <v>0</v>
      </c>
      <c r="G20" s="43">
        <f ca="1">IFERROR(IF(A20="",0,INDIRECT("'Récaptitulatif Loyer Paris'!"&amp;ADDRESS(MATCH(A20,'Récapitulatif  Loyer PARIS 2018'!$A:$A,0),MATCH($A$1,'Récapitulatif  Loyer PARIS 2018'!$1:$1,0)+1,4))),0)</f>
        <v>0</v>
      </c>
      <c r="H20" s="92">
        <f ca="1">IFERROR(IF(A20="",0,INDIRECT("'Récaptitulatif Loyer Paris'!"&amp;ADDRESS(MATCH(A20,'Récapitulatif  Loyer PARIS 2018'!$A:$A,0),MATCH($A$1,'Récapitulatif  Loyer PARIS 2018'!$1:$1,0),4))),0)</f>
        <v>0</v>
      </c>
      <c r="I20" s="43">
        <f t="shared" ca="1" si="9"/>
        <v>0</v>
      </c>
      <c r="J20" s="44" t="str">
        <f t="shared" ca="1" si="10"/>
        <v/>
      </c>
      <c r="K20" s="45" t="str">
        <f t="shared" ca="1" si="11"/>
        <v/>
      </c>
    </row>
    <row r="21" spans="1:11" ht="20.100000000000001" customHeight="1" x14ac:dyDescent="0.25">
      <c r="A21" s="12" t="str">
        <f t="array" aca="1" ref="A21" ca="1">IFERROR(INDEX('Récaptitulatif Résa PARIS 2018'!$A$2:OFFSET($A$2,LastR2,0), MATCH(0, IF($A$1='Récaptitulatif Résa PARIS 2018'!$F$2:OFFSET($F$2,LastR2,0), COUNTIF($A$2:$A20, 'Récaptitulatif Résa PARIS 2018'!$A$2:OFFSET($A$2,LastR2,0)), ""), 0)),"")</f>
        <v/>
      </c>
      <c r="B21" s="43">
        <f ca="1">IF(OR($A21="",$A21=0),0,SUMPRODUCT((('Récaptitulatif Résa PARIS 2018'!$A$2:OFFSET($A$2,LastR2,0))='Analyse par appartement'!$A21)*(('Récaptitulatif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1" s="43">
        <f ca="1">IF(OR($A21="",$A21=0),0,SUMPRODUCT((('Récaptitulatif Résa PARIS 2018'!$A$2:OFFSET($A$2,LastR2,0))='Analyse par appartement'!$A21)*(('Récaptitulatif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1" s="43">
        <f ca="1">IF(OR($A21="",$A21=0),0,SUMPRODUCT((('Récaptitulatif Résa PARIS 2018'!$A$2:OFFSET($A$2,LastR2,0))='Analyse par appartement'!$A21)*(('Récaptitulatif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1" s="43">
        <f ca="1">IF(OR($A21="",$A21=0),0,SUMPRODUCT((('Récaptitulatif Résa PARIS 2018'!$A$2:OFFSET($A$2,LastR2,0))='Analyse par appartement'!$A21)*(('Récaptitulatif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1" s="92">
        <f ca="1">IF(OR($A21="",$A21=0),0,SUMPRODUCT((('Récaptitulatif Résa PARIS 2018'!$A$2:OFFSET($A$2,LastR2,0))='Analyse par appartement'!$A21)*(('Récaptitulatif Résa PARIS 2018'!$F$2:OFFSET($F$2,LastR2,0))='Analyse par appartement'!$A$1)*(('Récaptitulatif Résa PARIS 2018'!$I$2:OFFSET($I$2,LastR2,0)))))</f>
        <v>0</v>
      </c>
      <c r="G21" s="43">
        <f ca="1">IFERROR(IF(A21="",0,INDIRECT("'Récaptitulatif Loyer Paris'!"&amp;ADDRESS(MATCH(A21,'Récapitulatif  Loyer PARIS 2018'!$A:$A,0),MATCH($A$1,'Récapitulatif  Loyer PARIS 2018'!$1:$1,0)+1,4))),0)</f>
        <v>0</v>
      </c>
      <c r="H21" s="92">
        <f ca="1">IFERROR(IF(A21="",0,INDIRECT("'Récaptitulatif Loyer Paris'!"&amp;ADDRESS(MATCH(A21,'Récapitulatif  Loyer PARIS 2018'!$A:$A,0),MATCH($A$1,'Récapitulatif  Loyer PARIS 2018'!$1:$1,0),4))),0)</f>
        <v>0</v>
      </c>
      <c r="I21" s="43">
        <f t="shared" ca="1" si="9"/>
        <v>0</v>
      </c>
      <c r="J21" s="44" t="str">
        <f t="shared" ca="1" si="10"/>
        <v/>
      </c>
      <c r="K21" s="45" t="str">
        <f t="shared" ca="1" si="11"/>
        <v/>
      </c>
    </row>
    <row r="22" spans="1:11" ht="20.100000000000001" customHeight="1" x14ac:dyDescent="0.25">
      <c r="A22" s="12" t="str">
        <f t="array" aca="1" ref="A22" ca="1">IFERROR(INDEX('Récaptitulatif Résa PARIS 2018'!$A$2:OFFSET($A$2,LastR2,0), MATCH(0, IF($A$1='Récaptitulatif Résa PARIS 2018'!$F$2:OFFSET($F$2,LastR2,0), COUNTIF($A$2:$A21, 'Récaptitulatif Résa PARIS 2018'!$A$2:OFFSET($A$2,LastR2,0)), ""), 0)),"")</f>
        <v/>
      </c>
      <c r="B22" s="43">
        <f ca="1">IF(OR($A22="",$A22=0),0,SUMPRODUCT((('Récaptitulatif Résa PARIS 2018'!$A$2:OFFSET($A$2,LastR2,0))='Analyse par appartement'!$A22)*(('Récaptitulatif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2" s="43">
        <f ca="1">IF(OR($A22="",$A22=0),0,SUMPRODUCT((('Récaptitulatif Résa PARIS 2018'!$A$2:OFFSET($A$2,LastR2,0))='Analyse par appartement'!$A22)*(('Récaptitulatif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2" s="43">
        <f ca="1">IF(OR($A22="",$A22=0),0,SUMPRODUCT((('Récaptitulatif Résa PARIS 2018'!$A$2:OFFSET($A$2,LastR2,0))='Analyse par appartement'!$A22)*(('Récaptitulatif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2" s="43">
        <f ca="1">IF(OR($A22="",$A22=0),0,SUMPRODUCT((('Récaptitulatif Résa PARIS 2018'!$A$2:OFFSET($A$2,LastR2,0))='Analyse par appartement'!$A22)*(('Récaptitulatif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2" s="92">
        <f ca="1">IF(OR($A22="",$A22=0),0,SUMPRODUCT((('Récaptitulatif Résa PARIS 2018'!$A$2:OFFSET($A$2,LastR2,0))='Analyse par appartement'!$A22)*(('Récaptitulatif Résa PARIS 2018'!$F$2:OFFSET($F$2,LastR2,0))='Analyse par appartement'!$A$1)*(('Récaptitulatif Résa PARIS 2018'!$I$2:OFFSET($I$2,LastR2,0)))))</f>
        <v>0</v>
      </c>
      <c r="G22" s="43">
        <f ca="1">IFERROR(IF(A22="",0,INDIRECT("'Récaptitulatif Loyer Paris'!"&amp;ADDRESS(MATCH(A22,'Récapitulatif  Loyer PARIS 2018'!$A:$A,0),MATCH($A$1,'Récapitulatif  Loyer PARIS 2018'!$1:$1,0)+1,4))),0)</f>
        <v>0</v>
      </c>
      <c r="H22" s="92">
        <f ca="1">IFERROR(IF(A22="",0,INDIRECT("'Récaptitulatif Loyer Paris'!"&amp;ADDRESS(MATCH(A22,'Récapitulatif  Loyer PARIS 2018'!$A:$A,0),MATCH($A$1,'Récapitulatif  Loyer PARIS 2018'!$1:$1,0),4))),0)</f>
        <v>0</v>
      </c>
      <c r="I22" s="43">
        <f t="shared" ca="1" si="9"/>
        <v>0</v>
      </c>
      <c r="J22" s="44" t="str">
        <f t="shared" ca="1" si="10"/>
        <v/>
      </c>
      <c r="K22" s="45" t="str">
        <f t="shared" ca="1" si="11"/>
        <v/>
      </c>
    </row>
    <row r="23" spans="1:11" ht="20.100000000000001" customHeight="1" x14ac:dyDescent="0.25">
      <c r="A23" s="12" t="str">
        <f t="array" aca="1" ref="A23" ca="1">IFERROR(INDEX('Récaptitulatif Résa PARIS 2018'!$A$2:OFFSET($A$2,LastR2,0), MATCH(0, IF($A$1='Récaptitulatif Résa PARIS 2018'!$F$2:OFFSET($F$2,LastR2,0), COUNTIF($A$2:$A22, 'Récaptitulatif Résa PARIS 2018'!$A$2:OFFSET($A$2,LastR2,0)), ""), 0)),"")</f>
        <v/>
      </c>
      <c r="B23" s="43">
        <f ca="1">IF(OR($A23="",$A23=0),0,SUMPRODUCT((('Récaptitulatif Résa PARIS 2018'!$A$2:OFFSET($A$2,LastR2,0))='Analyse par appartement'!$A23)*(('Récaptitulatif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3" s="43">
        <f ca="1">IF(OR($A23="",$A23=0),0,SUMPRODUCT((('Récaptitulatif Résa PARIS 2018'!$A$2:OFFSET($A$2,LastR2,0))='Analyse par appartement'!$A23)*(('Récaptitulatif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3" s="43">
        <f ca="1">IF(OR($A23="",$A23=0),0,SUMPRODUCT((('Récaptitulatif Résa PARIS 2018'!$A$2:OFFSET($A$2,LastR2,0))='Analyse par appartement'!$A23)*(('Récaptitulatif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3" s="43">
        <f ca="1">IF(OR($A23="",$A23=0),0,SUMPRODUCT((('Récaptitulatif Résa PARIS 2018'!$A$2:OFFSET($A$2,LastR2,0))='Analyse par appartement'!$A23)*(('Récaptitulatif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3" s="92">
        <f ca="1">IF(OR($A23="",$A23=0),0,SUMPRODUCT((('Récaptitulatif Résa PARIS 2018'!$A$2:OFFSET($A$2,LastR2,0))='Analyse par appartement'!$A23)*(('Récaptitulatif Résa PARIS 2018'!$F$2:OFFSET($F$2,LastR2,0))='Analyse par appartement'!$A$1)*(('Récaptitulatif Résa PARIS 2018'!$I$2:OFFSET($I$2,LastR2,0)))))</f>
        <v>0</v>
      </c>
      <c r="G23" s="43">
        <f ca="1">IFERROR(IF(A23="",0,INDIRECT("'Récaptitulatif Loyer Paris'!"&amp;ADDRESS(MATCH(A23,'Récapitulatif  Loyer PARIS 2018'!$A:$A,0),MATCH($A$1,'Récapitulatif  Loyer PARIS 2018'!$1:$1,0)+1,4))),0)</f>
        <v>0</v>
      </c>
      <c r="H23" s="92">
        <f ca="1">IFERROR(IF(A23="",0,INDIRECT("'Récaptitulatif Loyer Paris'!"&amp;ADDRESS(MATCH(A23,'Récapitulatif  Loyer PARIS 2018'!$A:$A,0),MATCH($A$1,'Récapitulatif  Loyer PARIS 2018'!$1:$1,0),4))),0)</f>
        <v>0</v>
      </c>
      <c r="I23" s="43">
        <f t="shared" ca="1" si="9"/>
        <v>0</v>
      </c>
      <c r="J23" s="44" t="str">
        <f t="shared" ca="1" si="10"/>
        <v/>
      </c>
      <c r="K23" s="45" t="str">
        <f t="shared" ca="1" si="11"/>
        <v/>
      </c>
    </row>
    <row r="24" spans="1:11" ht="20.100000000000001" customHeight="1" x14ac:dyDescent="0.25">
      <c r="A24" s="12" t="str">
        <f t="array" aca="1" ref="A24" ca="1">IFERROR(INDEX('Récaptitulatif Résa PARIS 2018'!$A$2:OFFSET($A$2,LastR2,0), MATCH(0, IF($A$1='Récaptitulatif Résa PARIS 2018'!$F$2:OFFSET($F$2,LastR2,0), COUNTIF($A$2:$A23, 'Récaptitulatif Résa PARIS 2018'!$A$2:OFFSET($A$2,LastR2,0)), ""), 0)),"")</f>
        <v/>
      </c>
      <c r="B24" s="43">
        <f ca="1">IF(OR($A24="",$A24=0),0,SUMPRODUCT((('Récaptitulatif Résa PARIS 2018'!$A$2:OFFSET($A$2,LastR2,0))='Analyse par appartement'!$A24)*(('Récaptitulatif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4" s="43">
        <f ca="1">IF(OR($A24="",$A24=0),0,SUMPRODUCT((('Récaptitulatif Résa PARIS 2018'!$A$2:OFFSET($A$2,LastR2,0))='Analyse par appartement'!$A24)*(('Récaptitulatif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4" s="43">
        <f ca="1">IF(OR($A24="",$A24=0),0,SUMPRODUCT((('Récaptitulatif Résa PARIS 2018'!$A$2:OFFSET($A$2,LastR2,0))='Analyse par appartement'!$A24)*(('Récaptitulatif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4" s="43">
        <f ca="1">IF(OR($A24="",$A24=0),0,SUMPRODUCT((('Récaptitulatif Résa PARIS 2018'!$A$2:OFFSET($A$2,LastR2,0))='Analyse par appartement'!$A24)*(('Récaptitulatif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4" s="92">
        <f ca="1">IF(OR($A24="",$A24=0),0,SUMPRODUCT((('Récaptitulatif Résa PARIS 2018'!$A$2:OFFSET($A$2,LastR2,0))='Analyse par appartement'!$A24)*(('Récaptitulatif Résa PARIS 2018'!$F$2:OFFSET($F$2,LastR2,0))='Analyse par appartement'!$A$1)*(('Récaptitulatif Résa PARIS 2018'!$I$2:OFFSET($I$2,LastR2,0)))))</f>
        <v>0</v>
      </c>
      <c r="G24" s="43">
        <f ca="1">IFERROR(IF(A24="",0,INDIRECT("'Récaptitulatif Loyer Paris'!"&amp;ADDRESS(MATCH(A24,'Récapitulatif  Loyer PARIS 2018'!$A:$A,0),MATCH($A$1,'Récapitulatif  Loyer PARIS 2018'!$1:$1,0)+1,4))),0)</f>
        <v>0</v>
      </c>
      <c r="H24" s="92">
        <f ca="1">IFERROR(IF(A24="",0,INDIRECT("'Récaptitulatif Loyer Paris'!"&amp;ADDRESS(MATCH(A24,'Récapitulatif  Loyer PARIS 2018'!$A:$A,0),MATCH($A$1,'Récapitulatif  Loyer PARIS 2018'!$1:$1,0),4))),0)</f>
        <v>0</v>
      </c>
      <c r="I24" s="43">
        <f t="shared" ca="1" si="9"/>
        <v>0</v>
      </c>
      <c r="J24" s="44" t="str">
        <f t="shared" ca="1" si="10"/>
        <v/>
      </c>
      <c r="K24" s="45" t="str">
        <f t="shared" ca="1" si="11"/>
        <v/>
      </c>
    </row>
    <row r="25" spans="1:11" ht="20.100000000000001" customHeight="1" x14ac:dyDescent="0.25">
      <c r="A25" s="12" t="str">
        <f t="array" aca="1" ref="A25" ca="1">IFERROR(INDEX('Récaptitulatif Résa PARIS 2018'!$A$2:OFFSET($A$2,LastR2,0), MATCH(0, IF($A$1='Récaptitulatif Résa PARIS 2018'!$F$2:OFFSET($F$2,LastR2,0), COUNTIF($A$2:$A24, 'Récaptitulatif Résa PARIS 2018'!$A$2:OFFSET($A$2,LastR2,0)), ""), 0)),"")</f>
        <v/>
      </c>
      <c r="B25" s="43">
        <f ca="1">IF(OR($A25="",$A25=0),0,SUMPRODUCT((('Récaptitulatif Résa PARIS 2018'!$A$2:OFFSET($A$2,LastR2,0))='Analyse par appartement'!$A25)*(('Récaptitulatif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5" s="43">
        <f ca="1">IF(OR($A25="",$A25=0),0,SUMPRODUCT((('Récaptitulatif Résa PARIS 2018'!$A$2:OFFSET($A$2,LastR2,0))='Analyse par appartement'!$A25)*(('Récaptitulatif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5" s="43">
        <f ca="1">IF(OR($A25="",$A25=0),0,SUMPRODUCT((('Récaptitulatif Résa PARIS 2018'!$A$2:OFFSET($A$2,LastR2,0))='Analyse par appartement'!$A25)*(('Récaptitulatif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5" s="43">
        <f ca="1">IF(OR($A25="",$A25=0),0,SUMPRODUCT((('Récaptitulatif Résa PARIS 2018'!$A$2:OFFSET($A$2,LastR2,0))='Analyse par appartement'!$A25)*(('Récaptitulatif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5" s="92">
        <f ca="1">IF(OR($A25="",$A25=0),0,SUMPRODUCT((('Récaptitulatif Résa PARIS 2018'!$A$2:OFFSET($A$2,LastR2,0))='Analyse par appartement'!$A25)*(('Récaptitulatif Résa PARIS 2018'!$F$2:OFFSET($F$2,LastR2,0))='Analyse par appartement'!$A$1)*(('Récaptitulatif Résa PARIS 2018'!$I$2:OFFSET($I$2,LastR2,0)))))</f>
        <v>0</v>
      </c>
      <c r="G25" s="43">
        <f ca="1">IFERROR(IF(A25="",0,INDIRECT("'Récaptitulatif Loyer Paris'!"&amp;ADDRESS(MATCH(A25,'Récapitulatif  Loyer PARIS 2018'!$A:$A,0),MATCH($A$1,'Récapitulatif  Loyer PARIS 2018'!$1:$1,0)+1,4))),0)</f>
        <v>0</v>
      </c>
      <c r="H25" s="92">
        <f ca="1">IFERROR(IF(A25="",0,INDIRECT("'Récaptitulatif Loyer Paris'!"&amp;ADDRESS(MATCH(A25,'Récapitulatif  Loyer PARIS 2018'!$A:$A,0),MATCH($A$1,'Récapitulatif  Loyer PARIS 2018'!$1:$1,0),4))),0)</f>
        <v>0</v>
      </c>
      <c r="I25" s="43">
        <f t="shared" ca="1" si="9"/>
        <v>0</v>
      </c>
      <c r="J25" s="44" t="str">
        <f t="shared" ca="1" si="10"/>
        <v/>
      </c>
      <c r="K25" s="45" t="str">
        <f t="shared" ca="1" si="11"/>
        <v/>
      </c>
    </row>
    <row r="26" spans="1:11" ht="20.100000000000001" customHeight="1" x14ac:dyDescent="0.25">
      <c r="A26" s="12" t="str">
        <f t="array" aca="1" ref="A26" ca="1">IFERROR(INDEX('Récaptitulatif Résa PARIS 2018'!$A$2:OFFSET($A$2,LastR2,0), MATCH(0, IF($A$1='Récaptitulatif Résa PARIS 2018'!$F$2:OFFSET($F$2,LastR2,0), COUNTIF($A$2:$A25, 'Récaptitulatif Résa PARIS 2018'!$A$2:OFFSET($A$2,LastR2,0)), ""), 0)),"")</f>
        <v/>
      </c>
      <c r="B26" s="43">
        <f ca="1">IF(OR($A26="",$A26=0),0,SUMPRODUCT((('Récaptitulatif Résa PARIS 2018'!$A$2:OFFSET($A$2,LastR2,0))='Analyse par appartement'!$A26)*(('Récaptitulatif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6" s="43">
        <f ca="1">IF(OR($A26="",$A26=0),0,SUMPRODUCT((('Récaptitulatif Résa PARIS 2018'!$A$2:OFFSET($A$2,LastR2,0))='Analyse par appartement'!$A26)*(('Récaptitulatif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6" s="43">
        <f ca="1">IF(OR($A26="",$A26=0),0,SUMPRODUCT((('Récaptitulatif Résa PARIS 2018'!$A$2:OFFSET($A$2,LastR2,0))='Analyse par appartement'!$A26)*(('Récaptitulatif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6" s="43">
        <f ca="1">IF(OR($A26="",$A26=0),0,SUMPRODUCT((('Récaptitulatif Résa PARIS 2018'!$A$2:OFFSET($A$2,LastR2,0))='Analyse par appartement'!$A26)*(('Récaptitulatif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6" s="92">
        <f ca="1">IF(OR($A26="",$A26=0),0,SUMPRODUCT((('Récaptitulatif Résa PARIS 2018'!$A$2:OFFSET($A$2,LastR2,0))='Analyse par appartement'!$A26)*(('Récaptitulatif Résa PARIS 2018'!$F$2:OFFSET($F$2,LastR2,0))='Analyse par appartement'!$A$1)*(('Récaptitulatif Résa PARIS 2018'!$I$2:OFFSET($I$2,LastR2,0)))))</f>
        <v>0</v>
      </c>
      <c r="G26" s="43">
        <f ca="1">IFERROR(IF(A26="",0,INDIRECT("'Récaptitulatif Loyer Paris'!"&amp;ADDRESS(MATCH(A26,'Récapitulatif  Loyer PARIS 2018'!$A:$A,0),MATCH($A$1,'Récapitulatif  Loyer PARIS 2018'!$1:$1,0)+1,4))),0)</f>
        <v>0</v>
      </c>
      <c r="H26" s="92">
        <f ca="1">IFERROR(IF(A26="",0,INDIRECT("'Récaptitulatif Loyer Paris'!"&amp;ADDRESS(MATCH(A26,'Récapitulatif  Loyer PARIS 2018'!$A:$A,0),MATCH($A$1,'Récapitulatif  Loyer PARIS 2018'!$1:$1,0),4))),0)</f>
        <v>0</v>
      </c>
      <c r="I26" s="43">
        <f t="shared" ca="1" si="9"/>
        <v>0</v>
      </c>
      <c r="J26" s="44" t="str">
        <f t="shared" ca="1" si="10"/>
        <v/>
      </c>
      <c r="K26" s="45" t="str">
        <f t="shared" ca="1" si="11"/>
        <v/>
      </c>
    </row>
    <row r="27" spans="1:11" ht="20.100000000000001" customHeight="1" x14ac:dyDescent="0.25">
      <c r="A27" s="12" t="str">
        <f t="array" aca="1" ref="A27" ca="1">IFERROR(INDEX('Récaptitulatif Résa PARIS 2018'!$A$2:OFFSET($A$2,LastR2,0), MATCH(0, IF($A$1='Récaptitulatif Résa PARIS 2018'!$F$2:OFFSET($F$2,LastR2,0), COUNTIF($A$2:$A26, 'Récaptitulatif Résa PARIS 2018'!$A$2:OFFSET($A$2,LastR2,0)), ""), 0)),"")</f>
        <v/>
      </c>
      <c r="B27" s="43">
        <f ca="1">IF(OR($A27="",$A27=0),0,SUMPRODUCT((('Récaptitulatif Résa PARIS 2018'!$A$2:OFFSET($A$2,LastR2,0))='Analyse par appartement'!$A27)*(('Récaptitulatif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7" s="43">
        <f ca="1">IF(OR($A27="",$A27=0),0,SUMPRODUCT((('Récaptitulatif Résa PARIS 2018'!$A$2:OFFSET($A$2,LastR2,0))='Analyse par appartement'!$A27)*(('Récaptitulatif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7" s="43">
        <f ca="1">IF(OR($A27="",$A27=0),0,SUMPRODUCT((('Récaptitulatif Résa PARIS 2018'!$A$2:OFFSET($A$2,LastR2,0))='Analyse par appartement'!$A27)*(('Récaptitulatif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7" s="43">
        <f ca="1">IF(OR($A27="",$A27=0),0,SUMPRODUCT((('Récaptitulatif Résa PARIS 2018'!$A$2:OFFSET($A$2,LastR2,0))='Analyse par appartement'!$A27)*(('Récaptitulatif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7" s="92">
        <f ca="1">IF(OR($A27="",$A27=0),0,SUMPRODUCT((('Récaptitulatif Résa PARIS 2018'!$A$2:OFFSET($A$2,LastR2,0))='Analyse par appartement'!$A27)*(('Récaptitulatif Résa PARIS 2018'!$F$2:OFFSET($F$2,LastR2,0))='Analyse par appartement'!$A$1)*(('Récaptitulatif Résa PARIS 2018'!$I$2:OFFSET($I$2,LastR2,0)))))</f>
        <v>0</v>
      </c>
      <c r="G27" s="43">
        <f ca="1">IFERROR(IF(A27="",0,INDIRECT("'Récaptitulatif Loyer Paris'!"&amp;ADDRESS(MATCH(A27,'Récapitulatif  Loyer PARIS 2018'!$A:$A,0),MATCH($A$1,'Récapitulatif  Loyer PARIS 2018'!$1:$1,0)+1,4))),0)</f>
        <v>0</v>
      </c>
      <c r="H27" s="92">
        <f ca="1">IFERROR(IF(A27="",0,INDIRECT("'Récaptitulatif Loyer Paris'!"&amp;ADDRESS(MATCH(A27,'Récapitulatif  Loyer PARIS 2018'!$A:$A,0),MATCH($A$1,'Récapitulatif  Loyer PARIS 2018'!$1:$1,0),4))),0)</f>
        <v>0</v>
      </c>
      <c r="I27" s="43">
        <f t="shared" ca="1" si="9"/>
        <v>0</v>
      </c>
      <c r="J27" s="44" t="str">
        <f t="shared" ca="1" si="10"/>
        <v/>
      </c>
      <c r="K27" s="45" t="str">
        <f t="shared" ca="1" si="11"/>
        <v/>
      </c>
    </row>
    <row r="28" spans="1:11" ht="20.100000000000001" customHeight="1" x14ac:dyDescent="0.25">
      <c r="A28" s="12" t="str">
        <f t="array" aca="1" ref="A28" ca="1">IFERROR(INDEX('Récaptitulatif Résa PARIS 2018'!$A$2:OFFSET($A$2,LastR2,0), MATCH(0, IF($A$1='Récaptitulatif Résa PARIS 2018'!$F$2:OFFSET($F$2,LastR2,0), COUNTIF($A$2:$A27, 'Récaptitulatif Résa PARIS 2018'!$A$2:OFFSET($A$2,LastR2,0)), ""), 0)),"")</f>
        <v/>
      </c>
      <c r="B28" s="43">
        <f ca="1">IF(OR($A28="",$A28=0),0,SUMPRODUCT((('Récaptitulatif Résa PARIS 2018'!$A$2:OFFSET($A$2,LastR2,0))='Analyse par appartement'!$A28)*(('Récaptitulatif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8" s="43">
        <f ca="1">IF(OR($A28="",$A28=0),0,SUMPRODUCT((('Récaptitulatif Résa PARIS 2018'!$A$2:OFFSET($A$2,LastR2,0))='Analyse par appartement'!$A28)*(('Récaptitulatif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8" s="43">
        <f ca="1">IF(OR($A28="",$A28=0),0,SUMPRODUCT((('Récaptitulatif Résa PARIS 2018'!$A$2:OFFSET($A$2,LastR2,0))='Analyse par appartement'!$A28)*(('Récaptitulatif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8" s="43">
        <f ca="1">IF(OR($A28="",$A28=0),0,SUMPRODUCT((('Récaptitulatif Résa PARIS 2018'!$A$2:OFFSET($A$2,LastR2,0))='Analyse par appartement'!$A28)*(('Récaptitulatif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8" s="92">
        <f ca="1">IF(OR($A28="",$A28=0),0,SUMPRODUCT((('Récaptitulatif Résa PARIS 2018'!$A$2:OFFSET($A$2,LastR2,0))='Analyse par appartement'!$A28)*(('Récaptitulatif Résa PARIS 2018'!$F$2:OFFSET($F$2,LastR2,0))='Analyse par appartement'!$A$1)*(('Récaptitulatif Résa PARIS 2018'!$I$2:OFFSET($I$2,LastR2,0)))))</f>
        <v>0</v>
      </c>
      <c r="G28" s="43">
        <f ca="1">IFERROR(IF(A28="",0,INDIRECT("'Récaptitulatif Loyer Paris'!"&amp;ADDRESS(MATCH(A28,'Récapitulatif  Loyer PARIS 2018'!$A:$A,0),MATCH($A$1,'Récapitulatif  Loyer PARIS 2018'!$1:$1,0)+1,4))),0)</f>
        <v>0</v>
      </c>
      <c r="H28" s="92">
        <f ca="1">IFERROR(IF(A28="",0,INDIRECT("'Récaptitulatif Loyer Paris'!"&amp;ADDRESS(MATCH(A28,'Récapitulatif  Loyer PARIS 2018'!$A:$A,0),MATCH($A$1,'Récapitulatif  Loyer PARIS 2018'!$1:$1,0),4))),0)</f>
        <v>0</v>
      </c>
      <c r="I28" s="43">
        <f t="shared" ca="1" si="9"/>
        <v>0</v>
      </c>
      <c r="J28" s="44" t="str">
        <f t="shared" ca="1" si="10"/>
        <v/>
      </c>
      <c r="K28" s="45" t="str">
        <f t="shared" ca="1" si="11"/>
        <v/>
      </c>
    </row>
    <row r="29" spans="1:11" ht="20.100000000000001" customHeight="1" x14ac:dyDescent="0.25">
      <c r="A29" s="12" t="str">
        <f t="array" aca="1" ref="A29" ca="1">IFERROR(INDEX('Récaptitulatif Résa PARIS 2018'!$A$2:OFFSET($A$2,LastR2,0), MATCH(0, IF($A$1='Récaptitulatif Résa PARIS 2018'!$F$2:OFFSET($F$2,LastR2,0), COUNTIF($A$2:$A28, 'Récaptitulatif Résa PARIS 2018'!$A$2:OFFSET($A$2,LastR2,0)), ""), 0)),"")</f>
        <v/>
      </c>
      <c r="B29" s="43">
        <f ca="1">IF(OR($A29="",$A29=0),0,SUMPRODUCT((('Récaptitulatif Résa PARIS 2018'!$A$2:OFFSET($A$2,LastR2,0))='Analyse par appartement'!$A29)*(('Récaptitulatif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9" s="43">
        <f ca="1">IF(OR($A29="",$A29=0),0,SUMPRODUCT((('Récaptitulatif Résa PARIS 2018'!$A$2:OFFSET($A$2,LastR2,0))='Analyse par appartement'!$A29)*(('Récaptitulatif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9" s="43">
        <f ca="1">IF(OR($A29="",$A29=0),0,SUMPRODUCT((('Récaptitulatif Résa PARIS 2018'!$A$2:OFFSET($A$2,LastR2,0))='Analyse par appartement'!$A29)*(('Récaptitulatif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9" s="43">
        <f ca="1">IF(OR($A29="",$A29=0),0,SUMPRODUCT((('Récaptitulatif Résa PARIS 2018'!$A$2:OFFSET($A$2,LastR2,0))='Analyse par appartement'!$A29)*(('Récaptitulatif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9" s="92">
        <f ca="1">IF(OR($A29="",$A29=0),0,SUMPRODUCT((('Récaptitulatif Résa PARIS 2018'!$A$2:OFFSET($A$2,LastR2,0))='Analyse par appartement'!$A29)*(('Récaptitulatif Résa PARIS 2018'!$F$2:OFFSET($F$2,LastR2,0))='Analyse par appartement'!$A$1)*(('Récaptitulatif Résa PARIS 2018'!$I$2:OFFSET($I$2,LastR2,0)))))</f>
        <v>0</v>
      </c>
      <c r="G29" s="43">
        <f ca="1">IFERROR(IF(A29="",0,INDIRECT("'Récaptitulatif Loyer Paris'!"&amp;ADDRESS(MATCH(A29,'Récapitulatif  Loyer PARIS 2018'!$A:$A,0),MATCH($A$1,'Récapitulatif  Loyer PARIS 2018'!$1:$1,0)+1,4))),0)</f>
        <v>0</v>
      </c>
      <c r="H29" s="92">
        <f ca="1">IFERROR(IF(A29="",0,INDIRECT("'Récaptitulatif Loyer Paris'!"&amp;ADDRESS(MATCH(A29,'Récapitulatif  Loyer PARIS 2018'!$A:$A,0),MATCH($A$1,'Récapitulatif  Loyer PARIS 2018'!$1:$1,0),4))),0)</f>
        <v>0</v>
      </c>
      <c r="I29" s="43">
        <f t="shared" ca="1" si="9"/>
        <v>0</v>
      </c>
      <c r="J29" s="44" t="str">
        <f t="shared" ca="1" si="10"/>
        <v/>
      </c>
      <c r="K29" s="45" t="str">
        <f t="shared" ca="1" si="11"/>
        <v/>
      </c>
    </row>
    <row r="30" spans="1:11" ht="20.100000000000001" customHeight="1" x14ac:dyDescent="0.25">
      <c r="A30" s="12" t="str">
        <f t="array" aca="1" ref="A30" ca="1">IFERROR(INDEX('Récaptitulatif Résa PARIS 2018'!$A$2:OFFSET($A$2,LastR2,0), MATCH(0, IF($A$1='Récaptitulatif Résa PARIS 2018'!$F$2:OFFSET($F$2,LastR2,0), COUNTIF($A$2:$A29, 'Récaptitulatif Résa PARIS 2018'!$A$2:OFFSET($A$2,LastR2,0)), ""), 0)),"")</f>
        <v/>
      </c>
      <c r="B30" s="43">
        <f ca="1">IF(OR($A30="",$A30=0),0,SUMPRODUCT((('Récaptitulatif Résa PARIS 2018'!$A$2:OFFSET($A$2,LastR2,0))='Analyse par appartement'!$A30)*(('Récaptitulatif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0" s="43">
        <f ca="1">IF(OR($A30="",$A30=0),0,SUMPRODUCT((('Récaptitulatif Résa PARIS 2018'!$A$2:OFFSET($A$2,LastR2,0))='Analyse par appartement'!$A30)*(('Récaptitulatif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0" s="43">
        <f ca="1">IF(OR($A30="",$A30=0),0,SUMPRODUCT((('Récaptitulatif Résa PARIS 2018'!$A$2:OFFSET($A$2,LastR2,0))='Analyse par appartement'!$A30)*(('Récaptitulatif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0" s="43">
        <f ca="1">IF(OR($A30="",$A30=0),0,SUMPRODUCT((('Récaptitulatif Résa PARIS 2018'!$A$2:OFFSET($A$2,LastR2,0))='Analyse par appartement'!$A30)*(('Récaptitulatif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0" s="92">
        <f ca="1">IF(OR($A30="",$A30=0),0,SUMPRODUCT((('Récaptitulatif Résa PARIS 2018'!$A$2:OFFSET($A$2,LastR2,0))='Analyse par appartement'!$A30)*(('Récaptitulatif Résa PARIS 2018'!$F$2:OFFSET($F$2,LastR2,0))='Analyse par appartement'!$A$1)*(('Récaptitulatif Résa PARIS 2018'!$I$2:OFFSET($I$2,LastR2,0)))))</f>
        <v>0</v>
      </c>
      <c r="G30" s="43">
        <f ca="1">IFERROR(IF(A30="",0,INDIRECT("'Récaptitulatif Loyer Paris'!"&amp;ADDRESS(MATCH(A30,'Récapitulatif  Loyer PARIS 2018'!$A:$A,0),MATCH($A$1,'Récapitulatif  Loyer PARIS 2018'!$1:$1,0)+1,4))),0)</f>
        <v>0</v>
      </c>
      <c r="H30" s="92">
        <f ca="1">IFERROR(IF(A30="",0,INDIRECT("'Récaptitulatif Loyer Paris'!"&amp;ADDRESS(MATCH(A30,'Récapitulatif  Loyer PARIS 2018'!$A:$A,0),MATCH($A$1,'Récapitulatif  Loyer PARIS 2018'!$1:$1,0),4))),0)</f>
        <v>0</v>
      </c>
      <c r="I30" s="43">
        <f t="shared" ca="1" si="9"/>
        <v>0</v>
      </c>
      <c r="J30" s="44" t="str">
        <f t="shared" ca="1" si="10"/>
        <v/>
      </c>
      <c r="K30" s="45" t="str">
        <f t="shared" ca="1" si="11"/>
        <v/>
      </c>
    </row>
    <row r="31" spans="1:11" ht="20.100000000000001" customHeight="1" x14ac:dyDescent="0.25">
      <c r="A31" s="12" t="str">
        <f t="array" aca="1" ref="A31" ca="1">IFERROR(INDEX('Récaptitulatif Résa PARIS 2018'!$A$2:OFFSET($A$2,LastR2,0), MATCH(0, IF($A$1='Récaptitulatif Résa PARIS 2018'!$F$2:OFFSET($F$2,LastR2,0), COUNTIF($A$2:$A30, 'Récaptitulatif Résa PARIS 2018'!$A$2:OFFSET($A$2,LastR2,0)), ""), 0)),"")</f>
        <v/>
      </c>
      <c r="B31" s="43">
        <f ca="1">IF(OR($A31="",$A31=0),0,SUMPRODUCT((('Récaptitulatif Résa PARIS 2018'!$A$2:OFFSET($A$2,LastR2,0))='Analyse par appartement'!$A31)*(('Récaptitulatif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1" s="43">
        <f ca="1">IF(OR($A31="",$A31=0),0,SUMPRODUCT((('Récaptitulatif Résa PARIS 2018'!$A$2:OFFSET($A$2,LastR2,0))='Analyse par appartement'!$A31)*(('Récaptitulatif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1" s="43">
        <f ca="1">IF(OR($A31="",$A31=0),0,SUMPRODUCT((('Récaptitulatif Résa PARIS 2018'!$A$2:OFFSET($A$2,LastR2,0))='Analyse par appartement'!$A31)*(('Récaptitulatif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1" s="43">
        <f ca="1">IF(OR($A31="",$A31=0),0,SUMPRODUCT((('Récaptitulatif Résa PARIS 2018'!$A$2:OFFSET($A$2,LastR2,0))='Analyse par appartement'!$A31)*(('Récaptitulatif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1" s="92">
        <f ca="1">IF(OR($A31="",$A31=0),0,SUMPRODUCT((('Récaptitulatif Résa PARIS 2018'!$A$2:OFFSET($A$2,LastR2,0))='Analyse par appartement'!$A31)*(('Récaptitulatif Résa PARIS 2018'!$F$2:OFFSET($F$2,LastR2,0))='Analyse par appartement'!$A$1)*(('Récaptitulatif Résa PARIS 2018'!$I$2:OFFSET($I$2,LastR2,0)))))</f>
        <v>0</v>
      </c>
      <c r="G31" s="43">
        <f ca="1">IFERROR(IF(A31="",0,INDIRECT("'Récaptitulatif Loyer Paris'!"&amp;ADDRESS(MATCH(A31,'Récapitulatif  Loyer PARIS 2018'!$A:$A,0),MATCH($A$1,'Récapitulatif  Loyer PARIS 2018'!$1:$1,0)+1,4))),0)</f>
        <v>0</v>
      </c>
      <c r="H31" s="92">
        <f ca="1">IFERROR(IF(A31="",0,INDIRECT("'Récaptitulatif Loyer Paris'!"&amp;ADDRESS(MATCH(A31,'Récapitulatif  Loyer PARIS 2018'!$A:$A,0),MATCH($A$1,'Récapitulatif  Loyer PARIS 2018'!$1:$1,0),4))),0)</f>
        <v>0</v>
      </c>
      <c r="I31" s="43">
        <f t="shared" ca="1" si="9"/>
        <v>0</v>
      </c>
      <c r="J31" s="44" t="str">
        <f t="shared" ca="1" si="10"/>
        <v/>
      </c>
      <c r="K31" s="45" t="str">
        <f t="shared" ca="1" si="11"/>
        <v/>
      </c>
    </row>
    <row r="32" spans="1:11" ht="20.100000000000001" customHeight="1" x14ac:dyDescent="0.25">
      <c r="A32" s="12" t="str">
        <f t="array" aca="1" ref="A32" ca="1">IFERROR(INDEX('Récaptitulatif Résa PARIS 2018'!$A$2:OFFSET($A$2,LastR2,0), MATCH(0, IF($A$1='Récaptitulatif Résa PARIS 2018'!$F$2:OFFSET($F$2,LastR2,0), COUNTIF($A$2:$A31, 'Récaptitulatif Résa PARIS 2018'!$A$2:OFFSET($A$2,LastR2,0)), ""), 0)),"")</f>
        <v/>
      </c>
      <c r="B32" s="43">
        <f ca="1">IF(OR($A32="",$A32=0),0,SUMPRODUCT((('Récaptitulatif Résa PARIS 2018'!$A$2:OFFSET($A$2,LastR2,0))='Analyse par appartement'!$A32)*(('Récaptitulatif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2" s="43">
        <f ca="1">IF(OR($A32="",$A32=0),0,SUMPRODUCT((('Récaptitulatif Résa PARIS 2018'!$A$2:OFFSET($A$2,LastR2,0))='Analyse par appartement'!$A32)*(('Récaptitulatif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2" s="43">
        <f ca="1">IF(OR($A32="",$A32=0),0,SUMPRODUCT((('Récaptitulatif Résa PARIS 2018'!$A$2:OFFSET($A$2,LastR2,0))='Analyse par appartement'!$A32)*(('Récaptitulatif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2" s="43">
        <f ca="1">IF(OR($A32="",$A32=0),0,SUMPRODUCT((('Récaptitulatif Résa PARIS 2018'!$A$2:OFFSET($A$2,LastR2,0))='Analyse par appartement'!$A32)*(('Récaptitulatif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2" s="92">
        <f ca="1">IF(OR($A32="",$A32=0),0,SUMPRODUCT((('Récaptitulatif Résa PARIS 2018'!$A$2:OFFSET($A$2,LastR2,0))='Analyse par appartement'!$A32)*(('Récaptitulatif Résa PARIS 2018'!$F$2:OFFSET($F$2,LastR2,0))='Analyse par appartement'!$A$1)*(('Récaptitulatif Résa PARIS 2018'!$I$2:OFFSET($I$2,LastR2,0)))))</f>
        <v>0</v>
      </c>
      <c r="G32" s="43">
        <f ca="1">IFERROR(IF(A32="",0,INDIRECT("'Récaptitulatif Loyer Paris'!"&amp;ADDRESS(MATCH(A32,'Récapitulatif  Loyer PARIS 2018'!$A:$A,0),MATCH($A$1,'Récapitulatif  Loyer PARIS 2018'!$1:$1,0)+1,4))),0)</f>
        <v>0</v>
      </c>
      <c r="H32" s="92">
        <f ca="1">IFERROR(IF(A32="",0,INDIRECT("'Récaptitulatif Loyer Paris'!"&amp;ADDRESS(MATCH(A32,'Récapitulatif  Loyer PARIS 2018'!$A:$A,0),MATCH($A$1,'Récapitulatif  Loyer PARIS 2018'!$1:$1,0),4))),0)</f>
        <v>0</v>
      </c>
      <c r="I32" s="43">
        <f t="shared" ca="1" si="9"/>
        <v>0</v>
      </c>
      <c r="J32" s="44" t="str">
        <f t="shared" ca="1" si="10"/>
        <v/>
      </c>
      <c r="K32" s="45" t="str">
        <f t="shared" ca="1" si="11"/>
        <v/>
      </c>
    </row>
    <row r="33" spans="1:11" ht="20.100000000000001" customHeight="1" x14ac:dyDescent="0.25">
      <c r="A33" s="12" t="str">
        <f t="array" aca="1" ref="A33" ca="1">IFERROR(INDEX('Récaptitulatif Résa PARIS 2018'!$A$2:OFFSET($A$2,LastR2,0), MATCH(0, IF($A$1='Récaptitulatif Résa PARIS 2018'!$F$2:OFFSET($F$2,LastR2,0), COUNTIF($A$2:$A32, 'Récaptitulatif Résa PARIS 2018'!$A$2:OFFSET($A$2,LastR2,0)), ""), 0)),"")</f>
        <v/>
      </c>
      <c r="B33" s="43">
        <f ca="1">IF(OR($A33="",$A33=0),0,SUMPRODUCT((('Récaptitulatif Résa PARIS 2018'!$A$2:OFFSET($A$2,LastR2,0))='Analyse par appartement'!$A33)*(('Récaptitulatif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3" s="43">
        <f ca="1">IF(OR($A33="",$A33=0),0,SUMPRODUCT((('Récaptitulatif Résa PARIS 2018'!$A$2:OFFSET($A$2,LastR2,0))='Analyse par appartement'!$A33)*(('Récaptitulatif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3" s="43">
        <f ca="1">IF(OR($A33="",$A33=0),0,SUMPRODUCT((('Récaptitulatif Résa PARIS 2018'!$A$2:OFFSET($A$2,LastR2,0))='Analyse par appartement'!$A33)*(('Récaptitulatif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3" s="43">
        <f ca="1">IF(OR($A33="",$A33=0),0,SUMPRODUCT((('Récaptitulatif Résa PARIS 2018'!$A$2:OFFSET($A$2,LastR2,0))='Analyse par appartement'!$A33)*(('Récaptitulatif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3" s="92">
        <f ca="1">IF(OR($A33="",$A33=0),0,SUMPRODUCT((('Récaptitulatif Résa PARIS 2018'!$A$2:OFFSET($A$2,LastR2,0))='Analyse par appartement'!$A33)*(('Récaptitulatif Résa PARIS 2018'!$F$2:OFFSET($F$2,LastR2,0))='Analyse par appartement'!$A$1)*(('Récaptitulatif Résa PARIS 2018'!$I$2:OFFSET($I$2,LastR2,0)))))</f>
        <v>0</v>
      </c>
      <c r="G33" s="43">
        <f ca="1">IFERROR(IF(A33="",0,INDIRECT("'Récaptitulatif Loyer Paris'!"&amp;ADDRESS(MATCH(A33,'Récapitulatif  Loyer PARIS 2018'!$A:$A,0),MATCH($A$1,'Récapitulatif  Loyer PARIS 2018'!$1:$1,0)+1,4))),0)</f>
        <v>0</v>
      </c>
      <c r="H33" s="92">
        <f ca="1">IFERROR(IF(A33="",0,INDIRECT("'Récaptitulatif Loyer Paris'!"&amp;ADDRESS(MATCH(A33,'Récapitulatif  Loyer PARIS 2018'!$A:$A,0),MATCH($A$1,'Récapitulatif  Loyer PARIS 2018'!$1:$1,0),4))),0)</f>
        <v>0</v>
      </c>
      <c r="I33" s="43">
        <f t="shared" ca="1" si="9"/>
        <v>0</v>
      </c>
      <c r="J33" s="44" t="str">
        <f t="shared" ca="1" si="10"/>
        <v/>
      </c>
      <c r="K33" s="45" t="str">
        <f t="shared" ca="1" si="11"/>
        <v/>
      </c>
    </row>
    <row r="34" spans="1:11" ht="20.100000000000001" customHeight="1" x14ac:dyDescent="0.25">
      <c r="A34" s="12" t="str">
        <f t="array" aca="1" ref="A34" ca="1">IFERROR(INDEX('Récaptitulatif Résa PARIS 2018'!$A$2:OFFSET($A$2,LastR2,0), MATCH(0, IF($A$1='Récaptitulatif Résa PARIS 2018'!$F$2:OFFSET($F$2,LastR2,0), COUNTIF($A$2:$A33, 'Récaptitulatif Résa PARIS 2018'!$A$2:OFFSET($A$2,LastR2,0)), ""), 0)),"")</f>
        <v/>
      </c>
      <c r="B34" s="43">
        <f ca="1">IF(OR($A34="",$A34=0),0,SUMPRODUCT((('Récaptitulatif Résa PARIS 2018'!$A$2:OFFSET($A$2,LastR2,0))='Analyse par appartement'!$A34)*(('Récaptitulatif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4" s="43">
        <f ca="1">IF(OR($A34="",$A34=0),0,SUMPRODUCT((('Récaptitulatif Résa PARIS 2018'!$A$2:OFFSET($A$2,LastR2,0))='Analyse par appartement'!$A34)*(('Récaptitulatif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4" s="43">
        <f ca="1">IF(OR($A34="",$A34=0),0,SUMPRODUCT((('Récaptitulatif Résa PARIS 2018'!$A$2:OFFSET($A$2,LastR2,0))='Analyse par appartement'!$A34)*(('Récaptitulatif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4" s="43">
        <f ca="1">IF(OR($A34="",$A34=0),0,SUMPRODUCT((('Récaptitulatif Résa PARIS 2018'!$A$2:OFFSET($A$2,LastR2,0))='Analyse par appartement'!$A34)*(('Récaptitulatif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4" s="92">
        <f ca="1">IF(OR($A34="",$A34=0),0,SUMPRODUCT((('Récaptitulatif Résa PARIS 2018'!$A$2:OFFSET($A$2,LastR2,0))='Analyse par appartement'!$A34)*(('Récaptitulatif Résa PARIS 2018'!$F$2:OFFSET($F$2,LastR2,0))='Analyse par appartement'!$A$1)*(('Récaptitulatif Résa PARIS 2018'!$I$2:OFFSET($I$2,LastR2,0)))))</f>
        <v>0</v>
      </c>
      <c r="G34" s="43">
        <f ca="1">IFERROR(IF(A34="",0,INDIRECT("'Récaptitulatif Loyer Paris'!"&amp;ADDRESS(MATCH(A34,'Récapitulatif  Loyer PARIS 2018'!$A:$A,0),MATCH($A$1,'Récapitulatif  Loyer PARIS 2018'!$1:$1,0)+1,4))),0)</f>
        <v>0</v>
      </c>
      <c r="H34" s="92">
        <f ca="1">IFERROR(IF(A34="",0,INDIRECT("'Récaptitulatif Loyer Paris'!"&amp;ADDRESS(MATCH(A34,'Récapitulatif  Loyer PARIS 2018'!$A:$A,0),MATCH($A$1,'Récapitulatif  Loyer PARIS 2018'!$1:$1,0),4))),0)</f>
        <v>0</v>
      </c>
      <c r="I34" s="43">
        <f t="shared" ca="1" si="9"/>
        <v>0</v>
      </c>
      <c r="J34" s="44" t="str">
        <f t="shared" ca="1" si="10"/>
        <v/>
      </c>
      <c r="K34" s="45" t="str">
        <f t="shared" ca="1" si="11"/>
        <v/>
      </c>
    </row>
    <row r="35" spans="1:11" ht="20.100000000000001" customHeight="1" x14ac:dyDescent="0.25">
      <c r="A35" s="12" t="str">
        <f t="array" aca="1" ref="A35" ca="1">IFERROR(INDEX('Récaptitulatif Résa PARIS 2018'!$A$2:OFFSET($A$2,LastR2,0), MATCH(0, IF($A$1='Récaptitulatif Résa PARIS 2018'!$F$2:OFFSET($F$2,LastR2,0), COUNTIF($A$2:$A34, 'Récaptitulatif Résa PARIS 2018'!$A$2:OFFSET($A$2,LastR2,0)), ""), 0)),"")</f>
        <v/>
      </c>
      <c r="B35" s="43">
        <f ca="1">IF(OR($A35="",$A35=0),0,SUMPRODUCT((('Récaptitulatif Résa PARIS 2018'!$A$2:OFFSET($A$2,LastR2,0))='Analyse par appartement'!$A35)*(('Récaptitulatif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5" s="43">
        <f ca="1">IF(OR($A35="",$A35=0),0,SUMPRODUCT((('Récaptitulatif Résa PARIS 2018'!$A$2:OFFSET($A$2,LastR2,0))='Analyse par appartement'!$A35)*(('Récaptitulatif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5" s="43">
        <f ca="1">IF(OR($A35="",$A35=0),0,SUMPRODUCT((('Récaptitulatif Résa PARIS 2018'!$A$2:OFFSET($A$2,LastR2,0))='Analyse par appartement'!$A35)*(('Récaptitulatif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5" s="43">
        <f ca="1">IF(OR($A35="",$A35=0),0,SUMPRODUCT((('Récaptitulatif Résa PARIS 2018'!$A$2:OFFSET($A$2,LastR2,0))='Analyse par appartement'!$A35)*(('Récaptitulatif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5" s="92">
        <f ca="1">IF(OR($A35="",$A35=0),0,SUMPRODUCT((('Récaptitulatif Résa PARIS 2018'!$A$2:OFFSET($A$2,LastR2,0))='Analyse par appartement'!$A35)*(('Récaptitulatif Résa PARIS 2018'!$F$2:OFFSET($F$2,LastR2,0))='Analyse par appartement'!$A$1)*(('Récaptitulatif Résa PARIS 2018'!$I$2:OFFSET($I$2,LastR2,0)))))</f>
        <v>0</v>
      </c>
      <c r="G35" s="43">
        <f ca="1">IFERROR(IF(A35="",0,INDIRECT("'Récaptitulatif Loyer Paris'!"&amp;ADDRESS(MATCH(A35,'Récapitulatif  Loyer PARIS 2018'!$A:$A,0),MATCH($A$1,'Récapitulatif  Loyer PARIS 2018'!$1:$1,0)+1,4))),0)</f>
        <v>0</v>
      </c>
      <c r="H35" s="92">
        <f ca="1">IFERROR(IF(A35="",0,INDIRECT("'Récaptitulatif Loyer Paris'!"&amp;ADDRESS(MATCH(A35,'Récapitulatif  Loyer PARIS 2018'!$A:$A,0),MATCH($A$1,'Récapitulatif  Loyer PARIS 2018'!$1:$1,0),4))),0)</f>
        <v>0</v>
      </c>
      <c r="I35" s="43">
        <f t="shared" ca="1" si="9"/>
        <v>0</v>
      </c>
      <c r="J35" s="44" t="str">
        <f t="shared" ca="1" si="10"/>
        <v/>
      </c>
      <c r="K35" s="45" t="str">
        <f t="shared" ca="1" si="11"/>
        <v/>
      </c>
    </row>
    <row r="36" spans="1:11" ht="20.100000000000001" customHeight="1" x14ac:dyDescent="0.25">
      <c r="A36" s="12" t="str">
        <f t="array" aca="1" ref="A36" ca="1">IFERROR(INDEX('Récaptitulatif Résa PARIS 2018'!$A$2:OFFSET($A$2,LastR2,0), MATCH(0, IF($A$1='Récaptitulatif Résa PARIS 2018'!$F$2:OFFSET($F$2,LastR2,0), COUNTIF($A$2:$A35, 'Récaptitulatif Résa PARIS 2018'!$A$2:OFFSET($A$2,LastR2,0)), ""), 0)),"")</f>
        <v/>
      </c>
      <c r="B36" s="43">
        <f ca="1">IF(OR($A36="",$A36=0),0,SUMPRODUCT((('Récaptitulatif Résa PARIS 2018'!$A$2:OFFSET($A$2,LastR2,0))='Analyse par appartement'!$A36)*(('Récaptitulatif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6" s="43">
        <f ca="1">IF(OR($A36="",$A36=0),0,SUMPRODUCT((('Récaptitulatif Résa PARIS 2018'!$A$2:OFFSET($A$2,LastR2,0))='Analyse par appartement'!$A36)*(('Récaptitulatif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6" s="43">
        <f ca="1">IF(OR($A36="",$A36=0),0,SUMPRODUCT((('Récaptitulatif Résa PARIS 2018'!$A$2:OFFSET($A$2,LastR2,0))='Analyse par appartement'!$A36)*(('Récaptitulatif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6" s="43">
        <f ca="1">IF(OR($A36="",$A36=0),0,SUMPRODUCT((('Récaptitulatif Résa PARIS 2018'!$A$2:OFFSET($A$2,LastR2,0))='Analyse par appartement'!$A36)*(('Récaptitulatif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6" s="92">
        <f ca="1">IF(OR($A36="",$A36=0),0,SUMPRODUCT((('Récaptitulatif Résa PARIS 2018'!$A$2:OFFSET($A$2,LastR2,0))='Analyse par appartement'!$A36)*(('Récaptitulatif Résa PARIS 2018'!$F$2:OFFSET($F$2,LastR2,0))='Analyse par appartement'!$A$1)*(('Récaptitulatif Résa PARIS 2018'!$I$2:OFFSET($I$2,LastR2,0)))))</f>
        <v>0</v>
      </c>
      <c r="G36" s="43">
        <f ca="1">IFERROR(IF(A36="",0,INDIRECT("'Récaptitulatif Loyer Paris'!"&amp;ADDRESS(MATCH(A36,'Récapitulatif  Loyer PARIS 2018'!$A:$A,0),MATCH($A$1,'Récapitulatif  Loyer PARIS 2018'!$1:$1,0)+1,4))),0)</f>
        <v>0</v>
      </c>
      <c r="H36" s="92">
        <f ca="1">IFERROR(IF(A36="",0,INDIRECT("'Récaptitulatif Loyer Paris'!"&amp;ADDRESS(MATCH(A36,'Récapitulatif  Loyer PARIS 2018'!$A:$A,0),MATCH($A$1,'Récapitulatif  Loyer PARIS 2018'!$1:$1,0),4))),0)</f>
        <v>0</v>
      </c>
      <c r="I36" s="43">
        <f t="shared" ca="1" si="9"/>
        <v>0</v>
      </c>
      <c r="J36" s="44" t="str">
        <f t="shared" ca="1" si="10"/>
        <v/>
      </c>
      <c r="K36" s="45" t="str">
        <f t="shared" ca="1" si="11"/>
        <v/>
      </c>
    </row>
    <row r="37" spans="1:11" ht="20.100000000000001" customHeight="1" x14ac:dyDescent="0.25">
      <c r="A37" s="12" t="str">
        <f t="array" aca="1" ref="A37" ca="1">IFERROR(INDEX('Récaptitulatif Résa PARIS 2018'!$A$2:OFFSET($A$2,LastR2,0), MATCH(0, IF($A$1='Récaptitulatif Résa PARIS 2018'!$F$2:OFFSET($F$2,LastR2,0), COUNTIF($A$2:$A36, 'Récaptitulatif Résa PARIS 2018'!$A$2:OFFSET($A$2,LastR2,0)), ""), 0)),"")</f>
        <v/>
      </c>
      <c r="B37" s="43">
        <f ca="1">IF(OR($A37="",$A37=0),0,SUMPRODUCT((('Récaptitulatif Résa PARIS 2018'!$A$2:OFFSET($A$2,LastR2,0))='Analyse par appartement'!$A37)*(('Récaptitulatif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7" s="43">
        <f ca="1">IF(OR($A37="",$A37=0),0,SUMPRODUCT((('Récaptitulatif Résa PARIS 2018'!$A$2:OFFSET($A$2,LastR2,0))='Analyse par appartement'!$A37)*(('Récaptitulatif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7" s="43">
        <f ca="1">IF(OR($A37="",$A37=0),0,SUMPRODUCT((('Récaptitulatif Résa PARIS 2018'!$A$2:OFFSET($A$2,LastR2,0))='Analyse par appartement'!$A37)*(('Récaptitulatif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7" s="43">
        <f ca="1">IF(OR($A37="",$A37=0),0,SUMPRODUCT((('Récaptitulatif Résa PARIS 2018'!$A$2:OFFSET($A$2,LastR2,0))='Analyse par appartement'!$A37)*(('Récaptitulatif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7" s="92">
        <f ca="1">IF(OR($A37="",$A37=0),0,SUMPRODUCT((('Récaptitulatif Résa PARIS 2018'!$A$2:OFFSET($A$2,LastR2,0))='Analyse par appartement'!$A37)*(('Récaptitulatif Résa PARIS 2018'!$F$2:OFFSET($F$2,LastR2,0))='Analyse par appartement'!$A$1)*(('Récaptitulatif Résa PARIS 2018'!$I$2:OFFSET($I$2,LastR2,0)))))</f>
        <v>0</v>
      </c>
      <c r="G37" s="43">
        <f ca="1">IFERROR(IF(A37="",0,INDIRECT("'Récaptitulatif Loyer Paris'!"&amp;ADDRESS(MATCH(A37,'Récapitulatif  Loyer PARIS 2018'!$A:$A,0),MATCH($A$1,'Récapitulatif  Loyer PARIS 2018'!$1:$1,0)+1,4))),0)</f>
        <v>0</v>
      </c>
      <c r="H37" s="92">
        <f ca="1">IFERROR(IF(A37="",0,INDIRECT("'Récaptitulatif Loyer Paris'!"&amp;ADDRESS(MATCH(A37,'Récapitulatif  Loyer PARIS 2018'!$A:$A,0),MATCH($A$1,'Récapitulatif  Loyer PARIS 2018'!$1:$1,0),4))),0)</f>
        <v>0</v>
      </c>
      <c r="I37" s="43">
        <f t="shared" ca="1" si="9"/>
        <v>0</v>
      </c>
      <c r="J37" s="44" t="str">
        <f t="shared" ca="1" si="10"/>
        <v/>
      </c>
      <c r="K37" s="45" t="str">
        <f t="shared" ca="1" si="11"/>
        <v/>
      </c>
    </row>
    <row r="38" spans="1:11" ht="20.100000000000001" customHeight="1" x14ac:dyDescent="0.25">
      <c r="A38" s="12" t="str">
        <f t="array" aca="1" ref="A38" ca="1">IFERROR(INDEX('Récaptitulatif Résa PARIS 2018'!$A$2:OFFSET($A$2,LastR2,0), MATCH(0, IF($A$1='Récaptitulatif Résa PARIS 2018'!$F$2:OFFSET($F$2,LastR2,0), COUNTIF($A$2:$A37, 'Récaptitulatif Résa PARIS 2018'!$A$2:OFFSET($A$2,LastR2,0)), ""), 0)),"")</f>
        <v/>
      </c>
      <c r="B38" s="43">
        <f ca="1">IF(OR($A38="",$A38=0),0,SUMPRODUCT((('Récaptitulatif Résa PARIS 2018'!$A$2:OFFSET($A$2,LastR2,0))='Analyse par appartement'!$A38)*(('Récaptitulatif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8" s="43">
        <f ca="1">IF(OR($A38="",$A38=0),0,SUMPRODUCT((('Récaptitulatif Résa PARIS 2018'!$A$2:OFFSET($A$2,LastR2,0))='Analyse par appartement'!$A38)*(('Récaptitulatif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8" s="43">
        <f ca="1">IF(OR($A38="",$A38=0),0,SUMPRODUCT((('Récaptitulatif Résa PARIS 2018'!$A$2:OFFSET($A$2,LastR2,0))='Analyse par appartement'!$A38)*(('Récaptitulatif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8" s="43">
        <f ca="1">IF(OR($A38="",$A38=0),0,SUMPRODUCT((('Récaptitulatif Résa PARIS 2018'!$A$2:OFFSET($A$2,LastR2,0))='Analyse par appartement'!$A38)*(('Récaptitulatif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8" s="92">
        <f ca="1">IF(OR($A38="",$A38=0),0,SUMPRODUCT((('Récaptitulatif Résa PARIS 2018'!$A$2:OFFSET($A$2,LastR2,0))='Analyse par appartement'!$A38)*(('Récaptitulatif Résa PARIS 2018'!$F$2:OFFSET($F$2,LastR2,0))='Analyse par appartement'!$A$1)*(('Récaptitulatif Résa PARIS 2018'!$I$2:OFFSET($I$2,LastR2,0)))))</f>
        <v>0</v>
      </c>
      <c r="G38" s="43">
        <f ca="1">IFERROR(IF(A38="",0,INDIRECT("'Récaptitulatif Loyer Paris'!"&amp;ADDRESS(MATCH(A38,'Récapitulatif  Loyer PARIS 2018'!$A:$A,0),MATCH($A$1,'Récapitulatif  Loyer PARIS 2018'!$1:$1,0)+1,4))),0)</f>
        <v>0</v>
      </c>
      <c r="H38" s="92">
        <f ca="1">IFERROR(IF(A38="",0,INDIRECT("'Récaptitulatif Loyer Paris'!"&amp;ADDRESS(MATCH(A38,'Récapitulatif  Loyer PARIS 2018'!$A:$A,0),MATCH($A$1,'Récapitulatif  Loyer PARIS 2018'!$1:$1,0),4))),0)</f>
        <v>0</v>
      </c>
      <c r="I38" s="43">
        <f t="shared" ca="1" si="9"/>
        <v>0</v>
      </c>
      <c r="J38" s="44" t="str">
        <f t="shared" ca="1" si="10"/>
        <v/>
      </c>
      <c r="K38" s="45" t="str">
        <f t="shared" ca="1" si="11"/>
        <v/>
      </c>
    </row>
    <row r="39" spans="1:11" ht="20.100000000000001" customHeight="1" x14ac:dyDescent="0.25">
      <c r="A39" s="12" t="str">
        <f t="array" aca="1" ref="A39" ca="1">IFERROR(INDEX('Récaptitulatif Résa PARIS 2018'!$A$2:OFFSET($A$2,LastR2,0), MATCH(0, IF($A$1='Récaptitulatif Résa PARIS 2018'!$F$2:OFFSET($F$2,LastR2,0), COUNTIF($A$2:$A38, 'Récaptitulatif Résa PARIS 2018'!$A$2:OFFSET($A$2,LastR2,0)), ""), 0)),"")</f>
        <v/>
      </c>
      <c r="B39" s="43">
        <f ca="1">IF(OR($A39="",$A39=0),0,SUMPRODUCT((('Récaptitulatif Résa PARIS 2018'!$A$2:OFFSET($A$2,LastR2,0))='Analyse par appartement'!$A39)*(('Récaptitulatif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9" s="43">
        <f ca="1">IF(OR($A39="",$A39=0),0,SUMPRODUCT((('Récaptitulatif Résa PARIS 2018'!$A$2:OFFSET($A$2,LastR2,0))='Analyse par appartement'!$A39)*(('Récaptitulatif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9" s="43">
        <f ca="1">IF(OR($A39="",$A39=0),0,SUMPRODUCT((('Récaptitulatif Résa PARIS 2018'!$A$2:OFFSET($A$2,LastR2,0))='Analyse par appartement'!$A39)*(('Récaptitulatif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9" s="43">
        <f ca="1">IF(OR($A39="",$A39=0),0,SUMPRODUCT((('Récaptitulatif Résa PARIS 2018'!$A$2:OFFSET($A$2,LastR2,0))='Analyse par appartement'!$A39)*(('Récaptitulatif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9" s="92">
        <f ca="1">IF(OR($A39="",$A39=0),0,SUMPRODUCT((('Récaptitulatif Résa PARIS 2018'!$A$2:OFFSET($A$2,LastR2,0))='Analyse par appartement'!$A39)*(('Récaptitulatif Résa PARIS 2018'!$F$2:OFFSET($F$2,LastR2,0))='Analyse par appartement'!$A$1)*(('Récaptitulatif Résa PARIS 2018'!$I$2:OFFSET($I$2,LastR2,0)))))</f>
        <v>0</v>
      </c>
      <c r="G39" s="43">
        <f ca="1">IFERROR(IF(A39="",0,INDIRECT("'Récaptitulatif Loyer Paris'!"&amp;ADDRESS(MATCH(A39,'Récapitulatif  Loyer PARIS 2018'!$A:$A,0),MATCH($A$1,'Récapitulatif  Loyer PARIS 2018'!$1:$1,0)+1,4))),0)</f>
        <v>0</v>
      </c>
      <c r="H39" s="92">
        <f ca="1">IFERROR(IF(A39="",0,INDIRECT("'Récaptitulatif Loyer Paris'!"&amp;ADDRESS(MATCH(A39,'Récapitulatif  Loyer PARIS 2018'!$A:$A,0),MATCH($A$1,'Récapitulatif  Loyer PARIS 2018'!$1:$1,0),4))),0)</f>
        <v>0</v>
      </c>
      <c r="I39" s="43">
        <f t="shared" ca="1" si="9"/>
        <v>0</v>
      </c>
      <c r="J39" s="44" t="str">
        <f t="shared" ca="1" si="10"/>
        <v/>
      </c>
      <c r="K39" s="45" t="str">
        <f t="shared" ca="1" si="11"/>
        <v/>
      </c>
    </row>
    <row r="40" spans="1:11" ht="20.100000000000001" customHeight="1" x14ac:dyDescent="0.25">
      <c r="A40" s="12" t="str">
        <f t="array" aca="1" ref="A40" ca="1">IFERROR(INDEX('Récaptitulatif Résa PARIS 2018'!$A$2:OFFSET($A$2,LastR2,0), MATCH(0, IF($A$1='Récaptitulatif Résa PARIS 2018'!$F$2:OFFSET($F$2,LastR2,0), COUNTIF($A$2:$A39, 'Récaptitulatif Résa PARIS 2018'!$A$2:OFFSET($A$2,LastR2,0)), ""), 0)),"")</f>
        <v/>
      </c>
      <c r="B40" s="43">
        <f ca="1">IF(OR($A40="",$A40=0),0,SUMPRODUCT((('Récaptitulatif Résa PARIS 2018'!$A$2:OFFSET($A$2,LastR2,0))='Analyse par appartement'!$A40)*(('Récaptitulatif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0" s="43">
        <f ca="1">IF(OR($A40="",$A40=0),0,SUMPRODUCT((('Récaptitulatif Résa PARIS 2018'!$A$2:OFFSET($A$2,LastR2,0))='Analyse par appartement'!$A40)*(('Récaptitulatif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0" s="43">
        <f ca="1">IF(OR($A40="",$A40=0),0,SUMPRODUCT((('Récaptitulatif Résa PARIS 2018'!$A$2:OFFSET($A$2,LastR2,0))='Analyse par appartement'!$A40)*(('Récaptitulatif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0" s="43">
        <f ca="1">IF(OR($A40="",$A40=0),0,SUMPRODUCT((('Récaptitulatif Résa PARIS 2018'!$A$2:OFFSET($A$2,LastR2,0))='Analyse par appartement'!$A40)*(('Récaptitulatif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0" s="92">
        <f ca="1">IF(OR($A40="",$A40=0),0,SUMPRODUCT((('Récaptitulatif Résa PARIS 2018'!$A$2:OFFSET($A$2,LastR2,0))='Analyse par appartement'!$A40)*(('Récaptitulatif Résa PARIS 2018'!$F$2:OFFSET($F$2,LastR2,0))='Analyse par appartement'!$A$1)*(('Récaptitulatif Résa PARIS 2018'!$I$2:OFFSET($I$2,LastR2,0)))))</f>
        <v>0</v>
      </c>
      <c r="G40" s="43">
        <f ca="1">IFERROR(IF(A40="",0,INDIRECT("'Récaptitulatif Loyer Paris'!"&amp;ADDRESS(MATCH(A40,'Récapitulatif  Loyer PARIS 2018'!$A:$A,0),MATCH($A$1,'Récapitulatif  Loyer PARIS 2018'!$1:$1,0)+1,4))),0)</f>
        <v>0</v>
      </c>
      <c r="H40" s="92">
        <f ca="1">IFERROR(IF(A40="",0,INDIRECT("'Récaptitulatif Loyer Paris'!"&amp;ADDRESS(MATCH(A40,'Récapitulatif  Loyer PARIS 2018'!$A:$A,0),MATCH($A$1,'Récapitulatif  Loyer PARIS 2018'!$1:$1,0),4))),0)</f>
        <v>0</v>
      </c>
      <c r="I40" s="43">
        <f t="shared" ca="1" si="9"/>
        <v>0</v>
      </c>
      <c r="J40" s="44" t="str">
        <f t="shared" ca="1" si="10"/>
        <v/>
      </c>
      <c r="K40" s="45" t="str">
        <f t="shared" ca="1" si="11"/>
        <v/>
      </c>
    </row>
    <row r="41" spans="1:11" ht="20.100000000000001" customHeight="1" x14ac:dyDescent="0.25">
      <c r="A41" s="12" t="str">
        <f t="array" aca="1" ref="A41" ca="1">IFERROR(INDEX('Récaptitulatif Résa PARIS 2018'!$A$2:OFFSET($A$2,LastR2,0), MATCH(0, IF($A$1='Récaptitulatif Résa PARIS 2018'!$F$2:OFFSET($F$2,LastR2,0), COUNTIF($A$2:$A40, 'Récaptitulatif Résa PARIS 2018'!$A$2:OFFSET($A$2,LastR2,0)), ""), 0)),"")</f>
        <v/>
      </c>
      <c r="B41" s="43">
        <f ca="1">IF(OR($A41="",$A41=0),0,SUMPRODUCT((('Récaptitulatif Résa PARIS 2018'!$A$2:OFFSET($A$2,LastR2,0))='Analyse par appartement'!$A41)*(('Récaptitulatif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1" s="43">
        <f ca="1">IF(OR($A41="",$A41=0),0,SUMPRODUCT((('Récaptitulatif Résa PARIS 2018'!$A$2:OFFSET($A$2,LastR2,0))='Analyse par appartement'!$A41)*(('Récaptitulatif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1" s="43">
        <f ca="1">IF(OR($A41="",$A41=0),0,SUMPRODUCT((('Récaptitulatif Résa PARIS 2018'!$A$2:OFFSET($A$2,LastR2,0))='Analyse par appartement'!$A41)*(('Récaptitulatif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1" s="43">
        <f ca="1">IF(OR($A41="",$A41=0),0,SUMPRODUCT((('Récaptitulatif Résa PARIS 2018'!$A$2:OFFSET($A$2,LastR2,0))='Analyse par appartement'!$A41)*(('Récaptitulatif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1" s="92">
        <f ca="1">IF(OR($A41="",$A41=0),0,SUMPRODUCT((('Récaptitulatif Résa PARIS 2018'!$A$2:OFFSET($A$2,LastR2,0))='Analyse par appartement'!$A41)*(('Récaptitulatif Résa PARIS 2018'!$F$2:OFFSET($F$2,LastR2,0))='Analyse par appartement'!$A$1)*(('Récaptitulatif Résa PARIS 2018'!$I$2:OFFSET($I$2,LastR2,0)))))</f>
        <v>0</v>
      </c>
      <c r="G41" s="43">
        <f ca="1">IFERROR(IF(A41="",0,INDIRECT("'Récaptitulatif Loyer Paris'!"&amp;ADDRESS(MATCH(A41,'Récapitulatif  Loyer PARIS 2018'!$A:$A,0),MATCH($A$1,'Récapitulatif  Loyer PARIS 2018'!$1:$1,0)+1,4))),0)</f>
        <v>0</v>
      </c>
      <c r="H41" s="92">
        <f ca="1">IFERROR(IF(A41="",0,INDIRECT("'Récaptitulatif Loyer Paris'!"&amp;ADDRESS(MATCH(A41,'Récapitulatif  Loyer PARIS 2018'!$A:$A,0),MATCH($A$1,'Récapitulatif  Loyer PARIS 2018'!$1:$1,0),4))),0)</f>
        <v>0</v>
      </c>
      <c r="I41" s="43">
        <f t="shared" ca="1" si="9"/>
        <v>0</v>
      </c>
      <c r="J41" s="44" t="str">
        <f t="shared" ca="1" si="10"/>
        <v/>
      </c>
      <c r="K41" s="45" t="str">
        <f t="shared" ca="1" si="11"/>
        <v/>
      </c>
    </row>
    <row r="42" spans="1:11" ht="20.100000000000001" customHeight="1" x14ac:dyDescent="0.25">
      <c r="A42" s="12" t="str">
        <f t="array" aca="1" ref="A42" ca="1">IFERROR(INDEX('Récaptitulatif Résa PARIS 2018'!$A$2:OFFSET($A$2,LastR2,0), MATCH(0, IF($A$1='Récaptitulatif Résa PARIS 2018'!$F$2:OFFSET($F$2,LastR2,0), COUNTIF($A$2:$A41, 'Récaptitulatif Résa PARIS 2018'!$A$2:OFFSET($A$2,LastR2,0)), ""), 0)),"")</f>
        <v/>
      </c>
      <c r="B42" s="43">
        <f ca="1">IF(OR($A42="",$A42=0),0,SUMPRODUCT((('Récaptitulatif Résa PARIS 2018'!$A$2:OFFSET($A$2,LastR2,0))='Analyse par appartement'!$A42)*(('Récaptitulatif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2" s="43">
        <f ca="1">IF(OR($A42="",$A42=0),0,SUMPRODUCT((('Récaptitulatif Résa PARIS 2018'!$A$2:OFFSET($A$2,LastR2,0))='Analyse par appartement'!$A42)*(('Récaptitulatif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2" s="43">
        <f ca="1">IF(OR($A42="",$A42=0),0,SUMPRODUCT((('Récaptitulatif Résa PARIS 2018'!$A$2:OFFSET($A$2,LastR2,0))='Analyse par appartement'!$A42)*(('Récaptitulatif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2" s="43">
        <f ca="1">IF(OR($A42="",$A42=0),0,SUMPRODUCT((('Récaptitulatif Résa PARIS 2018'!$A$2:OFFSET($A$2,LastR2,0))='Analyse par appartement'!$A42)*(('Récaptitulatif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2" s="92">
        <f ca="1">IF(OR($A42="",$A42=0),0,SUMPRODUCT((('Récaptitulatif Résa PARIS 2018'!$A$2:OFFSET($A$2,LastR2,0))='Analyse par appartement'!$A42)*(('Récaptitulatif Résa PARIS 2018'!$F$2:OFFSET($F$2,LastR2,0))='Analyse par appartement'!$A$1)*(('Récaptitulatif Résa PARIS 2018'!$I$2:OFFSET($I$2,LastR2,0)))))</f>
        <v>0</v>
      </c>
      <c r="G42" s="43">
        <f ca="1">IFERROR(IF(A42="",0,INDIRECT("'Récaptitulatif Loyer Paris'!"&amp;ADDRESS(MATCH(A42,'Récapitulatif  Loyer PARIS 2018'!$A:$A,0),MATCH($A$1,'Récapitulatif  Loyer PARIS 2018'!$1:$1,0)+1,4))),0)</f>
        <v>0</v>
      </c>
      <c r="H42" s="92">
        <f ca="1">IFERROR(IF(A42="",0,INDIRECT("'Récaptitulatif Loyer Paris'!"&amp;ADDRESS(MATCH(A42,'Récapitulatif  Loyer PARIS 2018'!$A:$A,0),MATCH($A$1,'Récapitulatif  Loyer PARIS 2018'!$1:$1,0),4))),0)</f>
        <v>0</v>
      </c>
      <c r="I42" s="43">
        <f t="shared" ca="1" si="9"/>
        <v>0</v>
      </c>
      <c r="J42" s="44" t="str">
        <f t="shared" ca="1" si="10"/>
        <v/>
      </c>
      <c r="K42" s="45" t="str">
        <f t="shared" ca="1" si="11"/>
        <v/>
      </c>
    </row>
    <row r="43" spans="1:11" ht="20.100000000000001" customHeight="1" x14ac:dyDescent="0.25">
      <c r="A43" s="12" t="str">
        <f t="array" aca="1" ref="A43" ca="1">IFERROR(INDEX('Récaptitulatif Résa PARIS 2018'!$A$2:OFFSET($A$2,LastR2,0), MATCH(0, IF($A$1='Récaptitulatif Résa PARIS 2018'!$F$2:OFFSET($F$2,LastR2,0), COUNTIF($A$2:$A42, 'Récaptitulatif Résa PARIS 2018'!$A$2:OFFSET($A$2,LastR2,0)), ""), 0)),"")</f>
        <v/>
      </c>
      <c r="B43" s="43">
        <f ca="1">IF(OR($A43="",$A43=0),0,SUMPRODUCT((('Récaptitulatif Résa PARIS 2018'!$A$2:OFFSET($A$2,LastR2,0))='Analyse par appartement'!$A43)*(('Récaptitulatif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3" s="43">
        <f ca="1">IF(OR($A43="",$A43=0),0,SUMPRODUCT((('Récaptitulatif Résa PARIS 2018'!$A$2:OFFSET($A$2,LastR2,0))='Analyse par appartement'!$A43)*(('Récaptitulatif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3" s="43">
        <f ca="1">IF(OR($A43="",$A43=0),0,SUMPRODUCT((('Récaptitulatif Résa PARIS 2018'!$A$2:OFFSET($A$2,LastR2,0))='Analyse par appartement'!$A43)*(('Récaptitulatif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3" s="43">
        <f ca="1">IF(OR($A43="",$A43=0),0,SUMPRODUCT((('Récaptitulatif Résa PARIS 2018'!$A$2:OFFSET($A$2,LastR2,0))='Analyse par appartement'!$A43)*(('Récaptitulatif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3" s="92">
        <f ca="1">IF(OR($A43="",$A43=0),0,SUMPRODUCT((('Récaptitulatif Résa PARIS 2018'!$A$2:OFFSET($A$2,LastR2,0))='Analyse par appartement'!$A43)*(('Récaptitulatif Résa PARIS 2018'!$F$2:OFFSET($F$2,LastR2,0))='Analyse par appartement'!$A$1)*(('Récaptitulatif Résa PARIS 2018'!$I$2:OFFSET($I$2,LastR2,0)))))</f>
        <v>0</v>
      </c>
      <c r="G43" s="43">
        <f ca="1">IFERROR(IF(A43="",0,INDIRECT("'Récaptitulatif Loyer Paris'!"&amp;ADDRESS(MATCH(A43,'Récapitulatif  Loyer PARIS 2018'!$A:$A,0),MATCH($A$1,'Récapitulatif  Loyer PARIS 2018'!$1:$1,0)+1,4))),0)</f>
        <v>0</v>
      </c>
      <c r="H43" s="92">
        <f ca="1">IFERROR(IF(A43="",0,INDIRECT("'Récaptitulatif Loyer Paris'!"&amp;ADDRESS(MATCH(A43,'Récapitulatif  Loyer PARIS 2018'!$A:$A,0),MATCH($A$1,'Récapitulatif  Loyer PARIS 2018'!$1:$1,0),4))),0)</f>
        <v>0</v>
      </c>
      <c r="I43" s="43">
        <f t="shared" ca="1" si="9"/>
        <v>0</v>
      </c>
      <c r="J43" s="44" t="str">
        <f t="shared" ca="1" si="10"/>
        <v/>
      </c>
      <c r="K43" s="45" t="str">
        <f t="shared" ca="1" si="11"/>
        <v/>
      </c>
    </row>
    <row r="44" spans="1:11" ht="20.100000000000001" customHeight="1" x14ac:dyDescent="0.25">
      <c r="A44" s="12" t="str">
        <f t="array" aca="1" ref="A44" ca="1">IFERROR(INDEX('Récaptitulatif Résa PARIS 2018'!$A$2:OFFSET($A$2,LastR2,0), MATCH(0, IF($A$1='Récaptitulatif Résa PARIS 2018'!$F$2:OFFSET($F$2,LastR2,0), COUNTIF($A$2:$A43, 'Récaptitulatif Résa PARIS 2018'!$A$2:OFFSET($A$2,LastR2,0)), ""), 0)),"")</f>
        <v/>
      </c>
      <c r="B44" s="43">
        <f ca="1">IF(OR($A44="",$A44=0),0,SUMPRODUCT((('Récaptitulatif Résa PARIS 2018'!$A$2:OFFSET($A$2,LastR2,0))='Analyse par appartement'!$A44)*(('Récaptitulatif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4" s="43">
        <f ca="1">IF(OR($A44="",$A44=0),0,SUMPRODUCT((('Récaptitulatif Résa PARIS 2018'!$A$2:OFFSET($A$2,LastR2,0))='Analyse par appartement'!$A44)*(('Récaptitulatif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4" s="43">
        <f ca="1">IF(OR($A44="",$A44=0),0,SUMPRODUCT((('Récaptitulatif Résa PARIS 2018'!$A$2:OFFSET($A$2,LastR2,0))='Analyse par appartement'!$A44)*(('Récaptitulatif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4" s="43">
        <f ca="1">IF(OR($A44="",$A44=0),0,SUMPRODUCT((('Récaptitulatif Résa PARIS 2018'!$A$2:OFFSET($A$2,LastR2,0))='Analyse par appartement'!$A44)*(('Récaptitulatif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4" s="92">
        <f ca="1">IF(OR($A44="",$A44=0),0,SUMPRODUCT((('Récaptitulatif Résa PARIS 2018'!$A$2:OFFSET($A$2,LastR2,0))='Analyse par appartement'!$A44)*(('Récaptitulatif Résa PARIS 2018'!$F$2:OFFSET($F$2,LastR2,0))='Analyse par appartement'!$A$1)*(('Récaptitulatif Résa PARIS 2018'!$I$2:OFFSET($I$2,LastR2,0)))))</f>
        <v>0</v>
      </c>
      <c r="G44" s="43">
        <f ca="1">IFERROR(IF(A44="",0,INDIRECT("'Récaptitulatif Loyer Paris'!"&amp;ADDRESS(MATCH(A44,'Récapitulatif  Loyer PARIS 2018'!$A:$A,0),MATCH($A$1,'Récapitulatif  Loyer PARIS 2018'!$1:$1,0)+1,4))),0)</f>
        <v>0</v>
      </c>
      <c r="H44" s="92">
        <f ca="1">IFERROR(IF(A44="",0,INDIRECT("'Récaptitulatif Loyer Paris'!"&amp;ADDRESS(MATCH(A44,'Récapitulatif  Loyer PARIS 2018'!$A:$A,0),MATCH($A$1,'Récapitulatif  Loyer PARIS 2018'!$1:$1,0),4))),0)</f>
        <v>0</v>
      </c>
      <c r="I44" s="43">
        <f t="shared" ca="1" si="9"/>
        <v>0</v>
      </c>
      <c r="J44" s="44" t="str">
        <f t="shared" ca="1" si="10"/>
        <v/>
      </c>
      <c r="K44" s="45" t="str">
        <f t="shared" ca="1" si="11"/>
        <v/>
      </c>
    </row>
    <row r="45" spans="1:11" ht="20.100000000000001" customHeight="1" x14ac:dyDescent="0.25">
      <c r="A45" s="12" t="str">
        <f t="array" aca="1" ref="A45" ca="1">IFERROR(INDEX('Récaptitulatif Résa PARIS 2018'!$A$2:OFFSET($A$2,LastR2,0), MATCH(0, IF($A$1='Récaptitulatif Résa PARIS 2018'!$F$2:OFFSET($F$2,LastR2,0), COUNTIF($A$2:$A44, 'Récaptitulatif Résa PARIS 2018'!$A$2:OFFSET($A$2,LastR2,0)), ""), 0)),"")</f>
        <v/>
      </c>
      <c r="B45" s="43">
        <f ca="1">IF(OR($A45="",$A45=0),0,SUMPRODUCT((('Récaptitulatif Résa PARIS 2018'!$A$2:OFFSET($A$2,LastR2,0))='Analyse par appartement'!$A45)*(('Récaptitulatif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5" s="43">
        <f ca="1">IF(OR($A45="",$A45=0),0,SUMPRODUCT((('Récaptitulatif Résa PARIS 2018'!$A$2:OFFSET($A$2,LastR2,0))='Analyse par appartement'!$A45)*(('Récaptitulatif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5" s="43">
        <f ca="1">IF(OR($A45="",$A45=0),0,SUMPRODUCT((('Récaptitulatif Résa PARIS 2018'!$A$2:OFFSET($A$2,LastR2,0))='Analyse par appartement'!$A45)*(('Récaptitulatif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5" s="43">
        <f ca="1">IF(OR($A45="",$A45=0),0,SUMPRODUCT((('Récaptitulatif Résa PARIS 2018'!$A$2:OFFSET($A$2,LastR2,0))='Analyse par appartement'!$A45)*(('Récaptitulatif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5" s="92">
        <f ca="1">IF(OR($A45="",$A45=0),0,SUMPRODUCT((('Récaptitulatif Résa PARIS 2018'!$A$2:OFFSET($A$2,LastR2,0))='Analyse par appartement'!$A45)*(('Récaptitulatif Résa PARIS 2018'!$F$2:OFFSET($F$2,LastR2,0))='Analyse par appartement'!$A$1)*(('Récaptitulatif Résa PARIS 2018'!$I$2:OFFSET($I$2,LastR2,0)))))</f>
        <v>0</v>
      </c>
      <c r="G45" s="43">
        <f ca="1">IFERROR(IF(A45="",0,INDIRECT("'Récaptitulatif Loyer Paris'!"&amp;ADDRESS(MATCH(A45,'Récapitulatif  Loyer PARIS 2018'!$A:$A,0),MATCH($A$1,'Récapitulatif  Loyer PARIS 2018'!$1:$1,0)+1,4))),0)</f>
        <v>0</v>
      </c>
      <c r="H45" s="92">
        <f ca="1">IFERROR(IF(A45="",0,INDIRECT("'Récaptitulatif Loyer Paris'!"&amp;ADDRESS(MATCH(A45,'Récapitulatif  Loyer PARIS 2018'!$A:$A,0),MATCH($A$1,'Récapitulatif  Loyer PARIS 2018'!$1:$1,0),4))),0)</f>
        <v>0</v>
      </c>
      <c r="I45" s="43">
        <f t="shared" ca="1" si="9"/>
        <v>0</v>
      </c>
      <c r="J45" s="44" t="str">
        <f t="shared" ca="1" si="10"/>
        <v/>
      </c>
      <c r="K45" s="45" t="str">
        <f t="shared" ca="1" si="11"/>
        <v/>
      </c>
    </row>
    <row r="46" spans="1:11" ht="20.100000000000001" customHeight="1" x14ac:dyDescent="0.25">
      <c r="A46" s="12" t="str">
        <f t="array" aca="1" ref="A46" ca="1">IFERROR(INDEX('Récaptitulatif Résa PARIS 2018'!$A$2:OFFSET($A$2,LastR2,0), MATCH(0, IF($A$1='Récaptitulatif Résa PARIS 2018'!$F$2:OFFSET($F$2,LastR2,0), COUNTIF($A$2:$A45, 'Récaptitulatif Résa PARIS 2018'!$A$2:OFFSET($A$2,LastR2,0)), ""), 0)),"")</f>
        <v/>
      </c>
      <c r="B46" s="43">
        <f ca="1">IF(OR($A46="",$A46=0),0,SUMPRODUCT((('Récaptitulatif Résa PARIS 2018'!$A$2:OFFSET($A$2,LastR2,0))='Analyse par appartement'!$A46)*(('Récaptitulatif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6" s="43">
        <f ca="1">IF(OR($A46="",$A46=0),0,SUMPRODUCT((('Récaptitulatif Résa PARIS 2018'!$A$2:OFFSET($A$2,LastR2,0))='Analyse par appartement'!$A46)*(('Récaptitulatif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6" s="43">
        <f ca="1">IF(OR($A46="",$A46=0),0,SUMPRODUCT((('Récaptitulatif Résa PARIS 2018'!$A$2:OFFSET($A$2,LastR2,0))='Analyse par appartement'!$A46)*(('Récaptitulatif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6" s="43">
        <f ca="1">IF(OR($A46="",$A46=0),0,SUMPRODUCT((('Récaptitulatif Résa PARIS 2018'!$A$2:OFFSET($A$2,LastR2,0))='Analyse par appartement'!$A46)*(('Récaptitulatif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6" s="92">
        <f ca="1">IF(OR($A46="",$A46=0),0,SUMPRODUCT((('Récaptitulatif Résa PARIS 2018'!$A$2:OFFSET($A$2,LastR2,0))='Analyse par appartement'!$A46)*(('Récaptitulatif Résa PARIS 2018'!$F$2:OFFSET($F$2,LastR2,0))='Analyse par appartement'!$A$1)*(('Récaptitulatif Résa PARIS 2018'!$I$2:OFFSET($I$2,LastR2,0)))))</f>
        <v>0</v>
      </c>
      <c r="G46" s="43">
        <f ca="1">IFERROR(IF(A46="",0,INDIRECT("'Récaptitulatif Loyer Paris'!"&amp;ADDRESS(MATCH(A46,'Récapitulatif  Loyer PARIS 2018'!$A:$A,0),MATCH($A$1,'Récapitulatif  Loyer PARIS 2018'!$1:$1,0)+1,4))),0)</f>
        <v>0</v>
      </c>
      <c r="H46" s="92">
        <f ca="1">IFERROR(IF(A46="",0,INDIRECT("'Récaptitulatif Loyer Paris'!"&amp;ADDRESS(MATCH(A46,'Récapitulatif  Loyer PARIS 2018'!$A:$A,0),MATCH($A$1,'Récapitulatif  Loyer PARIS 2018'!$1:$1,0),4))),0)</f>
        <v>0</v>
      </c>
      <c r="I46" s="43">
        <f t="shared" ca="1" si="9"/>
        <v>0</v>
      </c>
      <c r="J46" s="44" t="str">
        <f t="shared" ca="1" si="10"/>
        <v/>
      </c>
      <c r="K46" s="45" t="str">
        <f t="shared" ca="1" si="11"/>
        <v/>
      </c>
    </row>
    <row r="47" spans="1:11" ht="20.100000000000001" customHeight="1" x14ac:dyDescent="0.25">
      <c r="A47" s="12" t="str">
        <f t="array" aca="1" ref="A47" ca="1">IFERROR(INDEX('Récaptitulatif Résa PARIS 2018'!$A$2:OFFSET($A$2,LastR2,0), MATCH(0, IF($A$1='Récaptitulatif Résa PARIS 2018'!$F$2:OFFSET($F$2,LastR2,0), COUNTIF($A$2:$A46, 'Récaptitulatif Résa PARIS 2018'!$A$2:OFFSET($A$2,LastR2,0)), ""), 0)),"")</f>
        <v/>
      </c>
      <c r="B47" s="43">
        <f ca="1">IF(OR($A47="",$A47=0),0,SUMPRODUCT((('Récaptitulatif Résa PARIS 2018'!$A$2:OFFSET($A$2,LastR2,0))='Analyse par appartement'!$A47)*(('Récaptitulatif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7" s="43">
        <f ca="1">IF(OR($A47="",$A47=0),0,SUMPRODUCT((('Récaptitulatif Résa PARIS 2018'!$A$2:OFFSET($A$2,LastR2,0))='Analyse par appartement'!$A47)*(('Récaptitulatif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7" s="43">
        <f ca="1">IF(OR($A47="",$A47=0),0,SUMPRODUCT((('Récaptitulatif Résa PARIS 2018'!$A$2:OFFSET($A$2,LastR2,0))='Analyse par appartement'!$A47)*(('Récaptitulatif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7" s="43">
        <f ca="1">IF(OR($A47="",$A47=0),0,SUMPRODUCT((('Récaptitulatif Résa PARIS 2018'!$A$2:OFFSET($A$2,LastR2,0))='Analyse par appartement'!$A47)*(('Récaptitulatif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7" s="92">
        <f ca="1">IF(OR($A47="",$A47=0),0,SUMPRODUCT((('Récaptitulatif Résa PARIS 2018'!$A$2:OFFSET($A$2,LastR2,0))='Analyse par appartement'!$A47)*(('Récaptitulatif Résa PARIS 2018'!$F$2:OFFSET($F$2,LastR2,0))='Analyse par appartement'!$A$1)*(('Récaptitulatif Résa PARIS 2018'!$I$2:OFFSET($I$2,LastR2,0)))))</f>
        <v>0</v>
      </c>
      <c r="G47" s="43">
        <f ca="1">IFERROR(IF(A47="",0,INDIRECT("'Récaptitulatif Loyer Paris'!"&amp;ADDRESS(MATCH(A47,'Récapitulatif  Loyer PARIS 2018'!$A:$A,0),MATCH($A$1,'Récapitulatif  Loyer PARIS 2018'!$1:$1,0)+1,4))),0)</f>
        <v>0</v>
      </c>
      <c r="H47" s="92">
        <f ca="1">IFERROR(IF(A47="",0,INDIRECT("'Récaptitulatif Loyer Paris'!"&amp;ADDRESS(MATCH(A47,'Récapitulatif  Loyer PARIS 2018'!$A:$A,0),MATCH($A$1,'Récapitulatif  Loyer PARIS 2018'!$1:$1,0),4))),0)</f>
        <v>0</v>
      </c>
      <c r="I47" s="43">
        <f t="shared" ca="1" si="9"/>
        <v>0</v>
      </c>
      <c r="J47" s="44" t="str">
        <f t="shared" ca="1" si="10"/>
        <v/>
      </c>
      <c r="K47" s="45" t="str">
        <f t="shared" ca="1" si="11"/>
        <v/>
      </c>
    </row>
    <row r="48" spans="1:11" ht="20.100000000000001" customHeight="1" x14ac:dyDescent="0.25">
      <c r="A48" s="12" t="str">
        <f t="array" aca="1" ref="A48" ca="1">IFERROR(INDEX('Récaptitulatif Résa PARIS 2018'!$A$2:OFFSET($A$2,LastR2,0), MATCH(0, IF($A$1='Récaptitulatif Résa PARIS 2018'!$F$2:OFFSET($F$2,LastR2,0), COUNTIF($A$2:$A47, 'Récaptitulatif Résa PARIS 2018'!$A$2:OFFSET($A$2,LastR2,0)), ""), 0)),"")</f>
        <v/>
      </c>
      <c r="B48" s="43">
        <f ca="1">IF(OR($A48="",$A48=0),0,SUMPRODUCT((('Récaptitulatif Résa PARIS 2018'!$A$2:OFFSET($A$2,LastR2,0))='Analyse par appartement'!$A48)*(('Récaptitulatif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8" s="43">
        <f ca="1">IF(OR($A48="",$A48=0),0,SUMPRODUCT((('Récaptitulatif Résa PARIS 2018'!$A$2:OFFSET($A$2,LastR2,0))='Analyse par appartement'!$A48)*(('Récaptitulatif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8" s="43">
        <f ca="1">IF(OR($A48="",$A48=0),0,SUMPRODUCT((('Récaptitulatif Résa PARIS 2018'!$A$2:OFFSET($A$2,LastR2,0))='Analyse par appartement'!$A48)*(('Récaptitulatif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8" s="43">
        <f ca="1">IF(OR($A48="",$A48=0),0,SUMPRODUCT((('Récaptitulatif Résa PARIS 2018'!$A$2:OFFSET($A$2,LastR2,0))='Analyse par appartement'!$A48)*(('Récaptitulatif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8" s="92">
        <f ca="1">IF(OR($A48="",$A48=0),0,SUMPRODUCT((('Récaptitulatif Résa PARIS 2018'!$A$2:OFFSET($A$2,LastR2,0))='Analyse par appartement'!$A48)*(('Récaptitulatif Résa PARIS 2018'!$F$2:OFFSET($F$2,LastR2,0))='Analyse par appartement'!$A$1)*(('Récaptitulatif Résa PARIS 2018'!$I$2:OFFSET($I$2,LastR2,0)))))</f>
        <v>0</v>
      </c>
      <c r="G48" s="43">
        <f ca="1">IFERROR(IF(A48="",0,INDIRECT("'Récaptitulatif Loyer Paris'!"&amp;ADDRESS(MATCH(A48,'Récapitulatif  Loyer PARIS 2018'!$A:$A,0),MATCH($A$1,'Récapitulatif  Loyer PARIS 2018'!$1:$1,0)+1,4))),0)</f>
        <v>0</v>
      </c>
      <c r="H48" s="92">
        <f ca="1">IFERROR(IF(A48="",0,INDIRECT("'Récaptitulatif Loyer Paris'!"&amp;ADDRESS(MATCH(A48,'Récapitulatif  Loyer PARIS 2018'!$A:$A,0),MATCH($A$1,'Récapitulatif  Loyer PARIS 2018'!$1:$1,0),4))),0)</f>
        <v>0</v>
      </c>
      <c r="I48" s="43">
        <f t="shared" ca="1" si="9"/>
        <v>0</v>
      </c>
      <c r="J48" s="44" t="str">
        <f t="shared" ca="1" si="10"/>
        <v/>
      </c>
      <c r="K48" s="45" t="str">
        <f t="shared" ca="1" si="11"/>
        <v/>
      </c>
    </row>
    <row r="49" spans="1:11" ht="20.100000000000001" customHeight="1" x14ac:dyDescent="0.25">
      <c r="A49" s="12" t="str">
        <f t="array" aca="1" ref="A49" ca="1">IFERROR(INDEX('Récaptitulatif Résa PARIS 2018'!$A$2:OFFSET($A$2,LastR2,0), MATCH(0, IF($A$1='Récaptitulatif Résa PARIS 2018'!$F$2:OFFSET($F$2,LastR2,0), COUNTIF($A$2:$A48, 'Récaptitulatif Résa PARIS 2018'!$A$2:OFFSET($A$2,LastR2,0)), ""), 0)),"")</f>
        <v/>
      </c>
      <c r="B49" s="43">
        <f ca="1">IF(OR($A49="",$A49=0),0,SUMPRODUCT((('Récaptitulatif Résa PARIS 2018'!$A$2:OFFSET($A$2,LastR2,0))='Analyse par appartement'!$A49)*(('Récaptitulatif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9" s="43">
        <f ca="1">IF(OR($A49="",$A49=0),0,SUMPRODUCT((('Récaptitulatif Résa PARIS 2018'!$A$2:OFFSET($A$2,LastR2,0))='Analyse par appartement'!$A49)*(('Récaptitulatif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9" s="43">
        <f ca="1">IF(OR($A49="",$A49=0),0,SUMPRODUCT((('Récaptitulatif Résa PARIS 2018'!$A$2:OFFSET($A$2,LastR2,0))='Analyse par appartement'!$A49)*(('Récaptitulatif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9" s="43">
        <f ca="1">IF(OR($A49="",$A49=0),0,SUMPRODUCT((('Récaptitulatif Résa PARIS 2018'!$A$2:OFFSET($A$2,LastR2,0))='Analyse par appartement'!$A49)*(('Récaptitulatif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9" s="92">
        <f ca="1">IF(OR($A49="",$A49=0),0,SUMPRODUCT((('Récaptitulatif Résa PARIS 2018'!$A$2:OFFSET($A$2,LastR2,0))='Analyse par appartement'!$A49)*(('Récaptitulatif Résa PARIS 2018'!$F$2:OFFSET($F$2,LastR2,0))='Analyse par appartement'!$A$1)*(('Récaptitulatif Résa PARIS 2018'!$I$2:OFFSET($I$2,LastR2,0)))))</f>
        <v>0</v>
      </c>
      <c r="G49" s="43">
        <f ca="1">IFERROR(IF(A49="",0,INDIRECT("'Récaptitulatif Loyer Paris'!"&amp;ADDRESS(MATCH(A49,'Récapitulatif  Loyer PARIS 2018'!$A:$A,0),MATCH($A$1,'Récapitulatif  Loyer PARIS 2018'!$1:$1,0)+1,4))),0)</f>
        <v>0</v>
      </c>
      <c r="H49" s="92">
        <f ca="1">IFERROR(IF(A49="",0,INDIRECT("'Récaptitulatif Loyer Paris'!"&amp;ADDRESS(MATCH(A49,'Récapitulatif  Loyer PARIS 2018'!$A:$A,0),MATCH($A$1,'Récapitulatif  Loyer PARIS 2018'!$1:$1,0),4))),0)</f>
        <v>0</v>
      </c>
      <c r="I49" s="43">
        <f t="shared" ca="1" si="9"/>
        <v>0</v>
      </c>
      <c r="J49" s="44" t="str">
        <f t="shared" ca="1" si="10"/>
        <v/>
      </c>
      <c r="K49" s="45" t="str">
        <f t="shared" ca="1" si="11"/>
        <v/>
      </c>
    </row>
    <row r="50" spans="1:11" ht="20.100000000000001" customHeight="1" x14ac:dyDescent="0.25">
      <c r="A50" s="12" t="str">
        <f t="array" aca="1" ref="A50" ca="1">IFERROR(INDEX('Récaptitulatif Résa PARIS 2018'!$A$2:OFFSET($A$2,LastR2,0), MATCH(0, IF($A$1='Récaptitulatif Résa PARIS 2018'!$F$2:OFFSET($F$2,LastR2,0), COUNTIF($A$2:$A49, 'Récaptitulatif Résa PARIS 2018'!$A$2:OFFSET($A$2,LastR2,0)), ""), 0)),"")</f>
        <v/>
      </c>
      <c r="B50" s="43">
        <f ca="1">IF(OR($A50="",$A50=0),0,SUMPRODUCT((('Récaptitulatif Résa PARIS 2018'!$A$2:OFFSET($A$2,LastR2,0))='Analyse par appartement'!$A50)*(('Récaptitulatif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50" s="43">
        <f ca="1">IF(OR($A50="",$A50=0),0,SUMPRODUCT((('Récaptitulatif Résa PARIS 2018'!$A$2:OFFSET($A$2,LastR2,0))='Analyse par appartement'!$A50)*(('Récaptitulatif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50" s="43">
        <f ca="1">IF(OR($A50="",$A50=0),0,SUMPRODUCT((('Récaptitulatif Résa PARIS 2018'!$A$2:OFFSET($A$2,LastR2,0))='Analyse par appartement'!$A50)*(('Récaptitulatif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50" s="43">
        <f ca="1">IF(OR($A50="",$A50=0),0,SUMPRODUCT((('Récaptitulatif Résa PARIS 2018'!$A$2:OFFSET($A$2,LastR2,0))='Analyse par appartement'!$A50)*(('Récaptitulatif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50" s="92">
        <f ca="1">IF(OR($A50="",$A50=0),0,SUMPRODUCT((('Récaptitulatif Résa PARIS 2018'!$A$2:OFFSET($A$2,LastR2,0))='Analyse par appartement'!$A50)*(('Récaptitulatif Résa PARIS 2018'!$F$2:OFFSET($F$2,LastR2,0))='Analyse par appartement'!$A$1)*(('Récaptitulatif Résa PARIS 2018'!$I$2:OFFSET($I$2,LastR2,0)))))</f>
        <v>0</v>
      </c>
      <c r="G50" s="43">
        <f ca="1">IFERROR(IF(A50="",0,INDIRECT("'Récaptitulatif Loyer Paris'!"&amp;ADDRESS(MATCH(A50,'Récapitulatif  Loyer PARIS 2018'!$A:$A,0),MATCH($A$1,'Récapitulatif  Loyer PARIS 2018'!$1:$1,0)+1,4))),0)</f>
        <v>0</v>
      </c>
      <c r="H50" s="92">
        <f ca="1">IFERROR(IF(A50="",0,INDIRECT("'Récaptitulatif Loyer Paris'!"&amp;ADDRESS(MATCH(A50,'Récapitulatif  Loyer PARIS 2018'!$A:$A,0),MATCH($A$1,'Récapitulatif  Loyer PARIS 2018'!$1:$1,0),4))),0)</f>
        <v>0</v>
      </c>
      <c r="I50" s="43">
        <f t="shared" ca="1" si="9"/>
        <v>0</v>
      </c>
      <c r="J50" s="44" t="str">
        <f t="shared" ca="1" si="10"/>
        <v/>
      </c>
      <c r="K50" s="45" t="str">
        <f t="shared" ca="1" si="11"/>
        <v/>
      </c>
    </row>
    <row r="51" spans="1:11" ht="20.100000000000001" customHeight="1" x14ac:dyDescent="0.25">
      <c r="A51" s="12" t="str">
        <f t="array" aca="1" ref="A51" ca="1">IFERROR(INDEX('Récaptitulatif Résa PARIS 2018'!$A$2:OFFSET($A$2,LastR2,0), MATCH(0, IF($A$1='Récaptitulatif Résa PARIS 2018'!$F$2:OFFSET($F$2,LastR2,0), COUNTIF($A$2:$A50, 'Récaptitulatif Résa PARIS 2018'!$A$2:OFFSET($A$2,LastR2,0)), ""), 0)),"")</f>
        <v/>
      </c>
      <c r="B51" s="43">
        <f ca="1">IF(OR($A51="",$A51=0),0,SUMPRODUCT((('Récaptitulatif Résa PARIS 2018'!$A$2:OFFSET($A$2,LastR2,0))='Analyse par appartement'!$A51)*(('Récaptitulatif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51" s="43">
        <f ca="1">IF(OR($A51="",$A51=0),0,SUMPRODUCT((('Récaptitulatif Résa PARIS 2018'!$A$2:OFFSET($A$2,LastR2,0))='Analyse par appartement'!$A51)*(('Récaptitulatif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51" s="43">
        <f ca="1">IF(OR($A51="",$A51=0),0,SUMPRODUCT((('Récaptitulatif Résa PARIS 2018'!$A$2:OFFSET($A$2,LastR2,0))='Analyse par appartement'!$A51)*(('Récaptitulatif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51" s="43">
        <f ca="1">IF(OR($A51="",$A51=0),0,SUMPRODUCT((('Récaptitulatif Résa PARIS 2018'!$A$2:OFFSET($A$2,LastR2,0))='Analyse par appartement'!$A51)*(('Récaptitulatif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51" s="92">
        <f ca="1">IF(OR($A51="",$A51=0),0,SUMPRODUCT((('Récaptitulatif Résa PARIS 2018'!$A$2:OFFSET($A$2,LastR2,0))='Analyse par appartement'!$A51)*(('Récaptitulatif Résa PARIS 2018'!$F$2:OFFSET($F$2,LastR2,0))='Analyse par appartement'!$A$1)*(('Récaptitulatif Résa PARIS 2018'!$I$2:OFFSET($I$2,LastR2,0)))))</f>
        <v>0</v>
      </c>
      <c r="G51" s="43">
        <f ca="1">IFERROR(IF(A51="",0,INDIRECT("'Récaptitulatif Loyer Paris'!"&amp;ADDRESS(MATCH(A51,'Récapitulatif  Loyer PARIS 2018'!$A:$A,0),MATCH($A$1,'Récapitulatif  Loyer PARIS 2018'!$1:$1,0)+1,4))),0)</f>
        <v>0</v>
      </c>
      <c r="H51" s="92">
        <f ca="1">IFERROR(IF(A51="",0,INDIRECT("'Récaptitulatif Loyer Paris'!"&amp;ADDRESS(MATCH(A51,'Récapitulatif  Loyer PARIS 2018'!$A:$A,0),MATCH($A$1,'Récapitulatif  Loyer PARIS 2018'!$1:$1,0),4))),0)</f>
        <v>0</v>
      </c>
      <c r="I51" s="43">
        <f t="shared" ca="1" si="9"/>
        <v>0</v>
      </c>
      <c r="J51" s="44" t="str">
        <f t="shared" ca="1" si="10"/>
        <v/>
      </c>
      <c r="K51" s="45" t="str">
        <f t="shared" ca="1" si="11"/>
        <v/>
      </c>
    </row>
    <row r="52" spans="1:11" ht="20.100000000000001" customHeight="1" x14ac:dyDescent="0.25">
      <c r="A52" s="12" t="str">
        <f t="array" aca="1" ref="A52" ca="1">IFERROR(INDEX('Récaptitulatif Résa PARIS 2018'!$A$2:OFFSET($A$2,LastR2,0), MATCH(0, IF($A$1='Récaptitulatif Résa PARIS 2018'!$F$2:OFFSET($F$2,LastR2,0), COUNTIF($A$2:$A51, 'Récaptitulatif Résa PARIS 2018'!$A$2:OFFSET($A$2,LastR2,0)), ""), 0)),"")</f>
        <v/>
      </c>
      <c r="B52" s="43">
        <f ca="1">IF(OR($A52="",$A52=0),0,SUMPRODUCT((('Récaptitulatif Résa PARIS 2018'!$A$2:OFFSET($A$2,LastR2,0))='Analyse par appartement'!$A52)*(('Récaptitulatif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52" s="43">
        <f ca="1">IF(OR($A52="",$A52=0),0,SUMPRODUCT((('Récaptitulatif Résa PARIS 2018'!$A$2:OFFSET($A$2,LastR2,0))='Analyse par appartement'!$A52)*(('Récaptitulatif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52" s="43">
        <f ca="1">IF(OR($A52="",$A52=0),0,SUMPRODUCT((('Récaptitulatif Résa PARIS 2018'!$A$2:OFFSET($A$2,LastR2,0))='Analyse par appartement'!$A52)*(('Récaptitulatif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52" s="43">
        <f ca="1">IF(OR($A52="",$A52=0),0,SUMPRODUCT((('Récaptitulatif Résa PARIS 2018'!$A$2:OFFSET($A$2,LastR2,0))='Analyse par appartement'!$A52)*(('Récaptitulatif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52" s="92">
        <f ca="1">IF(OR($A52="",$A52=0),0,SUMPRODUCT((('Récaptitulatif Résa PARIS 2018'!$A$2:OFFSET($A$2,LastR2,0))='Analyse par appartement'!$A52)*(('Récaptitulatif Résa PARIS 2018'!$F$2:OFFSET($F$2,LastR2,0))='Analyse par appartement'!$A$1)*(('Récaptitulatif Résa PARIS 2018'!$I$2:OFFSET($I$2,LastR2,0)))))</f>
        <v>0</v>
      </c>
      <c r="G52" s="43">
        <f ca="1">IFERROR(IF(A52="",0,INDIRECT("'Récaptitulatif Loyer Paris'!"&amp;ADDRESS(MATCH(A52,'Récapitulatif  Loyer PARIS 2018'!$A:$A,0),MATCH($A$1,'Récapitulatif  Loyer PARIS 2018'!$1:$1,0)+1,4))),0)</f>
        <v>0</v>
      </c>
      <c r="H52" s="92">
        <f ca="1">IFERROR(IF(A52="",0,INDIRECT("'Récaptitulatif Loyer Paris'!"&amp;ADDRESS(MATCH(A52,'Récapitulatif  Loyer PARIS 2018'!$A:$A,0),MATCH($A$1,'Récapitulatif  Loyer PARIS 2018'!$1:$1,0),4))),0)</f>
        <v>0</v>
      </c>
      <c r="I52" s="43">
        <f t="shared" ca="1" si="9"/>
        <v>0</v>
      </c>
      <c r="J52" s="44" t="str">
        <f t="shared" ca="1" si="10"/>
        <v/>
      </c>
      <c r="K52" s="45" t="str">
        <f t="shared" ca="1" si="11"/>
        <v/>
      </c>
    </row>
    <row r="53" spans="1:11" ht="20.100000000000001" customHeight="1" x14ac:dyDescent="0.25">
      <c r="A53" s="12" t="str">
        <f t="array" aca="1" ref="A53" ca="1">IFERROR(INDEX('Récaptitulatif Résa PARIS 2018'!$A$2:OFFSET($A$2,LastR2,0), MATCH(0, IF($A$1='Récaptitulatif Résa PARIS 2018'!$F$2:OFFSET($F$2,LastR2,0), COUNTIF($A$2:$A52, 'Récaptitulatif Résa PARIS 2018'!$A$2:OFFSET($A$2,LastR2,0)), ""), 0)),"")</f>
        <v/>
      </c>
      <c r="B53" s="43">
        <f ca="1">IF(OR($A53="",$A53=0),0,SUMPRODUCT((('Récaptitulatif Résa PARIS 2018'!$A$2:OFFSET($A$2,LastR2,0))='Analyse par appartement'!$A53)*(('Récaptitulatif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53" s="43">
        <f ca="1">IF(OR($A53="",$A53=0),0,SUMPRODUCT((('Récaptitulatif Résa PARIS 2018'!$A$2:OFFSET($A$2,LastR2,0))='Analyse par appartement'!$A53)*(('Récaptitulatif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53" s="43">
        <f ca="1">IF(OR($A53="",$A53=0),0,SUMPRODUCT((('Récaptitulatif Résa PARIS 2018'!$A$2:OFFSET($A$2,LastR2,0))='Analyse par appartement'!$A53)*(('Récaptitulatif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53" s="43">
        <f ca="1">IF(OR($A53="",$A53=0),0,SUMPRODUCT((('Récaptitulatif Résa PARIS 2018'!$A$2:OFFSET($A$2,LastR2,0))='Analyse par appartement'!$A53)*(('Récaptitulatif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53" s="92">
        <f ca="1">IF(OR($A53="",$A53=0),0,SUMPRODUCT((('Récaptitulatif Résa PARIS 2018'!$A$2:OFFSET($A$2,LastR2,0))='Analyse par appartement'!$A53)*(('Récaptitulatif Résa PARIS 2018'!$F$2:OFFSET($F$2,LastR2,0))='Analyse par appartement'!$A$1)*(('Récaptitulatif Résa PARIS 2018'!$I$2:OFFSET($I$2,LastR2,0)))))</f>
        <v>0</v>
      </c>
      <c r="G53" s="43">
        <f ca="1">IFERROR(IF(A53="",0,INDIRECT("'Récaptitulatif Loyer Paris'!"&amp;ADDRESS(MATCH(A53,'Récapitulatif  Loyer PARIS 2018'!$A:$A,0),MATCH($A$1,'Récapitulatif  Loyer PARIS 2018'!$1:$1,0)+1,4))),0)</f>
        <v>0</v>
      </c>
      <c r="H53" s="92">
        <f ca="1">IFERROR(IF(A53="",0,INDIRECT("'Récaptitulatif Loyer Paris'!"&amp;ADDRESS(MATCH(A53,'Récapitulatif  Loyer PARIS 2018'!$A:$A,0),MATCH($A$1,'Récapitulatif  Loyer PARIS 2018'!$1:$1,0),4))),0)</f>
        <v>0</v>
      </c>
      <c r="I53" s="43">
        <f t="shared" ca="1" si="9"/>
        <v>0</v>
      </c>
      <c r="J53" s="44" t="str">
        <f t="shared" ca="1" si="10"/>
        <v/>
      </c>
      <c r="K53" s="45" t="str">
        <f t="shared" ca="1" si="11"/>
        <v/>
      </c>
    </row>
    <row r="54" spans="1:11" ht="20.100000000000001" customHeight="1" x14ac:dyDescent="0.25">
      <c r="A54" s="12" t="str">
        <f t="array" aca="1" ref="A54" ca="1">IFERROR(INDEX('Récaptitulatif Résa PARIS 2018'!$A$2:OFFSET($A$2,LastR2,0), MATCH(0, IF($A$1='Récaptitulatif Résa PARIS 2018'!$F$2:OFFSET($F$2,LastR2,0), COUNTIF($A$2:$A53, 'Récaptitulatif Résa PARIS 2018'!$A$2:OFFSET($A$2,LastR2,0)), ""), 0)),"")</f>
        <v/>
      </c>
      <c r="B54" s="43">
        <f ca="1">IF(OR($A54="",$A54=0),0,SUMPRODUCT((('Récaptitulatif Résa PARIS 2018'!$A$2:OFFSET($A$2,LastR2,0))='Analyse par appartement'!$A54)*(('Récaptitulatif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54" s="43">
        <f ca="1">IF(OR($A54="",$A54=0),0,SUMPRODUCT((('Récaptitulatif Résa PARIS 2018'!$A$2:OFFSET($A$2,LastR2,0))='Analyse par appartement'!$A54)*(('Récaptitulatif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54" s="43">
        <f ca="1">IF(OR($A54="",$A54=0),0,SUMPRODUCT((('Récaptitulatif Résa PARIS 2018'!$A$2:OFFSET($A$2,LastR2,0))='Analyse par appartement'!$A54)*(('Récaptitulatif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54" s="43">
        <f ca="1">IF(OR($A54="",$A54=0),0,SUMPRODUCT((('Récaptitulatif Résa PARIS 2018'!$A$2:OFFSET($A$2,LastR2,0))='Analyse par appartement'!$A54)*(('Récaptitulatif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54" s="92">
        <f ca="1">IF(OR($A54="",$A54=0),0,SUMPRODUCT((('Récaptitulatif Résa PARIS 2018'!$A$2:OFFSET($A$2,LastR2,0))='Analyse par appartement'!$A54)*(('Récaptitulatif Résa PARIS 2018'!$F$2:OFFSET($F$2,LastR2,0))='Analyse par appartement'!$A$1)*(('Récaptitulatif Résa PARIS 2018'!$I$2:OFFSET($I$2,LastR2,0)))))</f>
        <v>0</v>
      </c>
      <c r="G54" s="43">
        <f ca="1">IFERROR(IF(A54="",0,INDIRECT("'Récaptitulatif Loyer Paris'!"&amp;ADDRESS(MATCH(A54,'Récapitulatif  Loyer PARIS 2018'!$A:$A,0),MATCH($A$1,'Récapitulatif  Loyer PARIS 2018'!$1:$1,0)+1,4))),0)</f>
        <v>0</v>
      </c>
      <c r="H54" s="92">
        <f ca="1">IFERROR(IF(A54="",0,INDIRECT("'Récaptitulatif Loyer Paris'!"&amp;ADDRESS(MATCH(A54,'Récapitulatif  Loyer PARIS 2018'!$A:$A,0),MATCH($A$1,'Récapitulatif  Loyer PARIS 2018'!$1:$1,0),4))),0)</f>
        <v>0</v>
      </c>
      <c r="I54" s="43">
        <f t="shared" ca="1" si="9"/>
        <v>0</v>
      </c>
      <c r="J54" s="44" t="str">
        <f t="shared" ca="1" si="10"/>
        <v/>
      </c>
      <c r="K54" s="45" t="str">
        <f t="shared" ca="1" si="11"/>
        <v/>
      </c>
    </row>
    <row r="55" spans="1:11" ht="20.100000000000001" customHeight="1" x14ac:dyDescent="0.25">
      <c r="A55" s="12" t="str">
        <f t="array" aca="1" ref="A55" ca="1">IFERROR(INDEX('Récaptitulatif Résa PARIS 2018'!$A$2:OFFSET($A$2,LastR2,0), MATCH(0, IF($A$1='Récaptitulatif Résa PARIS 2018'!$F$2:OFFSET($F$2,LastR2,0), COUNTIF($A$2:$A54, 'Récaptitulatif Résa PARIS 2018'!$A$2:OFFSET($A$2,LastR2,0)), ""), 0)),"")</f>
        <v/>
      </c>
      <c r="B55" s="43">
        <f ca="1">IF(OR($A55="",$A55=0),0,SUMPRODUCT((('Récaptitulatif Résa PARIS 2018'!$A$2:OFFSET($A$2,LastR2,0))='Analyse par appartement'!$A55)*(('Récaptitulatif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55" s="43">
        <f ca="1">IF(OR($A55="",$A55=0),0,SUMPRODUCT((('Récaptitulatif Résa PARIS 2018'!$A$2:OFFSET($A$2,LastR2,0))='Analyse par appartement'!$A55)*(('Récaptitulatif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55" s="43">
        <f ca="1">IF(OR($A55="",$A55=0),0,SUMPRODUCT((('Récaptitulatif Résa PARIS 2018'!$A$2:OFFSET($A$2,LastR2,0))='Analyse par appartement'!$A55)*(('Récaptitulatif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55" s="43">
        <f ca="1">IF(OR($A55="",$A55=0),0,SUMPRODUCT((('Récaptitulatif Résa PARIS 2018'!$A$2:OFFSET($A$2,LastR2,0))='Analyse par appartement'!$A55)*(('Récaptitulatif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55" s="92">
        <f ca="1">IF(OR($A55="",$A55=0),0,SUMPRODUCT((('Récaptitulatif Résa PARIS 2018'!$A$2:OFFSET($A$2,LastR2,0))='Analyse par appartement'!$A55)*(('Récaptitulatif Résa PARIS 2018'!$F$2:OFFSET($F$2,LastR2,0))='Analyse par appartement'!$A$1)*(('Récaptitulatif Résa PARIS 2018'!$I$2:OFFSET($I$2,LastR2,0)))))</f>
        <v>0</v>
      </c>
      <c r="G55" s="43">
        <f ca="1">IFERROR(IF(A55="",0,INDIRECT("'Récaptitulatif Loyer Paris'!"&amp;ADDRESS(MATCH(A55,'Récapitulatif  Loyer PARIS 2018'!$A:$A,0),MATCH($A$1,'Récapitulatif  Loyer PARIS 2018'!$1:$1,0)+1,4))),0)</f>
        <v>0</v>
      </c>
      <c r="H55" s="92">
        <f ca="1">IFERROR(IF(A55="",0,INDIRECT("'Récaptitulatif Loyer Paris'!"&amp;ADDRESS(MATCH(A55,'Récapitulatif  Loyer PARIS 2018'!$A:$A,0),MATCH($A$1,'Récapitulatif  Loyer PARIS 2018'!$1:$1,0),4))),0)</f>
        <v>0</v>
      </c>
      <c r="I55" s="43">
        <f t="shared" ca="1" si="9"/>
        <v>0</v>
      </c>
      <c r="J55" s="44" t="str">
        <f t="shared" ca="1" si="10"/>
        <v/>
      </c>
      <c r="K55" s="45" t="str">
        <f t="shared" ca="1" si="11"/>
        <v/>
      </c>
    </row>
    <row r="56" spans="1:11" ht="20.100000000000001" customHeight="1" x14ac:dyDescent="0.25">
      <c r="A56" s="12" t="str">
        <f t="array" aca="1" ref="A56" ca="1">IFERROR(INDEX('Récaptitulatif Résa PARIS 2018'!$A$2:OFFSET($A$2,LastR2,0), MATCH(0, IF($A$1='Récaptitulatif Résa PARIS 2018'!$F$2:OFFSET($F$2,LastR2,0), COUNTIF($A$2:$A55, 'Récaptitulatif Résa PARIS 2018'!$A$2:OFFSET($A$2,LastR2,0)), ""), 0)),"")</f>
        <v/>
      </c>
      <c r="B56" s="43">
        <f ca="1">IF(OR($A56="",$A56=0),0,SUMPRODUCT((('Récaptitulatif Résa PARIS 2018'!$A$2:OFFSET($A$2,LastR2,0))='Analyse par appartement'!$A56)*(('Récaptitulatif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56" s="43">
        <f ca="1">IF(OR($A56="",$A56=0),0,SUMPRODUCT((('Récaptitulatif Résa PARIS 2018'!$A$2:OFFSET($A$2,LastR2,0))='Analyse par appartement'!$A56)*(('Récaptitulatif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56" s="43">
        <f ca="1">IF(OR($A56="",$A56=0),0,SUMPRODUCT((('Récaptitulatif Résa PARIS 2018'!$A$2:OFFSET($A$2,LastR2,0))='Analyse par appartement'!$A56)*(('Récaptitulatif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56" s="43">
        <f ca="1">IF(OR($A56="",$A56=0),0,SUMPRODUCT((('Récaptitulatif Résa PARIS 2018'!$A$2:OFFSET($A$2,LastR2,0))='Analyse par appartement'!$A56)*(('Récaptitulatif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56" s="92">
        <f ca="1">IF(OR($A56="",$A56=0),0,SUMPRODUCT((('Récaptitulatif Résa PARIS 2018'!$A$2:OFFSET($A$2,LastR2,0))='Analyse par appartement'!$A56)*(('Récaptitulatif Résa PARIS 2018'!$F$2:OFFSET($F$2,LastR2,0))='Analyse par appartement'!$A$1)*(('Récaptitulatif Résa PARIS 2018'!$I$2:OFFSET($I$2,LastR2,0)))))</f>
        <v>0</v>
      </c>
      <c r="G56" s="43">
        <f ca="1">IFERROR(IF(A56="",0,INDIRECT("'Récaptitulatif Loyer Paris'!"&amp;ADDRESS(MATCH(A56,'Récapitulatif  Loyer PARIS 2018'!$A:$A,0),MATCH($A$1,'Récapitulatif  Loyer PARIS 2018'!$1:$1,0)+1,4))),0)</f>
        <v>0</v>
      </c>
      <c r="H56" s="92">
        <f ca="1">IFERROR(IF(A56="",0,INDIRECT("'Récaptitulatif Loyer Paris'!"&amp;ADDRESS(MATCH(A56,'Récapitulatif  Loyer PARIS 2018'!$A:$A,0),MATCH($A$1,'Récapitulatif  Loyer PARIS 2018'!$1:$1,0),4))),0)</f>
        <v>0</v>
      </c>
      <c r="I56" s="43">
        <f t="shared" ca="1" si="9"/>
        <v>0</v>
      </c>
      <c r="J56" s="44" t="str">
        <f t="shared" ca="1" si="10"/>
        <v/>
      </c>
      <c r="K56" s="45" t="str">
        <f t="shared" ca="1" si="11"/>
        <v/>
      </c>
    </row>
    <row r="57" spans="1:11" ht="20.100000000000001" customHeight="1" x14ac:dyDescent="0.25">
      <c r="A57" s="12" t="str">
        <f t="array" aca="1" ref="A57" ca="1">IFERROR(INDEX('Récaptitulatif Résa PARIS 2018'!$A$2:OFFSET($A$2,LastR2,0), MATCH(0, IF($A$1='Récaptitulatif Résa PARIS 2018'!$F$2:OFFSET($F$2,LastR2,0), COUNTIF($A$2:$A56, 'Récaptitulatif Résa PARIS 2018'!$A$2:OFFSET($A$2,LastR2,0)), ""), 0)),"")</f>
        <v/>
      </c>
      <c r="B57" s="43">
        <f ca="1">IF(OR($A57="",$A57=0),0,SUMPRODUCT((('Récaptitulatif Résa PARIS 2018'!$A$2:OFFSET($A$2,LastR2,0))='Analyse par appartement'!$A57)*(('Récaptitulatif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57" s="43">
        <f ca="1">IF(OR($A57="",$A57=0),0,SUMPRODUCT((('Récaptitulatif Résa PARIS 2018'!$A$2:OFFSET($A$2,LastR2,0))='Analyse par appartement'!$A57)*(('Récaptitulatif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57" s="43">
        <f ca="1">IF(OR($A57="",$A57=0),0,SUMPRODUCT((('Récaptitulatif Résa PARIS 2018'!$A$2:OFFSET($A$2,LastR2,0))='Analyse par appartement'!$A57)*(('Récaptitulatif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57" s="43">
        <f ca="1">IF(OR($A57="",$A57=0),0,SUMPRODUCT((('Récaptitulatif Résa PARIS 2018'!$A$2:OFFSET($A$2,LastR2,0))='Analyse par appartement'!$A57)*(('Récaptitulatif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57" s="92">
        <f ca="1">IF(OR($A57="",$A57=0),0,SUMPRODUCT((('Récaptitulatif Résa PARIS 2018'!$A$2:OFFSET($A$2,LastR2,0))='Analyse par appartement'!$A57)*(('Récaptitulatif Résa PARIS 2018'!$F$2:OFFSET($F$2,LastR2,0))='Analyse par appartement'!$A$1)*(('Récaptitulatif Résa PARIS 2018'!$I$2:OFFSET($I$2,LastR2,0)))))</f>
        <v>0</v>
      </c>
      <c r="G57" s="43">
        <f ca="1">IFERROR(IF(A57="",0,INDIRECT("'Récaptitulatif Loyer Paris'!"&amp;ADDRESS(MATCH(A57,'Récapitulatif  Loyer PARIS 2018'!$A:$A,0),MATCH($A$1,'Récapitulatif  Loyer PARIS 2018'!$1:$1,0)+1,4))),0)</f>
        <v>0</v>
      </c>
      <c r="H57" s="92">
        <f ca="1">IFERROR(IF(A57="",0,INDIRECT("'Récaptitulatif Loyer Paris'!"&amp;ADDRESS(MATCH(A57,'Récapitulatif  Loyer PARIS 2018'!$A:$A,0),MATCH($A$1,'Récapitulatif  Loyer PARIS 2018'!$1:$1,0),4))),0)</f>
        <v>0</v>
      </c>
      <c r="I57" s="43">
        <f t="shared" ca="1" si="9"/>
        <v>0</v>
      </c>
      <c r="J57" s="44" t="str">
        <f t="shared" ca="1" si="10"/>
        <v/>
      </c>
      <c r="K57" s="45" t="str">
        <f t="shared" ca="1" si="11"/>
        <v/>
      </c>
    </row>
    <row r="58" spans="1:11" ht="20.100000000000001" customHeight="1" x14ac:dyDescent="0.25">
      <c r="A58" s="12" t="str">
        <f t="array" aca="1" ref="A58" ca="1">IFERROR(INDEX('Récaptitulatif Résa PARIS 2018'!$A$2:OFFSET($A$2,LastR2,0), MATCH(0, IF($A$1='Récaptitulatif Résa PARIS 2018'!$F$2:OFFSET($F$2,LastR2,0), COUNTIF($A$2:$A57, 'Récaptitulatif Résa PARIS 2018'!$A$2:OFFSET($A$2,LastR2,0)), ""), 0)),"")</f>
        <v/>
      </c>
      <c r="B58" s="43">
        <f ca="1">IF(OR($A58="",$A58=0),0,SUMPRODUCT((('Récaptitulatif Résa PARIS 2018'!$A$2:OFFSET($A$2,LastR2,0))='Analyse par appartement'!$A58)*(('Récaptitulatif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58" s="43">
        <f ca="1">IF(OR($A58="",$A58=0),0,SUMPRODUCT((('Récaptitulatif Résa PARIS 2018'!$A$2:OFFSET($A$2,LastR2,0))='Analyse par appartement'!$A58)*(('Récaptitulatif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58" s="43">
        <f ca="1">IF(OR($A58="",$A58=0),0,SUMPRODUCT((('Récaptitulatif Résa PARIS 2018'!$A$2:OFFSET($A$2,LastR2,0))='Analyse par appartement'!$A58)*(('Récaptitulatif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58" s="43">
        <f ca="1">IF(OR($A58="",$A58=0),0,SUMPRODUCT((('Récaptitulatif Résa PARIS 2018'!$A$2:OFFSET($A$2,LastR2,0))='Analyse par appartement'!$A58)*(('Récaptitulatif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58" s="92">
        <f ca="1">IF(OR($A58="",$A58=0),0,SUMPRODUCT((('Récaptitulatif Résa PARIS 2018'!$A$2:OFFSET($A$2,LastR2,0))='Analyse par appartement'!$A58)*(('Récaptitulatif Résa PARIS 2018'!$F$2:OFFSET($F$2,LastR2,0))='Analyse par appartement'!$A$1)*(('Récaptitulatif Résa PARIS 2018'!$I$2:OFFSET($I$2,LastR2,0)))))</f>
        <v>0</v>
      </c>
      <c r="G58" s="43">
        <f ca="1">IFERROR(IF(A58="",0,INDIRECT("'Récaptitulatif Loyer Paris'!"&amp;ADDRESS(MATCH(A58,'Récapitulatif  Loyer PARIS 2018'!$A:$A,0),MATCH($A$1,'Récapitulatif  Loyer PARIS 2018'!$1:$1,0)+1,4))),0)</f>
        <v>0</v>
      </c>
      <c r="H58" s="92">
        <f ca="1">IFERROR(IF(A58="",0,INDIRECT("'Récaptitulatif Loyer Paris'!"&amp;ADDRESS(MATCH(A58,'Récapitulatif  Loyer PARIS 2018'!$A:$A,0),MATCH($A$1,'Récapitulatif  Loyer PARIS 2018'!$1:$1,0),4))),0)</f>
        <v>0</v>
      </c>
      <c r="I58" s="43">
        <f t="shared" ca="1" si="9"/>
        <v>0</v>
      </c>
      <c r="J58" s="44" t="str">
        <f t="shared" ca="1" si="10"/>
        <v/>
      </c>
      <c r="K58" s="45" t="str">
        <f t="shared" ca="1" si="11"/>
        <v/>
      </c>
    </row>
    <row r="59" spans="1:11" ht="20.100000000000001" customHeight="1" x14ac:dyDescent="0.25">
      <c r="A59" s="12" t="str">
        <f t="array" aca="1" ref="A59" ca="1">IFERROR(INDEX('Récaptitulatif Résa PARIS 2018'!$A$2:OFFSET($A$2,LastR2,0), MATCH(0, IF($A$1='Récaptitulatif Résa PARIS 2018'!$F$2:OFFSET($F$2,LastR2,0), COUNTIF($A$2:$A58, 'Récaptitulatif Résa PARIS 2018'!$A$2:OFFSET($A$2,LastR2,0)), ""), 0)),"")</f>
        <v/>
      </c>
      <c r="B59" s="43">
        <f ca="1">IF(OR($A59="",$A59=0),0,SUMPRODUCT((('Récaptitulatif Résa PARIS 2018'!$A$2:OFFSET($A$2,LastR2,0))='Analyse par appartement'!$A59)*(('Récaptitulatif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59" s="43">
        <f ca="1">IF(OR($A59="",$A59=0),0,SUMPRODUCT((('Récaptitulatif Résa PARIS 2018'!$A$2:OFFSET($A$2,LastR2,0))='Analyse par appartement'!$A59)*(('Récaptitulatif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59" s="43">
        <f ca="1">IF(OR($A59="",$A59=0),0,SUMPRODUCT((('Récaptitulatif Résa PARIS 2018'!$A$2:OFFSET($A$2,LastR2,0))='Analyse par appartement'!$A59)*(('Récaptitulatif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59" s="43">
        <f ca="1">IF(OR($A59="",$A59=0),0,SUMPRODUCT((('Récaptitulatif Résa PARIS 2018'!$A$2:OFFSET($A$2,LastR2,0))='Analyse par appartement'!$A59)*(('Récaptitulatif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59" s="92">
        <f ca="1">IF(OR($A59="",$A59=0),0,SUMPRODUCT((('Récaptitulatif Résa PARIS 2018'!$A$2:OFFSET($A$2,LastR2,0))='Analyse par appartement'!$A59)*(('Récaptitulatif Résa PARIS 2018'!$F$2:OFFSET($F$2,LastR2,0))='Analyse par appartement'!$A$1)*(('Récaptitulatif Résa PARIS 2018'!$I$2:OFFSET($I$2,LastR2,0)))))</f>
        <v>0</v>
      </c>
      <c r="G59" s="43">
        <f ca="1">IFERROR(IF(A59="",0,INDIRECT("'Récaptitulatif Loyer Paris'!"&amp;ADDRESS(MATCH(A59,'Récapitulatif  Loyer PARIS 2018'!$A:$A,0),MATCH($A$1,'Récapitulatif  Loyer PARIS 2018'!$1:$1,0)+1,4))),0)</f>
        <v>0</v>
      </c>
      <c r="H59" s="92">
        <f ca="1">IFERROR(IF(A59="",0,INDIRECT("'Récaptitulatif Loyer Paris'!"&amp;ADDRESS(MATCH(A59,'Récapitulatif  Loyer PARIS 2018'!$A:$A,0),MATCH($A$1,'Récapitulatif  Loyer PARIS 2018'!$1:$1,0),4))),0)</f>
        <v>0</v>
      </c>
      <c r="I59" s="43">
        <f t="shared" ca="1" si="9"/>
        <v>0</v>
      </c>
      <c r="J59" s="44" t="str">
        <f t="shared" ca="1" si="10"/>
        <v/>
      </c>
      <c r="K59" s="45" t="str">
        <f t="shared" ca="1" si="11"/>
        <v/>
      </c>
    </row>
    <row r="60" spans="1:11" ht="20.100000000000001" customHeight="1" x14ac:dyDescent="0.25">
      <c r="A60" s="12" t="str">
        <f t="array" aca="1" ref="A60" ca="1">IFERROR(INDEX('Récaptitulatif Résa PARIS 2018'!$A$2:OFFSET($A$2,LastR2,0), MATCH(0, IF($A$1='Récaptitulatif Résa PARIS 2018'!$F$2:OFFSET($F$2,LastR2,0), COUNTIF($A$2:$A59, 'Récaptitulatif Résa PARIS 2018'!$A$2:OFFSET($A$2,LastR2,0)), ""), 0)),"")</f>
        <v/>
      </c>
      <c r="B60" s="43">
        <f ca="1">IF(OR($A60="",$A60=0),0,SUMPRODUCT((('Récaptitulatif Résa PARIS 2018'!$A$2:OFFSET($A$2,LastR2,0))='Analyse par appartement'!$A60)*(('Récaptitulatif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60" s="43">
        <f ca="1">IF(OR($A60="",$A60=0),0,SUMPRODUCT((('Récaptitulatif Résa PARIS 2018'!$A$2:OFFSET($A$2,LastR2,0))='Analyse par appartement'!$A60)*(('Récaptitulatif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60" s="43">
        <f ca="1">IF(OR($A60="",$A60=0),0,SUMPRODUCT((('Récaptitulatif Résa PARIS 2018'!$A$2:OFFSET($A$2,LastR2,0))='Analyse par appartement'!$A60)*(('Récaptitulatif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60" s="43">
        <f ca="1">IF(OR($A60="",$A60=0),0,SUMPRODUCT((('Récaptitulatif Résa PARIS 2018'!$A$2:OFFSET($A$2,LastR2,0))='Analyse par appartement'!$A60)*(('Récaptitulatif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60" s="92">
        <f ca="1">IF(OR($A60="",$A60=0),0,SUMPRODUCT((('Récaptitulatif Résa PARIS 2018'!$A$2:OFFSET($A$2,LastR2,0))='Analyse par appartement'!$A60)*(('Récaptitulatif Résa PARIS 2018'!$F$2:OFFSET($F$2,LastR2,0))='Analyse par appartement'!$A$1)*(('Récaptitulatif Résa PARIS 2018'!$I$2:OFFSET($I$2,LastR2,0)))))</f>
        <v>0</v>
      </c>
      <c r="G60" s="43">
        <f ca="1">IFERROR(IF(A60="",0,INDIRECT("'Récaptitulatif Loyer Paris'!"&amp;ADDRESS(MATCH(A60,'Récapitulatif  Loyer PARIS 2018'!$A:$A,0),MATCH($A$1,'Récapitulatif  Loyer PARIS 2018'!$1:$1,0)+1,4))),0)</f>
        <v>0</v>
      </c>
      <c r="H60" s="92">
        <f ca="1">IFERROR(IF(A60="",0,INDIRECT("'Récaptitulatif Loyer Paris'!"&amp;ADDRESS(MATCH(A60,'Récapitulatif  Loyer PARIS 2018'!$A:$A,0),MATCH($A$1,'Récapitulatif  Loyer PARIS 2018'!$1:$1,0),4))),0)</f>
        <v>0</v>
      </c>
      <c r="I60" s="43">
        <f t="shared" ca="1" si="9"/>
        <v>0</v>
      </c>
      <c r="J60" s="44" t="str">
        <f t="shared" ca="1" si="10"/>
        <v/>
      </c>
      <c r="K60" s="45" t="str">
        <f t="shared" ca="1" si="11"/>
        <v/>
      </c>
    </row>
    <row r="61" spans="1:11" ht="20.100000000000001" customHeight="1" x14ac:dyDescent="0.25">
      <c r="A61" s="12" t="str">
        <f t="array" aca="1" ref="A61" ca="1">IFERROR(INDEX('Récaptitulatif Résa PARIS 2018'!$A$2:OFFSET($A$2,LastR2,0), MATCH(0, IF($A$1='Récaptitulatif Résa PARIS 2018'!$F$2:OFFSET($F$2,LastR2,0), COUNTIF($A$2:$A60, 'Récaptitulatif Résa PARIS 2018'!$A$2:OFFSET($A$2,LastR2,0)), ""), 0)),"")</f>
        <v/>
      </c>
      <c r="B61" s="43">
        <f ca="1">IF(OR($A61="",$A61=0),0,SUMPRODUCT((('Récaptitulatif Résa PARIS 2018'!$A$2:OFFSET($A$2,LastR2,0))='Analyse par appartement'!$A61)*(('Récaptitulatif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61" s="43">
        <f ca="1">IF(OR($A61="",$A61=0),0,SUMPRODUCT((('Récaptitulatif Résa PARIS 2018'!$A$2:OFFSET($A$2,LastR2,0))='Analyse par appartement'!$A61)*(('Récaptitulatif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61" s="43">
        <f ca="1">IF(OR($A61="",$A61=0),0,SUMPRODUCT((('Récaptitulatif Résa PARIS 2018'!$A$2:OFFSET($A$2,LastR2,0))='Analyse par appartement'!$A61)*(('Récaptitulatif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61" s="43">
        <f ca="1">IF(OR($A61="",$A61=0),0,SUMPRODUCT((('Récaptitulatif Résa PARIS 2018'!$A$2:OFFSET($A$2,LastR2,0))='Analyse par appartement'!$A61)*(('Récaptitulatif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61" s="92">
        <f ca="1">IF(OR($A61="",$A61=0),0,SUMPRODUCT((('Récaptitulatif Résa PARIS 2018'!$A$2:OFFSET($A$2,LastR2,0))='Analyse par appartement'!$A61)*(('Récaptitulatif Résa PARIS 2018'!$F$2:OFFSET($F$2,LastR2,0))='Analyse par appartement'!$A$1)*(('Récaptitulatif Résa PARIS 2018'!$I$2:OFFSET($I$2,LastR2,0)))))</f>
        <v>0</v>
      </c>
      <c r="G61" s="43">
        <f ca="1">IFERROR(IF(A61="",0,INDIRECT("'Récaptitulatif Loyer Paris'!"&amp;ADDRESS(MATCH(A61,'Récapitulatif  Loyer PARIS 2018'!$A:$A,0),MATCH($A$1,'Récapitulatif  Loyer PARIS 2018'!$1:$1,0)+1,4))),0)</f>
        <v>0</v>
      </c>
      <c r="H61" s="92">
        <f ca="1">IFERROR(IF(A61="",0,INDIRECT("'Récaptitulatif Loyer Paris'!"&amp;ADDRESS(MATCH(A61,'Récapitulatif  Loyer PARIS 2018'!$A:$A,0),MATCH($A$1,'Récapitulatif  Loyer PARIS 2018'!$1:$1,0),4))),0)</f>
        <v>0</v>
      </c>
      <c r="I61" s="43">
        <f t="shared" ca="1" si="9"/>
        <v>0</v>
      </c>
      <c r="J61" s="44" t="str">
        <f t="shared" ca="1" si="10"/>
        <v/>
      </c>
      <c r="K61" s="45" t="str">
        <f t="shared" ca="1" si="11"/>
        <v/>
      </c>
    </row>
    <row r="62" spans="1:11" ht="20.100000000000001" customHeight="1" x14ac:dyDescent="0.25">
      <c r="A62" s="12" t="str">
        <f t="array" aca="1" ref="A62" ca="1">IFERROR(INDEX('Récaptitulatif Résa PARIS 2018'!$A$2:OFFSET($A$2,LastR2,0), MATCH(0, IF($A$1='Récaptitulatif Résa PARIS 2018'!$F$2:OFFSET($F$2,LastR2,0), COUNTIF($A$2:$A61, 'Récaptitulatif Résa PARIS 2018'!$A$2:OFFSET($A$2,LastR2,0)), ""), 0)),"")</f>
        <v/>
      </c>
      <c r="B62" s="43">
        <f ca="1">IF(OR($A62="",$A62=0),0,SUMPRODUCT((('Récaptitulatif Résa PARIS 2018'!$A$2:OFFSET($A$2,LastR2,0))='Analyse par appartement'!$A62)*(('Récaptitulatif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62" s="43">
        <f ca="1">IF(OR($A62="",$A62=0),0,SUMPRODUCT((('Récaptitulatif Résa PARIS 2018'!$A$2:OFFSET($A$2,LastR2,0))='Analyse par appartement'!$A62)*(('Récaptitulatif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62" s="43">
        <f ca="1">IF(OR($A62="",$A62=0),0,SUMPRODUCT((('Récaptitulatif Résa PARIS 2018'!$A$2:OFFSET($A$2,LastR2,0))='Analyse par appartement'!$A62)*(('Récaptitulatif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62" s="43">
        <f ca="1">IF(OR($A62="",$A62=0),0,SUMPRODUCT((('Récaptitulatif Résa PARIS 2018'!$A$2:OFFSET($A$2,LastR2,0))='Analyse par appartement'!$A62)*(('Récaptitulatif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62" s="92">
        <f ca="1">IF(OR($A62="",$A62=0),0,SUMPRODUCT((('Récaptitulatif Résa PARIS 2018'!$A$2:OFFSET($A$2,LastR2,0))='Analyse par appartement'!$A62)*(('Récaptitulatif Résa PARIS 2018'!$F$2:OFFSET($F$2,LastR2,0))='Analyse par appartement'!$A$1)*(('Récaptitulatif Résa PARIS 2018'!$I$2:OFFSET($I$2,LastR2,0)))))</f>
        <v>0</v>
      </c>
      <c r="G62" s="43">
        <f ca="1">IFERROR(IF(A62="",0,INDIRECT("'Récaptitulatif Loyer Paris'!"&amp;ADDRESS(MATCH(A62,'Récapitulatif  Loyer PARIS 2018'!$A:$A,0),MATCH($A$1,'Récapitulatif  Loyer PARIS 2018'!$1:$1,0)+1,4))),0)</f>
        <v>0</v>
      </c>
      <c r="H62" s="92">
        <f ca="1">IFERROR(IF(A62="",0,INDIRECT("'Récaptitulatif Loyer Paris'!"&amp;ADDRESS(MATCH(A62,'Récapitulatif  Loyer PARIS 2018'!$A:$A,0),MATCH($A$1,'Récapitulatif  Loyer PARIS 2018'!$1:$1,0),4))),0)</f>
        <v>0</v>
      </c>
      <c r="I62" s="43">
        <f t="shared" ca="1" si="9"/>
        <v>0</v>
      </c>
      <c r="J62" s="44" t="str">
        <f t="shared" ca="1" si="10"/>
        <v/>
      </c>
      <c r="K62" s="45" t="str">
        <f t="shared" ca="1" si="11"/>
        <v/>
      </c>
    </row>
    <row r="63" spans="1:11" ht="20.100000000000001" customHeight="1" x14ac:dyDescent="0.25">
      <c r="A63" s="12" t="str">
        <f t="array" aca="1" ref="A63" ca="1">IFERROR(INDEX('Récaptitulatif Résa PARIS 2018'!$A$2:OFFSET($A$2,LastR2,0), MATCH(0, IF($A$1='Récaptitulatif Résa PARIS 2018'!$F$2:OFFSET($F$2,LastR2,0), COUNTIF($A$2:$A62, 'Récaptitulatif Résa PARIS 2018'!$A$2:OFFSET($A$2,LastR2,0)), ""), 0)),"")</f>
        <v/>
      </c>
      <c r="B63" s="43">
        <f ca="1">IF(OR($A63="",$A63=0),0,SUMPRODUCT((('Récaptitulatif Résa PARIS 2018'!$A$2:OFFSET($A$2,LastR2,0))='Analyse par appartement'!$A63)*(('Récaptitulatif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63" s="43">
        <f ca="1">IF(OR($A63="",$A63=0),0,SUMPRODUCT((('Récaptitulatif Résa PARIS 2018'!$A$2:OFFSET($A$2,LastR2,0))='Analyse par appartement'!$A63)*(('Récaptitulatif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63" s="43">
        <f ca="1">IF(OR($A63="",$A63=0),0,SUMPRODUCT((('Récaptitulatif Résa PARIS 2018'!$A$2:OFFSET($A$2,LastR2,0))='Analyse par appartement'!$A63)*(('Récaptitulatif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63" s="43">
        <f ca="1">IF(OR($A63="",$A63=0),0,SUMPRODUCT((('Récaptitulatif Résa PARIS 2018'!$A$2:OFFSET($A$2,LastR2,0))='Analyse par appartement'!$A63)*(('Récaptitulatif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63" s="92">
        <f ca="1">IF(OR($A63="",$A63=0),0,SUMPRODUCT((('Récaptitulatif Résa PARIS 2018'!$A$2:OFFSET($A$2,LastR2,0))='Analyse par appartement'!$A63)*(('Récaptitulatif Résa PARIS 2018'!$F$2:OFFSET($F$2,LastR2,0))='Analyse par appartement'!$A$1)*(('Récaptitulatif Résa PARIS 2018'!$I$2:OFFSET($I$2,LastR2,0)))))</f>
        <v>0</v>
      </c>
      <c r="G63" s="43">
        <f ca="1">IFERROR(IF(A63="",0,INDIRECT("'Récaptitulatif Loyer Paris'!"&amp;ADDRESS(MATCH(A63,'Récapitulatif  Loyer PARIS 2018'!$A:$A,0),MATCH($A$1,'Récapitulatif  Loyer PARIS 2018'!$1:$1,0)+1,4))),0)</f>
        <v>0</v>
      </c>
      <c r="H63" s="92">
        <f ca="1">IFERROR(IF(A63="",0,INDIRECT("'Récaptitulatif Loyer Paris'!"&amp;ADDRESS(MATCH(A63,'Récapitulatif  Loyer PARIS 2018'!$A:$A,0),MATCH($A$1,'Récapitulatif  Loyer PARIS 2018'!$1:$1,0),4))),0)</f>
        <v>0</v>
      </c>
      <c r="I63" s="43">
        <f t="shared" ca="1" si="9"/>
        <v>0</v>
      </c>
      <c r="J63" s="44" t="str">
        <f t="shared" ca="1" si="10"/>
        <v/>
      </c>
      <c r="K63" s="45" t="str">
        <f t="shared" ca="1" si="11"/>
        <v/>
      </c>
    </row>
    <row r="64" spans="1:11" ht="20.100000000000001" customHeight="1" x14ac:dyDescent="0.25">
      <c r="A64" s="12" t="str">
        <f t="array" aca="1" ref="A64" ca="1">IFERROR(INDEX('Récaptitulatif Résa PARIS 2018'!$A$2:OFFSET($A$2,LastR2,0), MATCH(0, IF($A$1='Récaptitulatif Résa PARIS 2018'!$F$2:OFFSET($F$2,LastR2,0), COUNTIF($A$2:$A63, 'Récaptitulatif Résa PARIS 2018'!$A$2:OFFSET($A$2,LastR2,0)), ""), 0)),"")</f>
        <v/>
      </c>
      <c r="B64" s="43">
        <f ca="1">IF(OR($A64="",$A64=0),0,SUMPRODUCT((('Récaptitulatif Résa PARIS 2018'!$A$2:OFFSET($A$2,LastR2,0))='Analyse par appartement'!$A64)*(('Récaptitulatif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64" s="43">
        <f ca="1">IF(OR($A64="",$A64=0),0,SUMPRODUCT((('Récaptitulatif Résa PARIS 2018'!$A$2:OFFSET($A$2,LastR2,0))='Analyse par appartement'!$A64)*(('Récaptitulatif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64" s="43">
        <f ca="1">IF(OR($A64="",$A64=0),0,SUMPRODUCT((('Récaptitulatif Résa PARIS 2018'!$A$2:OFFSET($A$2,LastR2,0))='Analyse par appartement'!$A64)*(('Récaptitulatif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64" s="43">
        <f ca="1">IF(OR($A64="",$A64=0),0,SUMPRODUCT((('Récaptitulatif Résa PARIS 2018'!$A$2:OFFSET($A$2,LastR2,0))='Analyse par appartement'!$A64)*(('Récaptitulatif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64" s="92">
        <f ca="1">IF(OR($A64="",$A64=0),0,SUMPRODUCT((('Récaptitulatif Résa PARIS 2018'!$A$2:OFFSET($A$2,LastR2,0))='Analyse par appartement'!$A64)*(('Récaptitulatif Résa PARIS 2018'!$F$2:OFFSET($F$2,LastR2,0))='Analyse par appartement'!$A$1)*(('Récaptitulatif Résa PARIS 2018'!$I$2:OFFSET($I$2,LastR2,0)))))</f>
        <v>0</v>
      </c>
      <c r="G64" s="43">
        <f ca="1">IFERROR(IF(A64="",0,INDIRECT("'Récaptitulatif Loyer Paris'!"&amp;ADDRESS(MATCH(A64,'Récapitulatif  Loyer PARIS 2018'!$A:$A,0),MATCH($A$1,'Récapitulatif  Loyer PARIS 2018'!$1:$1,0)+1,4))),0)</f>
        <v>0</v>
      </c>
      <c r="H64" s="92">
        <f ca="1">IFERROR(IF(A64="",0,INDIRECT("'Récaptitulatif Loyer Paris'!"&amp;ADDRESS(MATCH(A64,'Récapitulatif  Loyer PARIS 2018'!$A:$A,0),MATCH($A$1,'Récapitulatif  Loyer PARIS 2018'!$1:$1,0),4))),0)</f>
        <v>0</v>
      </c>
      <c r="I64" s="43">
        <f t="shared" ca="1" si="9"/>
        <v>0</v>
      </c>
      <c r="J64" s="44" t="str">
        <f t="shared" ca="1" si="10"/>
        <v/>
      </c>
      <c r="K64" s="45" t="str">
        <f t="shared" ca="1" si="11"/>
        <v/>
      </c>
    </row>
    <row r="65" spans="1:11" ht="20.100000000000001" customHeight="1" x14ac:dyDescent="0.25">
      <c r="A65" s="12" t="str">
        <f t="array" aca="1" ref="A65" ca="1">IFERROR(INDEX('Récaptitulatif Résa PARIS 2018'!$A$2:OFFSET($A$2,LastR2,0), MATCH(0, IF($A$1='Récaptitulatif Résa PARIS 2018'!$F$2:OFFSET($F$2,LastR2,0), COUNTIF($A$2:$A64, 'Récaptitulatif Résa PARIS 2018'!$A$2:OFFSET($A$2,LastR2,0)), ""), 0)),"")</f>
        <v/>
      </c>
      <c r="B65" s="43">
        <f ca="1">IF(OR($A65="",$A65=0),0,SUMPRODUCT((('Récaptitulatif Résa PARIS 2018'!$A$2:OFFSET($A$2,LastR2,0))='Analyse par appartement'!$A65)*(('Récaptitulatif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65" s="43">
        <f ca="1">IF(OR($A65="",$A65=0),0,SUMPRODUCT((('Récaptitulatif Résa PARIS 2018'!$A$2:OFFSET($A$2,LastR2,0))='Analyse par appartement'!$A65)*(('Récaptitulatif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65" s="43">
        <f ca="1">IF(OR($A65="",$A65=0),0,SUMPRODUCT((('Récaptitulatif Résa PARIS 2018'!$A$2:OFFSET($A$2,LastR2,0))='Analyse par appartement'!$A65)*(('Récaptitulatif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65" s="43">
        <f ca="1">IF(OR($A65="",$A65=0),0,SUMPRODUCT((('Récaptitulatif Résa PARIS 2018'!$A$2:OFFSET($A$2,LastR2,0))='Analyse par appartement'!$A65)*(('Récaptitulatif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65" s="92">
        <f ca="1">IF(OR($A65="",$A65=0),0,SUMPRODUCT((('Récaptitulatif Résa PARIS 2018'!$A$2:OFFSET($A$2,LastR2,0))='Analyse par appartement'!$A65)*(('Récaptitulatif Résa PARIS 2018'!$F$2:OFFSET($F$2,LastR2,0))='Analyse par appartement'!$A$1)*(('Récaptitulatif Résa PARIS 2018'!$I$2:OFFSET($I$2,LastR2,0)))))</f>
        <v>0</v>
      </c>
      <c r="G65" s="43">
        <f ca="1">IFERROR(IF(A65="",0,INDIRECT("'Récaptitulatif Loyer Paris'!"&amp;ADDRESS(MATCH(A65,'Récapitulatif  Loyer PARIS 2018'!$A:$A,0),MATCH($A$1,'Récapitulatif  Loyer PARIS 2018'!$1:$1,0)+1,4))),0)</f>
        <v>0</v>
      </c>
      <c r="H65" s="92">
        <f ca="1">IFERROR(IF(A65="",0,INDIRECT("'Récaptitulatif Loyer Paris'!"&amp;ADDRESS(MATCH(A65,'Récapitulatif  Loyer PARIS 2018'!$A:$A,0),MATCH($A$1,'Récapitulatif  Loyer PARIS 2018'!$1:$1,0),4))),0)</f>
        <v>0</v>
      </c>
      <c r="I65" s="43">
        <f t="shared" ca="1" si="9"/>
        <v>0</v>
      </c>
      <c r="J65" s="44" t="str">
        <f t="shared" ca="1" si="10"/>
        <v/>
      </c>
      <c r="K65" s="45" t="str">
        <f t="shared" ca="1" si="11"/>
        <v/>
      </c>
    </row>
    <row r="66" spans="1:11" ht="20.100000000000001" customHeight="1" x14ac:dyDescent="0.25">
      <c r="A66" s="12" t="str">
        <f t="array" aca="1" ref="A66" ca="1">IFERROR(INDEX('Récaptitulatif Résa PARIS 2018'!$A$2:OFFSET($A$2,LastR2,0), MATCH(0, IF($A$1='Récaptitulatif Résa PARIS 2018'!$F$2:OFFSET($F$2,LastR2,0), COUNTIF($A$2:$A65, 'Récaptitulatif Résa PARIS 2018'!$A$2:OFFSET($A$2,LastR2,0)), ""), 0)),"")</f>
        <v/>
      </c>
      <c r="B66" s="43">
        <f ca="1">IF(OR($A66="",$A66=0),0,SUMPRODUCT((('Récaptitulatif Résa PARIS 2018'!$A$2:OFFSET($A$2,LastR2,0))='Analyse par appartement'!$A66)*(('Récaptitulatif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66" s="43">
        <f ca="1">IF(OR($A66="",$A66=0),0,SUMPRODUCT((('Récaptitulatif Résa PARIS 2018'!$A$2:OFFSET($A$2,LastR2,0))='Analyse par appartement'!$A66)*(('Récaptitulatif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66" s="43">
        <f ca="1">IF(OR($A66="",$A66=0),0,SUMPRODUCT((('Récaptitulatif Résa PARIS 2018'!$A$2:OFFSET($A$2,LastR2,0))='Analyse par appartement'!$A66)*(('Récaptitulatif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66" s="43">
        <f ca="1">IF(OR($A66="",$A66=0),0,SUMPRODUCT((('Récaptitulatif Résa PARIS 2018'!$A$2:OFFSET($A$2,LastR2,0))='Analyse par appartement'!$A66)*(('Récaptitulatif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66" s="92">
        <f ca="1">IF(OR($A66="",$A66=0),0,SUMPRODUCT((('Récaptitulatif Résa PARIS 2018'!$A$2:OFFSET($A$2,LastR2,0))='Analyse par appartement'!$A66)*(('Récaptitulatif Résa PARIS 2018'!$F$2:OFFSET($F$2,LastR2,0))='Analyse par appartement'!$A$1)*(('Récaptitulatif Résa PARIS 2018'!$I$2:OFFSET($I$2,LastR2,0)))))</f>
        <v>0</v>
      </c>
      <c r="G66" s="43">
        <f ca="1">IFERROR(IF(A66="",0,INDIRECT("'Récaptitulatif Loyer Paris'!"&amp;ADDRESS(MATCH(A66,'Récapitulatif  Loyer PARIS 2018'!$A:$A,0),MATCH($A$1,'Récapitulatif  Loyer PARIS 2018'!$1:$1,0)+1,4))),0)</f>
        <v>0</v>
      </c>
      <c r="H66" s="92">
        <f ca="1">IFERROR(IF(A66="",0,INDIRECT("'Récaptitulatif Loyer Paris'!"&amp;ADDRESS(MATCH(A66,'Récapitulatif  Loyer PARIS 2018'!$A:$A,0),MATCH($A$1,'Récapitulatif  Loyer PARIS 2018'!$1:$1,0),4))),0)</f>
        <v>0</v>
      </c>
      <c r="I66" s="43">
        <f t="shared" ca="1" si="9"/>
        <v>0</v>
      </c>
      <c r="J66" s="44" t="str">
        <f t="shared" ca="1" si="10"/>
        <v/>
      </c>
      <c r="K66" s="45" t="str">
        <f t="shared" ca="1" si="11"/>
        <v/>
      </c>
    </row>
    <row r="67" spans="1:11" ht="20.100000000000001" customHeight="1" x14ac:dyDescent="0.25">
      <c r="A67" s="12" t="str">
        <f t="array" aca="1" ref="A67" ca="1">IFERROR(INDEX('Récaptitulatif Résa PARIS 2018'!$A$2:OFFSET($A$2,LastR2,0), MATCH(0, IF($A$1='Récaptitulatif Résa PARIS 2018'!$F$2:OFFSET($F$2,LastR2,0), COUNTIF($A$2:$A66, 'Récaptitulatif Résa PARIS 2018'!$A$2:OFFSET($A$2,LastR2,0)), ""), 0)),"")</f>
        <v/>
      </c>
      <c r="B67" s="43">
        <f ca="1">IF(OR($A67="",$A67=0),0,SUMPRODUCT((('Récaptitulatif Résa PARIS 2018'!$A$2:OFFSET($A$2,LastR2,0))='Analyse par appartement'!$A67)*(('Récaptitulatif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67" s="43">
        <f ca="1">IF(OR($A67="",$A67=0),0,SUMPRODUCT((('Récaptitulatif Résa PARIS 2018'!$A$2:OFFSET($A$2,LastR2,0))='Analyse par appartement'!$A67)*(('Récaptitulatif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67" s="43">
        <f ca="1">IF(OR($A67="",$A67=0),0,SUMPRODUCT((('Récaptitulatif Résa PARIS 2018'!$A$2:OFFSET($A$2,LastR2,0))='Analyse par appartement'!$A67)*(('Récaptitulatif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67" s="43">
        <f ca="1">IF(OR($A67="",$A67=0),0,SUMPRODUCT((('Récaptitulatif Résa PARIS 2018'!$A$2:OFFSET($A$2,LastR2,0))='Analyse par appartement'!$A67)*(('Récaptitulatif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67" s="92">
        <f ca="1">IF(OR($A67="",$A67=0),0,SUMPRODUCT((('Récaptitulatif Résa PARIS 2018'!$A$2:OFFSET($A$2,LastR2,0))='Analyse par appartement'!$A67)*(('Récaptitulatif Résa PARIS 2018'!$F$2:OFFSET($F$2,LastR2,0))='Analyse par appartement'!$A$1)*(('Récaptitulatif Résa PARIS 2018'!$I$2:OFFSET($I$2,LastR2,0)))))</f>
        <v>0</v>
      </c>
      <c r="G67" s="43">
        <f ca="1">IFERROR(IF(A67="",0,INDIRECT("'Récaptitulatif Loyer Paris'!"&amp;ADDRESS(MATCH(A67,'Récapitulatif  Loyer PARIS 2018'!$A:$A,0),MATCH($A$1,'Récapitulatif  Loyer PARIS 2018'!$1:$1,0)+1,4))),0)</f>
        <v>0</v>
      </c>
      <c r="H67" s="92">
        <f ca="1">IFERROR(IF(A67="",0,INDIRECT("'Récaptitulatif Loyer Paris'!"&amp;ADDRESS(MATCH(A67,'Récapitulatif  Loyer PARIS 2018'!$A:$A,0),MATCH($A$1,'Récapitulatif  Loyer PARIS 2018'!$1:$1,0),4))),0)</f>
        <v>0</v>
      </c>
      <c r="I67" s="43">
        <f t="shared" ca="1" si="9"/>
        <v>0</v>
      </c>
      <c r="J67" s="44" t="str">
        <f t="shared" ca="1" si="10"/>
        <v/>
      </c>
      <c r="K67" s="45" t="str">
        <f t="shared" ca="1" si="11"/>
        <v/>
      </c>
    </row>
    <row r="68" spans="1:11" ht="20.100000000000001" customHeight="1" x14ac:dyDescent="0.25">
      <c r="A68" s="12" t="str">
        <f t="array" aca="1" ref="A68" ca="1">IFERROR(INDEX('Récaptitulatif Résa PARIS 2018'!$A$2:OFFSET($A$2,LastR2,0), MATCH(0, IF($A$1='Récaptitulatif Résa PARIS 2018'!$F$2:OFFSET($F$2,LastR2,0), COUNTIF($A$2:$A67, 'Récaptitulatif Résa PARIS 2018'!$A$2:OFFSET($A$2,LastR2,0)), ""), 0)),"")</f>
        <v/>
      </c>
      <c r="B68" s="43">
        <f ca="1">IF(OR($A68="",$A68=0),0,SUMPRODUCT((('Récaptitulatif Résa PARIS 2018'!$A$2:OFFSET($A$2,LastR2,0))='Analyse par appartement'!$A68)*(('Récaptitulatif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68" s="43">
        <f ca="1">IF(OR($A68="",$A68=0),0,SUMPRODUCT((('Récaptitulatif Résa PARIS 2018'!$A$2:OFFSET($A$2,LastR2,0))='Analyse par appartement'!$A68)*(('Récaptitulatif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68" s="43">
        <f ca="1">IF(OR($A68="",$A68=0),0,SUMPRODUCT((('Récaptitulatif Résa PARIS 2018'!$A$2:OFFSET($A$2,LastR2,0))='Analyse par appartement'!$A68)*(('Récaptitulatif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68" s="43">
        <f ca="1">IF(OR($A68="",$A68=0),0,SUMPRODUCT((('Récaptitulatif Résa PARIS 2018'!$A$2:OFFSET($A$2,LastR2,0))='Analyse par appartement'!$A68)*(('Récaptitulatif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68" s="92">
        <f ca="1">IF(OR($A68="",$A68=0),0,SUMPRODUCT((('Récaptitulatif Résa PARIS 2018'!$A$2:OFFSET($A$2,LastR2,0))='Analyse par appartement'!$A68)*(('Récaptitulatif Résa PARIS 2018'!$F$2:OFFSET($F$2,LastR2,0))='Analyse par appartement'!$A$1)*(('Récaptitulatif Résa PARIS 2018'!$I$2:OFFSET($I$2,LastR2,0)))))</f>
        <v>0</v>
      </c>
      <c r="G68" s="43">
        <f ca="1">IFERROR(IF(A68="",0,INDIRECT("'Récaptitulatif Loyer Paris'!"&amp;ADDRESS(MATCH(A68,'Récapitulatif  Loyer PARIS 2018'!$A:$A,0),MATCH($A$1,'Récapitulatif  Loyer PARIS 2018'!$1:$1,0)+1,4))),0)</f>
        <v>0</v>
      </c>
      <c r="H68" s="92">
        <f ca="1">IFERROR(IF(A68="",0,INDIRECT("'Récaptitulatif Loyer Paris'!"&amp;ADDRESS(MATCH(A68,'Récapitulatif  Loyer PARIS 2018'!$A:$A,0),MATCH($A$1,'Récapitulatif  Loyer PARIS 2018'!$1:$1,0),4))),0)</f>
        <v>0</v>
      </c>
      <c r="I68" s="43">
        <f t="shared" ca="1" si="9"/>
        <v>0</v>
      </c>
      <c r="J68" s="44" t="str">
        <f t="shared" ca="1" si="10"/>
        <v/>
      </c>
      <c r="K68" s="45" t="str">
        <f t="shared" ca="1" si="11"/>
        <v/>
      </c>
    </row>
    <row r="69" spans="1:11" ht="20.100000000000001" customHeight="1" x14ac:dyDescent="0.25">
      <c r="A69" s="12" t="str">
        <f t="array" aca="1" ref="A69" ca="1">IFERROR(INDEX('Récaptitulatif Résa PARIS 2018'!$A$2:OFFSET($A$2,LastR2,0), MATCH(0, IF($A$1='Récaptitulatif Résa PARIS 2018'!$F$2:OFFSET($F$2,LastR2,0), COUNTIF($A$2:$A68, 'Récaptitulatif Résa PARIS 2018'!$A$2:OFFSET($A$2,LastR2,0)), ""), 0)),"")</f>
        <v/>
      </c>
      <c r="B69" s="43">
        <f ca="1">IF(OR($A69="",$A69=0),0,SUMPRODUCT((('Récaptitulatif Résa PARIS 2018'!$A$2:OFFSET($A$2,LastR2,0))='Analyse par appartement'!$A69)*(('Récaptitulatif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69" s="43">
        <f ca="1">IF(OR($A69="",$A69=0),0,SUMPRODUCT((('Récaptitulatif Résa PARIS 2018'!$A$2:OFFSET($A$2,LastR2,0))='Analyse par appartement'!$A69)*(('Récaptitulatif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69" s="43">
        <f ca="1">IF(OR($A69="",$A69=0),0,SUMPRODUCT((('Récaptitulatif Résa PARIS 2018'!$A$2:OFFSET($A$2,LastR2,0))='Analyse par appartement'!$A69)*(('Récaptitulatif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69" s="43">
        <f ca="1">IF(OR($A69="",$A69=0),0,SUMPRODUCT((('Récaptitulatif Résa PARIS 2018'!$A$2:OFFSET($A$2,LastR2,0))='Analyse par appartement'!$A69)*(('Récaptitulatif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69" s="92">
        <f ca="1">IF(OR($A69="",$A69=0),0,SUMPRODUCT((('Récaptitulatif Résa PARIS 2018'!$A$2:OFFSET($A$2,LastR2,0))='Analyse par appartement'!$A69)*(('Récaptitulatif Résa PARIS 2018'!$F$2:OFFSET($F$2,LastR2,0))='Analyse par appartement'!$A$1)*(('Récaptitulatif Résa PARIS 2018'!$I$2:OFFSET($I$2,LastR2,0)))))</f>
        <v>0</v>
      </c>
      <c r="G69" s="43">
        <f ca="1">IFERROR(IF(A69="",0,INDIRECT("'Récaptitulatif Loyer Paris'!"&amp;ADDRESS(MATCH(A69,'Récapitulatif  Loyer PARIS 2018'!$A:$A,0),MATCH($A$1,'Récapitulatif  Loyer PARIS 2018'!$1:$1,0)+1,4))),0)</f>
        <v>0</v>
      </c>
      <c r="H69" s="92">
        <f ca="1">IFERROR(IF(A69="",0,INDIRECT("'Récaptitulatif Loyer Paris'!"&amp;ADDRESS(MATCH(A69,'Récapitulatif  Loyer PARIS 2018'!$A:$A,0),MATCH($A$1,'Récapitulatif  Loyer PARIS 2018'!$1:$1,0),4))),0)</f>
        <v>0</v>
      </c>
      <c r="I69" s="43">
        <f t="shared" ca="1" si="9"/>
        <v>0</v>
      </c>
      <c r="J69" s="44" t="str">
        <f t="shared" ca="1" si="10"/>
        <v/>
      </c>
      <c r="K69" s="45" t="str">
        <f t="shared" ca="1" si="11"/>
        <v/>
      </c>
    </row>
    <row r="70" spans="1:11" ht="20.100000000000001" customHeight="1" x14ac:dyDescent="0.25">
      <c r="A70" s="12" t="str">
        <f t="array" aca="1" ref="A70" ca="1">IFERROR(INDEX('Récaptitulatif Résa PARIS 2018'!$A$2:OFFSET($A$2,LastR2,0), MATCH(0, IF($A$1='Récaptitulatif Résa PARIS 2018'!$F$2:OFFSET($F$2,LastR2,0), COUNTIF($A$2:$A69, 'Récaptitulatif Résa PARIS 2018'!$A$2:OFFSET($A$2,LastR2,0)), ""), 0)),"")</f>
        <v/>
      </c>
      <c r="B70" s="43">
        <f ca="1">IF(OR($A70="",$A70=0),0,SUMPRODUCT((('Récaptitulatif Résa PARIS 2018'!$A$2:OFFSET($A$2,LastR2,0))='Analyse par appartement'!$A70)*(('Récaptitulatif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70" s="43">
        <f ca="1">IF(OR($A70="",$A70=0),0,SUMPRODUCT((('Récaptitulatif Résa PARIS 2018'!$A$2:OFFSET($A$2,LastR2,0))='Analyse par appartement'!$A70)*(('Récaptitulatif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70" s="43">
        <f ca="1">IF(OR($A70="",$A70=0),0,SUMPRODUCT((('Récaptitulatif Résa PARIS 2018'!$A$2:OFFSET($A$2,LastR2,0))='Analyse par appartement'!$A70)*(('Récaptitulatif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70" s="43">
        <f ca="1">IF(OR($A70="",$A70=0),0,SUMPRODUCT((('Récaptitulatif Résa PARIS 2018'!$A$2:OFFSET($A$2,LastR2,0))='Analyse par appartement'!$A70)*(('Récaptitulatif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70" s="92">
        <f ca="1">IF(OR($A70="",$A70=0),0,SUMPRODUCT((('Récaptitulatif Résa PARIS 2018'!$A$2:OFFSET($A$2,LastR2,0))='Analyse par appartement'!$A70)*(('Récaptitulatif Résa PARIS 2018'!$F$2:OFFSET($F$2,LastR2,0))='Analyse par appartement'!$A$1)*(('Récaptitulatif Résa PARIS 2018'!$I$2:OFFSET($I$2,LastR2,0)))))</f>
        <v>0</v>
      </c>
      <c r="G70" s="43">
        <f ca="1">IFERROR(IF(A70="",0,INDIRECT("'Récaptitulatif Loyer Paris'!"&amp;ADDRESS(MATCH(A70,'Récapitulatif  Loyer PARIS 2018'!$A:$A,0),MATCH($A$1,'Récapitulatif  Loyer PARIS 2018'!$1:$1,0)+1,4))),0)</f>
        <v>0</v>
      </c>
      <c r="H70" s="92">
        <f ca="1">IFERROR(IF(A70="",0,INDIRECT("'Récaptitulatif Loyer Paris'!"&amp;ADDRESS(MATCH(A70,'Récapitulatif  Loyer PARIS 2018'!$A:$A,0),MATCH($A$1,'Récapitulatif  Loyer PARIS 2018'!$1:$1,0),4))),0)</f>
        <v>0</v>
      </c>
      <c r="I70" s="43">
        <f t="shared" ca="1" si="9"/>
        <v>0</v>
      </c>
      <c r="J70" s="44" t="str">
        <f t="shared" ca="1" si="10"/>
        <v/>
      </c>
      <c r="K70" s="45" t="str">
        <f t="shared" ca="1" si="11"/>
        <v/>
      </c>
    </row>
    <row r="71" spans="1:11" ht="20.100000000000001" customHeight="1" x14ac:dyDescent="0.25">
      <c r="A71" s="12" t="str">
        <f t="array" aca="1" ref="A71" ca="1">IFERROR(INDEX('Récaptitulatif Résa PARIS 2018'!$A$2:OFFSET($A$2,LastR2,0), MATCH(0, IF($A$1='Récaptitulatif Résa PARIS 2018'!$F$2:OFFSET($F$2,LastR2,0), COUNTIF($A$2:$A70, 'Récaptitulatif Résa PARIS 2018'!$A$2:OFFSET($A$2,LastR2,0)), ""), 0)),"")</f>
        <v/>
      </c>
      <c r="B71" s="43">
        <f ca="1">IF(OR($A71="",$A71=0),0,SUMPRODUCT((('Récaptitulatif Résa PARIS 2018'!$A$2:OFFSET($A$2,LastR2,0))='Analyse par appartement'!$A71)*(('Récaptitulatif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71" s="43">
        <f ca="1">IF(OR($A71="",$A71=0),0,SUMPRODUCT((('Récaptitulatif Résa PARIS 2018'!$A$2:OFFSET($A$2,LastR2,0))='Analyse par appartement'!$A71)*(('Récaptitulatif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71" s="43">
        <f ca="1">IF(OR($A71="",$A71=0),0,SUMPRODUCT((('Récaptitulatif Résa PARIS 2018'!$A$2:OFFSET($A$2,LastR2,0))='Analyse par appartement'!$A71)*(('Récaptitulatif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71" s="43">
        <f ca="1">IF(OR($A71="",$A71=0),0,SUMPRODUCT((('Récaptitulatif Résa PARIS 2018'!$A$2:OFFSET($A$2,LastR2,0))='Analyse par appartement'!$A71)*(('Récaptitulatif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71" s="92">
        <f ca="1">IF(OR($A71="",$A71=0),0,SUMPRODUCT((('Récaptitulatif Résa PARIS 2018'!$A$2:OFFSET($A$2,LastR2,0))='Analyse par appartement'!$A71)*(('Récaptitulatif Résa PARIS 2018'!$F$2:OFFSET($F$2,LastR2,0))='Analyse par appartement'!$A$1)*(('Récaptitulatif Résa PARIS 2018'!$I$2:OFFSET($I$2,LastR2,0)))))</f>
        <v>0</v>
      </c>
      <c r="G71" s="43">
        <f ca="1">IFERROR(IF(A71="",0,INDIRECT("'Récaptitulatif Loyer Paris'!"&amp;ADDRESS(MATCH(A71,'Récapitulatif  Loyer PARIS 2018'!$A:$A,0),MATCH($A$1,'Récapitulatif  Loyer PARIS 2018'!$1:$1,0)+1,4))),0)</f>
        <v>0</v>
      </c>
      <c r="H71" s="92">
        <f ca="1">IFERROR(IF(A71="",0,INDIRECT("'Récaptitulatif Loyer Paris'!"&amp;ADDRESS(MATCH(A71,'Récapitulatif  Loyer PARIS 2018'!$A:$A,0),MATCH($A$1,'Récapitulatif  Loyer PARIS 2018'!$1:$1,0),4))),0)</f>
        <v>0</v>
      </c>
      <c r="I71" s="43">
        <f t="shared" ca="1" si="9"/>
        <v>0</v>
      </c>
      <c r="J71" s="44" t="str">
        <f t="shared" ca="1" si="10"/>
        <v/>
      </c>
      <c r="K71" s="45" t="str">
        <f t="shared" ca="1" si="11"/>
        <v/>
      </c>
    </row>
    <row r="72" spans="1:11" ht="20.100000000000001" customHeight="1" x14ac:dyDescent="0.25">
      <c r="A72" s="12" t="str">
        <f t="array" aca="1" ref="A72" ca="1">IFERROR(INDEX('Récaptitulatif Résa PARIS 2018'!$A$2:OFFSET($A$2,LastR2,0), MATCH(0, IF($A$1='Récaptitulatif Résa PARIS 2018'!$F$2:OFFSET($F$2,LastR2,0), COUNTIF($A$2:$A71, 'Récaptitulatif Résa PARIS 2018'!$A$2:OFFSET($A$2,LastR2,0)), ""), 0)),"")</f>
        <v/>
      </c>
      <c r="B72" s="43">
        <f ca="1">IF(OR($A72="",$A72=0),0,SUMPRODUCT((('Récaptitulatif Résa PARIS 2018'!$A$2:OFFSET($A$2,LastR2,0))='Analyse par appartement'!$A72)*(('Récaptitulatif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72" s="43">
        <f ca="1">IF(OR($A72="",$A72=0),0,SUMPRODUCT((('Récaptitulatif Résa PARIS 2018'!$A$2:OFFSET($A$2,LastR2,0))='Analyse par appartement'!$A72)*(('Récaptitulatif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72" s="43">
        <f ca="1">IF(OR($A72="",$A72=0),0,SUMPRODUCT((('Récaptitulatif Résa PARIS 2018'!$A$2:OFFSET($A$2,LastR2,0))='Analyse par appartement'!$A72)*(('Récaptitulatif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72" s="43">
        <f ca="1">IF(OR($A72="",$A72=0),0,SUMPRODUCT((('Récaptitulatif Résa PARIS 2018'!$A$2:OFFSET($A$2,LastR2,0))='Analyse par appartement'!$A72)*(('Récaptitulatif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72" s="92">
        <f ca="1">IF(OR($A72="",$A72=0),0,SUMPRODUCT((('Récaptitulatif Résa PARIS 2018'!$A$2:OFFSET($A$2,LastR2,0))='Analyse par appartement'!$A72)*(('Récaptitulatif Résa PARIS 2018'!$F$2:OFFSET($F$2,LastR2,0))='Analyse par appartement'!$A$1)*(('Récaptitulatif Résa PARIS 2018'!$I$2:OFFSET($I$2,LastR2,0)))))</f>
        <v>0</v>
      </c>
      <c r="G72" s="43">
        <f ca="1">IFERROR(IF(A72="",0,INDIRECT("'Récaptitulatif Loyer Paris'!"&amp;ADDRESS(MATCH(A72,'Récapitulatif  Loyer PARIS 2018'!$A:$A,0),MATCH($A$1,'Récapitulatif  Loyer PARIS 2018'!$1:$1,0)+1,4))),0)</f>
        <v>0</v>
      </c>
      <c r="H72" s="92">
        <f ca="1">IFERROR(IF(A72="",0,INDIRECT("'Récaptitulatif Loyer Paris'!"&amp;ADDRESS(MATCH(A72,'Récapitulatif  Loyer PARIS 2018'!$A:$A,0),MATCH($A$1,'Récapitulatif  Loyer PARIS 2018'!$1:$1,0),4))),0)</f>
        <v>0</v>
      </c>
      <c r="I72" s="43">
        <f t="shared" ca="1" si="9"/>
        <v>0</v>
      </c>
      <c r="J72" s="44" t="str">
        <f t="shared" ca="1" si="10"/>
        <v/>
      </c>
      <c r="K72" s="45" t="str">
        <f t="shared" ca="1" si="11"/>
        <v/>
      </c>
    </row>
    <row r="73" spans="1:11" ht="20.100000000000001" customHeight="1" x14ac:dyDescent="0.25">
      <c r="A73" s="12" t="str">
        <f t="array" aca="1" ref="A73" ca="1">IFERROR(INDEX('Récaptitulatif Résa PARIS 2018'!$A$2:OFFSET($A$2,LastR2,0), MATCH(0, IF($A$1='Récaptitulatif Résa PARIS 2018'!$F$2:OFFSET($F$2,LastR2,0), COUNTIF($A$2:$A72, 'Récaptitulatif Résa PARIS 2018'!$A$2:OFFSET($A$2,LastR2,0)), ""), 0)),"")</f>
        <v/>
      </c>
      <c r="B73" s="43">
        <f ca="1">IF(OR($A73="",$A73=0),0,SUMPRODUCT((('Récaptitulatif Résa PARIS 2018'!$A$2:OFFSET($A$2,LastR2,0))='Analyse par appartement'!$A73)*(('Récaptitulatif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73" s="43">
        <f ca="1">IF(OR($A73="",$A73=0),0,SUMPRODUCT((('Récaptitulatif Résa PARIS 2018'!$A$2:OFFSET($A$2,LastR2,0))='Analyse par appartement'!$A73)*(('Récaptitulatif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73" s="43">
        <f ca="1">IF(OR($A73="",$A73=0),0,SUMPRODUCT((('Récaptitulatif Résa PARIS 2018'!$A$2:OFFSET($A$2,LastR2,0))='Analyse par appartement'!$A73)*(('Récaptitulatif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73" s="43">
        <f ca="1">IF(OR($A73="",$A73=0),0,SUMPRODUCT((('Récaptitulatif Résa PARIS 2018'!$A$2:OFFSET($A$2,LastR2,0))='Analyse par appartement'!$A73)*(('Récaptitulatif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73" s="92">
        <f ca="1">IF(OR($A73="",$A73=0),0,SUMPRODUCT((('Récaptitulatif Résa PARIS 2018'!$A$2:OFFSET($A$2,LastR2,0))='Analyse par appartement'!$A73)*(('Récaptitulatif Résa PARIS 2018'!$F$2:OFFSET($F$2,LastR2,0))='Analyse par appartement'!$A$1)*(('Récaptitulatif Résa PARIS 2018'!$I$2:OFFSET($I$2,LastR2,0)))))</f>
        <v>0</v>
      </c>
      <c r="G73" s="43">
        <f ca="1">IFERROR(IF(A73="",0,INDIRECT("'Récaptitulatif Loyer Paris'!"&amp;ADDRESS(MATCH(A73,'Récapitulatif  Loyer PARIS 2018'!$A:$A,0),MATCH($A$1,'Récapitulatif  Loyer PARIS 2018'!$1:$1,0)+1,4))),0)</f>
        <v>0</v>
      </c>
      <c r="H73" s="92">
        <f ca="1">IFERROR(IF(A73="",0,INDIRECT("'Récaptitulatif Loyer Paris'!"&amp;ADDRESS(MATCH(A73,'Récapitulatif  Loyer PARIS 2018'!$A:$A,0),MATCH($A$1,'Récapitulatif  Loyer PARIS 2018'!$1:$1,0),4))),0)</f>
        <v>0</v>
      </c>
      <c r="I73" s="43">
        <f t="shared" ca="1" si="9"/>
        <v>0</v>
      </c>
      <c r="J73" s="44" t="str">
        <f t="shared" ca="1" si="10"/>
        <v/>
      </c>
      <c r="K73" s="45" t="str">
        <f t="shared" ca="1" si="11"/>
        <v/>
      </c>
    </row>
    <row r="74" spans="1:11" ht="20.100000000000001" customHeight="1" x14ac:dyDescent="0.25">
      <c r="A74" s="12" t="str">
        <f t="array" aca="1" ref="A74" ca="1">IFERROR(INDEX('Récaptitulatif Résa PARIS 2018'!$A$2:OFFSET($A$2,LastR2,0), MATCH(0, IF($A$1='Récaptitulatif Résa PARIS 2018'!$F$2:OFFSET($F$2,LastR2,0), COUNTIF($A$2:$A73, 'Récaptitulatif Résa PARIS 2018'!$A$2:OFFSET($A$2,LastR2,0)), ""), 0)),"")</f>
        <v/>
      </c>
      <c r="B74" s="43">
        <f ca="1">IF(OR($A74="",$A74=0),0,SUMPRODUCT((('Récaptitulatif Résa PARIS 2018'!$A$2:OFFSET($A$2,LastR2,0))='Analyse par appartement'!$A74)*(('Récaptitulatif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74" s="43">
        <f ca="1">IF(OR($A74="",$A74=0),0,SUMPRODUCT((('Récaptitulatif Résa PARIS 2018'!$A$2:OFFSET($A$2,LastR2,0))='Analyse par appartement'!$A74)*(('Récaptitulatif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74" s="43">
        <f ca="1">IF(OR($A74="",$A74=0),0,SUMPRODUCT((('Récaptitulatif Résa PARIS 2018'!$A$2:OFFSET($A$2,LastR2,0))='Analyse par appartement'!$A74)*(('Récaptitulatif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74" s="43">
        <f ca="1">IF(OR($A74="",$A74=0),0,SUMPRODUCT((('Récaptitulatif Résa PARIS 2018'!$A$2:OFFSET($A$2,LastR2,0))='Analyse par appartement'!$A74)*(('Récaptitulatif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74" s="92">
        <f ca="1">IF(OR($A74="",$A74=0),0,SUMPRODUCT((('Récaptitulatif Résa PARIS 2018'!$A$2:OFFSET($A$2,LastR2,0))='Analyse par appartement'!$A74)*(('Récaptitulatif Résa PARIS 2018'!$F$2:OFFSET($F$2,LastR2,0))='Analyse par appartement'!$A$1)*(('Récaptitulatif Résa PARIS 2018'!$I$2:OFFSET($I$2,LastR2,0)))))</f>
        <v>0</v>
      </c>
      <c r="G74" s="43">
        <f ca="1">IFERROR(IF(A74="",0,INDIRECT("'Récaptitulatif Loyer Paris'!"&amp;ADDRESS(MATCH(A74,'Récapitulatif  Loyer PARIS 2018'!$A:$A,0),MATCH($A$1,'Récapitulatif  Loyer PARIS 2018'!$1:$1,0)+1,4))),0)</f>
        <v>0</v>
      </c>
      <c r="H74" s="92">
        <f ca="1">IFERROR(IF(A74="",0,INDIRECT("'Récaptitulatif Loyer Paris'!"&amp;ADDRESS(MATCH(A74,'Récapitulatif  Loyer PARIS 2018'!$A:$A,0),MATCH($A$1,'Récapitulatif  Loyer PARIS 2018'!$1:$1,0),4))),0)</f>
        <v>0</v>
      </c>
      <c r="I74" s="43">
        <f t="shared" ca="1" si="9"/>
        <v>0</v>
      </c>
      <c r="J74" s="44" t="str">
        <f t="shared" ca="1" si="10"/>
        <v/>
      </c>
      <c r="K74" s="45" t="str">
        <f t="shared" ca="1" si="11"/>
        <v/>
      </c>
    </row>
    <row r="75" spans="1:11" ht="20.100000000000001" customHeight="1" x14ac:dyDescent="0.25">
      <c r="A75" s="12" t="str">
        <f t="array" aca="1" ref="A75" ca="1">IFERROR(INDEX('Récaptitulatif Résa PARIS 2018'!$A$2:OFFSET($A$2,LastR2,0), MATCH(0, IF($A$1='Récaptitulatif Résa PARIS 2018'!$F$2:OFFSET($F$2,LastR2,0), COUNTIF($A$2:$A74, 'Récaptitulatif Résa PARIS 2018'!$A$2:OFFSET($A$2,LastR2,0)), ""), 0)),"")</f>
        <v/>
      </c>
      <c r="B75" s="43">
        <f ca="1">IF(OR($A75="",$A75=0),0,SUMPRODUCT((('Récaptitulatif Résa PARIS 2018'!$A$2:OFFSET($A$2,LastR2,0))='Analyse par appartement'!$A75)*(('Récaptitulatif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75" s="43">
        <f ca="1">IF(OR($A75="",$A75=0),0,SUMPRODUCT((('Récaptitulatif Résa PARIS 2018'!$A$2:OFFSET($A$2,LastR2,0))='Analyse par appartement'!$A75)*(('Récaptitulatif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75" s="43">
        <f ca="1">IF(OR($A75="",$A75=0),0,SUMPRODUCT((('Récaptitulatif Résa PARIS 2018'!$A$2:OFFSET($A$2,LastR2,0))='Analyse par appartement'!$A75)*(('Récaptitulatif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75" s="43">
        <f ca="1">IF(OR($A75="",$A75=0),0,SUMPRODUCT((('Récaptitulatif Résa PARIS 2018'!$A$2:OFFSET($A$2,LastR2,0))='Analyse par appartement'!$A75)*(('Récaptitulatif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75" s="92">
        <f ca="1">IF(OR($A75="",$A75=0),0,SUMPRODUCT((('Récaptitulatif Résa PARIS 2018'!$A$2:OFFSET($A$2,LastR2,0))='Analyse par appartement'!$A75)*(('Récaptitulatif Résa PARIS 2018'!$F$2:OFFSET($F$2,LastR2,0))='Analyse par appartement'!$A$1)*(('Récaptitulatif Résa PARIS 2018'!$I$2:OFFSET($I$2,LastR2,0)))))</f>
        <v>0</v>
      </c>
      <c r="G75" s="43">
        <f ca="1">IFERROR(IF(A75="",0,INDIRECT("'Récaptitulatif Loyer Paris'!"&amp;ADDRESS(MATCH(A75,'Récapitulatif  Loyer PARIS 2018'!$A:$A,0),MATCH($A$1,'Récapitulatif  Loyer PARIS 2018'!$1:$1,0)+1,4))),0)</f>
        <v>0</v>
      </c>
      <c r="H75" s="92">
        <f ca="1">IFERROR(IF(A75="",0,INDIRECT("'Récaptitulatif Loyer Paris'!"&amp;ADDRESS(MATCH(A75,'Récapitulatif  Loyer PARIS 2018'!$A:$A,0),MATCH($A$1,'Récapitulatif  Loyer PARIS 2018'!$1:$1,0),4))),0)</f>
        <v>0</v>
      </c>
      <c r="I75" s="43">
        <f t="shared" ca="1" si="9"/>
        <v>0</v>
      </c>
      <c r="J75" s="44" t="str">
        <f t="shared" ca="1" si="10"/>
        <v/>
      </c>
      <c r="K75" s="45" t="str">
        <f t="shared" ca="1" si="11"/>
        <v/>
      </c>
    </row>
    <row r="76" spans="1:11" ht="20.100000000000001" customHeight="1" x14ac:dyDescent="0.25">
      <c r="A76" s="12" t="str">
        <f t="array" aca="1" ref="A76" ca="1">IFERROR(INDEX('Récaptitulatif Résa PARIS 2018'!$A$2:OFFSET($A$2,LastR2,0), MATCH(0, IF($A$1='Récaptitulatif Résa PARIS 2018'!$F$2:OFFSET($F$2,LastR2,0), COUNTIF($A$2:$A75, 'Récaptitulatif Résa PARIS 2018'!$A$2:OFFSET($A$2,LastR2,0)), ""), 0)),"")</f>
        <v/>
      </c>
      <c r="B76" s="43">
        <f ca="1">IF(OR($A76="",$A76=0),0,SUMPRODUCT((('Récaptitulatif Résa PARIS 2018'!$A$2:OFFSET($A$2,LastR2,0))='Analyse par appartement'!$A76)*(('Récaptitulatif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76" s="43">
        <f ca="1">IF(OR($A76="",$A76=0),0,SUMPRODUCT((('Récaptitulatif Résa PARIS 2018'!$A$2:OFFSET($A$2,LastR2,0))='Analyse par appartement'!$A76)*(('Récaptitulatif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76" s="43">
        <f ca="1">IF(OR($A76="",$A76=0),0,SUMPRODUCT((('Récaptitulatif Résa PARIS 2018'!$A$2:OFFSET($A$2,LastR2,0))='Analyse par appartement'!$A76)*(('Récaptitulatif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76" s="43">
        <f ca="1">IF(OR($A76="",$A76=0),0,SUMPRODUCT((('Récaptitulatif Résa PARIS 2018'!$A$2:OFFSET($A$2,LastR2,0))='Analyse par appartement'!$A76)*(('Récaptitulatif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76" s="92">
        <f ca="1">IF(OR($A76="",$A76=0),0,SUMPRODUCT((('Récaptitulatif Résa PARIS 2018'!$A$2:OFFSET($A$2,LastR2,0))='Analyse par appartement'!$A76)*(('Récaptitulatif Résa PARIS 2018'!$F$2:OFFSET($F$2,LastR2,0))='Analyse par appartement'!$A$1)*(('Récaptitulatif Résa PARIS 2018'!$I$2:OFFSET($I$2,LastR2,0)))))</f>
        <v>0</v>
      </c>
      <c r="G76" s="43">
        <f ca="1">IFERROR(IF(A76="",0,INDIRECT("'Récaptitulatif Loyer Paris'!"&amp;ADDRESS(MATCH(A76,'Récapitulatif  Loyer PARIS 2018'!$A:$A,0),MATCH($A$1,'Récapitulatif  Loyer PARIS 2018'!$1:$1,0)+1,4))),0)</f>
        <v>0</v>
      </c>
      <c r="H76" s="92">
        <f ca="1">IFERROR(IF(A76="",0,INDIRECT("'Récaptitulatif Loyer Paris'!"&amp;ADDRESS(MATCH(A76,'Récapitulatif  Loyer PARIS 2018'!$A:$A,0),MATCH($A$1,'Récapitulatif  Loyer PARIS 2018'!$1:$1,0),4))),0)</f>
        <v>0</v>
      </c>
      <c r="I76" s="43">
        <f t="shared" ca="1" si="9"/>
        <v>0</v>
      </c>
      <c r="J76" s="44" t="str">
        <f t="shared" ca="1" si="10"/>
        <v/>
      </c>
      <c r="K76" s="45" t="str">
        <f t="shared" ca="1" si="11"/>
        <v/>
      </c>
    </row>
    <row r="77" spans="1:11" ht="20.100000000000001" customHeight="1" x14ac:dyDescent="0.25">
      <c r="A77" s="12" t="str">
        <f t="array" aca="1" ref="A77" ca="1">IFERROR(INDEX('Récaptitulatif Résa PARIS 2018'!$A$2:OFFSET($A$2,LastR2,0), MATCH(0, IF($A$1='Récaptitulatif Résa PARIS 2018'!$F$2:OFFSET($F$2,LastR2,0), COUNTIF($A$2:$A76, 'Récaptitulatif Résa PARIS 2018'!$A$2:OFFSET($A$2,LastR2,0)), ""), 0)),"")</f>
        <v/>
      </c>
      <c r="B77" s="43">
        <f ca="1">IF(OR($A77="",$A77=0),0,SUMPRODUCT((('Récaptitulatif Résa PARIS 2018'!$A$2:OFFSET($A$2,LastR2,0))='Analyse par appartement'!$A77)*(('Récaptitulatif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77" s="43">
        <f ca="1">IF(OR($A77="",$A77=0),0,SUMPRODUCT((('Récaptitulatif Résa PARIS 2018'!$A$2:OFFSET($A$2,LastR2,0))='Analyse par appartement'!$A77)*(('Récaptitulatif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77" s="43">
        <f ca="1">IF(OR($A77="",$A77=0),0,SUMPRODUCT((('Récaptitulatif Résa PARIS 2018'!$A$2:OFFSET($A$2,LastR2,0))='Analyse par appartement'!$A77)*(('Récaptitulatif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77" s="43">
        <f ca="1">IF(OR($A77="",$A77=0),0,SUMPRODUCT((('Récaptitulatif Résa PARIS 2018'!$A$2:OFFSET($A$2,LastR2,0))='Analyse par appartement'!$A77)*(('Récaptitulatif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77" s="92">
        <f ca="1">IF(OR($A77="",$A77=0),0,SUMPRODUCT((('Récaptitulatif Résa PARIS 2018'!$A$2:OFFSET($A$2,LastR2,0))='Analyse par appartement'!$A77)*(('Récaptitulatif Résa PARIS 2018'!$F$2:OFFSET($F$2,LastR2,0))='Analyse par appartement'!$A$1)*(('Récaptitulatif Résa PARIS 2018'!$I$2:OFFSET($I$2,LastR2,0)))))</f>
        <v>0</v>
      </c>
      <c r="G77" s="43">
        <f ca="1">IFERROR(IF(A77="",0,INDIRECT("'Récaptitulatif Loyer Paris'!"&amp;ADDRESS(MATCH(A77,'Récapitulatif  Loyer PARIS 2018'!$A:$A,0),MATCH($A$1,'Récapitulatif  Loyer PARIS 2018'!$1:$1,0)+1,4))),0)</f>
        <v>0</v>
      </c>
      <c r="H77" s="92">
        <f ca="1">IFERROR(IF(A77="",0,INDIRECT("'Récaptitulatif Loyer Paris'!"&amp;ADDRESS(MATCH(A77,'Récapitulatif  Loyer PARIS 2018'!$A:$A,0),MATCH($A$1,'Récapitulatif  Loyer PARIS 2018'!$1:$1,0),4))),0)</f>
        <v>0</v>
      </c>
      <c r="I77" s="43">
        <f t="shared" ca="1" si="9"/>
        <v>0</v>
      </c>
      <c r="J77" s="44" t="str">
        <f t="shared" ca="1" si="10"/>
        <v/>
      </c>
      <c r="K77" s="45" t="str">
        <f t="shared" ca="1" si="11"/>
        <v/>
      </c>
    </row>
    <row r="78" spans="1:11" ht="20.100000000000001" customHeight="1" x14ac:dyDescent="0.25">
      <c r="A78" s="12" t="str">
        <f t="array" aca="1" ref="A78" ca="1">IFERROR(INDEX('Récaptitulatif Résa PARIS 2018'!$A$2:OFFSET($A$2,LastR2,0), MATCH(0, IF($A$1='Récaptitulatif Résa PARIS 2018'!$F$2:OFFSET($F$2,LastR2,0), COUNTIF($A$2:$A77, 'Récaptitulatif Résa PARIS 2018'!$A$2:OFFSET($A$2,LastR2,0)), ""), 0)),"")</f>
        <v/>
      </c>
      <c r="B78" s="43">
        <f ca="1">IF(OR($A78="",$A78=0),0,SUMPRODUCT((('Récaptitulatif Résa PARIS 2018'!$A$2:OFFSET($A$2,LastR2,0))='Analyse par appartement'!$A78)*(('Récaptitulatif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78" s="43">
        <f ca="1">IF(OR($A78="",$A78=0),0,SUMPRODUCT((('Récaptitulatif Résa PARIS 2018'!$A$2:OFFSET($A$2,LastR2,0))='Analyse par appartement'!$A78)*(('Récaptitulatif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78" s="43">
        <f ca="1">IF(OR($A78="",$A78=0),0,SUMPRODUCT((('Récaptitulatif Résa PARIS 2018'!$A$2:OFFSET($A$2,LastR2,0))='Analyse par appartement'!$A78)*(('Récaptitulatif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78" s="43">
        <f ca="1">IF(OR($A78="",$A78=0),0,SUMPRODUCT((('Récaptitulatif Résa PARIS 2018'!$A$2:OFFSET($A$2,LastR2,0))='Analyse par appartement'!$A78)*(('Récaptitulatif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78" s="92">
        <f ca="1">IF(OR($A78="",$A78=0),0,SUMPRODUCT((('Récaptitulatif Résa PARIS 2018'!$A$2:OFFSET($A$2,LastR2,0))='Analyse par appartement'!$A78)*(('Récaptitulatif Résa PARIS 2018'!$F$2:OFFSET($F$2,LastR2,0))='Analyse par appartement'!$A$1)*(('Récaptitulatif Résa PARIS 2018'!$I$2:OFFSET($I$2,LastR2,0)))))</f>
        <v>0</v>
      </c>
      <c r="G78" s="43">
        <f ca="1">IFERROR(IF(A78="",0,INDIRECT("'Récaptitulatif Loyer Paris'!"&amp;ADDRESS(MATCH(A78,'Récapitulatif  Loyer PARIS 2018'!$A:$A,0),MATCH($A$1,'Récapitulatif  Loyer PARIS 2018'!$1:$1,0)+1,4))),0)</f>
        <v>0</v>
      </c>
      <c r="H78" s="92">
        <f ca="1">IFERROR(IF(A78="",0,INDIRECT("'Récaptitulatif Loyer Paris'!"&amp;ADDRESS(MATCH(A78,'Récapitulatif  Loyer PARIS 2018'!$A:$A,0),MATCH($A$1,'Récapitulatif  Loyer PARIS 2018'!$1:$1,0),4))),0)</f>
        <v>0</v>
      </c>
      <c r="I78" s="43">
        <f t="shared" ca="1" si="9"/>
        <v>0</v>
      </c>
      <c r="J78" s="44" t="str">
        <f t="shared" ca="1" si="10"/>
        <v/>
      </c>
      <c r="K78" s="45" t="str">
        <f t="shared" ca="1" si="11"/>
        <v/>
      </c>
    </row>
    <row r="79" spans="1:11" ht="20.100000000000001" customHeight="1" x14ac:dyDescent="0.25">
      <c r="A79" s="12" t="str">
        <f t="array" aca="1" ref="A79" ca="1">IFERROR(INDEX('Récaptitulatif Résa PARIS 2018'!$A$2:OFFSET($A$2,LastR2,0), MATCH(0, IF($A$1='Récaptitulatif Résa PARIS 2018'!$F$2:OFFSET($F$2,LastR2,0), COUNTIF($A$2:$A78, 'Récaptitulatif Résa PARIS 2018'!$A$2:OFFSET($A$2,LastR2,0)), ""), 0)),"")</f>
        <v/>
      </c>
      <c r="B79" s="43">
        <f ca="1">IF(OR($A79="",$A79=0),0,SUMPRODUCT((('Récaptitulatif Résa PARIS 2018'!$A$2:OFFSET($A$2,LastR2,0))='Analyse par appartement'!$A79)*(('Récaptitulatif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79" s="43">
        <f ca="1">IF(OR($A79="",$A79=0),0,SUMPRODUCT((('Récaptitulatif Résa PARIS 2018'!$A$2:OFFSET($A$2,LastR2,0))='Analyse par appartement'!$A79)*(('Récaptitulatif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79" s="43">
        <f ca="1">IF(OR($A79="",$A79=0),0,SUMPRODUCT((('Récaptitulatif Résa PARIS 2018'!$A$2:OFFSET($A$2,LastR2,0))='Analyse par appartement'!$A79)*(('Récaptitulatif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79" s="43">
        <f ca="1">IF(OR($A79="",$A79=0),0,SUMPRODUCT((('Récaptitulatif Résa PARIS 2018'!$A$2:OFFSET($A$2,LastR2,0))='Analyse par appartement'!$A79)*(('Récaptitulatif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79" s="92">
        <f ca="1">IF(OR($A79="",$A79=0),0,SUMPRODUCT((('Récaptitulatif Résa PARIS 2018'!$A$2:OFFSET($A$2,LastR2,0))='Analyse par appartement'!$A79)*(('Récaptitulatif Résa PARIS 2018'!$F$2:OFFSET($F$2,LastR2,0))='Analyse par appartement'!$A$1)*(('Récaptitulatif Résa PARIS 2018'!$I$2:OFFSET($I$2,LastR2,0)))))</f>
        <v>0</v>
      </c>
      <c r="G79" s="43">
        <f ca="1">IFERROR(IF(A79="",0,INDIRECT("'Récaptitulatif Loyer Paris'!"&amp;ADDRESS(MATCH(A79,'Récapitulatif  Loyer PARIS 2018'!$A:$A,0),MATCH($A$1,'Récapitulatif  Loyer PARIS 2018'!$1:$1,0)+1,4))),0)</f>
        <v>0</v>
      </c>
      <c r="H79" s="92">
        <f ca="1">IFERROR(IF(A79="",0,INDIRECT("'Récaptitulatif Loyer Paris'!"&amp;ADDRESS(MATCH(A79,'Récapitulatif  Loyer PARIS 2018'!$A:$A,0),MATCH($A$1,'Récapitulatif  Loyer PARIS 2018'!$1:$1,0),4))),0)</f>
        <v>0</v>
      </c>
      <c r="I79" s="43">
        <f t="shared" ca="1" si="9"/>
        <v>0</v>
      </c>
      <c r="J79" s="44" t="str">
        <f t="shared" ca="1" si="10"/>
        <v/>
      </c>
      <c r="K79" s="45" t="str">
        <f t="shared" ca="1" si="11"/>
        <v/>
      </c>
    </row>
    <row r="80" spans="1:11" ht="20.100000000000001" customHeight="1" x14ac:dyDescent="0.25">
      <c r="A80" s="12" t="str">
        <f t="array" aca="1" ref="A80" ca="1">IFERROR(INDEX('Récaptitulatif Résa PARIS 2018'!$A$2:OFFSET($A$2,LastR2,0), MATCH(0, IF($A$1='Récaptitulatif Résa PARIS 2018'!$F$2:OFFSET($F$2,LastR2,0), COUNTIF($A$2:$A79, 'Récaptitulatif Résa PARIS 2018'!$A$2:OFFSET($A$2,LastR2,0)), ""), 0)),"")</f>
        <v/>
      </c>
      <c r="B80" s="43">
        <f ca="1">IF(OR($A80="",$A80=0),0,SUMPRODUCT((('Récaptitulatif Résa PARIS 2018'!$A$2:OFFSET($A$2,LastR2,0))='Analyse par appartement'!$A80)*(('Récaptitulatif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80" s="43">
        <f ca="1">IF(OR($A80="",$A80=0),0,SUMPRODUCT((('Récaptitulatif Résa PARIS 2018'!$A$2:OFFSET($A$2,LastR2,0))='Analyse par appartement'!$A80)*(('Récaptitulatif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80" s="43">
        <f ca="1">IF(OR($A80="",$A80=0),0,SUMPRODUCT((('Récaptitulatif Résa PARIS 2018'!$A$2:OFFSET($A$2,LastR2,0))='Analyse par appartement'!$A80)*(('Récaptitulatif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80" s="43">
        <f ca="1">IF(OR($A80="",$A80=0),0,SUMPRODUCT((('Récaptitulatif Résa PARIS 2018'!$A$2:OFFSET($A$2,LastR2,0))='Analyse par appartement'!$A80)*(('Récaptitulatif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80" s="92">
        <f ca="1">IF(OR($A80="",$A80=0),0,SUMPRODUCT((('Récaptitulatif Résa PARIS 2018'!$A$2:OFFSET($A$2,LastR2,0))='Analyse par appartement'!$A80)*(('Récaptitulatif Résa PARIS 2018'!$F$2:OFFSET($F$2,LastR2,0))='Analyse par appartement'!$A$1)*(('Récaptitulatif Résa PARIS 2018'!$I$2:OFFSET($I$2,LastR2,0)))))</f>
        <v>0</v>
      </c>
      <c r="G80" s="43">
        <f ca="1">IFERROR(IF(A80="",0,INDIRECT("'Récaptitulatif Loyer Paris'!"&amp;ADDRESS(MATCH(A80,'Récapitulatif  Loyer PARIS 2018'!$A:$A,0),MATCH($A$1,'Récapitulatif  Loyer PARIS 2018'!$1:$1,0)+1,4))),0)</f>
        <v>0</v>
      </c>
      <c r="H80" s="92">
        <f ca="1">IFERROR(IF(A80="",0,INDIRECT("'Récaptitulatif Loyer Paris'!"&amp;ADDRESS(MATCH(A80,'Récapitulatif  Loyer PARIS 2018'!$A:$A,0),MATCH($A$1,'Récapitulatif  Loyer PARIS 2018'!$1:$1,0),4))),0)</f>
        <v>0</v>
      </c>
      <c r="I80" s="43">
        <f t="shared" ref="I80:I143" ca="1" si="12">B80-G80</f>
        <v>0</v>
      </c>
      <c r="J80" s="44" t="str">
        <f t="shared" ref="J80:J143" ca="1" si="13">IFERROR(I80/B80,"")</f>
        <v/>
      </c>
      <c r="K80" s="45" t="str">
        <f t="shared" ref="K80:K143" ca="1" si="14">IFERROR(F80/H80,"")</f>
        <v/>
      </c>
    </row>
    <row r="81" spans="1:11" ht="20.100000000000001" customHeight="1" x14ac:dyDescent="0.25">
      <c r="A81" s="12" t="str">
        <f t="array" aca="1" ref="A81" ca="1">IFERROR(INDEX('Récaptitulatif Résa PARIS 2018'!$A$2:OFFSET($A$2,LastR2,0), MATCH(0, IF($A$1='Récaptitulatif Résa PARIS 2018'!$F$2:OFFSET($F$2,LastR2,0), COUNTIF($A$2:$A80, 'Récaptitulatif Résa PARIS 2018'!$A$2:OFFSET($A$2,LastR2,0)), ""), 0)),"")</f>
        <v/>
      </c>
      <c r="B81" s="43">
        <f ca="1">IF(OR($A81="",$A81=0),0,SUMPRODUCT((('Récaptitulatif Résa PARIS 2018'!$A$2:OFFSET($A$2,LastR2,0))='Analyse par appartement'!$A81)*(('Récaptitulatif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81" s="43">
        <f ca="1">IF(OR($A81="",$A81=0),0,SUMPRODUCT((('Récaptitulatif Résa PARIS 2018'!$A$2:OFFSET($A$2,LastR2,0))='Analyse par appartement'!$A81)*(('Récaptitulatif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81" s="43">
        <f ca="1">IF(OR($A81="",$A81=0),0,SUMPRODUCT((('Récaptitulatif Résa PARIS 2018'!$A$2:OFFSET($A$2,LastR2,0))='Analyse par appartement'!$A81)*(('Récaptitulatif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81" s="43">
        <f ca="1">IF(OR($A81="",$A81=0),0,SUMPRODUCT((('Récaptitulatif Résa PARIS 2018'!$A$2:OFFSET($A$2,LastR2,0))='Analyse par appartement'!$A81)*(('Récaptitulatif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81" s="92">
        <f ca="1">IF(OR($A81="",$A81=0),0,SUMPRODUCT((('Récaptitulatif Résa PARIS 2018'!$A$2:OFFSET($A$2,LastR2,0))='Analyse par appartement'!$A81)*(('Récaptitulatif Résa PARIS 2018'!$F$2:OFFSET($F$2,LastR2,0))='Analyse par appartement'!$A$1)*(('Récaptitulatif Résa PARIS 2018'!$I$2:OFFSET($I$2,LastR2,0)))))</f>
        <v>0</v>
      </c>
      <c r="G81" s="43">
        <f ca="1">IFERROR(IF(A81="",0,INDIRECT("'Récaptitulatif Loyer Paris'!"&amp;ADDRESS(MATCH(A81,'Récapitulatif  Loyer PARIS 2018'!$A:$A,0),MATCH($A$1,'Récapitulatif  Loyer PARIS 2018'!$1:$1,0)+1,4))),0)</f>
        <v>0</v>
      </c>
      <c r="H81" s="92">
        <f ca="1">IFERROR(IF(A81="",0,INDIRECT("'Récaptitulatif Loyer Paris'!"&amp;ADDRESS(MATCH(A81,'Récapitulatif  Loyer PARIS 2018'!$A:$A,0),MATCH($A$1,'Récapitulatif  Loyer PARIS 2018'!$1:$1,0),4))),0)</f>
        <v>0</v>
      </c>
      <c r="I81" s="43">
        <f t="shared" ca="1" si="12"/>
        <v>0</v>
      </c>
      <c r="J81" s="44" t="str">
        <f t="shared" ca="1" si="13"/>
        <v/>
      </c>
      <c r="K81" s="45" t="str">
        <f t="shared" ca="1" si="14"/>
        <v/>
      </c>
    </row>
    <row r="82" spans="1:11" ht="20.100000000000001" customHeight="1" x14ac:dyDescent="0.25">
      <c r="A82" s="12" t="str">
        <f t="array" aca="1" ref="A82" ca="1">IFERROR(INDEX('Récaptitulatif Résa PARIS 2018'!$A$2:OFFSET($A$2,LastR2,0), MATCH(0, IF($A$1='Récaptitulatif Résa PARIS 2018'!$F$2:OFFSET($F$2,LastR2,0), COUNTIF($A$2:$A81, 'Récaptitulatif Résa PARIS 2018'!$A$2:OFFSET($A$2,LastR2,0)), ""), 0)),"")</f>
        <v/>
      </c>
      <c r="B82" s="43">
        <f ca="1">IF(OR($A82="",$A82=0),0,SUMPRODUCT((('Récaptitulatif Résa PARIS 2018'!$A$2:OFFSET($A$2,LastR2,0))='Analyse par appartement'!$A82)*(('Récaptitulatif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82" s="43">
        <f ca="1">IF(OR($A82="",$A82=0),0,SUMPRODUCT((('Récaptitulatif Résa PARIS 2018'!$A$2:OFFSET($A$2,LastR2,0))='Analyse par appartement'!$A82)*(('Récaptitulatif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82" s="43">
        <f ca="1">IF(OR($A82="",$A82=0),0,SUMPRODUCT((('Récaptitulatif Résa PARIS 2018'!$A$2:OFFSET($A$2,LastR2,0))='Analyse par appartement'!$A82)*(('Récaptitulatif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82" s="43">
        <f ca="1">IF(OR($A82="",$A82=0),0,SUMPRODUCT((('Récaptitulatif Résa PARIS 2018'!$A$2:OFFSET($A$2,LastR2,0))='Analyse par appartement'!$A82)*(('Récaptitulatif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82" s="92">
        <f ca="1">IF(OR($A82="",$A82=0),0,SUMPRODUCT((('Récaptitulatif Résa PARIS 2018'!$A$2:OFFSET($A$2,LastR2,0))='Analyse par appartement'!$A82)*(('Récaptitulatif Résa PARIS 2018'!$F$2:OFFSET($F$2,LastR2,0))='Analyse par appartement'!$A$1)*(('Récaptitulatif Résa PARIS 2018'!$I$2:OFFSET($I$2,LastR2,0)))))</f>
        <v>0</v>
      </c>
      <c r="G82" s="43">
        <f ca="1">IFERROR(IF(A82="",0,INDIRECT("'Récaptitulatif Loyer Paris'!"&amp;ADDRESS(MATCH(A82,'Récapitulatif  Loyer PARIS 2018'!$A:$A,0),MATCH($A$1,'Récapitulatif  Loyer PARIS 2018'!$1:$1,0)+1,4))),0)</f>
        <v>0</v>
      </c>
      <c r="H82" s="92">
        <f ca="1">IFERROR(IF(A82="",0,INDIRECT("'Récaptitulatif Loyer Paris'!"&amp;ADDRESS(MATCH(A82,'Récapitulatif  Loyer PARIS 2018'!$A:$A,0),MATCH($A$1,'Récapitulatif  Loyer PARIS 2018'!$1:$1,0),4))),0)</f>
        <v>0</v>
      </c>
      <c r="I82" s="43">
        <f t="shared" ca="1" si="12"/>
        <v>0</v>
      </c>
      <c r="J82" s="44" t="str">
        <f t="shared" ca="1" si="13"/>
        <v/>
      </c>
      <c r="K82" s="45" t="str">
        <f t="shared" ca="1" si="14"/>
        <v/>
      </c>
    </row>
    <row r="83" spans="1:11" ht="20.100000000000001" customHeight="1" x14ac:dyDescent="0.25">
      <c r="A83" s="12" t="str">
        <f t="array" aca="1" ref="A83" ca="1">IFERROR(INDEX('Récaptitulatif Résa PARIS 2018'!$A$2:OFFSET($A$2,LastR2,0), MATCH(0, IF($A$1='Récaptitulatif Résa PARIS 2018'!$F$2:OFFSET($F$2,LastR2,0), COUNTIF($A$2:$A82, 'Récaptitulatif Résa PARIS 2018'!$A$2:OFFSET($A$2,LastR2,0)), ""), 0)),"")</f>
        <v/>
      </c>
      <c r="B83" s="43">
        <f ca="1">IF(OR($A83="",$A83=0),0,SUMPRODUCT((('Récaptitulatif Résa PARIS 2018'!$A$2:OFFSET($A$2,LastR2,0))='Analyse par appartement'!$A83)*(('Récaptitulatif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83" s="43">
        <f ca="1">IF(OR($A83="",$A83=0),0,SUMPRODUCT((('Récaptitulatif Résa PARIS 2018'!$A$2:OFFSET($A$2,LastR2,0))='Analyse par appartement'!$A83)*(('Récaptitulatif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83" s="43">
        <f ca="1">IF(OR($A83="",$A83=0),0,SUMPRODUCT((('Récaptitulatif Résa PARIS 2018'!$A$2:OFFSET($A$2,LastR2,0))='Analyse par appartement'!$A83)*(('Récaptitulatif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83" s="43">
        <f ca="1">IF(OR($A83="",$A83=0),0,SUMPRODUCT((('Récaptitulatif Résa PARIS 2018'!$A$2:OFFSET($A$2,LastR2,0))='Analyse par appartement'!$A83)*(('Récaptitulatif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83" s="92">
        <f ca="1">IF(OR($A83="",$A83=0),0,SUMPRODUCT((('Récaptitulatif Résa PARIS 2018'!$A$2:OFFSET($A$2,LastR2,0))='Analyse par appartement'!$A83)*(('Récaptitulatif Résa PARIS 2018'!$F$2:OFFSET($F$2,LastR2,0))='Analyse par appartement'!$A$1)*(('Récaptitulatif Résa PARIS 2018'!$I$2:OFFSET($I$2,LastR2,0)))))</f>
        <v>0</v>
      </c>
      <c r="G83" s="43">
        <f ca="1">IFERROR(IF(A83="",0,INDIRECT("'Récaptitulatif Loyer Paris'!"&amp;ADDRESS(MATCH(A83,'Récapitulatif  Loyer PARIS 2018'!$A:$A,0),MATCH($A$1,'Récapitulatif  Loyer PARIS 2018'!$1:$1,0)+1,4))),0)</f>
        <v>0</v>
      </c>
      <c r="H83" s="92">
        <f ca="1">IFERROR(IF(A83="",0,INDIRECT("'Récaptitulatif Loyer Paris'!"&amp;ADDRESS(MATCH(A83,'Récapitulatif  Loyer PARIS 2018'!$A:$A,0),MATCH($A$1,'Récapitulatif  Loyer PARIS 2018'!$1:$1,0),4))),0)</f>
        <v>0</v>
      </c>
      <c r="I83" s="43">
        <f t="shared" ca="1" si="12"/>
        <v>0</v>
      </c>
      <c r="J83" s="44" t="str">
        <f t="shared" ca="1" si="13"/>
        <v/>
      </c>
      <c r="K83" s="45" t="str">
        <f t="shared" ca="1" si="14"/>
        <v/>
      </c>
    </row>
    <row r="84" spans="1:11" ht="20.100000000000001" customHeight="1" x14ac:dyDescent="0.25">
      <c r="A84" s="12" t="str">
        <f t="array" aca="1" ref="A84" ca="1">IFERROR(INDEX('Récaptitulatif Résa PARIS 2018'!$A$2:OFFSET($A$2,LastR2,0), MATCH(0, IF($A$1='Récaptitulatif Résa PARIS 2018'!$F$2:OFFSET($F$2,LastR2,0), COUNTIF($A$2:$A83, 'Récaptitulatif Résa PARIS 2018'!$A$2:OFFSET($A$2,LastR2,0)), ""), 0)),"")</f>
        <v/>
      </c>
      <c r="B84" s="43">
        <f ca="1">IF(OR($A84="",$A84=0),0,SUMPRODUCT((('Récaptitulatif Résa PARIS 2018'!$A$2:OFFSET($A$2,LastR2,0))='Analyse par appartement'!$A84)*(('Récaptitulatif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84" s="43">
        <f ca="1">IF(OR($A84="",$A84=0),0,SUMPRODUCT((('Récaptitulatif Résa PARIS 2018'!$A$2:OFFSET($A$2,LastR2,0))='Analyse par appartement'!$A84)*(('Récaptitulatif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84" s="43">
        <f ca="1">IF(OR($A84="",$A84=0),0,SUMPRODUCT((('Récaptitulatif Résa PARIS 2018'!$A$2:OFFSET($A$2,LastR2,0))='Analyse par appartement'!$A84)*(('Récaptitulatif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84" s="43">
        <f ca="1">IF(OR($A84="",$A84=0),0,SUMPRODUCT((('Récaptitulatif Résa PARIS 2018'!$A$2:OFFSET($A$2,LastR2,0))='Analyse par appartement'!$A84)*(('Récaptitulatif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84" s="92">
        <f ca="1">IF(OR($A84="",$A84=0),0,SUMPRODUCT((('Récaptitulatif Résa PARIS 2018'!$A$2:OFFSET($A$2,LastR2,0))='Analyse par appartement'!$A84)*(('Récaptitulatif Résa PARIS 2018'!$F$2:OFFSET($F$2,LastR2,0))='Analyse par appartement'!$A$1)*(('Récaptitulatif Résa PARIS 2018'!$I$2:OFFSET($I$2,LastR2,0)))))</f>
        <v>0</v>
      </c>
      <c r="G84" s="43">
        <f ca="1">IFERROR(IF(A84="",0,INDIRECT("'Récaptitulatif Loyer Paris'!"&amp;ADDRESS(MATCH(A84,'Récapitulatif  Loyer PARIS 2018'!$A:$A,0),MATCH($A$1,'Récapitulatif  Loyer PARIS 2018'!$1:$1,0)+1,4))),0)</f>
        <v>0</v>
      </c>
      <c r="H84" s="92">
        <f ca="1">IFERROR(IF(A84="",0,INDIRECT("'Récaptitulatif Loyer Paris'!"&amp;ADDRESS(MATCH(A84,'Récapitulatif  Loyer PARIS 2018'!$A:$A,0),MATCH($A$1,'Récapitulatif  Loyer PARIS 2018'!$1:$1,0),4))),0)</f>
        <v>0</v>
      </c>
      <c r="I84" s="43">
        <f t="shared" ca="1" si="12"/>
        <v>0</v>
      </c>
      <c r="J84" s="44" t="str">
        <f t="shared" ca="1" si="13"/>
        <v/>
      </c>
      <c r="K84" s="45" t="str">
        <f t="shared" ca="1" si="14"/>
        <v/>
      </c>
    </row>
    <row r="85" spans="1:11" ht="20.100000000000001" customHeight="1" x14ac:dyDescent="0.25">
      <c r="A85" s="12" t="str">
        <f t="array" aca="1" ref="A85" ca="1">IFERROR(INDEX('Récaptitulatif Résa PARIS 2018'!$A$2:OFFSET($A$2,LastR2,0), MATCH(0, IF($A$1='Récaptitulatif Résa PARIS 2018'!$F$2:OFFSET($F$2,LastR2,0), COUNTIF($A$2:$A84, 'Récaptitulatif Résa PARIS 2018'!$A$2:OFFSET($A$2,LastR2,0)), ""), 0)),"")</f>
        <v/>
      </c>
      <c r="B85" s="43">
        <f ca="1">IF(OR($A85="",$A85=0),0,SUMPRODUCT((('Récaptitulatif Résa PARIS 2018'!$A$2:OFFSET($A$2,LastR2,0))='Analyse par appartement'!$A85)*(('Récaptitulatif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85" s="43">
        <f ca="1">IF(OR($A85="",$A85=0),0,SUMPRODUCT((('Récaptitulatif Résa PARIS 2018'!$A$2:OFFSET($A$2,LastR2,0))='Analyse par appartement'!$A85)*(('Récaptitulatif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85" s="43">
        <f ca="1">IF(OR($A85="",$A85=0),0,SUMPRODUCT((('Récaptitulatif Résa PARIS 2018'!$A$2:OFFSET($A$2,LastR2,0))='Analyse par appartement'!$A85)*(('Récaptitulatif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85" s="43">
        <f ca="1">IF(OR($A85="",$A85=0),0,SUMPRODUCT((('Récaptitulatif Résa PARIS 2018'!$A$2:OFFSET($A$2,LastR2,0))='Analyse par appartement'!$A85)*(('Récaptitulatif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85" s="92">
        <f ca="1">IF(OR($A85="",$A85=0),0,SUMPRODUCT((('Récaptitulatif Résa PARIS 2018'!$A$2:OFFSET($A$2,LastR2,0))='Analyse par appartement'!$A85)*(('Récaptitulatif Résa PARIS 2018'!$F$2:OFFSET($F$2,LastR2,0))='Analyse par appartement'!$A$1)*(('Récaptitulatif Résa PARIS 2018'!$I$2:OFFSET($I$2,LastR2,0)))))</f>
        <v>0</v>
      </c>
      <c r="G85" s="43">
        <f ca="1">IFERROR(IF(A85="",0,INDIRECT("'Récaptitulatif Loyer Paris'!"&amp;ADDRESS(MATCH(A85,'Récapitulatif  Loyer PARIS 2018'!$A:$A,0),MATCH($A$1,'Récapitulatif  Loyer PARIS 2018'!$1:$1,0)+1,4))),0)</f>
        <v>0</v>
      </c>
      <c r="H85" s="92">
        <f ca="1">IFERROR(IF(A85="",0,INDIRECT("'Récaptitulatif Loyer Paris'!"&amp;ADDRESS(MATCH(A85,'Récapitulatif  Loyer PARIS 2018'!$A:$A,0),MATCH($A$1,'Récapitulatif  Loyer PARIS 2018'!$1:$1,0),4))),0)</f>
        <v>0</v>
      </c>
      <c r="I85" s="43">
        <f t="shared" ca="1" si="12"/>
        <v>0</v>
      </c>
      <c r="J85" s="44" t="str">
        <f t="shared" ca="1" si="13"/>
        <v/>
      </c>
      <c r="K85" s="45" t="str">
        <f t="shared" ca="1" si="14"/>
        <v/>
      </c>
    </row>
    <row r="86" spans="1:11" ht="20.100000000000001" customHeight="1" x14ac:dyDescent="0.25">
      <c r="A86" s="12" t="str">
        <f t="array" aca="1" ref="A86" ca="1">IFERROR(INDEX('Récaptitulatif Résa PARIS 2018'!$A$2:OFFSET($A$2,LastR2,0), MATCH(0, IF($A$1='Récaptitulatif Résa PARIS 2018'!$F$2:OFFSET($F$2,LastR2,0), COUNTIF($A$2:$A85, 'Récaptitulatif Résa PARIS 2018'!$A$2:OFFSET($A$2,LastR2,0)), ""), 0)),"")</f>
        <v/>
      </c>
      <c r="B86" s="43">
        <f ca="1">IF(OR($A86="",$A86=0),0,SUMPRODUCT((('Récaptitulatif Résa PARIS 2018'!$A$2:OFFSET($A$2,LastR2,0))='Analyse par appartement'!$A86)*(('Récaptitulatif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86" s="43">
        <f ca="1">IF(OR($A86="",$A86=0),0,SUMPRODUCT((('Récaptitulatif Résa PARIS 2018'!$A$2:OFFSET($A$2,LastR2,0))='Analyse par appartement'!$A86)*(('Récaptitulatif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86" s="43">
        <f ca="1">IF(OR($A86="",$A86=0),0,SUMPRODUCT((('Récaptitulatif Résa PARIS 2018'!$A$2:OFFSET($A$2,LastR2,0))='Analyse par appartement'!$A86)*(('Récaptitulatif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86" s="43">
        <f ca="1">IF(OR($A86="",$A86=0),0,SUMPRODUCT((('Récaptitulatif Résa PARIS 2018'!$A$2:OFFSET($A$2,LastR2,0))='Analyse par appartement'!$A86)*(('Récaptitulatif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86" s="92">
        <f ca="1">IF(OR($A86="",$A86=0),0,SUMPRODUCT((('Récaptitulatif Résa PARIS 2018'!$A$2:OFFSET($A$2,LastR2,0))='Analyse par appartement'!$A86)*(('Récaptitulatif Résa PARIS 2018'!$F$2:OFFSET($F$2,LastR2,0))='Analyse par appartement'!$A$1)*(('Récaptitulatif Résa PARIS 2018'!$I$2:OFFSET($I$2,LastR2,0)))))</f>
        <v>0</v>
      </c>
      <c r="G86" s="43">
        <f ca="1">IFERROR(IF(A86="",0,INDIRECT("'Récaptitulatif Loyer Paris'!"&amp;ADDRESS(MATCH(A86,'Récapitulatif  Loyer PARIS 2018'!$A:$A,0),MATCH($A$1,'Récapitulatif  Loyer PARIS 2018'!$1:$1,0)+1,4))),0)</f>
        <v>0</v>
      </c>
      <c r="H86" s="92">
        <f ca="1">IFERROR(IF(A86="",0,INDIRECT("'Récaptitulatif Loyer Paris'!"&amp;ADDRESS(MATCH(A86,'Récapitulatif  Loyer PARIS 2018'!$A:$A,0),MATCH($A$1,'Récapitulatif  Loyer PARIS 2018'!$1:$1,0),4))),0)</f>
        <v>0</v>
      </c>
      <c r="I86" s="43">
        <f t="shared" ca="1" si="12"/>
        <v>0</v>
      </c>
      <c r="J86" s="44" t="str">
        <f t="shared" ca="1" si="13"/>
        <v/>
      </c>
      <c r="K86" s="45" t="str">
        <f t="shared" ca="1" si="14"/>
        <v/>
      </c>
    </row>
    <row r="87" spans="1:11" ht="20.100000000000001" customHeight="1" x14ac:dyDescent="0.25">
      <c r="A87" s="12" t="str">
        <f t="array" aca="1" ref="A87" ca="1">IFERROR(INDEX('Récaptitulatif Résa PARIS 2018'!$A$2:OFFSET($A$2,LastR2,0), MATCH(0, IF($A$1='Récaptitulatif Résa PARIS 2018'!$F$2:OFFSET($F$2,LastR2,0), COUNTIF($A$2:$A86, 'Récaptitulatif Résa PARIS 2018'!$A$2:OFFSET($A$2,LastR2,0)), ""), 0)),"")</f>
        <v/>
      </c>
      <c r="B87" s="43">
        <f ca="1">IF(OR($A87="",$A87=0),0,SUMPRODUCT((('Récaptitulatif Résa PARIS 2018'!$A$2:OFFSET($A$2,LastR2,0))='Analyse par appartement'!$A87)*(('Récaptitulatif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87" s="43">
        <f ca="1">IF(OR($A87="",$A87=0),0,SUMPRODUCT((('Récaptitulatif Résa PARIS 2018'!$A$2:OFFSET($A$2,LastR2,0))='Analyse par appartement'!$A87)*(('Récaptitulatif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87" s="43">
        <f ca="1">IF(OR($A87="",$A87=0),0,SUMPRODUCT((('Récaptitulatif Résa PARIS 2018'!$A$2:OFFSET($A$2,LastR2,0))='Analyse par appartement'!$A87)*(('Récaptitulatif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87" s="43">
        <f ca="1">IF(OR($A87="",$A87=0),0,SUMPRODUCT((('Récaptitulatif Résa PARIS 2018'!$A$2:OFFSET($A$2,LastR2,0))='Analyse par appartement'!$A87)*(('Récaptitulatif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87" s="92">
        <f ca="1">IF(OR($A87="",$A87=0),0,SUMPRODUCT((('Récaptitulatif Résa PARIS 2018'!$A$2:OFFSET($A$2,LastR2,0))='Analyse par appartement'!$A87)*(('Récaptitulatif Résa PARIS 2018'!$F$2:OFFSET($F$2,LastR2,0))='Analyse par appartement'!$A$1)*(('Récaptitulatif Résa PARIS 2018'!$I$2:OFFSET($I$2,LastR2,0)))))</f>
        <v>0</v>
      </c>
      <c r="G87" s="43">
        <f ca="1">IFERROR(IF(A87="",0,INDIRECT("'Récaptitulatif Loyer Paris'!"&amp;ADDRESS(MATCH(A87,'Récapitulatif  Loyer PARIS 2018'!$A:$A,0),MATCH($A$1,'Récapitulatif  Loyer PARIS 2018'!$1:$1,0)+1,4))),0)</f>
        <v>0</v>
      </c>
      <c r="H87" s="92">
        <f ca="1">IFERROR(IF(A87="",0,INDIRECT("'Récaptitulatif Loyer Paris'!"&amp;ADDRESS(MATCH(A87,'Récapitulatif  Loyer PARIS 2018'!$A:$A,0),MATCH($A$1,'Récapitulatif  Loyer PARIS 2018'!$1:$1,0),4))),0)</f>
        <v>0</v>
      </c>
      <c r="I87" s="43">
        <f t="shared" ca="1" si="12"/>
        <v>0</v>
      </c>
      <c r="J87" s="44" t="str">
        <f t="shared" ca="1" si="13"/>
        <v/>
      </c>
      <c r="K87" s="45" t="str">
        <f t="shared" ca="1" si="14"/>
        <v/>
      </c>
    </row>
    <row r="88" spans="1:11" ht="20.100000000000001" customHeight="1" x14ac:dyDescent="0.25">
      <c r="A88" s="12" t="str">
        <f t="array" aca="1" ref="A88" ca="1">IFERROR(INDEX('Récaptitulatif Résa PARIS 2018'!$A$2:OFFSET($A$2,LastR2,0), MATCH(0, IF($A$1='Récaptitulatif Résa PARIS 2018'!$F$2:OFFSET($F$2,LastR2,0), COUNTIF($A$2:$A87, 'Récaptitulatif Résa PARIS 2018'!$A$2:OFFSET($A$2,LastR2,0)), ""), 0)),"")</f>
        <v/>
      </c>
      <c r="B88" s="43">
        <f ca="1">IF(OR($A88="",$A88=0),0,SUMPRODUCT((('Récaptitulatif Résa PARIS 2018'!$A$2:OFFSET($A$2,LastR2,0))='Analyse par appartement'!$A88)*(('Récaptitulatif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88" s="43">
        <f ca="1">IF(OR($A88="",$A88=0),0,SUMPRODUCT((('Récaptitulatif Résa PARIS 2018'!$A$2:OFFSET($A$2,LastR2,0))='Analyse par appartement'!$A88)*(('Récaptitulatif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88" s="43">
        <f ca="1">IF(OR($A88="",$A88=0),0,SUMPRODUCT((('Récaptitulatif Résa PARIS 2018'!$A$2:OFFSET($A$2,LastR2,0))='Analyse par appartement'!$A88)*(('Récaptitulatif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88" s="43">
        <f ca="1">IF(OR($A88="",$A88=0),0,SUMPRODUCT((('Récaptitulatif Résa PARIS 2018'!$A$2:OFFSET($A$2,LastR2,0))='Analyse par appartement'!$A88)*(('Récaptitulatif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88" s="92">
        <f ca="1">IF(OR($A88="",$A88=0),0,SUMPRODUCT((('Récaptitulatif Résa PARIS 2018'!$A$2:OFFSET($A$2,LastR2,0))='Analyse par appartement'!$A88)*(('Récaptitulatif Résa PARIS 2018'!$F$2:OFFSET($F$2,LastR2,0))='Analyse par appartement'!$A$1)*(('Récaptitulatif Résa PARIS 2018'!$I$2:OFFSET($I$2,LastR2,0)))))</f>
        <v>0</v>
      </c>
      <c r="G88" s="43">
        <f ca="1">IFERROR(IF(A88="",0,INDIRECT("'Récaptitulatif Loyer Paris'!"&amp;ADDRESS(MATCH(A88,'Récapitulatif  Loyer PARIS 2018'!$A:$A,0),MATCH($A$1,'Récapitulatif  Loyer PARIS 2018'!$1:$1,0)+1,4))),0)</f>
        <v>0</v>
      </c>
      <c r="H88" s="92">
        <f ca="1">IFERROR(IF(A88="",0,INDIRECT("'Récaptitulatif Loyer Paris'!"&amp;ADDRESS(MATCH(A88,'Récapitulatif  Loyer PARIS 2018'!$A:$A,0),MATCH($A$1,'Récapitulatif  Loyer PARIS 2018'!$1:$1,0),4))),0)</f>
        <v>0</v>
      </c>
      <c r="I88" s="43">
        <f t="shared" ca="1" si="12"/>
        <v>0</v>
      </c>
      <c r="J88" s="44" t="str">
        <f t="shared" ca="1" si="13"/>
        <v/>
      </c>
      <c r="K88" s="45" t="str">
        <f t="shared" ca="1" si="14"/>
        <v/>
      </c>
    </row>
    <row r="89" spans="1:11" ht="20.100000000000001" customHeight="1" x14ac:dyDescent="0.25">
      <c r="A89" s="12" t="str">
        <f t="array" aca="1" ref="A89" ca="1">IFERROR(INDEX('Récaptitulatif Résa PARIS 2018'!$A$2:OFFSET($A$2,LastR2,0), MATCH(0, IF($A$1='Récaptitulatif Résa PARIS 2018'!$F$2:OFFSET($F$2,LastR2,0), COUNTIF($A$2:$A88, 'Récaptitulatif Résa PARIS 2018'!$A$2:OFFSET($A$2,LastR2,0)), ""), 0)),"")</f>
        <v/>
      </c>
      <c r="B89" s="43">
        <f ca="1">IF(OR($A89="",$A89=0),0,SUMPRODUCT((('Récaptitulatif Résa PARIS 2018'!$A$2:OFFSET($A$2,LastR2,0))='Analyse par appartement'!$A89)*(('Récaptitulatif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89" s="43">
        <f ca="1">IF(OR($A89="",$A89=0),0,SUMPRODUCT((('Récaptitulatif Résa PARIS 2018'!$A$2:OFFSET($A$2,LastR2,0))='Analyse par appartement'!$A89)*(('Récaptitulatif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89" s="43">
        <f ca="1">IF(OR($A89="",$A89=0),0,SUMPRODUCT((('Récaptitulatif Résa PARIS 2018'!$A$2:OFFSET($A$2,LastR2,0))='Analyse par appartement'!$A89)*(('Récaptitulatif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89" s="43">
        <f ca="1">IF(OR($A89="",$A89=0),0,SUMPRODUCT((('Récaptitulatif Résa PARIS 2018'!$A$2:OFFSET($A$2,LastR2,0))='Analyse par appartement'!$A89)*(('Récaptitulatif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89" s="92">
        <f ca="1">IF(OR($A89="",$A89=0),0,SUMPRODUCT((('Récaptitulatif Résa PARIS 2018'!$A$2:OFFSET($A$2,LastR2,0))='Analyse par appartement'!$A89)*(('Récaptitulatif Résa PARIS 2018'!$F$2:OFFSET($F$2,LastR2,0))='Analyse par appartement'!$A$1)*(('Récaptitulatif Résa PARIS 2018'!$I$2:OFFSET($I$2,LastR2,0)))))</f>
        <v>0</v>
      </c>
      <c r="G89" s="43">
        <f ca="1">IFERROR(IF(A89="",0,INDIRECT("'Récaptitulatif Loyer Paris'!"&amp;ADDRESS(MATCH(A89,'Récapitulatif  Loyer PARIS 2018'!$A:$A,0),MATCH($A$1,'Récapitulatif  Loyer PARIS 2018'!$1:$1,0)+1,4))),0)</f>
        <v>0</v>
      </c>
      <c r="H89" s="92">
        <f ca="1">IFERROR(IF(A89="",0,INDIRECT("'Récaptitulatif Loyer Paris'!"&amp;ADDRESS(MATCH(A89,'Récapitulatif  Loyer PARIS 2018'!$A:$A,0),MATCH($A$1,'Récapitulatif  Loyer PARIS 2018'!$1:$1,0),4))),0)</f>
        <v>0</v>
      </c>
      <c r="I89" s="43">
        <f t="shared" ca="1" si="12"/>
        <v>0</v>
      </c>
      <c r="J89" s="44" t="str">
        <f t="shared" ca="1" si="13"/>
        <v/>
      </c>
      <c r="K89" s="45" t="str">
        <f t="shared" ca="1" si="14"/>
        <v/>
      </c>
    </row>
    <row r="90" spans="1:11" ht="20.100000000000001" customHeight="1" x14ac:dyDescent="0.25">
      <c r="A90" s="12" t="str">
        <f t="array" aca="1" ref="A90" ca="1">IFERROR(INDEX('Récaptitulatif Résa PARIS 2018'!$A$2:OFFSET($A$2,LastR2,0), MATCH(0, IF($A$1='Récaptitulatif Résa PARIS 2018'!$F$2:OFFSET($F$2,LastR2,0), COUNTIF($A$2:$A89, 'Récaptitulatif Résa PARIS 2018'!$A$2:OFFSET($A$2,LastR2,0)), ""), 0)),"")</f>
        <v/>
      </c>
      <c r="B90" s="43">
        <f ca="1">IF(OR($A90="",$A90=0),0,SUMPRODUCT((('Récaptitulatif Résa PARIS 2018'!$A$2:OFFSET($A$2,LastR2,0))='Analyse par appartement'!$A90)*(('Récaptitulatif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90" s="43">
        <f ca="1">IF(OR($A90="",$A90=0),0,SUMPRODUCT((('Récaptitulatif Résa PARIS 2018'!$A$2:OFFSET($A$2,LastR2,0))='Analyse par appartement'!$A90)*(('Récaptitulatif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90" s="43">
        <f ca="1">IF(OR($A90="",$A90=0),0,SUMPRODUCT((('Récaptitulatif Résa PARIS 2018'!$A$2:OFFSET($A$2,LastR2,0))='Analyse par appartement'!$A90)*(('Récaptitulatif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90" s="43">
        <f ca="1">IF(OR($A90="",$A90=0),0,SUMPRODUCT((('Récaptitulatif Résa PARIS 2018'!$A$2:OFFSET($A$2,LastR2,0))='Analyse par appartement'!$A90)*(('Récaptitulatif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90" s="92">
        <f ca="1">IF(OR($A90="",$A90=0),0,SUMPRODUCT((('Récaptitulatif Résa PARIS 2018'!$A$2:OFFSET($A$2,LastR2,0))='Analyse par appartement'!$A90)*(('Récaptitulatif Résa PARIS 2018'!$F$2:OFFSET($F$2,LastR2,0))='Analyse par appartement'!$A$1)*(('Récaptitulatif Résa PARIS 2018'!$I$2:OFFSET($I$2,LastR2,0)))))</f>
        <v>0</v>
      </c>
      <c r="G90" s="43">
        <f ca="1">IFERROR(IF(A90="",0,INDIRECT("'Récaptitulatif Loyer Paris'!"&amp;ADDRESS(MATCH(A90,'Récapitulatif  Loyer PARIS 2018'!$A:$A,0),MATCH($A$1,'Récapitulatif  Loyer PARIS 2018'!$1:$1,0)+1,4))),0)</f>
        <v>0</v>
      </c>
      <c r="H90" s="92">
        <f ca="1">IFERROR(IF(A90="",0,INDIRECT("'Récaptitulatif Loyer Paris'!"&amp;ADDRESS(MATCH(A90,'Récapitulatif  Loyer PARIS 2018'!$A:$A,0),MATCH($A$1,'Récapitulatif  Loyer PARIS 2018'!$1:$1,0),4))),0)</f>
        <v>0</v>
      </c>
      <c r="I90" s="43">
        <f t="shared" ca="1" si="12"/>
        <v>0</v>
      </c>
      <c r="J90" s="44" t="str">
        <f t="shared" ca="1" si="13"/>
        <v/>
      </c>
      <c r="K90" s="45" t="str">
        <f t="shared" ca="1" si="14"/>
        <v/>
      </c>
    </row>
    <row r="91" spans="1:11" ht="20.100000000000001" customHeight="1" x14ac:dyDescent="0.25">
      <c r="A91" s="12" t="str">
        <f t="array" aca="1" ref="A91" ca="1">IFERROR(INDEX('Récaptitulatif Résa PARIS 2018'!$A$2:OFFSET($A$2,LastR2,0), MATCH(0, IF($A$1='Récaptitulatif Résa PARIS 2018'!$F$2:OFFSET($F$2,LastR2,0), COUNTIF($A$2:$A90, 'Récaptitulatif Résa PARIS 2018'!$A$2:OFFSET($A$2,LastR2,0)), ""), 0)),"")</f>
        <v/>
      </c>
      <c r="B91" s="43">
        <f ca="1">IF(OR($A91="",$A91=0),0,SUMPRODUCT((('Récaptitulatif Résa PARIS 2018'!$A$2:OFFSET($A$2,LastR2,0))='Analyse par appartement'!$A91)*(('Récaptitulatif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91" s="43">
        <f ca="1">IF(OR($A91="",$A91=0),0,SUMPRODUCT((('Récaptitulatif Résa PARIS 2018'!$A$2:OFFSET($A$2,LastR2,0))='Analyse par appartement'!$A91)*(('Récaptitulatif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91" s="43">
        <f ca="1">IF(OR($A91="",$A91=0),0,SUMPRODUCT((('Récaptitulatif Résa PARIS 2018'!$A$2:OFFSET($A$2,LastR2,0))='Analyse par appartement'!$A91)*(('Récaptitulatif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91" s="43">
        <f ca="1">IF(OR($A91="",$A91=0),0,SUMPRODUCT((('Récaptitulatif Résa PARIS 2018'!$A$2:OFFSET($A$2,LastR2,0))='Analyse par appartement'!$A91)*(('Récaptitulatif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91" s="92">
        <f ca="1">IF(OR($A91="",$A91=0),0,SUMPRODUCT((('Récaptitulatif Résa PARIS 2018'!$A$2:OFFSET($A$2,LastR2,0))='Analyse par appartement'!$A91)*(('Récaptitulatif Résa PARIS 2018'!$F$2:OFFSET($F$2,LastR2,0))='Analyse par appartement'!$A$1)*(('Récaptitulatif Résa PARIS 2018'!$I$2:OFFSET($I$2,LastR2,0)))))</f>
        <v>0</v>
      </c>
      <c r="G91" s="43">
        <f ca="1">IFERROR(IF(A91="",0,INDIRECT("'Récaptitulatif Loyer Paris'!"&amp;ADDRESS(MATCH(A91,'Récapitulatif  Loyer PARIS 2018'!$A:$A,0),MATCH($A$1,'Récapitulatif  Loyer PARIS 2018'!$1:$1,0)+1,4))),0)</f>
        <v>0</v>
      </c>
      <c r="H91" s="92">
        <f ca="1">IFERROR(IF(A91="",0,INDIRECT("'Récaptitulatif Loyer Paris'!"&amp;ADDRESS(MATCH(A91,'Récapitulatif  Loyer PARIS 2018'!$A:$A,0),MATCH($A$1,'Récapitulatif  Loyer PARIS 2018'!$1:$1,0),4))),0)</f>
        <v>0</v>
      </c>
      <c r="I91" s="43">
        <f t="shared" ca="1" si="12"/>
        <v>0</v>
      </c>
      <c r="J91" s="44" t="str">
        <f t="shared" ca="1" si="13"/>
        <v/>
      </c>
      <c r="K91" s="45" t="str">
        <f t="shared" ca="1" si="14"/>
        <v/>
      </c>
    </row>
    <row r="92" spans="1:11" ht="20.100000000000001" customHeight="1" x14ac:dyDescent="0.25">
      <c r="A92" s="12" t="str">
        <f t="array" aca="1" ref="A92" ca="1">IFERROR(INDEX('Récaptitulatif Résa PARIS 2018'!$A$2:OFFSET($A$2,LastR2,0), MATCH(0, IF($A$1='Récaptitulatif Résa PARIS 2018'!$F$2:OFFSET($F$2,LastR2,0), COUNTIF($A$2:$A91, 'Récaptitulatif Résa PARIS 2018'!$A$2:OFFSET($A$2,LastR2,0)), ""), 0)),"")</f>
        <v/>
      </c>
      <c r="B92" s="43">
        <f ca="1">IF(OR($A92="",$A92=0),0,SUMPRODUCT((('Récaptitulatif Résa PARIS 2018'!$A$2:OFFSET($A$2,LastR2,0))='Analyse par appartement'!$A92)*(('Récaptitulatif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92" s="43">
        <f ca="1">IF(OR($A92="",$A92=0),0,SUMPRODUCT((('Récaptitulatif Résa PARIS 2018'!$A$2:OFFSET($A$2,LastR2,0))='Analyse par appartement'!$A92)*(('Récaptitulatif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92" s="43">
        <f ca="1">IF(OR($A92="",$A92=0),0,SUMPRODUCT((('Récaptitulatif Résa PARIS 2018'!$A$2:OFFSET($A$2,LastR2,0))='Analyse par appartement'!$A92)*(('Récaptitulatif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92" s="43">
        <f ca="1">IF(OR($A92="",$A92=0),0,SUMPRODUCT((('Récaptitulatif Résa PARIS 2018'!$A$2:OFFSET($A$2,LastR2,0))='Analyse par appartement'!$A92)*(('Récaptitulatif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92" s="92">
        <f ca="1">IF(OR($A92="",$A92=0),0,SUMPRODUCT((('Récaptitulatif Résa PARIS 2018'!$A$2:OFFSET($A$2,LastR2,0))='Analyse par appartement'!$A92)*(('Récaptitulatif Résa PARIS 2018'!$F$2:OFFSET($F$2,LastR2,0))='Analyse par appartement'!$A$1)*(('Récaptitulatif Résa PARIS 2018'!$I$2:OFFSET($I$2,LastR2,0)))))</f>
        <v>0</v>
      </c>
      <c r="G92" s="43">
        <f ca="1">IFERROR(IF(A92="",0,INDIRECT("'Récaptitulatif Loyer Paris'!"&amp;ADDRESS(MATCH(A92,'Récapitulatif  Loyer PARIS 2018'!$A:$A,0),MATCH($A$1,'Récapitulatif  Loyer PARIS 2018'!$1:$1,0)+1,4))),0)</f>
        <v>0</v>
      </c>
      <c r="H92" s="92">
        <f ca="1">IFERROR(IF(A92="",0,INDIRECT("'Récaptitulatif Loyer Paris'!"&amp;ADDRESS(MATCH(A92,'Récapitulatif  Loyer PARIS 2018'!$A:$A,0),MATCH($A$1,'Récapitulatif  Loyer PARIS 2018'!$1:$1,0),4))),0)</f>
        <v>0</v>
      </c>
      <c r="I92" s="43">
        <f t="shared" ca="1" si="12"/>
        <v>0</v>
      </c>
      <c r="J92" s="44" t="str">
        <f t="shared" ca="1" si="13"/>
        <v/>
      </c>
      <c r="K92" s="45" t="str">
        <f t="shared" ca="1" si="14"/>
        <v/>
      </c>
    </row>
    <row r="93" spans="1:11" ht="20.100000000000001" customHeight="1" x14ac:dyDescent="0.25">
      <c r="A93" s="12" t="str">
        <f t="array" aca="1" ref="A93" ca="1">IFERROR(INDEX('Récaptitulatif Résa PARIS 2018'!$A$2:OFFSET($A$2,LastR2,0), MATCH(0, IF($A$1='Récaptitulatif Résa PARIS 2018'!$F$2:OFFSET($F$2,LastR2,0), COUNTIF($A$2:$A92, 'Récaptitulatif Résa PARIS 2018'!$A$2:OFFSET($A$2,LastR2,0)), ""), 0)),"")</f>
        <v/>
      </c>
      <c r="B93" s="43">
        <f ca="1">IF(OR($A93="",$A93=0),0,SUMPRODUCT((('Récaptitulatif Résa PARIS 2018'!$A$2:OFFSET($A$2,LastR2,0))='Analyse par appartement'!$A93)*(('Récaptitulatif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93" s="43">
        <f ca="1">IF(OR($A93="",$A93=0),0,SUMPRODUCT((('Récaptitulatif Résa PARIS 2018'!$A$2:OFFSET($A$2,LastR2,0))='Analyse par appartement'!$A93)*(('Récaptitulatif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93" s="43">
        <f ca="1">IF(OR($A93="",$A93=0),0,SUMPRODUCT((('Récaptitulatif Résa PARIS 2018'!$A$2:OFFSET($A$2,LastR2,0))='Analyse par appartement'!$A93)*(('Récaptitulatif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93" s="43">
        <f ca="1">IF(OR($A93="",$A93=0),0,SUMPRODUCT((('Récaptitulatif Résa PARIS 2018'!$A$2:OFFSET($A$2,LastR2,0))='Analyse par appartement'!$A93)*(('Récaptitulatif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93" s="92">
        <f ca="1">IF(OR($A93="",$A93=0),0,SUMPRODUCT((('Récaptitulatif Résa PARIS 2018'!$A$2:OFFSET($A$2,LastR2,0))='Analyse par appartement'!$A93)*(('Récaptitulatif Résa PARIS 2018'!$F$2:OFFSET($F$2,LastR2,0))='Analyse par appartement'!$A$1)*(('Récaptitulatif Résa PARIS 2018'!$I$2:OFFSET($I$2,LastR2,0)))))</f>
        <v>0</v>
      </c>
      <c r="G93" s="43">
        <f ca="1">IFERROR(IF(A93="",0,INDIRECT("'Récaptitulatif Loyer Paris'!"&amp;ADDRESS(MATCH(A93,'Récapitulatif  Loyer PARIS 2018'!$A:$A,0),MATCH($A$1,'Récapitulatif  Loyer PARIS 2018'!$1:$1,0)+1,4))),0)</f>
        <v>0</v>
      </c>
      <c r="H93" s="92">
        <f ca="1">IFERROR(IF(A93="",0,INDIRECT("'Récaptitulatif Loyer Paris'!"&amp;ADDRESS(MATCH(A93,'Récapitulatif  Loyer PARIS 2018'!$A:$A,0),MATCH($A$1,'Récapitulatif  Loyer PARIS 2018'!$1:$1,0),4))),0)</f>
        <v>0</v>
      </c>
      <c r="I93" s="43">
        <f t="shared" ca="1" si="12"/>
        <v>0</v>
      </c>
      <c r="J93" s="44" t="str">
        <f t="shared" ca="1" si="13"/>
        <v/>
      </c>
      <c r="K93" s="45" t="str">
        <f t="shared" ca="1" si="14"/>
        <v/>
      </c>
    </row>
    <row r="94" spans="1:11" ht="20.100000000000001" customHeight="1" x14ac:dyDescent="0.25">
      <c r="A94" s="12" t="str">
        <f t="array" aca="1" ref="A94" ca="1">IFERROR(INDEX('Récaptitulatif Résa PARIS 2018'!$A$2:OFFSET($A$2,LastR2,0), MATCH(0, IF($A$1='Récaptitulatif Résa PARIS 2018'!$F$2:OFFSET($F$2,LastR2,0), COUNTIF($A$2:$A93, 'Récaptitulatif Résa PARIS 2018'!$A$2:OFFSET($A$2,LastR2,0)), ""), 0)),"")</f>
        <v/>
      </c>
      <c r="B94" s="43">
        <f ca="1">IF(OR($A94="",$A94=0),0,SUMPRODUCT((('Récaptitulatif Résa PARIS 2018'!$A$2:OFFSET($A$2,LastR2,0))='Analyse par appartement'!$A94)*(('Récaptitulatif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94" s="43">
        <f ca="1">IF(OR($A94="",$A94=0),0,SUMPRODUCT((('Récaptitulatif Résa PARIS 2018'!$A$2:OFFSET($A$2,LastR2,0))='Analyse par appartement'!$A94)*(('Récaptitulatif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94" s="43">
        <f ca="1">IF(OR($A94="",$A94=0),0,SUMPRODUCT((('Récaptitulatif Résa PARIS 2018'!$A$2:OFFSET($A$2,LastR2,0))='Analyse par appartement'!$A94)*(('Récaptitulatif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94" s="43">
        <f ca="1">IF(OR($A94="",$A94=0),0,SUMPRODUCT((('Récaptitulatif Résa PARIS 2018'!$A$2:OFFSET($A$2,LastR2,0))='Analyse par appartement'!$A94)*(('Récaptitulatif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94" s="92">
        <f ca="1">IF(OR($A94="",$A94=0),0,SUMPRODUCT((('Récaptitulatif Résa PARIS 2018'!$A$2:OFFSET($A$2,LastR2,0))='Analyse par appartement'!$A94)*(('Récaptitulatif Résa PARIS 2018'!$F$2:OFFSET($F$2,LastR2,0))='Analyse par appartement'!$A$1)*(('Récaptitulatif Résa PARIS 2018'!$I$2:OFFSET($I$2,LastR2,0)))))</f>
        <v>0</v>
      </c>
      <c r="G94" s="43">
        <f ca="1">IFERROR(IF(A94="",0,INDIRECT("'Récaptitulatif Loyer Paris'!"&amp;ADDRESS(MATCH(A94,'Récapitulatif  Loyer PARIS 2018'!$A:$A,0),MATCH($A$1,'Récapitulatif  Loyer PARIS 2018'!$1:$1,0)+1,4))),0)</f>
        <v>0</v>
      </c>
      <c r="H94" s="92">
        <f ca="1">IFERROR(IF(A94="",0,INDIRECT("'Récaptitulatif Loyer Paris'!"&amp;ADDRESS(MATCH(A94,'Récapitulatif  Loyer PARIS 2018'!$A:$A,0),MATCH($A$1,'Récapitulatif  Loyer PARIS 2018'!$1:$1,0),4))),0)</f>
        <v>0</v>
      </c>
      <c r="I94" s="43">
        <f t="shared" ca="1" si="12"/>
        <v>0</v>
      </c>
      <c r="J94" s="44" t="str">
        <f t="shared" ca="1" si="13"/>
        <v/>
      </c>
      <c r="K94" s="45" t="str">
        <f t="shared" ca="1" si="14"/>
        <v/>
      </c>
    </row>
    <row r="95" spans="1:11" ht="20.100000000000001" customHeight="1" x14ac:dyDescent="0.25">
      <c r="A95" s="12" t="str">
        <f t="array" aca="1" ref="A95" ca="1">IFERROR(INDEX('Récaptitulatif Résa PARIS 2018'!$A$2:OFFSET($A$2,LastR2,0), MATCH(0, IF($A$1='Récaptitulatif Résa PARIS 2018'!$F$2:OFFSET($F$2,LastR2,0), COUNTIF($A$2:$A94, 'Récaptitulatif Résa PARIS 2018'!$A$2:OFFSET($A$2,LastR2,0)), ""), 0)),"")</f>
        <v/>
      </c>
      <c r="B95" s="43">
        <f ca="1">IF(OR($A95="",$A95=0),0,SUMPRODUCT((('Récaptitulatif Résa PARIS 2018'!$A$2:OFFSET($A$2,LastR2,0))='Analyse par appartement'!$A95)*(('Récaptitulatif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95" s="43">
        <f ca="1">IF(OR($A95="",$A95=0),0,SUMPRODUCT((('Récaptitulatif Résa PARIS 2018'!$A$2:OFFSET($A$2,LastR2,0))='Analyse par appartement'!$A95)*(('Récaptitulatif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95" s="43">
        <f ca="1">IF(OR($A95="",$A95=0),0,SUMPRODUCT((('Récaptitulatif Résa PARIS 2018'!$A$2:OFFSET($A$2,LastR2,0))='Analyse par appartement'!$A95)*(('Récaptitulatif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95" s="43">
        <f ca="1">IF(OR($A95="",$A95=0),0,SUMPRODUCT((('Récaptitulatif Résa PARIS 2018'!$A$2:OFFSET($A$2,LastR2,0))='Analyse par appartement'!$A95)*(('Récaptitulatif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95" s="92">
        <f ca="1">IF(OR($A95="",$A95=0),0,SUMPRODUCT((('Récaptitulatif Résa PARIS 2018'!$A$2:OFFSET($A$2,LastR2,0))='Analyse par appartement'!$A95)*(('Récaptitulatif Résa PARIS 2018'!$F$2:OFFSET($F$2,LastR2,0))='Analyse par appartement'!$A$1)*(('Récaptitulatif Résa PARIS 2018'!$I$2:OFFSET($I$2,LastR2,0)))))</f>
        <v>0</v>
      </c>
      <c r="G95" s="43">
        <f ca="1">IFERROR(IF(A95="",0,INDIRECT("'Récaptitulatif Loyer Paris'!"&amp;ADDRESS(MATCH(A95,'Récapitulatif  Loyer PARIS 2018'!$A:$A,0),MATCH($A$1,'Récapitulatif  Loyer PARIS 2018'!$1:$1,0)+1,4))),0)</f>
        <v>0</v>
      </c>
      <c r="H95" s="92">
        <f ca="1">IFERROR(IF(A95="",0,INDIRECT("'Récaptitulatif Loyer Paris'!"&amp;ADDRESS(MATCH(A95,'Récapitulatif  Loyer PARIS 2018'!$A:$A,0),MATCH($A$1,'Récapitulatif  Loyer PARIS 2018'!$1:$1,0),4))),0)</f>
        <v>0</v>
      </c>
      <c r="I95" s="43">
        <f t="shared" ca="1" si="12"/>
        <v>0</v>
      </c>
      <c r="J95" s="44" t="str">
        <f t="shared" ca="1" si="13"/>
        <v/>
      </c>
      <c r="K95" s="45" t="str">
        <f t="shared" ca="1" si="14"/>
        <v/>
      </c>
    </row>
    <row r="96" spans="1:11" ht="20.100000000000001" customHeight="1" x14ac:dyDescent="0.25">
      <c r="A96" s="12" t="str">
        <f t="array" aca="1" ref="A96" ca="1">IFERROR(INDEX('Récaptitulatif Résa PARIS 2018'!$A$2:OFFSET($A$2,LastR2,0), MATCH(0, IF($A$1='Récaptitulatif Résa PARIS 2018'!$F$2:OFFSET($F$2,LastR2,0), COUNTIF($A$2:$A95, 'Récaptitulatif Résa PARIS 2018'!$A$2:OFFSET($A$2,LastR2,0)), ""), 0)),"")</f>
        <v/>
      </c>
      <c r="B96" s="43">
        <f ca="1">IF(OR($A96="",$A96=0),0,SUMPRODUCT((('Récaptitulatif Résa PARIS 2018'!$A$2:OFFSET($A$2,LastR2,0))='Analyse par appartement'!$A96)*(('Récaptitulatif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96" s="43">
        <f ca="1">IF(OR($A96="",$A96=0),0,SUMPRODUCT((('Récaptitulatif Résa PARIS 2018'!$A$2:OFFSET($A$2,LastR2,0))='Analyse par appartement'!$A96)*(('Récaptitulatif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96" s="43">
        <f ca="1">IF(OR($A96="",$A96=0),0,SUMPRODUCT((('Récaptitulatif Résa PARIS 2018'!$A$2:OFFSET($A$2,LastR2,0))='Analyse par appartement'!$A96)*(('Récaptitulatif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96" s="43">
        <f ca="1">IF(OR($A96="",$A96=0),0,SUMPRODUCT((('Récaptitulatif Résa PARIS 2018'!$A$2:OFFSET($A$2,LastR2,0))='Analyse par appartement'!$A96)*(('Récaptitulatif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96" s="92">
        <f ca="1">IF(OR($A96="",$A96=0),0,SUMPRODUCT((('Récaptitulatif Résa PARIS 2018'!$A$2:OFFSET($A$2,LastR2,0))='Analyse par appartement'!$A96)*(('Récaptitulatif Résa PARIS 2018'!$F$2:OFFSET($F$2,LastR2,0))='Analyse par appartement'!$A$1)*(('Récaptitulatif Résa PARIS 2018'!$I$2:OFFSET($I$2,LastR2,0)))))</f>
        <v>0</v>
      </c>
      <c r="G96" s="43">
        <f ca="1">IFERROR(IF(A96="",0,INDIRECT("'Récaptitulatif Loyer Paris'!"&amp;ADDRESS(MATCH(A96,'Récapitulatif  Loyer PARIS 2018'!$A:$A,0),MATCH($A$1,'Récapitulatif  Loyer PARIS 2018'!$1:$1,0)+1,4))),0)</f>
        <v>0</v>
      </c>
      <c r="H96" s="92">
        <f ca="1">IFERROR(IF(A96="",0,INDIRECT("'Récaptitulatif Loyer Paris'!"&amp;ADDRESS(MATCH(A96,'Récapitulatif  Loyer PARIS 2018'!$A:$A,0),MATCH($A$1,'Récapitulatif  Loyer PARIS 2018'!$1:$1,0),4))),0)</f>
        <v>0</v>
      </c>
      <c r="I96" s="43">
        <f t="shared" ca="1" si="12"/>
        <v>0</v>
      </c>
      <c r="J96" s="44" t="str">
        <f t="shared" ca="1" si="13"/>
        <v/>
      </c>
      <c r="K96" s="45" t="str">
        <f t="shared" ca="1" si="14"/>
        <v/>
      </c>
    </row>
    <row r="97" spans="1:11" ht="20.100000000000001" customHeight="1" x14ac:dyDescent="0.25">
      <c r="A97" s="12" t="str">
        <f t="array" aca="1" ref="A97" ca="1">IFERROR(INDEX('Récaptitulatif Résa PARIS 2018'!$A$2:OFFSET($A$2,LastR2,0), MATCH(0, IF($A$1='Récaptitulatif Résa PARIS 2018'!$F$2:OFFSET($F$2,LastR2,0), COUNTIF($A$2:$A96, 'Récaptitulatif Résa PARIS 2018'!$A$2:OFFSET($A$2,LastR2,0)), ""), 0)),"")</f>
        <v/>
      </c>
      <c r="B97" s="43">
        <f ca="1">IF(OR($A97="",$A97=0),0,SUMPRODUCT((('Récaptitulatif Résa PARIS 2018'!$A$2:OFFSET($A$2,LastR2,0))='Analyse par appartement'!$A97)*(('Récaptitulatif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97" s="43">
        <f ca="1">IF(OR($A97="",$A97=0),0,SUMPRODUCT((('Récaptitulatif Résa PARIS 2018'!$A$2:OFFSET($A$2,LastR2,0))='Analyse par appartement'!$A97)*(('Récaptitulatif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97" s="43">
        <f ca="1">IF(OR($A97="",$A97=0),0,SUMPRODUCT((('Récaptitulatif Résa PARIS 2018'!$A$2:OFFSET($A$2,LastR2,0))='Analyse par appartement'!$A97)*(('Récaptitulatif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97" s="43">
        <f ca="1">IF(OR($A97="",$A97=0),0,SUMPRODUCT((('Récaptitulatif Résa PARIS 2018'!$A$2:OFFSET($A$2,LastR2,0))='Analyse par appartement'!$A97)*(('Récaptitulatif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97" s="92">
        <f ca="1">IF(OR($A97="",$A97=0),0,SUMPRODUCT((('Récaptitulatif Résa PARIS 2018'!$A$2:OFFSET($A$2,LastR2,0))='Analyse par appartement'!$A97)*(('Récaptitulatif Résa PARIS 2018'!$F$2:OFFSET($F$2,LastR2,0))='Analyse par appartement'!$A$1)*(('Récaptitulatif Résa PARIS 2018'!$I$2:OFFSET($I$2,LastR2,0)))))</f>
        <v>0</v>
      </c>
      <c r="G97" s="43">
        <f ca="1">IFERROR(IF(A97="",0,INDIRECT("'Récaptitulatif Loyer Paris'!"&amp;ADDRESS(MATCH(A97,'Récapitulatif  Loyer PARIS 2018'!$A:$A,0),MATCH($A$1,'Récapitulatif  Loyer PARIS 2018'!$1:$1,0)+1,4))),0)</f>
        <v>0</v>
      </c>
      <c r="H97" s="92">
        <f ca="1">IFERROR(IF(A97="",0,INDIRECT("'Récaptitulatif Loyer Paris'!"&amp;ADDRESS(MATCH(A97,'Récapitulatif  Loyer PARIS 2018'!$A:$A,0),MATCH($A$1,'Récapitulatif  Loyer PARIS 2018'!$1:$1,0),4))),0)</f>
        <v>0</v>
      </c>
      <c r="I97" s="43">
        <f t="shared" ca="1" si="12"/>
        <v>0</v>
      </c>
      <c r="J97" s="44" t="str">
        <f t="shared" ca="1" si="13"/>
        <v/>
      </c>
      <c r="K97" s="45" t="str">
        <f t="shared" ca="1" si="14"/>
        <v/>
      </c>
    </row>
    <row r="98" spans="1:11" ht="20.100000000000001" customHeight="1" x14ac:dyDescent="0.25">
      <c r="A98" s="12" t="str">
        <f t="array" aca="1" ref="A98" ca="1">IFERROR(INDEX('Récaptitulatif Résa PARIS 2018'!$A$2:OFFSET($A$2,LastR2,0), MATCH(0, IF($A$1='Récaptitulatif Résa PARIS 2018'!$F$2:OFFSET($F$2,LastR2,0), COUNTIF($A$2:$A97, 'Récaptitulatif Résa PARIS 2018'!$A$2:OFFSET($A$2,LastR2,0)), ""), 0)),"")</f>
        <v/>
      </c>
      <c r="B98" s="43">
        <f ca="1">IF(OR($A98="",$A98=0),0,SUMPRODUCT((('Récaptitulatif Résa PARIS 2018'!$A$2:OFFSET($A$2,LastR2,0))='Analyse par appartement'!$A98)*(('Récaptitulatif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98" s="43">
        <f ca="1">IF(OR($A98="",$A98=0),0,SUMPRODUCT((('Récaptitulatif Résa PARIS 2018'!$A$2:OFFSET($A$2,LastR2,0))='Analyse par appartement'!$A98)*(('Récaptitulatif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98" s="43">
        <f ca="1">IF(OR($A98="",$A98=0),0,SUMPRODUCT((('Récaptitulatif Résa PARIS 2018'!$A$2:OFFSET($A$2,LastR2,0))='Analyse par appartement'!$A98)*(('Récaptitulatif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98" s="43">
        <f ca="1">IF(OR($A98="",$A98=0),0,SUMPRODUCT((('Récaptitulatif Résa PARIS 2018'!$A$2:OFFSET($A$2,LastR2,0))='Analyse par appartement'!$A98)*(('Récaptitulatif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98" s="92">
        <f ca="1">IF(OR($A98="",$A98=0),0,SUMPRODUCT((('Récaptitulatif Résa PARIS 2018'!$A$2:OFFSET($A$2,LastR2,0))='Analyse par appartement'!$A98)*(('Récaptitulatif Résa PARIS 2018'!$F$2:OFFSET($F$2,LastR2,0))='Analyse par appartement'!$A$1)*(('Récaptitulatif Résa PARIS 2018'!$I$2:OFFSET($I$2,LastR2,0)))))</f>
        <v>0</v>
      </c>
      <c r="G98" s="43">
        <f ca="1">IFERROR(IF(A98="",0,INDIRECT("'Récaptitulatif Loyer Paris'!"&amp;ADDRESS(MATCH(A98,'Récapitulatif  Loyer PARIS 2018'!$A:$A,0),MATCH($A$1,'Récapitulatif  Loyer PARIS 2018'!$1:$1,0)+1,4))),0)</f>
        <v>0</v>
      </c>
      <c r="H98" s="92">
        <f ca="1">IFERROR(IF(A98="",0,INDIRECT("'Récaptitulatif Loyer Paris'!"&amp;ADDRESS(MATCH(A98,'Récapitulatif  Loyer PARIS 2018'!$A:$A,0),MATCH($A$1,'Récapitulatif  Loyer PARIS 2018'!$1:$1,0),4))),0)</f>
        <v>0</v>
      </c>
      <c r="I98" s="43">
        <f t="shared" ca="1" si="12"/>
        <v>0</v>
      </c>
      <c r="J98" s="44" t="str">
        <f t="shared" ca="1" si="13"/>
        <v/>
      </c>
      <c r="K98" s="45" t="str">
        <f t="shared" ca="1" si="14"/>
        <v/>
      </c>
    </row>
    <row r="99" spans="1:11" ht="20.100000000000001" customHeight="1" x14ac:dyDescent="0.25">
      <c r="A99" s="12" t="str">
        <f t="array" aca="1" ref="A99" ca="1">IFERROR(INDEX('Récaptitulatif Résa PARIS 2018'!$A$2:OFFSET($A$2,LastR2,0), MATCH(0, IF($A$1='Récaptitulatif Résa PARIS 2018'!$F$2:OFFSET($F$2,LastR2,0), COUNTIF($A$2:$A98, 'Récaptitulatif Résa PARIS 2018'!$A$2:OFFSET($A$2,LastR2,0)), ""), 0)),"")</f>
        <v/>
      </c>
      <c r="B99" s="43">
        <f ca="1">IF(OR($A99="",$A99=0),0,SUMPRODUCT((('Récaptitulatif Résa PARIS 2018'!$A$2:OFFSET($A$2,LastR2,0))='Analyse par appartement'!$A99)*(('Récaptitulatif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99" s="43">
        <f ca="1">IF(OR($A99="",$A99=0),0,SUMPRODUCT((('Récaptitulatif Résa PARIS 2018'!$A$2:OFFSET($A$2,LastR2,0))='Analyse par appartement'!$A99)*(('Récaptitulatif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99" s="43">
        <f ca="1">IF(OR($A99="",$A99=0),0,SUMPRODUCT((('Récaptitulatif Résa PARIS 2018'!$A$2:OFFSET($A$2,LastR2,0))='Analyse par appartement'!$A99)*(('Récaptitulatif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99" s="43">
        <f ca="1">IF(OR($A99="",$A99=0),0,SUMPRODUCT((('Récaptitulatif Résa PARIS 2018'!$A$2:OFFSET($A$2,LastR2,0))='Analyse par appartement'!$A99)*(('Récaptitulatif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99" s="92">
        <f ca="1">IF(OR($A99="",$A99=0),0,SUMPRODUCT((('Récaptitulatif Résa PARIS 2018'!$A$2:OFFSET($A$2,LastR2,0))='Analyse par appartement'!$A99)*(('Récaptitulatif Résa PARIS 2018'!$F$2:OFFSET($F$2,LastR2,0))='Analyse par appartement'!$A$1)*(('Récaptitulatif Résa PARIS 2018'!$I$2:OFFSET($I$2,LastR2,0)))))</f>
        <v>0</v>
      </c>
      <c r="G99" s="43">
        <f ca="1">IFERROR(IF(A99="",0,INDIRECT("'Récaptitulatif Loyer Paris'!"&amp;ADDRESS(MATCH(A99,'Récapitulatif  Loyer PARIS 2018'!$A:$A,0),MATCH($A$1,'Récapitulatif  Loyer PARIS 2018'!$1:$1,0)+1,4))),0)</f>
        <v>0</v>
      </c>
      <c r="H99" s="92">
        <f ca="1">IFERROR(IF(A99="",0,INDIRECT("'Récaptitulatif Loyer Paris'!"&amp;ADDRESS(MATCH(A99,'Récapitulatif  Loyer PARIS 2018'!$A:$A,0),MATCH($A$1,'Récapitulatif  Loyer PARIS 2018'!$1:$1,0),4))),0)</f>
        <v>0</v>
      </c>
      <c r="I99" s="43">
        <f t="shared" ca="1" si="12"/>
        <v>0</v>
      </c>
      <c r="J99" s="44" t="str">
        <f t="shared" ca="1" si="13"/>
        <v/>
      </c>
      <c r="K99" s="45" t="str">
        <f t="shared" ca="1" si="14"/>
        <v/>
      </c>
    </row>
    <row r="100" spans="1:11" ht="20.100000000000001" customHeight="1" x14ac:dyDescent="0.25">
      <c r="A100" s="12" t="str">
        <f t="array" aca="1" ref="A100" ca="1">IFERROR(INDEX('Récaptitulatif Résa PARIS 2018'!$A$2:OFFSET($A$2,LastR2,0), MATCH(0, IF($A$1='Récaptitulatif Résa PARIS 2018'!$F$2:OFFSET($F$2,LastR2,0), COUNTIF($A$2:$A99, 'Récaptitulatif Résa PARIS 2018'!$A$2:OFFSET($A$2,LastR2,0)), ""), 0)),"")</f>
        <v/>
      </c>
      <c r="B100" s="43">
        <f ca="1">IF(OR($A100="",$A100=0),0,SUMPRODUCT((('Récaptitulatif Résa PARIS 2018'!$A$2:OFFSET($A$2,LastR2,0))='Analyse par appartement'!$A100)*(('Récaptitulatif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00" s="43">
        <f ca="1">IF(OR($A100="",$A100=0),0,SUMPRODUCT((('Récaptitulatif Résa PARIS 2018'!$A$2:OFFSET($A$2,LastR2,0))='Analyse par appartement'!$A100)*(('Récaptitulatif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00" s="43">
        <f ca="1">IF(OR($A100="",$A100=0),0,SUMPRODUCT((('Récaptitulatif Résa PARIS 2018'!$A$2:OFFSET($A$2,LastR2,0))='Analyse par appartement'!$A100)*(('Récaptitulatif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00" s="43">
        <f ca="1">IF(OR($A100="",$A100=0),0,SUMPRODUCT((('Récaptitulatif Résa PARIS 2018'!$A$2:OFFSET($A$2,LastR2,0))='Analyse par appartement'!$A100)*(('Récaptitulatif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00" s="92">
        <f ca="1">IF(OR($A100="",$A100=0),0,SUMPRODUCT((('Récaptitulatif Résa PARIS 2018'!$A$2:OFFSET($A$2,LastR2,0))='Analyse par appartement'!$A100)*(('Récaptitulatif Résa PARIS 2018'!$F$2:OFFSET($F$2,LastR2,0))='Analyse par appartement'!$A$1)*(('Récaptitulatif Résa PARIS 2018'!$I$2:OFFSET($I$2,LastR2,0)))))</f>
        <v>0</v>
      </c>
      <c r="G100" s="43">
        <f ca="1">IFERROR(IF(A100="",0,INDIRECT("'Récaptitulatif Loyer Paris'!"&amp;ADDRESS(MATCH(A100,'Récapitulatif  Loyer PARIS 2018'!$A:$A,0),MATCH($A$1,'Récapitulatif  Loyer PARIS 2018'!$1:$1,0)+1,4))),0)</f>
        <v>0</v>
      </c>
      <c r="H100" s="92">
        <f ca="1">IFERROR(IF(A100="",0,INDIRECT("'Récaptitulatif Loyer Paris'!"&amp;ADDRESS(MATCH(A100,'Récapitulatif  Loyer PARIS 2018'!$A:$A,0),MATCH($A$1,'Récapitulatif  Loyer PARIS 2018'!$1:$1,0),4))),0)</f>
        <v>0</v>
      </c>
      <c r="I100" s="43">
        <f t="shared" ca="1" si="12"/>
        <v>0</v>
      </c>
      <c r="J100" s="44" t="str">
        <f t="shared" ca="1" si="13"/>
        <v/>
      </c>
      <c r="K100" s="45" t="str">
        <f t="shared" ca="1" si="14"/>
        <v/>
      </c>
    </row>
    <row r="101" spans="1:11" ht="20.100000000000001" customHeight="1" x14ac:dyDescent="0.25">
      <c r="A101" s="12" t="str">
        <f t="array" aca="1" ref="A101" ca="1">IFERROR(INDEX('Récaptitulatif Résa PARIS 2018'!$A$2:OFFSET($A$2,LastR2,0), MATCH(0, IF($A$1='Récaptitulatif Résa PARIS 2018'!$F$2:OFFSET($F$2,LastR2,0), COUNTIF($A$2:$A100, 'Récaptitulatif Résa PARIS 2018'!$A$2:OFFSET($A$2,LastR2,0)), ""), 0)),"")</f>
        <v/>
      </c>
      <c r="B101" s="43">
        <f ca="1">IF(OR($A101="",$A101=0),0,SUMPRODUCT((('Récaptitulatif Résa PARIS 2018'!$A$2:OFFSET($A$2,LastR2,0))='Analyse par appartement'!$A101)*(('Récaptitulatif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01" s="43">
        <f ca="1">IF(OR($A101="",$A101=0),0,SUMPRODUCT((('Récaptitulatif Résa PARIS 2018'!$A$2:OFFSET($A$2,LastR2,0))='Analyse par appartement'!$A101)*(('Récaptitulatif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01" s="43">
        <f ca="1">IF(OR($A101="",$A101=0),0,SUMPRODUCT((('Récaptitulatif Résa PARIS 2018'!$A$2:OFFSET($A$2,LastR2,0))='Analyse par appartement'!$A101)*(('Récaptitulatif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01" s="43">
        <f ca="1">IF(OR($A101="",$A101=0),0,SUMPRODUCT((('Récaptitulatif Résa PARIS 2018'!$A$2:OFFSET($A$2,LastR2,0))='Analyse par appartement'!$A101)*(('Récaptitulatif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01" s="92">
        <f ca="1">IF(OR($A101="",$A101=0),0,SUMPRODUCT((('Récaptitulatif Résa PARIS 2018'!$A$2:OFFSET($A$2,LastR2,0))='Analyse par appartement'!$A101)*(('Récaptitulatif Résa PARIS 2018'!$F$2:OFFSET($F$2,LastR2,0))='Analyse par appartement'!$A$1)*(('Récaptitulatif Résa PARIS 2018'!$I$2:OFFSET($I$2,LastR2,0)))))</f>
        <v>0</v>
      </c>
      <c r="G101" s="43">
        <f ca="1">IFERROR(IF(A101="",0,INDIRECT("'Récaptitulatif Loyer Paris'!"&amp;ADDRESS(MATCH(A101,'Récapitulatif  Loyer PARIS 2018'!$A:$A,0),MATCH($A$1,'Récapitulatif  Loyer PARIS 2018'!$1:$1,0)+1,4))),0)</f>
        <v>0</v>
      </c>
      <c r="H101" s="92">
        <f ca="1">IFERROR(IF(A101="",0,INDIRECT("'Récaptitulatif Loyer Paris'!"&amp;ADDRESS(MATCH(A101,'Récapitulatif  Loyer PARIS 2018'!$A:$A,0),MATCH($A$1,'Récapitulatif  Loyer PARIS 2018'!$1:$1,0),4))),0)</f>
        <v>0</v>
      </c>
      <c r="I101" s="43">
        <f t="shared" ca="1" si="12"/>
        <v>0</v>
      </c>
      <c r="J101" s="44" t="str">
        <f t="shared" ca="1" si="13"/>
        <v/>
      </c>
      <c r="K101" s="45" t="str">
        <f t="shared" ca="1" si="14"/>
        <v/>
      </c>
    </row>
    <row r="102" spans="1:11" ht="20.100000000000001" customHeight="1" x14ac:dyDescent="0.25">
      <c r="A102" s="12" t="str">
        <f t="array" aca="1" ref="A102" ca="1">IFERROR(INDEX('Récaptitulatif Résa PARIS 2018'!$A$2:OFFSET($A$2,LastR2,0), MATCH(0, IF($A$1='Récaptitulatif Résa PARIS 2018'!$F$2:OFFSET($F$2,LastR2,0), COUNTIF($A$2:$A101, 'Récaptitulatif Résa PARIS 2018'!$A$2:OFFSET($A$2,LastR2,0)), ""), 0)),"")</f>
        <v/>
      </c>
      <c r="B102" s="43">
        <f ca="1">IF(OR($A102="",$A102=0),0,SUMPRODUCT((('Récaptitulatif Résa PARIS 2018'!$A$2:OFFSET($A$2,LastR2,0))='Analyse par appartement'!$A102)*(('Récaptitulatif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02" s="43">
        <f ca="1">IF(OR($A102="",$A102=0),0,SUMPRODUCT((('Récaptitulatif Résa PARIS 2018'!$A$2:OFFSET($A$2,LastR2,0))='Analyse par appartement'!$A102)*(('Récaptitulatif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02" s="43">
        <f ca="1">IF(OR($A102="",$A102=0),0,SUMPRODUCT((('Récaptitulatif Résa PARIS 2018'!$A$2:OFFSET($A$2,LastR2,0))='Analyse par appartement'!$A102)*(('Récaptitulatif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02" s="43">
        <f ca="1">IF(OR($A102="",$A102=0),0,SUMPRODUCT((('Récaptitulatif Résa PARIS 2018'!$A$2:OFFSET($A$2,LastR2,0))='Analyse par appartement'!$A102)*(('Récaptitulatif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02" s="92">
        <f ca="1">IF(OR($A102="",$A102=0),0,SUMPRODUCT((('Récaptitulatif Résa PARIS 2018'!$A$2:OFFSET($A$2,LastR2,0))='Analyse par appartement'!$A102)*(('Récaptitulatif Résa PARIS 2018'!$F$2:OFFSET($F$2,LastR2,0))='Analyse par appartement'!$A$1)*(('Récaptitulatif Résa PARIS 2018'!$I$2:OFFSET($I$2,LastR2,0)))))</f>
        <v>0</v>
      </c>
      <c r="G102" s="43">
        <f ca="1">IFERROR(IF(A102="",0,INDIRECT("'Récaptitulatif Loyer Paris'!"&amp;ADDRESS(MATCH(A102,'Récapitulatif  Loyer PARIS 2018'!$A:$A,0),MATCH($A$1,'Récapitulatif  Loyer PARIS 2018'!$1:$1,0)+1,4))),0)</f>
        <v>0</v>
      </c>
      <c r="H102" s="92">
        <f ca="1">IFERROR(IF(A102="",0,INDIRECT("'Récaptitulatif Loyer Paris'!"&amp;ADDRESS(MATCH(A102,'Récapitulatif  Loyer PARIS 2018'!$A:$A,0),MATCH($A$1,'Récapitulatif  Loyer PARIS 2018'!$1:$1,0),4))),0)</f>
        <v>0</v>
      </c>
      <c r="I102" s="43">
        <f t="shared" ca="1" si="12"/>
        <v>0</v>
      </c>
      <c r="J102" s="44" t="str">
        <f t="shared" ca="1" si="13"/>
        <v/>
      </c>
      <c r="K102" s="45" t="str">
        <f t="shared" ca="1" si="14"/>
        <v/>
      </c>
    </row>
    <row r="103" spans="1:11" ht="20.100000000000001" customHeight="1" x14ac:dyDescent="0.25">
      <c r="A103" s="12" t="str">
        <f t="array" aca="1" ref="A103" ca="1">IFERROR(INDEX('Récaptitulatif Résa PARIS 2018'!$A$2:OFFSET($A$2,LastR2,0), MATCH(0, IF($A$1='Récaptitulatif Résa PARIS 2018'!$F$2:OFFSET($F$2,LastR2,0), COUNTIF($A$2:$A102, 'Récaptitulatif Résa PARIS 2018'!$A$2:OFFSET($A$2,LastR2,0)), ""), 0)),"")</f>
        <v/>
      </c>
      <c r="B103" s="43">
        <f ca="1">IF(OR($A103="",$A103=0),0,SUMPRODUCT((('Récaptitulatif Résa PARIS 2018'!$A$2:OFFSET($A$2,LastR2,0))='Analyse par appartement'!$A103)*(('Récaptitulatif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03" s="43">
        <f ca="1">IF(OR($A103="",$A103=0),0,SUMPRODUCT((('Récaptitulatif Résa PARIS 2018'!$A$2:OFFSET($A$2,LastR2,0))='Analyse par appartement'!$A103)*(('Récaptitulatif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03" s="43">
        <f ca="1">IF(OR($A103="",$A103=0),0,SUMPRODUCT((('Récaptitulatif Résa PARIS 2018'!$A$2:OFFSET($A$2,LastR2,0))='Analyse par appartement'!$A103)*(('Récaptitulatif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03" s="43">
        <f ca="1">IF(OR($A103="",$A103=0),0,SUMPRODUCT((('Récaptitulatif Résa PARIS 2018'!$A$2:OFFSET($A$2,LastR2,0))='Analyse par appartement'!$A103)*(('Récaptitulatif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03" s="92">
        <f ca="1">IF(OR($A103="",$A103=0),0,SUMPRODUCT((('Récaptitulatif Résa PARIS 2018'!$A$2:OFFSET($A$2,LastR2,0))='Analyse par appartement'!$A103)*(('Récaptitulatif Résa PARIS 2018'!$F$2:OFFSET($F$2,LastR2,0))='Analyse par appartement'!$A$1)*(('Récaptitulatif Résa PARIS 2018'!$I$2:OFFSET($I$2,LastR2,0)))))</f>
        <v>0</v>
      </c>
      <c r="G103" s="43">
        <f ca="1">IFERROR(IF(A103="",0,INDIRECT("'Récaptitulatif Loyer Paris'!"&amp;ADDRESS(MATCH(A103,'Récapitulatif  Loyer PARIS 2018'!$A:$A,0),MATCH($A$1,'Récapitulatif  Loyer PARIS 2018'!$1:$1,0)+1,4))),0)</f>
        <v>0</v>
      </c>
      <c r="H103" s="92">
        <f ca="1">IFERROR(IF(A103="",0,INDIRECT("'Récaptitulatif Loyer Paris'!"&amp;ADDRESS(MATCH(A103,'Récapitulatif  Loyer PARIS 2018'!$A:$A,0),MATCH($A$1,'Récapitulatif  Loyer PARIS 2018'!$1:$1,0),4))),0)</f>
        <v>0</v>
      </c>
      <c r="I103" s="43">
        <f t="shared" ca="1" si="12"/>
        <v>0</v>
      </c>
      <c r="J103" s="44" t="str">
        <f t="shared" ca="1" si="13"/>
        <v/>
      </c>
      <c r="K103" s="45" t="str">
        <f t="shared" ca="1" si="14"/>
        <v/>
      </c>
    </row>
    <row r="104" spans="1:11" ht="20.100000000000001" customHeight="1" x14ac:dyDescent="0.25">
      <c r="A104" s="12" t="str">
        <f t="array" aca="1" ref="A104" ca="1">IFERROR(INDEX('Récaptitulatif Résa PARIS 2018'!$A$2:OFFSET($A$2,LastR2,0), MATCH(0, IF($A$1='Récaptitulatif Résa PARIS 2018'!$F$2:OFFSET($F$2,LastR2,0), COUNTIF($A$2:$A103, 'Récaptitulatif Résa PARIS 2018'!$A$2:OFFSET($A$2,LastR2,0)), ""), 0)),"")</f>
        <v/>
      </c>
      <c r="B104" s="43">
        <f ca="1">IF(OR($A104="",$A104=0),0,SUMPRODUCT((('Récaptitulatif Résa PARIS 2018'!$A$2:OFFSET($A$2,LastR2,0))='Analyse par appartement'!$A104)*(('Récaptitulatif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04" s="43">
        <f ca="1">IF(OR($A104="",$A104=0),0,SUMPRODUCT((('Récaptitulatif Résa PARIS 2018'!$A$2:OFFSET($A$2,LastR2,0))='Analyse par appartement'!$A104)*(('Récaptitulatif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04" s="43">
        <f ca="1">IF(OR($A104="",$A104=0),0,SUMPRODUCT((('Récaptitulatif Résa PARIS 2018'!$A$2:OFFSET($A$2,LastR2,0))='Analyse par appartement'!$A104)*(('Récaptitulatif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04" s="43">
        <f ca="1">IF(OR($A104="",$A104=0),0,SUMPRODUCT((('Récaptitulatif Résa PARIS 2018'!$A$2:OFFSET($A$2,LastR2,0))='Analyse par appartement'!$A104)*(('Récaptitulatif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04" s="92">
        <f ca="1">IF(OR($A104="",$A104=0),0,SUMPRODUCT((('Récaptitulatif Résa PARIS 2018'!$A$2:OFFSET($A$2,LastR2,0))='Analyse par appartement'!$A104)*(('Récaptitulatif Résa PARIS 2018'!$F$2:OFFSET($F$2,LastR2,0))='Analyse par appartement'!$A$1)*(('Récaptitulatif Résa PARIS 2018'!$I$2:OFFSET($I$2,LastR2,0)))))</f>
        <v>0</v>
      </c>
      <c r="G104" s="43">
        <f ca="1">IFERROR(IF(A104="",0,INDIRECT("'Récaptitulatif Loyer Paris'!"&amp;ADDRESS(MATCH(A104,'Récapitulatif  Loyer PARIS 2018'!$A:$A,0),MATCH($A$1,'Récapitulatif  Loyer PARIS 2018'!$1:$1,0)+1,4))),0)</f>
        <v>0</v>
      </c>
      <c r="H104" s="92">
        <f ca="1">IFERROR(IF(A104="",0,INDIRECT("'Récaptitulatif Loyer Paris'!"&amp;ADDRESS(MATCH(A104,'Récapitulatif  Loyer PARIS 2018'!$A:$A,0),MATCH($A$1,'Récapitulatif  Loyer PARIS 2018'!$1:$1,0),4))),0)</f>
        <v>0</v>
      </c>
      <c r="I104" s="43">
        <f t="shared" ca="1" si="12"/>
        <v>0</v>
      </c>
      <c r="J104" s="44" t="str">
        <f t="shared" ca="1" si="13"/>
        <v/>
      </c>
      <c r="K104" s="45" t="str">
        <f t="shared" ca="1" si="14"/>
        <v/>
      </c>
    </row>
    <row r="105" spans="1:11" ht="20.100000000000001" customHeight="1" x14ac:dyDescent="0.25">
      <c r="A105" s="12" t="str">
        <f t="array" aca="1" ref="A105" ca="1">IFERROR(INDEX('Récaptitulatif Résa PARIS 2018'!$A$2:OFFSET($A$2,LastR2,0), MATCH(0, IF($A$1='Récaptitulatif Résa PARIS 2018'!$F$2:OFFSET($F$2,LastR2,0), COUNTIF($A$2:$A104, 'Récaptitulatif Résa PARIS 2018'!$A$2:OFFSET($A$2,LastR2,0)), ""), 0)),"")</f>
        <v/>
      </c>
      <c r="B105" s="43">
        <f ca="1">IF(OR($A105="",$A105=0),0,SUMPRODUCT((('Récaptitulatif Résa PARIS 2018'!$A$2:OFFSET($A$2,LastR2,0))='Analyse par appartement'!$A105)*(('Récaptitulatif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05" s="43">
        <f ca="1">IF(OR($A105="",$A105=0),0,SUMPRODUCT((('Récaptitulatif Résa PARIS 2018'!$A$2:OFFSET($A$2,LastR2,0))='Analyse par appartement'!$A105)*(('Récaptitulatif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05" s="43">
        <f ca="1">IF(OR($A105="",$A105=0),0,SUMPRODUCT((('Récaptitulatif Résa PARIS 2018'!$A$2:OFFSET($A$2,LastR2,0))='Analyse par appartement'!$A105)*(('Récaptitulatif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05" s="43">
        <f ca="1">IF(OR($A105="",$A105=0),0,SUMPRODUCT((('Récaptitulatif Résa PARIS 2018'!$A$2:OFFSET($A$2,LastR2,0))='Analyse par appartement'!$A105)*(('Récaptitulatif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05" s="92">
        <f ca="1">IF(OR($A105="",$A105=0),0,SUMPRODUCT((('Récaptitulatif Résa PARIS 2018'!$A$2:OFFSET($A$2,LastR2,0))='Analyse par appartement'!$A105)*(('Récaptitulatif Résa PARIS 2018'!$F$2:OFFSET($F$2,LastR2,0))='Analyse par appartement'!$A$1)*(('Récaptitulatif Résa PARIS 2018'!$I$2:OFFSET($I$2,LastR2,0)))))</f>
        <v>0</v>
      </c>
      <c r="G105" s="43">
        <f ca="1">IFERROR(IF(A105="",0,INDIRECT("'Récaptitulatif Loyer Paris'!"&amp;ADDRESS(MATCH(A105,'Récapitulatif  Loyer PARIS 2018'!$A:$A,0),MATCH($A$1,'Récapitulatif  Loyer PARIS 2018'!$1:$1,0)+1,4))),0)</f>
        <v>0</v>
      </c>
      <c r="H105" s="92">
        <f ca="1">IFERROR(IF(A105="",0,INDIRECT("'Récaptitulatif Loyer Paris'!"&amp;ADDRESS(MATCH(A105,'Récapitulatif  Loyer PARIS 2018'!$A:$A,0),MATCH($A$1,'Récapitulatif  Loyer PARIS 2018'!$1:$1,0),4))),0)</f>
        <v>0</v>
      </c>
      <c r="I105" s="43">
        <f t="shared" ca="1" si="12"/>
        <v>0</v>
      </c>
      <c r="J105" s="44" t="str">
        <f t="shared" ca="1" si="13"/>
        <v/>
      </c>
      <c r="K105" s="45" t="str">
        <f t="shared" ca="1" si="14"/>
        <v/>
      </c>
    </row>
    <row r="106" spans="1:11" ht="20.100000000000001" customHeight="1" x14ac:dyDescent="0.25">
      <c r="A106" s="12" t="str">
        <f t="array" aca="1" ref="A106" ca="1">IFERROR(INDEX('Récaptitulatif Résa PARIS 2018'!$A$2:OFFSET($A$2,LastR2,0), MATCH(0, IF($A$1='Récaptitulatif Résa PARIS 2018'!$F$2:OFFSET($F$2,LastR2,0), COUNTIF($A$2:$A105, 'Récaptitulatif Résa PARIS 2018'!$A$2:OFFSET($A$2,LastR2,0)), ""), 0)),"")</f>
        <v/>
      </c>
      <c r="B106" s="43">
        <f ca="1">IF(OR($A106="",$A106=0),0,SUMPRODUCT((('Récaptitulatif Résa PARIS 2018'!$A$2:OFFSET($A$2,LastR2,0))='Analyse par appartement'!$A106)*(('Récaptitulatif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06" s="43">
        <f ca="1">IF(OR($A106="",$A106=0),0,SUMPRODUCT((('Récaptitulatif Résa PARIS 2018'!$A$2:OFFSET($A$2,LastR2,0))='Analyse par appartement'!$A106)*(('Récaptitulatif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06" s="43">
        <f ca="1">IF(OR($A106="",$A106=0),0,SUMPRODUCT((('Récaptitulatif Résa PARIS 2018'!$A$2:OFFSET($A$2,LastR2,0))='Analyse par appartement'!$A106)*(('Récaptitulatif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06" s="43">
        <f ca="1">IF(OR($A106="",$A106=0),0,SUMPRODUCT((('Récaptitulatif Résa PARIS 2018'!$A$2:OFFSET($A$2,LastR2,0))='Analyse par appartement'!$A106)*(('Récaptitulatif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06" s="92">
        <f ca="1">IF(OR($A106="",$A106=0),0,SUMPRODUCT((('Récaptitulatif Résa PARIS 2018'!$A$2:OFFSET($A$2,LastR2,0))='Analyse par appartement'!$A106)*(('Récaptitulatif Résa PARIS 2018'!$F$2:OFFSET($F$2,LastR2,0))='Analyse par appartement'!$A$1)*(('Récaptitulatif Résa PARIS 2018'!$I$2:OFFSET($I$2,LastR2,0)))))</f>
        <v>0</v>
      </c>
      <c r="G106" s="43">
        <f ca="1">IFERROR(IF(A106="",0,INDIRECT("'Récaptitulatif Loyer Paris'!"&amp;ADDRESS(MATCH(A106,'Récapitulatif  Loyer PARIS 2018'!$A:$A,0),MATCH($A$1,'Récapitulatif  Loyer PARIS 2018'!$1:$1,0)+1,4))),0)</f>
        <v>0</v>
      </c>
      <c r="H106" s="92">
        <f ca="1">IFERROR(IF(A106="",0,INDIRECT("'Récaptitulatif Loyer Paris'!"&amp;ADDRESS(MATCH(A106,'Récapitulatif  Loyer PARIS 2018'!$A:$A,0),MATCH($A$1,'Récapitulatif  Loyer PARIS 2018'!$1:$1,0),4))),0)</f>
        <v>0</v>
      </c>
      <c r="I106" s="43">
        <f t="shared" ca="1" si="12"/>
        <v>0</v>
      </c>
      <c r="J106" s="44" t="str">
        <f t="shared" ca="1" si="13"/>
        <v/>
      </c>
      <c r="K106" s="45" t="str">
        <f t="shared" ca="1" si="14"/>
        <v/>
      </c>
    </row>
    <row r="107" spans="1:11" ht="20.100000000000001" customHeight="1" x14ac:dyDescent="0.25">
      <c r="A107" s="12" t="str">
        <f t="array" aca="1" ref="A107" ca="1">IFERROR(INDEX('Récaptitulatif Résa PARIS 2018'!$A$2:OFFSET($A$2,LastR2,0), MATCH(0, IF($A$1='Récaptitulatif Résa PARIS 2018'!$F$2:OFFSET($F$2,LastR2,0), COUNTIF($A$2:$A106, 'Récaptitulatif Résa PARIS 2018'!$A$2:OFFSET($A$2,LastR2,0)), ""), 0)),"")</f>
        <v/>
      </c>
      <c r="B107" s="43">
        <f ca="1">IF(OR($A107="",$A107=0),0,SUMPRODUCT((('Récaptitulatif Résa PARIS 2018'!$A$2:OFFSET($A$2,LastR2,0))='Analyse par appartement'!$A107)*(('Récaptitulatif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07" s="43">
        <f ca="1">IF(OR($A107="",$A107=0),0,SUMPRODUCT((('Récaptitulatif Résa PARIS 2018'!$A$2:OFFSET($A$2,LastR2,0))='Analyse par appartement'!$A107)*(('Récaptitulatif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07" s="43">
        <f ca="1">IF(OR($A107="",$A107=0),0,SUMPRODUCT((('Récaptitulatif Résa PARIS 2018'!$A$2:OFFSET($A$2,LastR2,0))='Analyse par appartement'!$A107)*(('Récaptitulatif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07" s="43">
        <f ca="1">IF(OR($A107="",$A107=0),0,SUMPRODUCT((('Récaptitulatif Résa PARIS 2018'!$A$2:OFFSET($A$2,LastR2,0))='Analyse par appartement'!$A107)*(('Récaptitulatif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07" s="92">
        <f ca="1">IF(OR($A107="",$A107=0),0,SUMPRODUCT((('Récaptitulatif Résa PARIS 2018'!$A$2:OFFSET($A$2,LastR2,0))='Analyse par appartement'!$A107)*(('Récaptitulatif Résa PARIS 2018'!$F$2:OFFSET($F$2,LastR2,0))='Analyse par appartement'!$A$1)*(('Récaptitulatif Résa PARIS 2018'!$I$2:OFFSET($I$2,LastR2,0)))))</f>
        <v>0</v>
      </c>
      <c r="G107" s="43">
        <f ca="1">IFERROR(IF(A107="",0,INDIRECT("'Récaptitulatif Loyer Paris'!"&amp;ADDRESS(MATCH(A107,'Récapitulatif  Loyer PARIS 2018'!$A:$A,0),MATCH($A$1,'Récapitulatif  Loyer PARIS 2018'!$1:$1,0)+1,4))),0)</f>
        <v>0</v>
      </c>
      <c r="H107" s="92">
        <f ca="1">IFERROR(IF(A107="",0,INDIRECT("'Récaptitulatif Loyer Paris'!"&amp;ADDRESS(MATCH(A107,'Récapitulatif  Loyer PARIS 2018'!$A:$A,0),MATCH($A$1,'Récapitulatif  Loyer PARIS 2018'!$1:$1,0),4))),0)</f>
        <v>0</v>
      </c>
      <c r="I107" s="43">
        <f t="shared" ca="1" si="12"/>
        <v>0</v>
      </c>
      <c r="J107" s="44" t="str">
        <f t="shared" ca="1" si="13"/>
        <v/>
      </c>
      <c r="K107" s="45" t="str">
        <f t="shared" ca="1" si="14"/>
        <v/>
      </c>
    </row>
    <row r="108" spans="1:11" ht="20.100000000000001" customHeight="1" x14ac:dyDescent="0.25">
      <c r="A108" s="12" t="str">
        <f t="array" aca="1" ref="A108" ca="1">IFERROR(INDEX('Récaptitulatif Résa PARIS 2018'!$A$2:OFFSET($A$2,LastR2,0), MATCH(0, IF($A$1='Récaptitulatif Résa PARIS 2018'!$F$2:OFFSET($F$2,LastR2,0), COUNTIF($A$2:$A107, 'Récaptitulatif Résa PARIS 2018'!$A$2:OFFSET($A$2,LastR2,0)), ""), 0)),"")</f>
        <v/>
      </c>
      <c r="B108" s="43">
        <f ca="1">IF(OR($A108="",$A108=0),0,SUMPRODUCT((('Récaptitulatif Résa PARIS 2018'!$A$2:OFFSET($A$2,LastR2,0))='Analyse par appartement'!$A108)*(('Récaptitulatif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08" s="43">
        <f ca="1">IF(OR($A108="",$A108=0),0,SUMPRODUCT((('Récaptitulatif Résa PARIS 2018'!$A$2:OFFSET($A$2,LastR2,0))='Analyse par appartement'!$A108)*(('Récaptitulatif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08" s="43">
        <f ca="1">IF(OR($A108="",$A108=0),0,SUMPRODUCT((('Récaptitulatif Résa PARIS 2018'!$A$2:OFFSET($A$2,LastR2,0))='Analyse par appartement'!$A108)*(('Récaptitulatif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08" s="43">
        <f ca="1">IF(OR($A108="",$A108=0),0,SUMPRODUCT((('Récaptitulatif Résa PARIS 2018'!$A$2:OFFSET($A$2,LastR2,0))='Analyse par appartement'!$A108)*(('Récaptitulatif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08" s="92">
        <f ca="1">IF(OR($A108="",$A108=0),0,SUMPRODUCT((('Récaptitulatif Résa PARIS 2018'!$A$2:OFFSET($A$2,LastR2,0))='Analyse par appartement'!$A108)*(('Récaptitulatif Résa PARIS 2018'!$F$2:OFFSET($F$2,LastR2,0))='Analyse par appartement'!$A$1)*(('Récaptitulatif Résa PARIS 2018'!$I$2:OFFSET($I$2,LastR2,0)))))</f>
        <v>0</v>
      </c>
      <c r="G108" s="43">
        <f ca="1">IFERROR(IF(A108="",0,INDIRECT("'Récaptitulatif Loyer Paris'!"&amp;ADDRESS(MATCH(A108,'Récapitulatif  Loyer PARIS 2018'!$A:$A,0),MATCH($A$1,'Récapitulatif  Loyer PARIS 2018'!$1:$1,0)+1,4))),0)</f>
        <v>0</v>
      </c>
      <c r="H108" s="92">
        <f ca="1">IFERROR(IF(A108="",0,INDIRECT("'Récaptitulatif Loyer Paris'!"&amp;ADDRESS(MATCH(A108,'Récapitulatif  Loyer PARIS 2018'!$A:$A,0),MATCH($A$1,'Récapitulatif  Loyer PARIS 2018'!$1:$1,0),4))),0)</f>
        <v>0</v>
      </c>
      <c r="I108" s="43">
        <f t="shared" ca="1" si="12"/>
        <v>0</v>
      </c>
      <c r="J108" s="44" t="str">
        <f t="shared" ca="1" si="13"/>
        <v/>
      </c>
      <c r="K108" s="45" t="str">
        <f t="shared" ca="1" si="14"/>
        <v/>
      </c>
    </row>
    <row r="109" spans="1:11" ht="20.100000000000001" customHeight="1" x14ac:dyDescent="0.25">
      <c r="A109" s="12" t="str">
        <f t="array" aca="1" ref="A109" ca="1">IFERROR(INDEX('Récaptitulatif Résa PARIS 2018'!$A$2:OFFSET($A$2,LastR2,0), MATCH(0, IF($A$1='Récaptitulatif Résa PARIS 2018'!$F$2:OFFSET($F$2,LastR2,0), COUNTIF($A$2:$A108, 'Récaptitulatif Résa PARIS 2018'!$A$2:OFFSET($A$2,LastR2,0)), ""), 0)),"")</f>
        <v/>
      </c>
      <c r="B109" s="43">
        <f ca="1">IF(OR($A109="",$A109=0),0,SUMPRODUCT((('Récaptitulatif Résa PARIS 2018'!$A$2:OFFSET($A$2,LastR2,0))='Analyse par appartement'!$A109)*(('Récaptitulatif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09" s="43">
        <f ca="1">IF(OR($A109="",$A109=0),0,SUMPRODUCT((('Récaptitulatif Résa PARIS 2018'!$A$2:OFFSET($A$2,LastR2,0))='Analyse par appartement'!$A109)*(('Récaptitulatif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09" s="43">
        <f ca="1">IF(OR($A109="",$A109=0),0,SUMPRODUCT((('Récaptitulatif Résa PARIS 2018'!$A$2:OFFSET($A$2,LastR2,0))='Analyse par appartement'!$A109)*(('Récaptitulatif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09" s="43">
        <f ca="1">IF(OR($A109="",$A109=0),0,SUMPRODUCT((('Récaptitulatif Résa PARIS 2018'!$A$2:OFFSET($A$2,LastR2,0))='Analyse par appartement'!$A109)*(('Récaptitulatif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09" s="92">
        <f ca="1">IF(OR($A109="",$A109=0),0,SUMPRODUCT((('Récaptitulatif Résa PARIS 2018'!$A$2:OFFSET($A$2,LastR2,0))='Analyse par appartement'!$A109)*(('Récaptitulatif Résa PARIS 2018'!$F$2:OFFSET($F$2,LastR2,0))='Analyse par appartement'!$A$1)*(('Récaptitulatif Résa PARIS 2018'!$I$2:OFFSET($I$2,LastR2,0)))))</f>
        <v>0</v>
      </c>
      <c r="G109" s="43">
        <f ca="1">IFERROR(IF(A109="",0,INDIRECT("'Récaptitulatif Loyer Paris'!"&amp;ADDRESS(MATCH(A109,'Récapitulatif  Loyer PARIS 2018'!$A:$A,0),MATCH($A$1,'Récapitulatif  Loyer PARIS 2018'!$1:$1,0)+1,4))),0)</f>
        <v>0</v>
      </c>
      <c r="H109" s="92">
        <f ca="1">IFERROR(IF(A109="",0,INDIRECT("'Récaptitulatif Loyer Paris'!"&amp;ADDRESS(MATCH(A109,'Récapitulatif  Loyer PARIS 2018'!$A:$A,0),MATCH($A$1,'Récapitulatif  Loyer PARIS 2018'!$1:$1,0),4))),0)</f>
        <v>0</v>
      </c>
      <c r="I109" s="43">
        <f t="shared" ca="1" si="12"/>
        <v>0</v>
      </c>
      <c r="J109" s="44" t="str">
        <f t="shared" ca="1" si="13"/>
        <v/>
      </c>
      <c r="K109" s="45" t="str">
        <f t="shared" ca="1" si="14"/>
        <v/>
      </c>
    </row>
    <row r="110" spans="1:11" ht="20.100000000000001" customHeight="1" x14ac:dyDescent="0.25">
      <c r="A110" s="12" t="str">
        <f t="array" aca="1" ref="A110" ca="1">IFERROR(INDEX('Récaptitulatif Résa PARIS 2018'!$A$2:OFFSET($A$2,LastR2,0), MATCH(0, IF($A$1='Récaptitulatif Résa PARIS 2018'!$F$2:OFFSET($F$2,LastR2,0), COUNTIF($A$2:$A109, 'Récaptitulatif Résa PARIS 2018'!$A$2:OFFSET($A$2,LastR2,0)), ""), 0)),"")</f>
        <v/>
      </c>
      <c r="B110" s="43">
        <f ca="1">IF(OR($A110="",$A110=0),0,SUMPRODUCT((('Récaptitulatif Résa PARIS 2018'!$A$2:OFFSET($A$2,LastR2,0))='Analyse par appartement'!$A110)*(('Récaptitulatif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10" s="43">
        <f ca="1">IF(OR($A110="",$A110=0),0,SUMPRODUCT((('Récaptitulatif Résa PARIS 2018'!$A$2:OFFSET($A$2,LastR2,0))='Analyse par appartement'!$A110)*(('Récaptitulatif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10" s="43">
        <f ca="1">IF(OR($A110="",$A110=0),0,SUMPRODUCT((('Récaptitulatif Résa PARIS 2018'!$A$2:OFFSET($A$2,LastR2,0))='Analyse par appartement'!$A110)*(('Récaptitulatif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10" s="43">
        <f ca="1">IF(OR($A110="",$A110=0),0,SUMPRODUCT((('Récaptitulatif Résa PARIS 2018'!$A$2:OFFSET($A$2,LastR2,0))='Analyse par appartement'!$A110)*(('Récaptitulatif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10" s="92">
        <f ca="1">IF(OR($A110="",$A110=0),0,SUMPRODUCT((('Récaptitulatif Résa PARIS 2018'!$A$2:OFFSET($A$2,LastR2,0))='Analyse par appartement'!$A110)*(('Récaptitulatif Résa PARIS 2018'!$F$2:OFFSET($F$2,LastR2,0))='Analyse par appartement'!$A$1)*(('Récaptitulatif Résa PARIS 2018'!$I$2:OFFSET($I$2,LastR2,0)))))</f>
        <v>0</v>
      </c>
      <c r="G110" s="43">
        <f ca="1">IFERROR(IF(A110="",0,INDIRECT("'Récaptitulatif Loyer Paris'!"&amp;ADDRESS(MATCH(A110,'Récapitulatif  Loyer PARIS 2018'!$A:$A,0),MATCH($A$1,'Récapitulatif  Loyer PARIS 2018'!$1:$1,0)+1,4))),0)</f>
        <v>0</v>
      </c>
      <c r="H110" s="92">
        <f ca="1">IFERROR(IF(A110="",0,INDIRECT("'Récaptitulatif Loyer Paris'!"&amp;ADDRESS(MATCH(A110,'Récapitulatif  Loyer PARIS 2018'!$A:$A,0),MATCH($A$1,'Récapitulatif  Loyer PARIS 2018'!$1:$1,0),4))),0)</f>
        <v>0</v>
      </c>
      <c r="I110" s="43">
        <f t="shared" ca="1" si="12"/>
        <v>0</v>
      </c>
      <c r="J110" s="44" t="str">
        <f t="shared" ca="1" si="13"/>
        <v/>
      </c>
      <c r="K110" s="45" t="str">
        <f t="shared" ca="1" si="14"/>
        <v/>
      </c>
    </row>
    <row r="111" spans="1:11" ht="20.100000000000001" customHeight="1" x14ac:dyDescent="0.25">
      <c r="A111" s="12" t="str">
        <f t="array" aca="1" ref="A111" ca="1">IFERROR(INDEX('Récaptitulatif Résa PARIS 2018'!$A$2:OFFSET($A$2,LastR2,0), MATCH(0, IF($A$1='Récaptitulatif Résa PARIS 2018'!$F$2:OFFSET($F$2,LastR2,0), COUNTIF($A$2:$A110, 'Récaptitulatif Résa PARIS 2018'!$A$2:OFFSET($A$2,LastR2,0)), ""), 0)),"")</f>
        <v/>
      </c>
      <c r="B111" s="43">
        <f ca="1">IF(OR($A111="",$A111=0),0,SUMPRODUCT((('Récaptitulatif Résa PARIS 2018'!$A$2:OFFSET($A$2,LastR2,0))='Analyse par appartement'!$A111)*(('Récaptitulatif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11" s="43">
        <f ca="1">IF(OR($A111="",$A111=0),0,SUMPRODUCT((('Récaptitulatif Résa PARIS 2018'!$A$2:OFFSET($A$2,LastR2,0))='Analyse par appartement'!$A111)*(('Récaptitulatif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11" s="43">
        <f ca="1">IF(OR($A111="",$A111=0),0,SUMPRODUCT((('Récaptitulatif Résa PARIS 2018'!$A$2:OFFSET($A$2,LastR2,0))='Analyse par appartement'!$A111)*(('Récaptitulatif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11" s="43">
        <f ca="1">IF(OR($A111="",$A111=0),0,SUMPRODUCT((('Récaptitulatif Résa PARIS 2018'!$A$2:OFFSET($A$2,LastR2,0))='Analyse par appartement'!$A111)*(('Récaptitulatif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11" s="92">
        <f ca="1">IF(OR($A111="",$A111=0),0,SUMPRODUCT((('Récaptitulatif Résa PARIS 2018'!$A$2:OFFSET($A$2,LastR2,0))='Analyse par appartement'!$A111)*(('Récaptitulatif Résa PARIS 2018'!$F$2:OFFSET($F$2,LastR2,0))='Analyse par appartement'!$A$1)*(('Récaptitulatif Résa PARIS 2018'!$I$2:OFFSET($I$2,LastR2,0)))))</f>
        <v>0</v>
      </c>
      <c r="G111" s="43">
        <f ca="1">IFERROR(IF(A111="",0,INDIRECT("'Récaptitulatif Loyer Paris'!"&amp;ADDRESS(MATCH(A111,'Récapitulatif  Loyer PARIS 2018'!$A:$A,0),MATCH($A$1,'Récapitulatif  Loyer PARIS 2018'!$1:$1,0)+1,4))),0)</f>
        <v>0</v>
      </c>
      <c r="H111" s="92">
        <f ca="1">IFERROR(IF(A111="",0,INDIRECT("'Récaptitulatif Loyer Paris'!"&amp;ADDRESS(MATCH(A111,'Récapitulatif  Loyer PARIS 2018'!$A:$A,0),MATCH($A$1,'Récapitulatif  Loyer PARIS 2018'!$1:$1,0),4))),0)</f>
        <v>0</v>
      </c>
      <c r="I111" s="43">
        <f t="shared" ca="1" si="12"/>
        <v>0</v>
      </c>
      <c r="J111" s="44" t="str">
        <f t="shared" ca="1" si="13"/>
        <v/>
      </c>
      <c r="K111" s="45" t="str">
        <f t="shared" ca="1" si="14"/>
        <v/>
      </c>
    </row>
    <row r="112" spans="1:11" ht="20.100000000000001" customHeight="1" x14ac:dyDescent="0.25">
      <c r="A112" s="12" t="str">
        <f t="array" aca="1" ref="A112" ca="1">IFERROR(INDEX('Récaptitulatif Résa PARIS 2018'!$A$2:OFFSET($A$2,LastR2,0), MATCH(0, IF($A$1='Récaptitulatif Résa PARIS 2018'!$F$2:OFFSET($F$2,LastR2,0), COUNTIF($A$2:$A111, 'Récaptitulatif Résa PARIS 2018'!$A$2:OFFSET($A$2,LastR2,0)), ""), 0)),"")</f>
        <v/>
      </c>
      <c r="B112" s="43">
        <f ca="1">IF(OR($A112="",$A112=0),0,SUMPRODUCT((('Récaptitulatif Résa PARIS 2018'!$A$2:OFFSET($A$2,LastR2,0))='Analyse par appartement'!$A112)*(('Récaptitulatif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12" s="43">
        <f ca="1">IF(OR($A112="",$A112=0),0,SUMPRODUCT((('Récaptitulatif Résa PARIS 2018'!$A$2:OFFSET($A$2,LastR2,0))='Analyse par appartement'!$A112)*(('Récaptitulatif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12" s="43">
        <f ca="1">IF(OR($A112="",$A112=0),0,SUMPRODUCT((('Récaptitulatif Résa PARIS 2018'!$A$2:OFFSET($A$2,LastR2,0))='Analyse par appartement'!$A112)*(('Récaptitulatif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12" s="43">
        <f ca="1">IF(OR($A112="",$A112=0),0,SUMPRODUCT((('Récaptitulatif Résa PARIS 2018'!$A$2:OFFSET($A$2,LastR2,0))='Analyse par appartement'!$A112)*(('Récaptitulatif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12" s="92">
        <f ca="1">IF(OR($A112="",$A112=0),0,SUMPRODUCT((('Récaptitulatif Résa PARIS 2018'!$A$2:OFFSET($A$2,LastR2,0))='Analyse par appartement'!$A112)*(('Récaptitulatif Résa PARIS 2018'!$F$2:OFFSET($F$2,LastR2,0))='Analyse par appartement'!$A$1)*(('Récaptitulatif Résa PARIS 2018'!$I$2:OFFSET($I$2,LastR2,0)))))</f>
        <v>0</v>
      </c>
      <c r="G112" s="43">
        <f ca="1">IFERROR(IF(A112="",0,INDIRECT("'Récaptitulatif Loyer Paris'!"&amp;ADDRESS(MATCH(A112,'Récapitulatif  Loyer PARIS 2018'!$A:$A,0),MATCH($A$1,'Récapitulatif  Loyer PARIS 2018'!$1:$1,0)+1,4))),0)</f>
        <v>0</v>
      </c>
      <c r="H112" s="92">
        <f ca="1">IFERROR(IF(A112="",0,INDIRECT("'Récaptitulatif Loyer Paris'!"&amp;ADDRESS(MATCH(A112,'Récapitulatif  Loyer PARIS 2018'!$A:$A,0),MATCH($A$1,'Récapitulatif  Loyer PARIS 2018'!$1:$1,0),4))),0)</f>
        <v>0</v>
      </c>
      <c r="I112" s="43">
        <f t="shared" ca="1" si="12"/>
        <v>0</v>
      </c>
      <c r="J112" s="44" t="str">
        <f t="shared" ca="1" si="13"/>
        <v/>
      </c>
      <c r="K112" s="45" t="str">
        <f t="shared" ca="1" si="14"/>
        <v/>
      </c>
    </row>
    <row r="113" spans="1:11" ht="20.100000000000001" customHeight="1" x14ac:dyDescent="0.25">
      <c r="A113" s="12" t="str">
        <f t="array" aca="1" ref="A113" ca="1">IFERROR(INDEX('Récaptitulatif Résa PARIS 2018'!$A$2:OFFSET($A$2,LastR2,0), MATCH(0, IF($A$1='Récaptitulatif Résa PARIS 2018'!$F$2:OFFSET($F$2,LastR2,0), COUNTIF($A$2:$A112, 'Récaptitulatif Résa PARIS 2018'!$A$2:OFFSET($A$2,LastR2,0)), ""), 0)),"")</f>
        <v/>
      </c>
      <c r="B113" s="43">
        <f ca="1">IF(OR($A113="",$A113=0),0,SUMPRODUCT((('Récaptitulatif Résa PARIS 2018'!$A$2:OFFSET($A$2,LastR2,0))='Analyse par appartement'!$A113)*(('Récaptitulatif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13" s="43">
        <f ca="1">IF(OR($A113="",$A113=0),0,SUMPRODUCT((('Récaptitulatif Résa PARIS 2018'!$A$2:OFFSET($A$2,LastR2,0))='Analyse par appartement'!$A113)*(('Récaptitulatif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13" s="43">
        <f ca="1">IF(OR($A113="",$A113=0),0,SUMPRODUCT((('Récaptitulatif Résa PARIS 2018'!$A$2:OFFSET($A$2,LastR2,0))='Analyse par appartement'!$A113)*(('Récaptitulatif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13" s="43">
        <f ca="1">IF(OR($A113="",$A113=0),0,SUMPRODUCT((('Récaptitulatif Résa PARIS 2018'!$A$2:OFFSET($A$2,LastR2,0))='Analyse par appartement'!$A113)*(('Récaptitulatif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13" s="92">
        <f ca="1">IF(OR($A113="",$A113=0),0,SUMPRODUCT((('Récaptitulatif Résa PARIS 2018'!$A$2:OFFSET($A$2,LastR2,0))='Analyse par appartement'!$A113)*(('Récaptitulatif Résa PARIS 2018'!$F$2:OFFSET($F$2,LastR2,0))='Analyse par appartement'!$A$1)*(('Récaptitulatif Résa PARIS 2018'!$I$2:OFFSET($I$2,LastR2,0)))))</f>
        <v>0</v>
      </c>
      <c r="G113" s="43">
        <f ca="1">IFERROR(IF(A113="",0,INDIRECT("'Récaptitulatif Loyer Paris'!"&amp;ADDRESS(MATCH(A113,'Récapitulatif  Loyer PARIS 2018'!$A:$A,0),MATCH($A$1,'Récapitulatif  Loyer PARIS 2018'!$1:$1,0)+1,4))),0)</f>
        <v>0</v>
      </c>
      <c r="H113" s="92">
        <f ca="1">IFERROR(IF(A113="",0,INDIRECT("'Récaptitulatif Loyer Paris'!"&amp;ADDRESS(MATCH(A113,'Récapitulatif  Loyer PARIS 2018'!$A:$A,0),MATCH($A$1,'Récapitulatif  Loyer PARIS 2018'!$1:$1,0),4))),0)</f>
        <v>0</v>
      </c>
      <c r="I113" s="43">
        <f t="shared" ca="1" si="12"/>
        <v>0</v>
      </c>
      <c r="J113" s="44" t="str">
        <f t="shared" ca="1" si="13"/>
        <v/>
      </c>
      <c r="K113" s="45" t="str">
        <f t="shared" ca="1" si="14"/>
        <v/>
      </c>
    </row>
    <row r="114" spans="1:11" ht="20.100000000000001" customHeight="1" x14ac:dyDescent="0.25">
      <c r="A114" s="12" t="str">
        <f t="array" aca="1" ref="A114" ca="1">IFERROR(INDEX('Récaptitulatif Résa PARIS 2018'!$A$2:OFFSET($A$2,LastR2,0), MATCH(0, IF($A$1='Récaptitulatif Résa PARIS 2018'!$F$2:OFFSET($F$2,LastR2,0), COUNTIF($A$2:$A113, 'Récaptitulatif Résa PARIS 2018'!$A$2:OFFSET($A$2,LastR2,0)), ""), 0)),"")</f>
        <v/>
      </c>
      <c r="B114" s="43">
        <f ca="1">IF(OR($A114="",$A114=0),0,SUMPRODUCT((('Récaptitulatif Résa PARIS 2018'!$A$2:OFFSET($A$2,LastR2,0))='Analyse par appartement'!$A114)*(('Récaptitulatif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14" s="43">
        <f ca="1">IF(OR($A114="",$A114=0),0,SUMPRODUCT((('Récaptitulatif Résa PARIS 2018'!$A$2:OFFSET($A$2,LastR2,0))='Analyse par appartement'!$A114)*(('Récaptitulatif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14" s="43">
        <f ca="1">IF(OR($A114="",$A114=0),0,SUMPRODUCT((('Récaptitulatif Résa PARIS 2018'!$A$2:OFFSET($A$2,LastR2,0))='Analyse par appartement'!$A114)*(('Récaptitulatif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14" s="43">
        <f ca="1">IF(OR($A114="",$A114=0),0,SUMPRODUCT((('Récaptitulatif Résa PARIS 2018'!$A$2:OFFSET($A$2,LastR2,0))='Analyse par appartement'!$A114)*(('Récaptitulatif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14" s="92">
        <f ca="1">IF(OR($A114="",$A114=0),0,SUMPRODUCT((('Récaptitulatif Résa PARIS 2018'!$A$2:OFFSET($A$2,LastR2,0))='Analyse par appartement'!$A114)*(('Récaptitulatif Résa PARIS 2018'!$F$2:OFFSET($F$2,LastR2,0))='Analyse par appartement'!$A$1)*(('Récaptitulatif Résa PARIS 2018'!$I$2:OFFSET($I$2,LastR2,0)))))</f>
        <v>0</v>
      </c>
      <c r="G114" s="43">
        <f ca="1">IFERROR(IF(A114="",0,INDIRECT("'Récaptitulatif Loyer Paris'!"&amp;ADDRESS(MATCH(A114,'Récapitulatif  Loyer PARIS 2018'!$A:$A,0),MATCH($A$1,'Récapitulatif  Loyer PARIS 2018'!$1:$1,0)+1,4))),0)</f>
        <v>0</v>
      </c>
      <c r="H114" s="92">
        <f ca="1">IFERROR(IF(A114="",0,INDIRECT("'Récaptitulatif Loyer Paris'!"&amp;ADDRESS(MATCH(A114,'Récapitulatif  Loyer PARIS 2018'!$A:$A,0),MATCH($A$1,'Récapitulatif  Loyer PARIS 2018'!$1:$1,0),4))),0)</f>
        <v>0</v>
      </c>
      <c r="I114" s="43">
        <f t="shared" ca="1" si="12"/>
        <v>0</v>
      </c>
      <c r="J114" s="44" t="str">
        <f t="shared" ca="1" si="13"/>
        <v/>
      </c>
      <c r="K114" s="45" t="str">
        <f t="shared" ca="1" si="14"/>
        <v/>
      </c>
    </row>
    <row r="115" spans="1:11" ht="20.100000000000001" customHeight="1" x14ac:dyDescent="0.25">
      <c r="A115" s="12" t="str">
        <f t="array" aca="1" ref="A115" ca="1">IFERROR(INDEX('Récaptitulatif Résa PARIS 2018'!$A$2:OFFSET($A$2,LastR2,0), MATCH(0, IF($A$1='Récaptitulatif Résa PARIS 2018'!$F$2:OFFSET($F$2,LastR2,0), COUNTIF($A$2:$A114, 'Récaptitulatif Résa PARIS 2018'!$A$2:OFFSET($A$2,LastR2,0)), ""), 0)),"")</f>
        <v/>
      </c>
      <c r="B115" s="43">
        <f ca="1">IF(OR($A115="",$A115=0),0,SUMPRODUCT((('Récaptitulatif Résa PARIS 2018'!$A$2:OFFSET($A$2,LastR2,0))='Analyse par appartement'!$A115)*(('Récaptitulatif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15" s="43">
        <f ca="1">IF(OR($A115="",$A115=0),0,SUMPRODUCT((('Récaptitulatif Résa PARIS 2018'!$A$2:OFFSET($A$2,LastR2,0))='Analyse par appartement'!$A115)*(('Récaptitulatif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15" s="43">
        <f ca="1">IF(OR($A115="",$A115=0),0,SUMPRODUCT((('Récaptitulatif Résa PARIS 2018'!$A$2:OFFSET($A$2,LastR2,0))='Analyse par appartement'!$A115)*(('Récaptitulatif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15" s="43">
        <f ca="1">IF(OR($A115="",$A115=0),0,SUMPRODUCT((('Récaptitulatif Résa PARIS 2018'!$A$2:OFFSET($A$2,LastR2,0))='Analyse par appartement'!$A115)*(('Récaptitulatif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15" s="92">
        <f ca="1">IF(OR($A115="",$A115=0),0,SUMPRODUCT((('Récaptitulatif Résa PARIS 2018'!$A$2:OFFSET($A$2,LastR2,0))='Analyse par appartement'!$A115)*(('Récaptitulatif Résa PARIS 2018'!$F$2:OFFSET($F$2,LastR2,0))='Analyse par appartement'!$A$1)*(('Récaptitulatif Résa PARIS 2018'!$I$2:OFFSET($I$2,LastR2,0)))))</f>
        <v>0</v>
      </c>
      <c r="G115" s="43">
        <f ca="1">IFERROR(IF(A115="",0,INDIRECT("'Récaptitulatif Loyer Paris'!"&amp;ADDRESS(MATCH(A115,'Récapitulatif  Loyer PARIS 2018'!$A:$A,0),MATCH($A$1,'Récapitulatif  Loyer PARIS 2018'!$1:$1,0)+1,4))),0)</f>
        <v>0</v>
      </c>
      <c r="H115" s="92">
        <f ca="1">IFERROR(IF(A115="",0,INDIRECT("'Récaptitulatif Loyer Paris'!"&amp;ADDRESS(MATCH(A115,'Récapitulatif  Loyer PARIS 2018'!$A:$A,0),MATCH($A$1,'Récapitulatif  Loyer PARIS 2018'!$1:$1,0),4))),0)</f>
        <v>0</v>
      </c>
      <c r="I115" s="43">
        <f t="shared" ca="1" si="12"/>
        <v>0</v>
      </c>
      <c r="J115" s="44" t="str">
        <f t="shared" ca="1" si="13"/>
        <v/>
      </c>
      <c r="K115" s="45" t="str">
        <f t="shared" ca="1" si="14"/>
        <v/>
      </c>
    </row>
    <row r="116" spans="1:11" ht="20.100000000000001" customHeight="1" x14ac:dyDescent="0.25">
      <c r="A116" s="12" t="str">
        <f t="array" aca="1" ref="A116" ca="1">IFERROR(INDEX('Récaptitulatif Résa PARIS 2018'!$A$2:OFFSET($A$2,LastR2,0), MATCH(0, IF($A$1='Récaptitulatif Résa PARIS 2018'!$F$2:OFFSET($F$2,LastR2,0), COUNTIF($A$2:$A115, 'Récaptitulatif Résa PARIS 2018'!$A$2:OFFSET($A$2,LastR2,0)), ""), 0)),"")</f>
        <v/>
      </c>
      <c r="B116" s="43">
        <f ca="1">IF(OR($A116="",$A116=0),0,SUMPRODUCT((('Récaptitulatif Résa PARIS 2018'!$A$2:OFFSET($A$2,LastR2,0))='Analyse par appartement'!$A116)*(('Récaptitulatif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16" s="43">
        <f ca="1">IF(OR($A116="",$A116=0),0,SUMPRODUCT((('Récaptitulatif Résa PARIS 2018'!$A$2:OFFSET($A$2,LastR2,0))='Analyse par appartement'!$A116)*(('Récaptitulatif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16" s="43">
        <f ca="1">IF(OR($A116="",$A116=0),0,SUMPRODUCT((('Récaptitulatif Résa PARIS 2018'!$A$2:OFFSET($A$2,LastR2,0))='Analyse par appartement'!$A116)*(('Récaptitulatif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16" s="43">
        <f ca="1">IF(OR($A116="",$A116=0),0,SUMPRODUCT((('Récaptitulatif Résa PARIS 2018'!$A$2:OFFSET($A$2,LastR2,0))='Analyse par appartement'!$A116)*(('Récaptitulatif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16" s="92">
        <f ca="1">IF(OR($A116="",$A116=0),0,SUMPRODUCT((('Récaptitulatif Résa PARIS 2018'!$A$2:OFFSET($A$2,LastR2,0))='Analyse par appartement'!$A116)*(('Récaptitulatif Résa PARIS 2018'!$F$2:OFFSET($F$2,LastR2,0))='Analyse par appartement'!$A$1)*(('Récaptitulatif Résa PARIS 2018'!$I$2:OFFSET($I$2,LastR2,0)))))</f>
        <v>0</v>
      </c>
      <c r="G116" s="43">
        <f ca="1">IFERROR(IF(A116="",0,INDIRECT("'Récaptitulatif Loyer Paris'!"&amp;ADDRESS(MATCH(A116,'Récapitulatif  Loyer PARIS 2018'!$A:$A,0),MATCH($A$1,'Récapitulatif  Loyer PARIS 2018'!$1:$1,0)+1,4))),0)</f>
        <v>0</v>
      </c>
      <c r="H116" s="92">
        <f ca="1">IFERROR(IF(A116="",0,INDIRECT("'Récaptitulatif Loyer Paris'!"&amp;ADDRESS(MATCH(A116,'Récapitulatif  Loyer PARIS 2018'!$A:$A,0),MATCH($A$1,'Récapitulatif  Loyer PARIS 2018'!$1:$1,0),4))),0)</f>
        <v>0</v>
      </c>
      <c r="I116" s="43">
        <f t="shared" ca="1" si="12"/>
        <v>0</v>
      </c>
      <c r="J116" s="44" t="str">
        <f t="shared" ca="1" si="13"/>
        <v/>
      </c>
      <c r="K116" s="45" t="str">
        <f t="shared" ca="1" si="14"/>
        <v/>
      </c>
    </row>
    <row r="117" spans="1:11" ht="20.100000000000001" customHeight="1" x14ac:dyDescent="0.25">
      <c r="A117" s="12" t="str">
        <f t="array" aca="1" ref="A117" ca="1">IFERROR(INDEX('Récaptitulatif Résa PARIS 2018'!$A$2:OFFSET($A$2,LastR2,0), MATCH(0, IF($A$1='Récaptitulatif Résa PARIS 2018'!$F$2:OFFSET($F$2,LastR2,0), COUNTIF($A$2:$A116, 'Récaptitulatif Résa PARIS 2018'!$A$2:OFFSET($A$2,LastR2,0)), ""), 0)),"")</f>
        <v/>
      </c>
      <c r="B117" s="43">
        <f ca="1">IF(OR($A117="",$A117=0),0,SUMPRODUCT((('Récaptitulatif Résa PARIS 2018'!$A$2:OFFSET($A$2,LastR2,0))='Analyse par appartement'!$A117)*(('Récaptitulatif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17" s="43">
        <f ca="1">IF(OR($A117="",$A117=0),0,SUMPRODUCT((('Récaptitulatif Résa PARIS 2018'!$A$2:OFFSET($A$2,LastR2,0))='Analyse par appartement'!$A117)*(('Récaptitulatif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17" s="43">
        <f ca="1">IF(OR($A117="",$A117=0),0,SUMPRODUCT((('Récaptitulatif Résa PARIS 2018'!$A$2:OFFSET($A$2,LastR2,0))='Analyse par appartement'!$A117)*(('Récaptitulatif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17" s="43">
        <f ca="1">IF(OR($A117="",$A117=0),0,SUMPRODUCT((('Récaptitulatif Résa PARIS 2018'!$A$2:OFFSET($A$2,LastR2,0))='Analyse par appartement'!$A117)*(('Récaptitulatif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17" s="92">
        <f ca="1">IF(OR($A117="",$A117=0),0,SUMPRODUCT((('Récaptitulatif Résa PARIS 2018'!$A$2:OFFSET($A$2,LastR2,0))='Analyse par appartement'!$A117)*(('Récaptitulatif Résa PARIS 2018'!$F$2:OFFSET($F$2,LastR2,0))='Analyse par appartement'!$A$1)*(('Récaptitulatif Résa PARIS 2018'!$I$2:OFFSET($I$2,LastR2,0)))))</f>
        <v>0</v>
      </c>
      <c r="G117" s="43">
        <f ca="1">IFERROR(IF(A117="",0,INDIRECT("'Récaptitulatif Loyer Paris'!"&amp;ADDRESS(MATCH(A117,'Récapitulatif  Loyer PARIS 2018'!$A:$A,0),MATCH($A$1,'Récapitulatif  Loyer PARIS 2018'!$1:$1,0)+1,4))),0)</f>
        <v>0</v>
      </c>
      <c r="H117" s="92">
        <f ca="1">IFERROR(IF(A117="",0,INDIRECT("'Récaptitulatif Loyer Paris'!"&amp;ADDRESS(MATCH(A117,'Récapitulatif  Loyer PARIS 2018'!$A:$A,0),MATCH($A$1,'Récapitulatif  Loyer PARIS 2018'!$1:$1,0),4))),0)</f>
        <v>0</v>
      </c>
      <c r="I117" s="43">
        <f t="shared" ca="1" si="12"/>
        <v>0</v>
      </c>
      <c r="J117" s="44" t="str">
        <f t="shared" ca="1" si="13"/>
        <v/>
      </c>
      <c r="K117" s="45" t="str">
        <f t="shared" ca="1" si="14"/>
        <v/>
      </c>
    </row>
    <row r="118" spans="1:11" ht="20.100000000000001" customHeight="1" x14ac:dyDescent="0.25">
      <c r="A118" s="12" t="str">
        <f t="array" aca="1" ref="A118" ca="1">IFERROR(INDEX('Récaptitulatif Résa PARIS 2018'!$A$2:OFFSET($A$2,LastR2,0), MATCH(0, IF($A$1='Récaptitulatif Résa PARIS 2018'!$F$2:OFFSET($F$2,LastR2,0), COUNTIF($A$2:$A117, 'Récaptitulatif Résa PARIS 2018'!$A$2:OFFSET($A$2,LastR2,0)), ""), 0)),"")</f>
        <v/>
      </c>
      <c r="B118" s="43">
        <f ca="1">IF(OR($A118="",$A118=0),0,SUMPRODUCT((('Récaptitulatif Résa PARIS 2018'!$A$2:OFFSET($A$2,LastR2,0))='Analyse par appartement'!$A118)*(('Récaptitulatif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18" s="43">
        <f ca="1">IF(OR($A118="",$A118=0),0,SUMPRODUCT((('Récaptitulatif Résa PARIS 2018'!$A$2:OFFSET($A$2,LastR2,0))='Analyse par appartement'!$A118)*(('Récaptitulatif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18" s="43">
        <f ca="1">IF(OR($A118="",$A118=0),0,SUMPRODUCT((('Récaptitulatif Résa PARIS 2018'!$A$2:OFFSET($A$2,LastR2,0))='Analyse par appartement'!$A118)*(('Récaptitulatif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18" s="43">
        <f ca="1">IF(OR($A118="",$A118=0),0,SUMPRODUCT((('Récaptitulatif Résa PARIS 2018'!$A$2:OFFSET($A$2,LastR2,0))='Analyse par appartement'!$A118)*(('Récaptitulatif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18" s="92">
        <f ca="1">IF(OR($A118="",$A118=0),0,SUMPRODUCT((('Récaptitulatif Résa PARIS 2018'!$A$2:OFFSET($A$2,LastR2,0))='Analyse par appartement'!$A118)*(('Récaptitulatif Résa PARIS 2018'!$F$2:OFFSET($F$2,LastR2,0))='Analyse par appartement'!$A$1)*(('Récaptitulatif Résa PARIS 2018'!$I$2:OFFSET($I$2,LastR2,0)))))</f>
        <v>0</v>
      </c>
      <c r="G118" s="43">
        <f ca="1">IFERROR(IF(A118="",0,INDIRECT("'Récaptitulatif Loyer Paris'!"&amp;ADDRESS(MATCH(A118,'Récapitulatif  Loyer PARIS 2018'!$A:$A,0),MATCH($A$1,'Récapitulatif  Loyer PARIS 2018'!$1:$1,0)+1,4))),0)</f>
        <v>0</v>
      </c>
      <c r="H118" s="92">
        <f ca="1">IFERROR(IF(A118="",0,INDIRECT("'Récaptitulatif Loyer Paris'!"&amp;ADDRESS(MATCH(A118,'Récapitulatif  Loyer PARIS 2018'!$A:$A,0),MATCH($A$1,'Récapitulatif  Loyer PARIS 2018'!$1:$1,0),4))),0)</f>
        <v>0</v>
      </c>
      <c r="I118" s="43">
        <f t="shared" ca="1" si="12"/>
        <v>0</v>
      </c>
      <c r="J118" s="44" t="str">
        <f t="shared" ca="1" si="13"/>
        <v/>
      </c>
      <c r="K118" s="45" t="str">
        <f t="shared" ca="1" si="14"/>
        <v/>
      </c>
    </row>
    <row r="119" spans="1:11" ht="20.100000000000001" customHeight="1" x14ac:dyDescent="0.25">
      <c r="A119" s="12" t="str">
        <f t="array" aca="1" ref="A119" ca="1">IFERROR(INDEX('Récaptitulatif Résa PARIS 2018'!$A$2:OFFSET($A$2,LastR2,0), MATCH(0, IF($A$1='Récaptitulatif Résa PARIS 2018'!$F$2:OFFSET($F$2,LastR2,0), COUNTIF($A$2:$A118, 'Récaptitulatif Résa PARIS 2018'!$A$2:OFFSET($A$2,LastR2,0)), ""), 0)),"")</f>
        <v/>
      </c>
      <c r="B119" s="43">
        <f ca="1">IF(OR($A119="",$A119=0),0,SUMPRODUCT((('Récaptitulatif Résa PARIS 2018'!$A$2:OFFSET($A$2,LastR2,0))='Analyse par appartement'!$A119)*(('Récaptitulatif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19" s="43">
        <f ca="1">IF(OR($A119="",$A119=0),0,SUMPRODUCT((('Récaptitulatif Résa PARIS 2018'!$A$2:OFFSET($A$2,LastR2,0))='Analyse par appartement'!$A119)*(('Récaptitulatif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19" s="43">
        <f ca="1">IF(OR($A119="",$A119=0),0,SUMPRODUCT((('Récaptitulatif Résa PARIS 2018'!$A$2:OFFSET($A$2,LastR2,0))='Analyse par appartement'!$A119)*(('Récaptitulatif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19" s="43">
        <f ca="1">IF(OR($A119="",$A119=0),0,SUMPRODUCT((('Récaptitulatif Résa PARIS 2018'!$A$2:OFFSET($A$2,LastR2,0))='Analyse par appartement'!$A119)*(('Récaptitulatif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19" s="92">
        <f ca="1">IF(OR($A119="",$A119=0),0,SUMPRODUCT((('Récaptitulatif Résa PARIS 2018'!$A$2:OFFSET($A$2,LastR2,0))='Analyse par appartement'!$A119)*(('Récaptitulatif Résa PARIS 2018'!$F$2:OFFSET($F$2,LastR2,0))='Analyse par appartement'!$A$1)*(('Récaptitulatif Résa PARIS 2018'!$I$2:OFFSET($I$2,LastR2,0)))))</f>
        <v>0</v>
      </c>
      <c r="G119" s="43">
        <f ca="1">IFERROR(IF(A119="",0,INDIRECT("'Récaptitulatif Loyer Paris'!"&amp;ADDRESS(MATCH(A119,'Récapitulatif  Loyer PARIS 2018'!$A:$A,0),MATCH($A$1,'Récapitulatif  Loyer PARIS 2018'!$1:$1,0)+1,4))),0)</f>
        <v>0</v>
      </c>
      <c r="H119" s="92">
        <f ca="1">IFERROR(IF(A119="",0,INDIRECT("'Récaptitulatif Loyer Paris'!"&amp;ADDRESS(MATCH(A119,'Récapitulatif  Loyer PARIS 2018'!$A:$A,0),MATCH($A$1,'Récapitulatif  Loyer PARIS 2018'!$1:$1,0),4))),0)</f>
        <v>0</v>
      </c>
      <c r="I119" s="43">
        <f t="shared" ca="1" si="12"/>
        <v>0</v>
      </c>
      <c r="J119" s="44" t="str">
        <f t="shared" ca="1" si="13"/>
        <v/>
      </c>
      <c r="K119" s="45" t="str">
        <f t="shared" ca="1" si="14"/>
        <v/>
      </c>
    </row>
    <row r="120" spans="1:11" ht="20.100000000000001" customHeight="1" x14ac:dyDescent="0.25">
      <c r="A120" s="12" t="str">
        <f t="array" aca="1" ref="A120" ca="1">IFERROR(INDEX('Récaptitulatif Résa PARIS 2018'!$A$2:OFFSET($A$2,LastR2,0), MATCH(0, IF($A$1='Récaptitulatif Résa PARIS 2018'!$F$2:OFFSET($F$2,LastR2,0), COUNTIF($A$2:$A119, 'Récaptitulatif Résa PARIS 2018'!$A$2:OFFSET($A$2,LastR2,0)), ""), 0)),"")</f>
        <v/>
      </c>
      <c r="B120" s="43">
        <f ca="1">IF(OR($A120="",$A120=0),0,SUMPRODUCT((('Récaptitulatif Résa PARIS 2018'!$A$2:OFFSET($A$2,LastR2,0))='Analyse par appartement'!$A120)*(('Récaptitulatif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20" s="43">
        <f ca="1">IF(OR($A120="",$A120=0),0,SUMPRODUCT((('Récaptitulatif Résa PARIS 2018'!$A$2:OFFSET($A$2,LastR2,0))='Analyse par appartement'!$A120)*(('Récaptitulatif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20" s="43">
        <f ca="1">IF(OR($A120="",$A120=0),0,SUMPRODUCT((('Récaptitulatif Résa PARIS 2018'!$A$2:OFFSET($A$2,LastR2,0))='Analyse par appartement'!$A120)*(('Récaptitulatif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20" s="43">
        <f ca="1">IF(OR($A120="",$A120=0),0,SUMPRODUCT((('Récaptitulatif Résa PARIS 2018'!$A$2:OFFSET($A$2,LastR2,0))='Analyse par appartement'!$A120)*(('Récaptitulatif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20" s="92">
        <f ca="1">IF(OR($A120="",$A120=0),0,SUMPRODUCT((('Récaptitulatif Résa PARIS 2018'!$A$2:OFFSET($A$2,LastR2,0))='Analyse par appartement'!$A120)*(('Récaptitulatif Résa PARIS 2018'!$F$2:OFFSET($F$2,LastR2,0))='Analyse par appartement'!$A$1)*(('Récaptitulatif Résa PARIS 2018'!$I$2:OFFSET($I$2,LastR2,0)))))</f>
        <v>0</v>
      </c>
      <c r="G120" s="43">
        <f ca="1">IFERROR(IF(A120="",0,INDIRECT("'Récaptitulatif Loyer Paris'!"&amp;ADDRESS(MATCH(A120,'Récapitulatif  Loyer PARIS 2018'!$A:$A,0),MATCH($A$1,'Récapitulatif  Loyer PARIS 2018'!$1:$1,0)+1,4))),0)</f>
        <v>0</v>
      </c>
      <c r="H120" s="92">
        <f ca="1">IFERROR(IF(A120="",0,INDIRECT("'Récaptitulatif Loyer Paris'!"&amp;ADDRESS(MATCH(A120,'Récapitulatif  Loyer PARIS 2018'!$A:$A,0),MATCH($A$1,'Récapitulatif  Loyer PARIS 2018'!$1:$1,0),4))),0)</f>
        <v>0</v>
      </c>
      <c r="I120" s="43">
        <f t="shared" ca="1" si="12"/>
        <v>0</v>
      </c>
      <c r="J120" s="44" t="str">
        <f t="shared" ca="1" si="13"/>
        <v/>
      </c>
      <c r="K120" s="45" t="str">
        <f t="shared" ca="1" si="14"/>
        <v/>
      </c>
    </row>
    <row r="121" spans="1:11" ht="20.100000000000001" customHeight="1" x14ac:dyDescent="0.25">
      <c r="A121" s="12" t="str">
        <f t="array" aca="1" ref="A121" ca="1">IFERROR(INDEX('Récaptitulatif Résa PARIS 2018'!$A$2:OFFSET($A$2,LastR2,0), MATCH(0, IF($A$1='Récaptitulatif Résa PARIS 2018'!$F$2:OFFSET($F$2,LastR2,0), COUNTIF($A$2:$A120, 'Récaptitulatif Résa PARIS 2018'!$A$2:OFFSET($A$2,LastR2,0)), ""), 0)),"")</f>
        <v/>
      </c>
      <c r="B121" s="43">
        <f ca="1">IF(OR($A121="",$A121=0),0,SUMPRODUCT((('Récaptitulatif Résa PARIS 2018'!$A$2:OFFSET($A$2,LastR2,0))='Analyse par appartement'!$A121)*(('Récaptitulatif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21" s="43">
        <f ca="1">IF(OR($A121="",$A121=0),0,SUMPRODUCT((('Récaptitulatif Résa PARIS 2018'!$A$2:OFFSET($A$2,LastR2,0))='Analyse par appartement'!$A121)*(('Récaptitulatif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21" s="43">
        <f ca="1">IF(OR($A121="",$A121=0),0,SUMPRODUCT((('Récaptitulatif Résa PARIS 2018'!$A$2:OFFSET($A$2,LastR2,0))='Analyse par appartement'!$A121)*(('Récaptitulatif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21" s="43">
        <f ca="1">IF(OR($A121="",$A121=0),0,SUMPRODUCT((('Récaptitulatif Résa PARIS 2018'!$A$2:OFFSET($A$2,LastR2,0))='Analyse par appartement'!$A121)*(('Récaptitulatif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21" s="92">
        <f ca="1">IF(OR($A121="",$A121=0),0,SUMPRODUCT((('Récaptitulatif Résa PARIS 2018'!$A$2:OFFSET($A$2,LastR2,0))='Analyse par appartement'!$A121)*(('Récaptitulatif Résa PARIS 2018'!$F$2:OFFSET($F$2,LastR2,0))='Analyse par appartement'!$A$1)*(('Récaptitulatif Résa PARIS 2018'!$I$2:OFFSET($I$2,LastR2,0)))))</f>
        <v>0</v>
      </c>
      <c r="G121" s="43">
        <f ca="1">IFERROR(IF(A121="",0,INDIRECT("'Récaptitulatif Loyer Paris'!"&amp;ADDRESS(MATCH(A121,'Récapitulatif  Loyer PARIS 2018'!$A:$A,0),MATCH($A$1,'Récapitulatif  Loyer PARIS 2018'!$1:$1,0)+1,4))),0)</f>
        <v>0</v>
      </c>
      <c r="H121" s="92">
        <f ca="1">IFERROR(IF(A121="",0,INDIRECT("'Récaptitulatif Loyer Paris'!"&amp;ADDRESS(MATCH(A121,'Récapitulatif  Loyer PARIS 2018'!$A:$A,0),MATCH($A$1,'Récapitulatif  Loyer PARIS 2018'!$1:$1,0),4))),0)</f>
        <v>0</v>
      </c>
      <c r="I121" s="43">
        <f t="shared" ca="1" si="12"/>
        <v>0</v>
      </c>
      <c r="J121" s="44" t="str">
        <f t="shared" ca="1" si="13"/>
        <v/>
      </c>
      <c r="K121" s="45" t="str">
        <f t="shared" ca="1" si="14"/>
        <v/>
      </c>
    </row>
    <row r="122" spans="1:11" ht="20.100000000000001" customHeight="1" x14ac:dyDescent="0.25">
      <c r="A122" s="12" t="str">
        <f t="array" aca="1" ref="A122" ca="1">IFERROR(INDEX('Récaptitulatif Résa PARIS 2018'!$A$2:OFFSET($A$2,LastR2,0), MATCH(0, IF($A$1='Récaptitulatif Résa PARIS 2018'!$F$2:OFFSET($F$2,LastR2,0), COUNTIF($A$2:$A121, 'Récaptitulatif Résa PARIS 2018'!$A$2:OFFSET($A$2,LastR2,0)), ""), 0)),"")</f>
        <v/>
      </c>
      <c r="B122" s="43">
        <f ca="1">IF(OR($A122="",$A122=0),0,SUMPRODUCT((('Récaptitulatif Résa PARIS 2018'!$A$2:OFFSET($A$2,LastR2,0))='Analyse par appartement'!$A122)*(('Récaptitulatif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22" s="43">
        <f ca="1">IF(OR($A122="",$A122=0),0,SUMPRODUCT((('Récaptitulatif Résa PARIS 2018'!$A$2:OFFSET($A$2,LastR2,0))='Analyse par appartement'!$A122)*(('Récaptitulatif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22" s="43">
        <f ca="1">IF(OR($A122="",$A122=0),0,SUMPRODUCT((('Récaptitulatif Résa PARIS 2018'!$A$2:OFFSET($A$2,LastR2,0))='Analyse par appartement'!$A122)*(('Récaptitulatif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22" s="43">
        <f ca="1">IF(OR($A122="",$A122=0),0,SUMPRODUCT((('Récaptitulatif Résa PARIS 2018'!$A$2:OFFSET($A$2,LastR2,0))='Analyse par appartement'!$A122)*(('Récaptitulatif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22" s="92">
        <f ca="1">IF(OR($A122="",$A122=0),0,SUMPRODUCT((('Récaptitulatif Résa PARIS 2018'!$A$2:OFFSET($A$2,LastR2,0))='Analyse par appartement'!$A122)*(('Récaptitulatif Résa PARIS 2018'!$F$2:OFFSET($F$2,LastR2,0))='Analyse par appartement'!$A$1)*(('Récaptitulatif Résa PARIS 2018'!$I$2:OFFSET($I$2,LastR2,0)))))</f>
        <v>0</v>
      </c>
      <c r="G122" s="43">
        <f ca="1">IFERROR(IF(A122="",0,INDIRECT("'Récaptitulatif Loyer Paris'!"&amp;ADDRESS(MATCH(A122,'Récapitulatif  Loyer PARIS 2018'!$A:$A,0),MATCH($A$1,'Récapitulatif  Loyer PARIS 2018'!$1:$1,0)+1,4))),0)</f>
        <v>0</v>
      </c>
      <c r="H122" s="92">
        <f ca="1">IFERROR(IF(A122="",0,INDIRECT("'Récaptitulatif Loyer Paris'!"&amp;ADDRESS(MATCH(A122,'Récapitulatif  Loyer PARIS 2018'!$A:$A,0),MATCH($A$1,'Récapitulatif  Loyer PARIS 2018'!$1:$1,0),4))),0)</f>
        <v>0</v>
      </c>
      <c r="I122" s="43">
        <f t="shared" ca="1" si="12"/>
        <v>0</v>
      </c>
      <c r="J122" s="44" t="str">
        <f t="shared" ca="1" si="13"/>
        <v/>
      </c>
      <c r="K122" s="45" t="str">
        <f t="shared" ca="1" si="14"/>
        <v/>
      </c>
    </row>
    <row r="123" spans="1:11" ht="20.100000000000001" customHeight="1" x14ac:dyDescent="0.25">
      <c r="A123" s="12" t="str">
        <f t="array" aca="1" ref="A123" ca="1">IFERROR(INDEX('Récaptitulatif Résa PARIS 2018'!$A$2:OFFSET($A$2,LastR2,0), MATCH(0, IF($A$1='Récaptitulatif Résa PARIS 2018'!$F$2:OFFSET($F$2,LastR2,0), COUNTIF($A$2:$A122, 'Récaptitulatif Résa PARIS 2018'!$A$2:OFFSET($A$2,LastR2,0)), ""), 0)),"")</f>
        <v/>
      </c>
      <c r="B123" s="43">
        <f ca="1">IF(OR($A123="",$A123=0),0,SUMPRODUCT((('Récaptitulatif Résa PARIS 2018'!$A$2:OFFSET($A$2,LastR2,0))='Analyse par appartement'!$A123)*(('Récaptitulatif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23" s="43">
        <f ca="1">IF(OR($A123="",$A123=0),0,SUMPRODUCT((('Récaptitulatif Résa PARIS 2018'!$A$2:OFFSET($A$2,LastR2,0))='Analyse par appartement'!$A123)*(('Récaptitulatif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23" s="43">
        <f ca="1">IF(OR($A123="",$A123=0),0,SUMPRODUCT((('Récaptitulatif Résa PARIS 2018'!$A$2:OFFSET($A$2,LastR2,0))='Analyse par appartement'!$A123)*(('Récaptitulatif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23" s="43">
        <f ca="1">IF(OR($A123="",$A123=0),0,SUMPRODUCT((('Récaptitulatif Résa PARIS 2018'!$A$2:OFFSET($A$2,LastR2,0))='Analyse par appartement'!$A123)*(('Récaptitulatif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23" s="92">
        <f ca="1">IF(OR($A123="",$A123=0),0,SUMPRODUCT((('Récaptitulatif Résa PARIS 2018'!$A$2:OFFSET($A$2,LastR2,0))='Analyse par appartement'!$A123)*(('Récaptitulatif Résa PARIS 2018'!$F$2:OFFSET($F$2,LastR2,0))='Analyse par appartement'!$A$1)*(('Récaptitulatif Résa PARIS 2018'!$I$2:OFFSET($I$2,LastR2,0)))))</f>
        <v>0</v>
      </c>
      <c r="G123" s="43">
        <f ca="1">IFERROR(IF(A123="",0,INDIRECT("'Récaptitulatif Loyer Paris'!"&amp;ADDRESS(MATCH(A123,'Récapitulatif  Loyer PARIS 2018'!$A:$A,0),MATCH($A$1,'Récapitulatif  Loyer PARIS 2018'!$1:$1,0)+1,4))),0)</f>
        <v>0</v>
      </c>
      <c r="H123" s="92">
        <f ca="1">IFERROR(IF(A123="",0,INDIRECT("'Récaptitulatif Loyer Paris'!"&amp;ADDRESS(MATCH(A123,'Récapitulatif  Loyer PARIS 2018'!$A:$A,0),MATCH($A$1,'Récapitulatif  Loyer PARIS 2018'!$1:$1,0),4))),0)</f>
        <v>0</v>
      </c>
      <c r="I123" s="43">
        <f t="shared" ca="1" si="12"/>
        <v>0</v>
      </c>
      <c r="J123" s="44" t="str">
        <f t="shared" ca="1" si="13"/>
        <v/>
      </c>
      <c r="K123" s="45" t="str">
        <f t="shared" ca="1" si="14"/>
        <v/>
      </c>
    </row>
    <row r="124" spans="1:11" ht="20.100000000000001" customHeight="1" x14ac:dyDescent="0.25">
      <c r="A124" s="12" t="str">
        <f t="array" aca="1" ref="A124" ca="1">IFERROR(INDEX('Récaptitulatif Résa PARIS 2018'!$A$2:OFFSET($A$2,LastR2,0), MATCH(0, IF($A$1='Récaptitulatif Résa PARIS 2018'!$F$2:OFFSET($F$2,LastR2,0), COUNTIF($A$2:$A123, 'Récaptitulatif Résa PARIS 2018'!$A$2:OFFSET($A$2,LastR2,0)), ""), 0)),"")</f>
        <v/>
      </c>
      <c r="B124" s="43">
        <f ca="1">IF(OR($A124="",$A124=0),0,SUMPRODUCT((('Récaptitulatif Résa PARIS 2018'!$A$2:OFFSET($A$2,LastR2,0))='Analyse par appartement'!$A124)*(('Récaptitulatif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24" s="43">
        <f ca="1">IF(OR($A124="",$A124=0),0,SUMPRODUCT((('Récaptitulatif Résa PARIS 2018'!$A$2:OFFSET($A$2,LastR2,0))='Analyse par appartement'!$A124)*(('Récaptitulatif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24" s="43">
        <f ca="1">IF(OR($A124="",$A124=0),0,SUMPRODUCT((('Récaptitulatif Résa PARIS 2018'!$A$2:OFFSET($A$2,LastR2,0))='Analyse par appartement'!$A124)*(('Récaptitulatif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24" s="43">
        <f ca="1">IF(OR($A124="",$A124=0),0,SUMPRODUCT((('Récaptitulatif Résa PARIS 2018'!$A$2:OFFSET($A$2,LastR2,0))='Analyse par appartement'!$A124)*(('Récaptitulatif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24" s="92">
        <f ca="1">IF(OR($A124="",$A124=0),0,SUMPRODUCT((('Récaptitulatif Résa PARIS 2018'!$A$2:OFFSET($A$2,LastR2,0))='Analyse par appartement'!$A124)*(('Récaptitulatif Résa PARIS 2018'!$F$2:OFFSET($F$2,LastR2,0))='Analyse par appartement'!$A$1)*(('Récaptitulatif Résa PARIS 2018'!$I$2:OFFSET($I$2,LastR2,0)))))</f>
        <v>0</v>
      </c>
      <c r="G124" s="43">
        <f ca="1">IFERROR(IF(A124="",0,INDIRECT("'Récaptitulatif Loyer Paris'!"&amp;ADDRESS(MATCH(A124,'Récapitulatif  Loyer PARIS 2018'!$A:$A,0),MATCH($A$1,'Récapitulatif  Loyer PARIS 2018'!$1:$1,0)+1,4))),0)</f>
        <v>0</v>
      </c>
      <c r="H124" s="92">
        <f ca="1">IFERROR(IF(A124="",0,INDIRECT("'Récaptitulatif Loyer Paris'!"&amp;ADDRESS(MATCH(A124,'Récapitulatif  Loyer PARIS 2018'!$A:$A,0),MATCH($A$1,'Récapitulatif  Loyer PARIS 2018'!$1:$1,0),4))),0)</f>
        <v>0</v>
      </c>
      <c r="I124" s="43">
        <f t="shared" ca="1" si="12"/>
        <v>0</v>
      </c>
      <c r="J124" s="44" t="str">
        <f t="shared" ca="1" si="13"/>
        <v/>
      </c>
      <c r="K124" s="45" t="str">
        <f t="shared" ca="1" si="14"/>
        <v/>
      </c>
    </row>
    <row r="125" spans="1:11" ht="20.100000000000001" customHeight="1" x14ac:dyDescent="0.25">
      <c r="A125" s="12" t="str">
        <f t="array" aca="1" ref="A125" ca="1">IFERROR(INDEX('Récaptitulatif Résa PARIS 2018'!$A$2:OFFSET($A$2,LastR2,0), MATCH(0, IF($A$1='Récaptitulatif Résa PARIS 2018'!$F$2:OFFSET($F$2,LastR2,0), COUNTIF($A$2:$A124, 'Récaptitulatif Résa PARIS 2018'!$A$2:OFFSET($A$2,LastR2,0)), ""), 0)),"")</f>
        <v/>
      </c>
      <c r="B125" s="43">
        <f ca="1">IF(OR($A125="",$A125=0),0,SUMPRODUCT((('Récaptitulatif Résa PARIS 2018'!$A$2:OFFSET($A$2,LastR2,0))='Analyse par appartement'!$A125)*(('Récaptitulatif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25" s="43">
        <f ca="1">IF(OR($A125="",$A125=0),0,SUMPRODUCT((('Récaptitulatif Résa PARIS 2018'!$A$2:OFFSET($A$2,LastR2,0))='Analyse par appartement'!$A125)*(('Récaptitulatif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25" s="43">
        <f ca="1">IF(OR($A125="",$A125=0),0,SUMPRODUCT((('Récaptitulatif Résa PARIS 2018'!$A$2:OFFSET($A$2,LastR2,0))='Analyse par appartement'!$A125)*(('Récaptitulatif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25" s="43">
        <f ca="1">IF(OR($A125="",$A125=0),0,SUMPRODUCT((('Récaptitulatif Résa PARIS 2018'!$A$2:OFFSET($A$2,LastR2,0))='Analyse par appartement'!$A125)*(('Récaptitulatif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25" s="92">
        <f ca="1">IF(OR($A125="",$A125=0),0,SUMPRODUCT((('Récaptitulatif Résa PARIS 2018'!$A$2:OFFSET($A$2,LastR2,0))='Analyse par appartement'!$A125)*(('Récaptitulatif Résa PARIS 2018'!$F$2:OFFSET($F$2,LastR2,0))='Analyse par appartement'!$A$1)*(('Récaptitulatif Résa PARIS 2018'!$I$2:OFFSET($I$2,LastR2,0)))))</f>
        <v>0</v>
      </c>
      <c r="G125" s="43">
        <f ca="1">IFERROR(IF(A125="",0,INDIRECT("'Récaptitulatif Loyer Paris'!"&amp;ADDRESS(MATCH(A125,'Récapitulatif  Loyer PARIS 2018'!$A:$A,0),MATCH($A$1,'Récapitulatif  Loyer PARIS 2018'!$1:$1,0)+1,4))),0)</f>
        <v>0</v>
      </c>
      <c r="H125" s="92">
        <f ca="1">IFERROR(IF(A125="",0,INDIRECT("'Récaptitulatif Loyer Paris'!"&amp;ADDRESS(MATCH(A125,'Récapitulatif  Loyer PARIS 2018'!$A:$A,0),MATCH($A$1,'Récapitulatif  Loyer PARIS 2018'!$1:$1,0),4))),0)</f>
        <v>0</v>
      </c>
      <c r="I125" s="43">
        <f t="shared" ca="1" si="12"/>
        <v>0</v>
      </c>
      <c r="J125" s="44" t="str">
        <f t="shared" ca="1" si="13"/>
        <v/>
      </c>
      <c r="K125" s="45" t="str">
        <f t="shared" ca="1" si="14"/>
        <v/>
      </c>
    </row>
    <row r="126" spans="1:11" ht="20.100000000000001" customHeight="1" x14ac:dyDescent="0.25">
      <c r="A126" s="12" t="str">
        <f t="array" aca="1" ref="A126" ca="1">IFERROR(INDEX('Récaptitulatif Résa PARIS 2018'!$A$2:OFFSET($A$2,LastR2,0), MATCH(0, IF($A$1='Récaptitulatif Résa PARIS 2018'!$F$2:OFFSET($F$2,LastR2,0), COUNTIF($A$2:$A125, 'Récaptitulatif Résa PARIS 2018'!$A$2:OFFSET($A$2,LastR2,0)), ""), 0)),"")</f>
        <v/>
      </c>
      <c r="B126" s="43">
        <f ca="1">IF(OR($A126="",$A126=0),0,SUMPRODUCT((('Récaptitulatif Résa PARIS 2018'!$A$2:OFFSET($A$2,LastR2,0))='Analyse par appartement'!$A126)*(('Récaptitulatif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26" s="43">
        <f ca="1">IF(OR($A126="",$A126=0),0,SUMPRODUCT((('Récaptitulatif Résa PARIS 2018'!$A$2:OFFSET($A$2,LastR2,0))='Analyse par appartement'!$A126)*(('Récaptitulatif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26" s="43">
        <f ca="1">IF(OR($A126="",$A126=0),0,SUMPRODUCT((('Récaptitulatif Résa PARIS 2018'!$A$2:OFFSET($A$2,LastR2,0))='Analyse par appartement'!$A126)*(('Récaptitulatif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26" s="43">
        <f ca="1">IF(OR($A126="",$A126=0),0,SUMPRODUCT((('Récaptitulatif Résa PARIS 2018'!$A$2:OFFSET($A$2,LastR2,0))='Analyse par appartement'!$A126)*(('Récaptitulatif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26" s="92">
        <f ca="1">IF(OR($A126="",$A126=0),0,SUMPRODUCT((('Récaptitulatif Résa PARIS 2018'!$A$2:OFFSET($A$2,LastR2,0))='Analyse par appartement'!$A126)*(('Récaptitulatif Résa PARIS 2018'!$F$2:OFFSET($F$2,LastR2,0))='Analyse par appartement'!$A$1)*(('Récaptitulatif Résa PARIS 2018'!$I$2:OFFSET($I$2,LastR2,0)))))</f>
        <v>0</v>
      </c>
      <c r="G126" s="43">
        <f ca="1">IFERROR(IF(A126="",0,INDIRECT("'Récaptitulatif Loyer Paris'!"&amp;ADDRESS(MATCH(A126,'Récapitulatif  Loyer PARIS 2018'!$A:$A,0),MATCH($A$1,'Récapitulatif  Loyer PARIS 2018'!$1:$1,0)+1,4))),0)</f>
        <v>0</v>
      </c>
      <c r="H126" s="92">
        <f ca="1">IFERROR(IF(A126="",0,INDIRECT("'Récaptitulatif Loyer Paris'!"&amp;ADDRESS(MATCH(A126,'Récapitulatif  Loyer PARIS 2018'!$A:$A,0),MATCH($A$1,'Récapitulatif  Loyer PARIS 2018'!$1:$1,0),4))),0)</f>
        <v>0</v>
      </c>
      <c r="I126" s="43">
        <f t="shared" ca="1" si="12"/>
        <v>0</v>
      </c>
      <c r="J126" s="44" t="str">
        <f t="shared" ca="1" si="13"/>
        <v/>
      </c>
      <c r="K126" s="45" t="str">
        <f t="shared" ca="1" si="14"/>
        <v/>
      </c>
    </row>
    <row r="127" spans="1:11" ht="20.100000000000001" customHeight="1" x14ac:dyDescent="0.25">
      <c r="A127" s="12" t="str">
        <f t="array" aca="1" ref="A127" ca="1">IFERROR(INDEX('Récaptitulatif Résa PARIS 2018'!$A$2:OFFSET($A$2,LastR2,0), MATCH(0, IF($A$1='Récaptitulatif Résa PARIS 2018'!$F$2:OFFSET($F$2,LastR2,0), COUNTIF($A$2:$A126, 'Récaptitulatif Résa PARIS 2018'!$A$2:OFFSET($A$2,LastR2,0)), ""), 0)),"")</f>
        <v/>
      </c>
      <c r="B127" s="43">
        <f ca="1">IF(OR($A127="",$A127=0),0,SUMPRODUCT((('Récaptitulatif Résa PARIS 2018'!$A$2:OFFSET($A$2,LastR2,0))='Analyse par appartement'!$A127)*(('Récaptitulatif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27" s="43">
        <f ca="1">IF(OR($A127="",$A127=0),0,SUMPRODUCT((('Récaptitulatif Résa PARIS 2018'!$A$2:OFFSET($A$2,LastR2,0))='Analyse par appartement'!$A127)*(('Récaptitulatif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27" s="43">
        <f ca="1">IF(OR($A127="",$A127=0),0,SUMPRODUCT((('Récaptitulatif Résa PARIS 2018'!$A$2:OFFSET($A$2,LastR2,0))='Analyse par appartement'!$A127)*(('Récaptitulatif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27" s="43">
        <f ca="1">IF(OR($A127="",$A127=0),0,SUMPRODUCT((('Récaptitulatif Résa PARIS 2018'!$A$2:OFFSET($A$2,LastR2,0))='Analyse par appartement'!$A127)*(('Récaptitulatif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27" s="92">
        <f ca="1">IF(OR($A127="",$A127=0),0,SUMPRODUCT((('Récaptitulatif Résa PARIS 2018'!$A$2:OFFSET($A$2,LastR2,0))='Analyse par appartement'!$A127)*(('Récaptitulatif Résa PARIS 2018'!$F$2:OFFSET($F$2,LastR2,0))='Analyse par appartement'!$A$1)*(('Récaptitulatif Résa PARIS 2018'!$I$2:OFFSET($I$2,LastR2,0)))))</f>
        <v>0</v>
      </c>
      <c r="G127" s="43">
        <f ca="1">IFERROR(IF(A127="",0,INDIRECT("'Récaptitulatif Loyer Paris'!"&amp;ADDRESS(MATCH(A127,'Récapitulatif  Loyer PARIS 2018'!$A:$A,0),MATCH($A$1,'Récapitulatif  Loyer PARIS 2018'!$1:$1,0)+1,4))),0)</f>
        <v>0</v>
      </c>
      <c r="H127" s="92">
        <f ca="1">IFERROR(IF(A127="",0,INDIRECT("'Récaptitulatif Loyer Paris'!"&amp;ADDRESS(MATCH(A127,'Récapitulatif  Loyer PARIS 2018'!$A:$A,0),MATCH($A$1,'Récapitulatif  Loyer PARIS 2018'!$1:$1,0),4))),0)</f>
        <v>0</v>
      </c>
      <c r="I127" s="43">
        <f t="shared" ca="1" si="12"/>
        <v>0</v>
      </c>
      <c r="J127" s="44" t="str">
        <f t="shared" ca="1" si="13"/>
        <v/>
      </c>
      <c r="K127" s="45" t="str">
        <f t="shared" ca="1" si="14"/>
        <v/>
      </c>
    </row>
    <row r="128" spans="1:11" ht="20.100000000000001" customHeight="1" x14ac:dyDescent="0.25">
      <c r="A128" s="12" t="str">
        <f t="array" aca="1" ref="A128" ca="1">IFERROR(INDEX('Récaptitulatif Résa PARIS 2018'!$A$2:OFFSET($A$2,LastR2,0), MATCH(0, IF($A$1='Récaptitulatif Résa PARIS 2018'!$F$2:OFFSET($F$2,LastR2,0), COUNTIF($A$2:$A127, 'Récaptitulatif Résa PARIS 2018'!$A$2:OFFSET($A$2,LastR2,0)), ""), 0)),"")</f>
        <v/>
      </c>
      <c r="B128" s="43">
        <f ca="1">IF(OR($A128="",$A128=0),0,SUMPRODUCT((('Récaptitulatif Résa PARIS 2018'!$A$2:OFFSET($A$2,LastR2,0))='Analyse par appartement'!$A128)*(('Récaptitulatif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28" s="43">
        <f ca="1">IF(OR($A128="",$A128=0),0,SUMPRODUCT((('Récaptitulatif Résa PARIS 2018'!$A$2:OFFSET($A$2,LastR2,0))='Analyse par appartement'!$A128)*(('Récaptitulatif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28" s="43">
        <f ca="1">IF(OR($A128="",$A128=0),0,SUMPRODUCT((('Récaptitulatif Résa PARIS 2018'!$A$2:OFFSET($A$2,LastR2,0))='Analyse par appartement'!$A128)*(('Récaptitulatif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28" s="43">
        <f ca="1">IF(OR($A128="",$A128=0),0,SUMPRODUCT((('Récaptitulatif Résa PARIS 2018'!$A$2:OFFSET($A$2,LastR2,0))='Analyse par appartement'!$A128)*(('Récaptitulatif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28" s="92">
        <f ca="1">IF(OR($A128="",$A128=0),0,SUMPRODUCT((('Récaptitulatif Résa PARIS 2018'!$A$2:OFFSET($A$2,LastR2,0))='Analyse par appartement'!$A128)*(('Récaptitulatif Résa PARIS 2018'!$F$2:OFFSET($F$2,LastR2,0))='Analyse par appartement'!$A$1)*(('Récaptitulatif Résa PARIS 2018'!$I$2:OFFSET($I$2,LastR2,0)))))</f>
        <v>0</v>
      </c>
      <c r="G128" s="43">
        <f ca="1">IFERROR(IF(A128="",0,INDIRECT("'Récaptitulatif Loyer Paris'!"&amp;ADDRESS(MATCH(A128,'Récapitulatif  Loyer PARIS 2018'!$A:$A,0),MATCH($A$1,'Récapitulatif  Loyer PARIS 2018'!$1:$1,0)+1,4))),0)</f>
        <v>0</v>
      </c>
      <c r="H128" s="92">
        <f ca="1">IFERROR(IF(A128="",0,INDIRECT("'Récaptitulatif Loyer Paris'!"&amp;ADDRESS(MATCH(A128,'Récapitulatif  Loyer PARIS 2018'!$A:$A,0),MATCH($A$1,'Récapitulatif  Loyer PARIS 2018'!$1:$1,0),4))),0)</f>
        <v>0</v>
      </c>
      <c r="I128" s="43">
        <f t="shared" ca="1" si="12"/>
        <v>0</v>
      </c>
      <c r="J128" s="44" t="str">
        <f t="shared" ca="1" si="13"/>
        <v/>
      </c>
      <c r="K128" s="45" t="str">
        <f t="shared" ca="1" si="14"/>
        <v/>
      </c>
    </row>
    <row r="129" spans="1:11" ht="20.100000000000001" customHeight="1" x14ac:dyDescent="0.25">
      <c r="A129" s="12" t="str">
        <f t="array" aca="1" ref="A129" ca="1">IFERROR(INDEX('Récaptitulatif Résa PARIS 2018'!$A$2:OFFSET($A$2,LastR2,0), MATCH(0, IF($A$1='Récaptitulatif Résa PARIS 2018'!$F$2:OFFSET($F$2,LastR2,0), COUNTIF($A$2:$A128, 'Récaptitulatif Résa PARIS 2018'!$A$2:OFFSET($A$2,LastR2,0)), ""), 0)),"")</f>
        <v/>
      </c>
      <c r="B129" s="43">
        <f ca="1">IF(OR($A129="",$A129=0),0,SUMPRODUCT((('Récaptitulatif Résa PARIS 2018'!$A$2:OFFSET($A$2,LastR2,0))='Analyse par appartement'!$A129)*(('Récaptitulatif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29" s="43">
        <f ca="1">IF(OR($A129="",$A129=0),0,SUMPRODUCT((('Récaptitulatif Résa PARIS 2018'!$A$2:OFFSET($A$2,LastR2,0))='Analyse par appartement'!$A129)*(('Récaptitulatif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29" s="43">
        <f ca="1">IF(OR($A129="",$A129=0),0,SUMPRODUCT((('Récaptitulatif Résa PARIS 2018'!$A$2:OFFSET($A$2,LastR2,0))='Analyse par appartement'!$A129)*(('Récaptitulatif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29" s="43">
        <f ca="1">IF(OR($A129="",$A129=0),0,SUMPRODUCT((('Récaptitulatif Résa PARIS 2018'!$A$2:OFFSET($A$2,LastR2,0))='Analyse par appartement'!$A129)*(('Récaptitulatif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29" s="92">
        <f ca="1">IF(OR($A129="",$A129=0),0,SUMPRODUCT((('Récaptitulatif Résa PARIS 2018'!$A$2:OFFSET($A$2,LastR2,0))='Analyse par appartement'!$A129)*(('Récaptitulatif Résa PARIS 2018'!$F$2:OFFSET($F$2,LastR2,0))='Analyse par appartement'!$A$1)*(('Récaptitulatif Résa PARIS 2018'!$I$2:OFFSET($I$2,LastR2,0)))))</f>
        <v>0</v>
      </c>
      <c r="G129" s="43">
        <f ca="1">IFERROR(IF(A129="",0,INDIRECT("'Récaptitulatif Loyer Paris'!"&amp;ADDRESS(MATCH(A129,'Récapitulatif  Loyer PARIS 2018'!$A:$A,0),MATCH($A$1,'Récapitulatif  Loyer PARIS 2018'!$1:$1,0)+1,4))),0)</f>
        <v>0</v>
      </c>
      <c r="H129" s="92">
        <f ca="1">IFERROR(IF(A129="",0,INDIRECT("'Récaptitulatif Loyer Paris'!"&amp;ADDRESS(MATCH(A129,'Récapitulatif  Loyer PARIS 2018'!$A:$A,0),MATCH($A$1,'Récapitulatif  Loyer PARIS 2018'!$1:$1,0),4))),0)</f>
        <v>0</v>
      </c>
      <c r="I129" s="43">
        <f t="shared" ca="1" si="12"/>
        <v>0</v>
      </c>
      <c r="J129" s="44" t="str">
        <f t="shared" ca="1" si="13"/>
        <v/>
      </c>
      <c r="K129" s="45" t="str">
        <f t="shared" ca="1" si="14"/>
        <v/>
      </c>
    </row>
    <row r="130" spans="1:11" ht="20.100000000000001" customHeight="1" x14ac:dyDescent="0.25">
      <c r="A130" s="12" t="str">
        <f t="array" aca="1" ref="A130" ca="1">IFERROR(INDEX('Récaptitulatif Résa PARIS 2018'!$A$2:OFFSET($A$2,LastR2,0), MATCH(0, IF($A$1='Récaptitulatif Résa PARIS 2018'!$F$2:OFFSET($F$2,LastR2,0), COUNTIF($A$2:$A129, 'Récaptitulatif Résa PARIS 2018'!$A$2:OFFSET($A$2,LastR2,0)), ""), 0)),"")</f>
        <v/>
      </c>
      <c r="B130" s="43">
        <f ca="1">IF(OR($A130="",$A130=0),0,SUMPRODUCT((('Récaptitulatif Résa PARIS 2018'!$A$2:OFFSET($A$2,LastR2,0))='Analyse par appartement'!$A130)*(('Récaptitulatif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30" s="43">
        <f ca="1">IF(OR($A130="",$A130=0),0,SUMPRODUCT((('Récaptitulatif Résa PARIS 2018'!$A$2:OFFSET($A$2,LastR2,0))='Analyse par appartement'!$A130)*(('Récaptitulatif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30" s="43">
        <f ca="1">IF(OR($A130="",$A130=0),0,SUMPRODUCT((('Récaptitulatif Résa PARIS 2018'!$A$2:OFFSET($A$2,LastR2,0))='Analyse par appartement'!$A130)*(('Récaptitulatif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30" s="43">
        <f ca="1">IF(OR($A130="",$A130=0),0,SUMPRODUCT((('Récaptitulatif Résa PARIS 2018'!$A$2:OFFSET($A$2,LastR2,0))='Analyse par appartement'!$A130)*(('Récaptitulatif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30" s="92">
        <f ca="1">IF(OR($A130="",$A130=0),0,SUMPRODUCT((('Récaptitulatif Résa PARIS 2018'!$A$2:OFFSET($A$2,LastR2,0))='Analyse par appartement'!$A130)*(('Récaptitulatif Résa PARIS 2018'!$F$2:OFFSET($F$2,LastR2,0))='Analyse par appartement'!$A$1)*(('Récaptitulatif Résa PARIS 2018'!$I$2:OFFSET($I$2,LastR2,0)))))</f>
        <v>0</v>
      </c>
      <c r="G130" s="43">
        <f ca="1">IFERROR(IF(A130="",0,INDIRECT("'Récaptitulatif Loyer Paris'!"&amp;ADDRESS(MATCH(A130,'Récapitulatif  Loyer PARIS 2018'!$A:$A,0),MATCH($A$1,'Récapitulatif  Loyer PARIS 2018'!$1:$1,0)+1,4))),0)</f>
        <v>0</v>
      </c>
      <c r="H130" s="92">
        <f ca="1">IFERROR(IF(A130="",0,INDIRECT("'Récaptitulatif Loyer Paris'!"&amp;ADDRESS(MATCH(A130,'Récapitulatif  Loyer PARIS 2018'!$A:$A,0),MATCH($A$1,'Récapitulatif  Loyer PARIS 2018'!$1:$1,0),4))),0)</f>
        <v>0</v>
      </c>
      <c r="I130" s="43">
        <f t="shared" ca="1" si="12"/>
        <v>0</v>
      </c>
      <c r="J130" s="44" t="str">
        <f t="shared" ca="1" si="13"/>
        <v/>
      </c>
      <c r="K130" s="45" t="str">
        <f t="shared" ca="1" si="14"/>
        <v/>
      </c>
    </row>
    <row r="131" spans="1:11" ht="20.100000000000001" customHeight="1" x14ac:dyDescent="0.25">
      <c r="A131" s="12" t="str">
        <f t="array" aca="1" ref="A131" ca="1">IFERROR(INDEX('Récaptitulatif Résa PARIS 2018'!$A$2:OFFSET($A$2,LastR2,0), MATCH(0, IF($A$1='Récaptitulatif Résa PARIS 2018'!$F$2:OFFSET($F$2,LastR2,0), COUNTIF($A$2:$A130, 'Récaptitulatif Résa PARIS 2018'!$A$2:OFFSET($A$2,LastR2,0)), ""), 0)),"")</f>
        <v/>
      </c>
      <c r="B131" s="43">
        <f ca="1">IF(OR($A131="",$A131=0),0,SUMPRODUCT((('Récaptitulatif Résa PARIS 2018'!$A$2:OFFSET($A$2,LastR2,0))='Analyse par appartement'!$A131)*(('Récaptitulatif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31" s="43">
        <f ca="1">IF(OR($A131="",$A131=0),0,SUMPRODUCT((('Récaptitulatif Résa PARIS 2018'!$A$2:OFFSET($A$2,LastR2,0))='Analyse par appartement'!$A131)*(('Récaptitulatif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31" s="43">
        <f ca="1">IF(OR($A131="",$A131=0),0,SUMPRODUCT((('Récaptitulatif Résa PARIS 2018'!$A$2:OFFSET($A$2,LastR2,0))='Analyse par appartement'!$A131)*(('Récaptitulatif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31" s="43">
        <f ca="1">IF(OR($A131="",$A131=0),0,SUMPRODUCT((('Récaptitulatif Résa PARIS 2018'!$A$2:OFFSET($A$2,LastR2,0))='Analyse par appartement'!$A131)*(('Récaptitulatif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31" s="92">
        <f ca="1">IF(OR($A131="",$A131=0),0,SUMPRODUCT((('Récaptitulatif Résa PARIS 2018'!$A$2:OFFSET($A$2,LastR2,0))='Analyse par appartement'!$A131)*(('Récaptitulatif Résa PARIS 2018'!$F$2:OFFSET($F$2,LastR2,0))='Analyse par appartement'!$A$1)*(('Récaptitulatif Résa PARIS 2018'!$I$2:OFFSET($I$2,LastR2,0)))))</f>
        <v>0</v>
      </c>
      <c r="G131" s="43">
        <f ca="1">IFERROR(IF(A131="",0,INDIRECT("'Récaptitulatif Loyer Paris'!"&amp;ADDRESS(MATCH(A131,'Récapitulatif  Loyer PARIS 2018'!$A:$A,0),MATCH($A$1,'Récapitulatif  Loyer PARIS 2018'!$1:$1,0)+1,4))),0)</f>
        <v>0</v>
      </c>
      <c r="H131" s="92">
        <f ca="1">IFERROR(IF(A131="",0,INDIRECT("'Récaptitulatif Loyer Paris'!"&amp;ADDRESS(MATCH(A131,'Récapitulatif  Loyer PARIS 2018'!$A:$A,0),MATCH($A$1,'Récapitulatif  Loyer PARIS 2018'!$1:$1,0),4))),0)</f>
        <v>0</v>
      </c>
      <c r="I131" s="43">
        <f t="shared" ca="1" si="12"/>
        <v>0</v>
      </c>
      <c r="J131" s="44" t="str">
        <f t="shared" ca="1" si="13"/>
        <v/>
      </c>
      <c r="K131" s="45" t="str">
        <f t="shared" ca="1" si="14"/>
        <v/>
      </c>
    </row>
    <row r="132" spans="1:11" ht="20.100000000000001" customHeight="1" x14ac:dyDescent="0.25">
      <c r="A132" s="12" t="str">
        <f t="array" aca="1" ref="A132" ca="1">IFERROR(INDEX('Récaptitulatif Résa PARIS 2018'!$A$2:OFFSET($A$2,LastR2,0), MATCH(0, IF($A$1='Récaptitulatif Résa PARIS 2018'!$F$2:OFFSET($F$2,LastR2,0), COUNTIF($A$2:$A131, 'Récaptitulatif Résa PARIS 2018'!$A$2:OFFSET($A$2,LastR2,0)), ""), 0)),"")</f>
        <v/>
      </c>
      <c r="B132" s="43">
        <f ca="1">IF(OR($A132="",$A132=0),0,SUMPRODUCT((('Récaptitulatif Résa PARIS 2018'!$A$2:OFFSET($A$2,LastR2,0))='Analyse par appartement'!$A132)*(('Récaptitulatif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32" s="43">
        <f ca="1">IF(OR($A132="",$A132=0),0,SUMPRODUCT((('Récaptitulatif Résa PARIS 2018'!$A$2:OFFSET($A$2,LastR2,0))='Analyse par appartement'!$A132)*(('Récaptitulatif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32" s="43">
        <f ca="1">IF(OR($A132="",$A132=0),0,SUMPRODUCT((('Récaptitulatif Résa PARIS 2018'!$A$2:OFFSET($A$2,LastR2,0))='Analyse par appartement'!$A132)*(('Récaptitulatif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32" s="43">
        <f ca="1">IF(OR($A132="",$A132=0),0,SUMPRODUCT((('Récaptitulatif Résa PARIS 2018'!$A$2:OFFSET($A$2,LastR2,0))='Analyse par appartement'!$A132)*(('Récaptitulatif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32" s="92">
        <f ca="1">IF(OR($A132="",$A132=0),0,SUMPRODUCT((('Récaptitulatif Résa PARIS 2018'!$A$2:OFFSET($A$2,LastR2,0))='Analyse par appartement'!$A132)*(('Récaptitulatif Résa PARIS 2018'!$F$2:OFFSET($F$2,LastR2,0))='Analyse par appartement'!$A$1)*(('Récaptitulatif Résa PARIS 2018'!$I$2:OFFSET($I$2,LastR2,0)))))</f>
        <v>0</v>
      </c>
      <c r="G132" s="43">
        <f ca="1">IFERROR(IF(A132="",0,INDIRECT("'Récaptitulatif Loyer Paris'!"&amp;ADDRESS(MATCH(A132,'Récapitulatif  Loyer PARIS 2018'!$A:$A,0),MATCH($A$1,'Récapitulatif  Loyer PARIS 2018'!$1:$1,0)+1,4))),0)</f>
        <v>0</v>
      </c>
      <c r="H132" s="92">
        <f ca="1">IFERROR(IF(A132="",0,INDIRECT("'Récaptitulatif Loyer Paris'!"&amp;ADDRESS(MATCH(A132,'Récapitulatif  Loyer PARIS 2018'!$A:$A,0),MATCH($A$1,'Récapitulatif  Loyer PARIS 2018'!$1:$1,0),4))),0)</f>
        <v>0</v>
      </c>
      <c r="I132" s="43">
        <f t="shared" ca="1" si="12"/>
        <v>0</v>
      </c>
      <c r="J132" s="44" t="str">
        <f t="shared" ca="1" si="13"/>
        <v/>
      </c>
      <c r="K132" s="45" t="str">
        <f t="shared" ca="1" si="14"/>
        <v/>
      </c>
    </row>
    <row r="133" spans="1:11" ht="20.100000000000001" customHeight="1" x14ac:dyDescent="0.25">
      <c r="A133" s="12" t="str">
        <f t="array" aca="1" ref="A133" ca="1">IFERROR(INDEX('Récaptitulatif Résa PARIS 2018'!$A$2:OFFSET($A$2,LastR2,0), MATCH(0, IF($A$1='Récaptitulatif Résa PARIS 2018'!$F$2:OFFSET($F$2,LastR2,0), COUNTIF($A$2:$A132, 'Récaptitulatif Résa PARIS 2018'!$A$2:OFFSET($A$2,LastR2,0)), ""), 0)),"")</f>
        <v/>
      </c>
      <c r="B133" s="43">
        <f ca="1">IF(OR($A133="",$A133=0),0,SUMPRODUCT((('Récaptitulatif Résa PARIS 2018'!$A$2:OFFSET($A$2,LastR2,0))='Analyse par appartement'!$A133)*(('Récaptitulatif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33" s="43">
        <f ca="1">IF(OR($A133="",$A133=0),0,SUMPRODUCT((('Récaptitulatif Résa PARIS 2018'!$A$2:OFFSET($A$2,LastR2,0))='Analyse par appartement'!$A133)*(('Récaptitulatif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33" s="43">
        <f ca="1">IF(OR($A133="",$A133=0),0,SUMPRODUCT((('Récaptitulatif Résa PARIS 2018'!$A$2:OFFSET($A$2,LastR2,0))='Analyse par appartement'!$A133)*(('Récaptitulatif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33" s="43">
        <f ca="1">IF(OR($A133="",$A133=0),0,SUMPRODUCT((('Récaptitulatif Résa PARIS 2018'!$A$2:OFFSET($A$2,LastR2,0))='Analyse par appartement'!$A133)*(('Récaptitulatif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33" s="92">
        <f ca="1">IF(OR($A133="",$A133=0),0,SUMPRODUCT((('Récaptitulatif Résa PARIS 2018'!$A$2:OFFSET($A$2,LastR2,0))='Analyse par appartement'!$A133)*(('Récaptitulatif Résa PARIS 2018'!$F$2:OFFSET($F$2,LastR2,0))='Analyse par appartement'!$A$1)*(('Récaptitulatif Résa PARIS 2018'!$I$2:OFFSET($I$2,LastR2,0)))))</f>
        <v>0</v>
      </c>
      <c r="G133" s="43">
        <f ca="1">IFERROR(IF(A133="",0,INDIRECT("'Récaptitulatif Loyer Paris'!"&amp;ADDRESS(MATCH(A133,'Récapitulatif  Loyer PARIS 2018'!$A:$A,0),MATCH($A$1,'Récapitulatif  Loyer PARIS 2018'!$1:$1,0)+1,4))),0)</f>
        <v>0</v>
      </c>
      <c r="H133" s="92">
        <f ca="1">IFERROR(IF(A133="",0,INDIRECT("'Récaptitulatif Loyer Paris'!"&amp;ADDRESS(MATCH(A133,'Récapitulatif  Loyer PARIS 2018'!$A:$A,0),MATCH($A$1,'Récapitulatif  Loyer PARIS 2018'!$1:$1,0),4))),0)</f>
        <v>0</v>
      </c>
      <c r="I133" s="43">
        <f t="shared" ca="1" si="12"/>
        <v>0</v>
      </c>
      <c r="J133" s="44" t="str">
        <f t="shared" ca="1" si="13"/>
        <v/>
      </c>
      <c r="K133" s="45" t="str">
        <f t="shared" ca="1" si="14"/>
        <v/>
      </c>
    </row>
    <row r="134" spans="1:11" ht="20.100000000000001" customHeight="1" x14ac:dyDescent="0.25">
      <c r="A134" s="12" t="str">
        <f t="array" aca="1" ref="A134" ca="1">IFERROR(INDEX('Récaptitulatif Résa PARIS 2018'!$A$2:OFFSET($A$2,LastR2,0), MATCH(0, IF($A$1='Récaptitulatif Résa PARIS 2018'!$F$2:OFFSET($F$2,LastR2,0), COUNTIF($A$2:$A133, 'Récaptitulatif Résa PARIS 2018'!$A$2:OFFSET($A$2,LastR2,0)), ""), 0)),"")</f>
        <v/>
      </c>
      <c r="B134" s="43">
        <f ca="1">IF(OR($A134="",$A134=0),0,SUMPRODUCT((('Récaptitulatif Résa PARIS 2018'!$A$2:OFFSET($A$2,LastR2,0))='Analyse par appartement'!$A134)*(('Récaptitulatif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34" s="43">
        <f ca="1">IF(OR($A134="",$A134=0),0,SUMPRODUCT((('Récaptitulatif Résa PARIS 2018'!$A$2:OFFSET($A$2,LastR2,0))='Analyse par appartement'!$A134)*(('Récaptitulatif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34" s="43">
        <f ca="1">IF(OR($A134="",$A134=0),0,SUMPRODUCT((('Récaptitulatif Résa PARIS 2018'!$A$2:OFFSET($A$2,LastR2,0))='Analyse par appartement'!$A134)*(('Récaptitulatif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34" s="43">
        <f ca="1">IF(OR($A134="",$A134=0),0,SUMPRODUCT((('Récaptitulatif Résa PARIS 2018'!$A$2:OFFSET($A$2,LastR2,0))='Analyse par appartement'!$A134)*(('Récaptitulatif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34" s="92">
        <f ca="1">IF(OR($A134="",$A134=0),0,SUMPRODUCT((('Récaptitulatif Résa PARIS 2018'!$A$2:OFFSET($A$2,LastR2,0))='Analyse par appartement'!$A134)*(('Récaptitulatif Résa PARIS 2018'!$F$2:OFFSET($F$2,LastR2,0))='Analyse par appartement'!$A$1)*(('Récaptitulatif Résa PARIS 2018'!$I$2:OFFSET($I$2,LastR2,0)))))</f>
        <v>0</v>
      </c>
      <c r="G134" s="43">
        <f ca="1">IFERROR(IF(A134="",0,INDIRECT("'Récaptitulatif Loyer Paris'!"&amp;ADDRESS(MATCH(A134,'Récapitulatif  Loyer PARIS 2018'!$A:$A,0),MATCH($A$1,'Récapitulatif  Loyer PARIS 2018'!$1:$1,0)+1,4))),0)</f>
        <v>0</v>
      </c>
      <c r="H134" s="92">
        <f ca="1">IFERROR(IF(A134="",0,INDIRECT("'Récaptitulatif Loyer Paris'!"&amp;ADDRESS(MATCH(A134,'Récapitulatif  Loyer PARIS 2018'!$A:$A,0),MATCH($A$1,'Récapitulatif  Loyer PARIS 2018'!$1:$1,0),4))),0)</f>
        <v>0</v>
      </c>
      <c r="I134" s="43">
        <f t="shared" ca="1" si="12"/>
        <v>0</v>
      </c>
      <c r="J134" s="44" t="str">
        <f t="shared" ca="1" si="13"/>
        <v/>
      </c>
      <c r="K134" s="45" t="str">
        <f t="shared" ca="1" si="14"/>
        <v/>
      </c>
    </row>
    <row r="135" spans="1:11" ht="20.100000000000001" customHeight="1" x14ac:dyDescent="0.25">
      <c r="A135" s="12" t="str">
        <f t="array" aca="1" ref="A135" ca="1">IFERROR(INDEX('Récaptitulatif Résa PARIS 2018'!$A$2:OFFSET($A$2,LastR2,0), MATCH(0, IF($A$1='Récaptitulatif Résa PARIS 2018'!$F$2:OFFSET($F$2,LastR2,0), COUNTIF($A$2:$A134, 'Récaptitulatif Résa PARIS 2018'!$A$2:OFFSET($A$2,LastR2,0)), ""), 0)),"")</f>
        <v/>
      </c>
      <c r="B135" s="43">
        <f ca="1">IF(OR($A135="",$A135=0),0,SUMPRODUCT((('Récaptitulatif Résa PARIS 2018'!$A$2:OFFSET($A$2,LastR2,0))='Analyse par appartement'!$A135)*(('Récaptitulatif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35" s="43">
        <f ca="1">IF(OR($A135="",$A135=0),0,SUMPRODUCT((('Récaptitulatif Résa PARIS 2018'!$A$2:OFFSET($A$2,LastR2,0))='Analyse par appartement'!$A135)*(('Récaptitulatif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35" s="43">
        <f ca="1">IF(OR($A135="",$A135=0),0,SUMPRODUCT((('Récaptitulatif Résa PARIS 2018'!$A$2:OFFSET($A$2,LastR2,0))='Analyse par appartement'!$A135)*(('Récaptitulatif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35" s="43">
        <f ca="1">IF(OR($A135="",$A135=0),0,SUMPRODUCT((('Récaptitulatif Résa PARIS 2018'!$A$2:OFFSET($A$2,LastR2,0))='Analyse par appartement'!$A135)*(('Récaptitulatif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35" s="92">
        <f ca="1">IF(OR($A135="",$A135=0),0,SUMPRODUCT((('Récaptitulatif Résa PARIS 2018'!$A$2:OFFSET($A$2,LastR2,0))='Analyse par appartement'!$A135)*(('Récaptitulatif Résa PARIS 2018'!$F$2:OFFSET($F$2,LastR2,0))='Analyse par appartement'!$A$1)*(('Récaptitulatif Résa PARIS 2018'!$I$2:OFFSET($I$2,LastR2,0)))))</f>
        <v>0</v>
      </c>
      <c r="G135" s="43">
        <f ca="1">IFERROR(IF(A135="",0,INDIRECT("'Récaptitulatif Loyer Paris'!"&amp;ADDRESS(MATCH(A135,'Récapitulatif  Loyer PARIS 2018'!$A:$A,0),MATCH($A$1,'Récapitulatif  Loyer PARIS 2018'!$1:$1,0)+1,4))),0)</f>
        <v>0</v>
      </c>
      <c r="H135" s="92">
        <f ca="1">IFERROR(IF(A135="",0,INDIRECT("'Récaptitulatif Loyer Paris'!"&amp;ADDRESS(MATCH(A135,'Récapitulatif  Loyer PARIS 2018'!$A:$A,0),MATCH($A$1,'Récapitulatif  Loyer PARIS 2018'!$1:$1,0),4))),0)</f>
        <v>0</v>
      </c>
      <c r="I135" s="43">
        <f t="shared" ca="1" si="12"/>
        <v>0</v>
      </c>
      <c r="J135" s="44" t="str">
        <f t="shared" ca="1" si="13"/>
        <v/>
      </c>
      <c r="K135" s="45" t="str">
        <f t="shared" ca="1" si="14"/>
        <v/>
      </c>
    </row>
    <row r="136" spans="1:11" ht="20.100000000000001" customHeight="1" x14ac:dyDescent="0.25">
      <c r="A136" s="12" t="str">
        <f t="array" aca="1" ref="A136" ca="1">IFERROR(INDEX('Récaptitulatif Résa PARIS 2018'!$A$2:OFFSET($A$2,LastR2,0), MATCH(0, IF($A$1='Récaptitulatif Résa PARIS 2018'!$F$2:OFFSET($F$2,LastR2,0), COUNTIF($A$2:$A135, 'Récaptitulatif Résa PARIS 2018'!$A$2:OFFSET($A$2,LastR2,0)), ""), 0)),"")</f>
        <v/>
      </c>
      <c r="B136" s="43">
        <f ca="1">IF(OR($A136="",$A136=0),0,SUMPRODUCT((('Récaptitulatif Résa PARIS 2018'!$A$2:OFFSET($A$2,LastR2,0))='Analyse par appartement'!$A136)*(('Récaptitulatif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36" s="43">
        <f ca="1">IF(OR($A136="",$A136=0),0,SUMPRODUCT((('Récaptitulatif Résa PARIS 2018'!$A$2:OFFSET($A$2,LastR2,0))='Analyse par appartement'!$A136)*(('Récaptitulatif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36" s="43">
        <f ca="1">IF(OR($A136="",$A136=0),0,SUMPRODUCT((('Récaptitulatif Résa PARIS 2018'!$A$2:OFFSET($A$2,LastR2,0))='Analyse par appartement'!$A136)*(('Récaptitulatif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36" s="43">
        <f ca="1">IF(OR($A136="",$A136=0),0,SUMPRODUCT((('Récaptitulatif Résa PARIS 2018'!$A$2:OFFSET($A$2,LastR2,0))='Analyse par appartement'!$A136)*(('Récaptitulatif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36" s="92">
        <f ca="1">IF(OR($A136="",$A136=0),0,SUMPRODUCT((('Récaptitulatif Résa PARIS 2018'!$A$2:OFFSET($A$2,LastR2,0))='Analyse par appartement'!$A136)*(('Récaptitulatif Résa PARIS 2018'!$F$2:OFFSET($F$2,LastR2,0))='Analyse par appartement'!$A$1)*(('Récaptitulatif Résa PARIS 2018'!$I$2:OFFSET($I$2,LastR2,0)))))</f>
        <v>0</v>
      </c>
      <c r="G136" s="43">
        <f ca="1">IFERROR(IF(A136="",0,INDIRECT("'Récaptitulatif Loyer Paris'!"&amp;ADDRESS(MATCH(A136,'Récapitulatif  Loyer PARIS 2018'!$A:$A,0),MATCH($A$1,'Récapitulatif  Loyer PARIS 2018'!$1:$1,0)+1,4))),0)</f>
        <v>0</v>
      </c>
      <c r="H136" s="92">
        <f ca="1">IFERROR(IF(A136="",0,INDIRECT("'Récaptitulatif Loyer Paris'!"&amp;ADDRESS(MATCH(A136,'Récapitulatif  Loyer PARIS 2018'!$A:$A,0),MATCH($A$1,'Récapitulatif  Loyer PARIS 2018'!$1:$1,0),4))),0)</f>
        <v>0</v>
      </c>
      <c r="I136" s="43">
        <f t="shared" ca="1" si="12"/>
        <v>0</v>
      </c>
      <c r="J136" s="44" t="str">
        <f t="shared" ca="1" si="13"/>
        <v/>
      </c>
      <c r="K136" s="45" t="str">
        <f t="shared" ca="1" si="14"/>
        <v/>
      </c>
    </row>
    <row r="137" spans="1:11" ht="20.100000000000001" customHeight="1" x14ac:dyDescent="0.25">
      <c r="A137" s="12" t="str">
        <f t="array" aca="1" ref="A137" ca="1">IFERROR(INDEX('Récaptitulatif Résa PARIS 2018'!$A$2:OFFSET($A$2,LastR2,0), MATCH(0, IF($A$1='Récaptitulatif Résa PARIS 2018'!$F$2:OFFSET($F$2,LastR2,0), COUNTIF($A$2:$A136, 'Récaptitulatif Résa PARIS 2018'!$A$2:OFFSET($A$2,LastR2,0)), ""), 0)),"")</f>
        <v/>
      </c>
      <c r="B137" s="43">
        <f ca="1">IF(OR($A137="",$A137=0),0,SUMPRODUCT((('Récaptitulatif Résa PARIS 2018'!$A$2:OFFSET($A$2,LastR2,0))='Analyse par appartement'!$A137)*(('Récaptitulatif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37" s="43">
        <f ca="1">IF(OR($A137="",$A137=0),0,SUMPRODUCT((('Récaptitulatif Résa PARIS 2018'!$A$2:OFFSET($A$2,LastR2,0))='Analyse par appartement'!$A137)*(('Récaptitulatif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37" s="43">
        <f ca="1">IF(OR($A137="",$A137=0),0,SUMPRODUCT((('Récaptitulatif Résa PARIS 2018'!$A$2:OFFSET($A$2,LastR2,0))='Analyse par appartement'!$A137)*(('Récaptitulatif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37" s="43">
        <f ca="1">IF(OR($A137="",$A137=0),0,SUMPRODUCT((('Récaptitulatif Résa PARIS 2018'!$A$2:OFFSET($A$2,LastR2,0))='Analyse par appartement'!$A137)*(('Récaptitulatif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37" s="92">
        <f ca="1">IF(OR($A137="",$A137=0),0,SUMPRODUCT((('Récaptitulatif Résa PARIS 2018'!$A$2:OFFSET($A$2,LastR2,0))='Analyse par appartement'!$A137)*(('Récaptitulatif Résa PARIS 2018'!$F$2:OFFSET($F$2,LastR2,0))='Analyse par appartement'!$A$1)*(('Récaptitulatif Résa PARIS 2018'!$I$2:OFFSET($I$2,LastR2,0)))))</f>
        <v>0</v>
      </c>
      <c r="G137" s="43">
        <f ca="1">IFERROR(IF(A137="",0,INDIRECT("'Récaptitulatif Loyer Paris'!"&amp;ADDRESS(MATCH(A137,'Récapitulatif  Loyer PARIS 2018'!$A:$A,0),MATCH($A$1,'Récapitulatif  Loyer PARIS 2018'!$1:$1,0)+1,4))),0)</f>
        <v>0</v>
      </c>
      <c r="H137" s="92">
        <f ca="1">IFERROR(IF(A137="",0,INDIRECT("'Récaptitulatif Loyer Paris'!"&amp;ADDRESS(MATCH(A137,'Récapitulatif  Loyer PARIS 2018'!$A:$A,0),MATCH($A$1,'Récapitulatif  Loyer PARIS 2018'!$1:$1,0),4))),0)</f>
        <v>0</v>
      </c>
      <c r="I137" s="43">
        <f t="shared" ca="1" si="12"/>
        <v>0</v>
      </c>
      <c r="J137" s="44" t="str">
        <f t="shared" ca="1" si="13"/>
        <v/>
      </c>
      <c r="K137" s="45" t="str">
        <f t="shared" ca="1" si="14"/>
        <v/>
      </c>
    </row>
    <row r="138" spans="1:11" ht="20.100000000000001" customHeight="1" x14ac:dyDescent="0.25">
      <c r="A138" s="12" t="str">
        <f t="array" aca="1" ref="A138" ca="1">IFERROR(INDEX('Récaptitulatif Résa PARIS 2018'!$A$2:OFFSET($A$2,LastR2,0), MATCH(0, IF($A$1='Récaptitulatif Résa PARIS 2018'!$F$2:OFFSET($F$2,LastR2,0), COUNTIF($A$2:$A137, 'Récaptitulatif Résa PARIS 2018'!$A$2:OFFSET($A$2,LastR2,0)), ""), 0)),"")</f>
        <v/>
      </c>
      <c r="B138" s="43">
        <f ca="1">IF(OR($A138="",$A138=0),0,SUMPRODUCT((('Récaptitulatif Résa PARIS 2018'!$A$2:OFFSET($A$2,LastR2,0))='Analyse par appartement'!$A138)*(('Récaptitulatif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38" s="43">
        <f ca="1">IF(OR($A138="",$A138=0),0,SUMPRODUCT((('Récaptitulatif Résa PARIS 2018'!$A$2:OFFSET($A$2,LastR2,0))='Analyse par appartement'!$A138)*(('Récaptitulatif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38" s="43">
        <f ca="1">IF(OR($A138="",$A138=0),0,SUMPRODUCT((('Récaptitulatif Résa PARIS 2018'!$A$2:OFFSET($A$2,LastR2,0))='Analyse par appartement'!$A138)*(('Récaptitulatif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38" s="43">
        <f ca="1">IF(OR($A138="",$A138=0),0,SUMPRODUCT((('Récaptitulatif Résa PARIS 2018'!$A$2:OFFSET($A$2,LastR2,0))='Analyse par appartement'!$A138)*(('Récaptitulatif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38" s="92">
        <f ca="1">IF(OR($A138="",$A138=0),0,SUMPRODUCT((('Récaptitulatif Résa PARIS 2018'!$A$2:OFFSET($A$2,LastR2,0))='Analyse par appartement'!$A138)*(('Récaptitulatif Résa PARIS 2018'!$F$2:OFFSET($F$2,LastR2,0))='Analyse par appartement'!$A$1)*(('Récaptitulatif Résa PARIS 2018'!$I$2:OFFSET($I$2,LastR2,0)))))</f>
        <v>0</v>
      </c>
      <c r="G138" s="43">
        <f ca="1">IFERROR(IF(A138="",0,INDIRECT("'Récaptitulatif Loyer Paris'!"&amp;ADDRESS(MATCH(A138,'Récapitulatif  Loyer PARIS 2018'!$A:$A,0),MATCH($A$1,'Récapitulatif  Loyer PARIS 2018'!$1:$1,0)+1,4))),0)</f>
        <v>0</v>
      </c>
      <c r="H138" s="92">
        <f ca="1">IFERROR(IF(A138="",0,INDIRECT("'Récaptitulatif Loyer Paris'!"&amp;ADDRESS(MATCH(A138,'Récapitulatif  Loyer PARIS 2018'!$A:$A,0),MATCH($A$1,'Récapitulatif  Loyer PARIS 2018'!$1:$1,0),4))),0)</f>
        <v>0</v>
      </c>
      <c r="I138" s="43">
        <f t="shared" ca="1" si="12"/>
        <v>0</v>
      </c>
      <c r="J138" s="44" t="str">
        <f t="shared" ca="1" si="13"/>
        <v/>
      </c>
      <c r="K138" s="45" t="str">
        <f t="shared" ca="1" si="14"/>
        <v/>
      </c>
    </row>
    <row r="139" spans="1:11" ht="20.100000000000001" customHeight="1" x14ac:dyDescent="0.25">
      <c r="A139" s="12" t="str">
        <f t="array" aca="1" ref="A139" ca="1">IFERROR(INDEX('Récaptitulatif Résa PARIS 2018'!$A$2:OFFSET($A$2,LastR2,0), MATCH(0, IF($A$1='Récaptitulatif Résa PARIS 2018'!$F$2:OFFSET($F$2,LastR2,0), COUNTIF($A$2:$A138, 'Récaptitulatif Résa PARIS 2018'!$A$2:OFFSET($A$2,LastR2,0)), ""), 0)),"")</f>
        <v/>
      </c>
      <c r="B139" s="43">
        <f ca="1">IF(OR($A139="",$A139=0),0,SUMPRODUCT((('Récaptitulatif Résa PARIS 2018'!$A$2:OFFSET($A$2,LastR2,0))='Analyse par appartement'!$A139)*(('Récaptitulatif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39" s="43">
        <f ca="1">IF(OR($A139="",$A139=0),0,SUMPRODUCT((('Récaptitulatif Résa PARIS 2018'!$A$2:OFFSET($A$2,LastR2,0))='Analyse par appartement'!$A139)*(('Récaptitulatif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39" s="43">
        <f ca="1">IF(OR($A139="",$A139=0),0,SUMPRODUCT((('Récaptitulatif Résa PARIS 2018'!$A$2:OFFSET($A$2,LastR2,0))='Analyse par appartement'!$A139)*(('Récaptitulatif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39" s="43">
        <f ca="1">IF(OR($A139="",$A139=0),0,SUMPRODUCT((('Récaptitulatif Résa PARIS 2018'!$A$2:OFFSET($A$2,LastR2,0))='Analyse par appartement'!$A139)*(('Récaptitulatif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39" s="92">
        <f ca="1">IF(OR($A139="",$A139=0),0,SUMPRODUCT((('Récaptitulatif Résa PARIS 2018'!$A$2:OFFSET($A$2,LastR2,0))='Analyse par appartement'!$A139)*(('Récaptitulatif Résa PARIS 2018'!$F$2:OFFSET($F$2,LastR2,0))='Analyse par appartement'!$A$1)*(('Récaptitulatif Résa PARIS 2018'!$I$2:OFFSET($I$2,LastR2,0)))))</f>
        <v>0</v>
      </c>
      <c r="G139" s="43">
        <f ca="1">IFERROR(IF(A139="",0,INDIRECT("'Récaptitulatif Loyer Paris'!"&amp;ADDRESS(MATCH(A139,'Récapitulatif  Loyer PARIS 2018'!$A:$A,0),MATCH($A$1,'Récapitulatif  Loyer PARIS 2018'!$1:$1,0)+1,4))),0)</f>
        <v>0</v>
      </c>
      <c r="H139" s="92">
        <f ca="1">IFERROR(IF(A139="",0,INDIRECT("'Récaptitulatif Loyer Paris'!"&amp;ADDRESS(MATCH(A139,'Récapitulatif  Loyer PARIS 2018'!$A:$A,0),MATCH($A$1,'Récapitulatif  Loyer PARIS 2018'!$1:$1,0),4))),0)</f>
        <v>0</v>
      </c>
      <c r="I139" s="43">
        <f t="shared" ca="1" si="12"/>
        <v>0</v>
      </c>
      <c r="J139" s="44" t="str">
        <f t="shared" ca="1" si="13"/>
        <v/>
      </c>
      <c r="K139" s="45" t="str">
        <f t="shared" ca="1" si="14"/>
        <v/>
      </c>
    </row>
    <row r="140" spans="1:11" ht="20.100000000000001" customHeight="1" x14ac:dyDescent="0.25">
      <c r="A140" s="12" t="str">
        <f t="array" aca="1" ref="A140" ca="1">IFERROR(INDEX('Récaptitulatif Résa PARIS 2018'!$A$2:OFFSET($A$2,LastR2,0), MATCH(0, IF($A$1='Récaptitulatif Résa PARIS 2018'!$F$2:OFFSET($F$2,LastR2,0), COUNTIF($A$2:$A139, 'Récaptitulatif Résa PARIS 2018'!$A$2:OFFSET($A$2,LastR2,0)), ""), 0)),"")</f>
        <v/>
      </c>
      <c r="B140" s="43">
        <f ca="1">IF(OR($A140="",$A140=0),0,SUMPRODUCT((('Récaptitulatif Résa PARIS 2018'!$A$2:OFFSET($A$2,LastR2,0))='Analyse par appartement'!$A140)*(('Récaptitulatif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40" s="43">
        <f ca="1">IF(OR($A140="",$A140=0),0,SUMPRODUCT((('Récaptitulatif Résa PARIS 2018'!$A$2:OFFSET($A$2,LastR2,0))='Analyse par appartement'!$A140)*(('Récaptitulatif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40" s="43">
        <f ca="1">IF(OR($A140="",$A140=0),0,SUMPRODUCT((('Récaptitulatif Résa PARIS 2018'!$A$2:OFFSET($A$2,LastR2,0))='Analyse par appartement'!$A140)*(('Récaptitulatif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40" s="43">
        <f ca="1">IF(OR($A140="",$A140=0),0,SUMPRODUCT((('Récaptitulatif Résa PARIS 2018'!$A$2:OFFSET($A$2,LastR2,0))='Analyse par appartement'!$A140)*(('Récaptitulatif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40" s="92">
        <f ca="1">IF(OR($A140="",$A140=0),0,SUMPRODUCT((('Récaptitulatif Résa PARIS 2018'!$A$2:OFFSET($A$2,LastR2,0))='Analyse par appartement'!$A140)*(('Récaptitulatif Résa PARIS 2018'!$F$2:OFFSET($F$2,LastR2,0))='Analyse par appartement'!$A$1)*(('Récaptitulatif Résa PARIS 2018'!$I$2:OFFSET($I$2,LastR2,0)))))</f>
        <v>0</v>
      </c>
      <c r="G140" s="43">
        <f ca="1">IFERROR(IF(A140="",0,INDIRECT("'Récaptitulatif Loyer Paris'!"&amp;ADDRESS(MATCH(A140,'Récapitulatif  Loyer PARIS 2018'!$A:$A,0),MATCH($A$1,'Récapitulatif  Loyer PARIS 2018'!$1:$1,0)+1,4))),0)</f>
        <v>0</v>
      </c>
      <c r="H140" s="92">
        <f ca="1">IFERROR(IF(A140="",0,INDIRECT("'Récaptitulatif Loyer Paris'!"&amp;ADDRESS(MATCH(A140,'Récapitulatif  Loyer PARIS 2018'!$A:$A,0),MATCH($A$1,'Récapitulatif  Loyer PARIS 2018'!$1:$1,0),4))),0)</f>
        <v>0</v>
      </c>
      <c r="I140" s="43">
        <f t="shared" ca="1" si="12"/>
        <v>0</v>
      </c>
      <c r="J140" s="44" t="str">
        <f t="shared" ca="1" si="13"/>
        <v/>
      </c>
      <c r="K140" s="45" t="str">
        <f t="shared" ca="1" si="14"/>
        <v/>
      </c>
    </row>
    <row r="141" spans="1:11" ht="20.100000000000001" customHeight="1" x14ac:dyDescent="0.25">
      <c r="A141" s="12" t="str">
        <f t="array" aca="1" ref="A141" ca="1">IFERROR(INDEX('Récaptitulatif Résa PARIS 2018'!$A$2:OFFSET($A$2,LastR2,0), MATCH(0, IF($A$1='Récaptitulatif Résa PARIS 2018'!$F$2:OFFSET($F$2,LastR2,0), COUNTIF($A$2:$A140, 'Récaptitulatif Résa PARIS 2018'!$A$2:OFFSET($A$2,LastR2,0)), ""), 0)),"")</f>
        <v/>
      </c>
      <c r="B141" s="43">
        <f ca="1">IF(OR($A141="",$A141=0),0,SUMPRODUCT((('Récaptitulatif Résa PARIS 2018'!$A$2:OFFSET($A$2,LastR2,0))='Analyse par appartement'!$A141)*(('Récaptitulatif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41" s="43">
        <f ca="1">IF(OR($A141="",$A141=0),0,SUMPRODUCT((('Récaptitulatif Résa PARIS 2018'!$A$2:OFFSET($A$2,LastR2,0))='Analyse par appartement'!$A141)*(('Récaptitulatif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41" s="43">
        <f ca="1">IF(OR($A141="",$A141=0),0,SUMPRODUCT((('Récaptitulatif Résa PARIS 2018'!$A$2:OFFSET($A$2,LastR2,0))='Analyse par appartement'!$A141)*(('Récaptitulatif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41" s="43">
        <f ca="1">IF(OR($A141="",$A141=0),0,SUMPRODUCT((('Récaptitulatif Résa PARIS 2018'!$A$2:OFFSET($A$2,LastR2,0))='Analyse par appartement'!$A141)*(('Récaptitulatif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41" s="92">
        <f ca="1">IF(OR($A141="",$A141=0),0,SUMPRODUCT((('Récaptitulatif Résa PARIS 2018'!$A$2:OFFSET($A$2,LastR2,0))='Analyse par appartement'!$A141)*(('Récaptitulatif Résa PARIS 2018'!$F$2:OFFSET($F$2,LastR2,0))='Analyse par appartement'!$A$1)*(('Récaptitulatif Résa PARIS 2018'!$I$2:OFFSET($I$2,LastR2,0)))))</f>
        <v>0</v>
      </c>
      <c r="G141" s="43">
        <f ca="1">IFERROR(IF(A141="",0,INDIRECT("'Récaptitulatif Loyer Paris'!"&amp;ADDRESS(MATCH(A141,'Récapitulatif  Loyer PARIS 2018'!$A:$A,0),MATCH($A$1,'Récapitulatif  Loyer PARIS 2018'!$1:$1,0)+1,4))),0)</f>
        <v>0</v>
      </c>
      <c r="H141" s="92">
        <f ca="1">IFERROR(IF(A141="",0,INDIRECT("'Récaptitulatif Loyer Paris'!"&amp;ADDRESS(MATCH(A141,'Récapitulatif  Loyer PARIS 2018'!$A:$A,0),MATCH($A$1,'Récapitulatif  Loyer PARIS 2018'!$1:$1,0),4))),0)</f>
        <v>0</v>
      </c>
      <c r="I141" s="43">
        <f t="shared" ca="1" si="12"/>
        <v>0</v>
      </c>
      <c r="J141" s="44" t="str">
        <f t="shared" ca="1" si="13"/>
        <v/>
      </c>
      <c r="K141" s="45" t="str">
        <f t="shared" ca="1" si="14"/>
        <v/>
      </c>
    </row>
    <row r="142" spans="1:11" ht="20.100000000000001" customHeight="1" x14ac:dyDescent="0.25">
      <c r="A142" s="12" t="str">
        <f t="array" aca="1" ref="A142" ca="1">IFERROR(INDEX('Récaptitulatif Résa PARIS 2018'!$A$2:OFFSET($A$2,LastR2,0), MATCH(0, IF($A$1='Récaptitulatif Résa PARIS 2018'!$F$2:OFFSET($F$2,LastR2,0), COUNTIF($A$2:$A141, 'Récaptitulatif Résa PARIS 2018'!$A$2:OFFSET($A$2,LastR2,0)), ""), 0)),"")</f>
        <v/>
      </c>
      <c r="B142" s="43">
        <f ca="1">IF(OR($A142="",$A142=0),0,SUMPRODUCT((('Récaptitulatif Résa PARIS 2018'!$A$2:OFFSET($A$2,LastR2,0))='Analyse par appartement'!$A142)*(('Récaptitulatif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42" s="43">
        <f ca="1">IF(OR($A142="",$A142=0),0,SUMPRODUCT((('Récaptitulatif Résa PARIS 2018'!$A$2:OFFSET($A$2,LastR2,0))='Analyse par appartement'!$A142)*(('Récaptitulatif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42" s="43">
        <f ca="1">IF(OR($A142="",$A142=0),0,SUMPRODUCT((('Récaptitulatif Résa PARIS 2018'!$A$2:OFFSET($A$2,LastR2,0))='Analyse par appartement'!$A142)*(('Récaptitulatif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42" s="43">
        <f ca="1">IF(OR($A142="",$A142=0),0,SUMPRODUCT((('Récaptitulatif Résa PARIS 2018'!$A$2:OFFSET($A$2,LastR2,0))='Analyse par appartement'!$A142)*(('Récaptitulatif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42" s="92">
        <f ca="1">IF(OR($A142="",$A142=0),0,SUMPRODUCT((('Récaptitulatif Résa PARIS 2018'!$A$2:OFFSET($A$2,LastR2,0))='Analyse par appartement'!$A142)*(('Récaptitulatif Résa PARIS 2018'!$F$2:OFFSET($F$2,LastR2,0))='Analyse par appartement'!$A$1)*(('Récaptitulatif Résa PARIS 2018'!$I$2:OFFSET($I$2,LastR2,0)))))</f>
        <v>0</v>
      </c>
      <c r="G142" s="43">
        <f ca="1">IFERROR(IF(A142="",0,INDIRECT("'Récaptitulatif Loyer Paris'!"&amp;ADDRESS(MATCH(A142,'Récapitulatif  Loyer PARIS 2018'!$A:$A,0),MATCH($A$1,'Récapitulatif  Loyer PARIS 2018'!$1:$1,0)+1,4))),0)</f>
        <v>0</v>
      </c>
      <c r="H142" s="92">
        <f ca="1">IFERROR(IF(A142="",0,INDIRECT("'Récaptitulatif Loyer Paris'!"&amp;ADDRESS(MATCH(A142,'Récapitulatif  Loyer PARIS 2018'!$A:$A,0),MATCH($A$1,'Récapitulatif  Loyer PARIS 2018'!$1:$1,0),4))),0)</f>
        <v>0</v>
      </c>
      <c r="I142" s="43">
        <f t="shared" ca="1" si="12"/>
        <v>0</v>
      </c>
      <c r="J142" s="44" t="str">
        <f t="shared" ca="1" si="13"/>
        <v/>
      </c>
      <c r="K142" s="45" t="str">
        <f t="shared" ca="1" si="14"/>
        <v/>
      </c>
    </row>
    <row r="143" spans="1:11" ht="20.100000000000001" customHeight="1" x14ac:dyDescent="0.25">
      <c r="A143" s="12" t="str">
        <f t="array" aca="1" ref="A143" ca="1">IFERROR(INDEX('Récaptitulatif Résa PARIS 2018'!$A$2:OFFSET($A$2,LastR2,0), MATCH(0, IF($A$1='Récaptitulatif Résa PARIS 2018'!$F$2:OFFSET($F$2,LastR2,0), COUNTIF($A$2:$A142, 'Récaptitulatif Résa PARIS 2018'!$A$2:OFFSET($A$2,LastR2,0)), ""), 0)),"")</f>
        <v/>
      </c>
      <c r="B143" s="43">
        <f ca="1">IF(OR($A143="",$A143=0),0,SUMPRODUCT((('Récaptitulatif Résa PARIS 2018'!$A$2:OFFSET($A$2,LastR2,0))='Analyse par appartement'!$A143)*(('Récaptitulatif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43" s="43">
        <f ca="1">IF(OR($A143="",$A143=0),0,SUMPRODUCT((('Récaptitulatif Résa PARIS 2018'!$A$2:OFFSET($A$2,LastR2,0))='Analyse par appartement'!$A143)*(('Récaptitulatif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43" s="43">
        <f ca="1">IF(OR($A143="",$A143=0),0,SUMPRODUCT((('Récaptitulatif Résa PARIS 2018'!$A$2:OFFSET($A$2,LastR2,0))='Analyse par appartement'!$A143)*(('Récaptitulatif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43" s="43">
        <f ca="1">IF(OR($A143="",$A143=0),0,SUMPRODUCT((('Récaptitulatif Résa PARIS 2018'!$A$2:OFFSET($A$2,LastR2,0))='Analyse par appartement'!$A143)*(('Récaptitulatif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43" s="92">
        <f ca="1">IF(OR($A143="",$A143=0),0,SUMPRODUCT((('Récaptitulatif Résa PARIS 2018'!$A$2:OFFSET($A$2,LastR2,0))='Analyse par appartement'!$A143)*(('Récaptitulatif Résa PARIS 2018'!$F$2:OFFSET($F$2,LastR2,0))='Analyse par appartement'!$A$1)*(('Récaptitulatif Résa PARIS 2018'!$I$2:OFFSET($I$2,LastR2,0)))))</f>
        <v>0</v>
      </c>
      <c r="G143" s="43">
        <f ca="1">IFERROR(IF(A143="",0,INDIRECT("'Récaptitulatif Loyer Paris'!"&amp;ADDRESS(MATCH(A143,'Récapitulatif  Loyer PARIS 2018'!$A:$A,0),MATCH($A$1,'Récapitulatif  Loyer PARIS 2018'!$1:$1,0)+1,4))),0)</f>
        <v>0</v>
      </c>
      <c r="H143" s="92">
        <f ca="1">IFERROR(IF(A143="",0,INDIRECT("'Récaptitulatif Loyer Paris'!"&amp;ADDRESS(MATCH(A143,'Récapitulatif  Loyer PARIS 2018'!$A:$A,0),MATCH($A$1,'Récapitulatif  Loyer PARIS 2018'!$1:$1,0),4))),0)</f>
        <v>0</v>
      </c>
      <c r="I143" s="43">
        <f t="shared" ca="1" si="12"/>
        <v>0</v>
      </c>
      <c r="J143" s="44" t="str">
        <f t="shared" ca="1" si="13"/>
        <v/>
      </c>
      <c r="K143" s="45" t="str">
        <f t="shared" ca="1" si="14"/>
        <v/>
      </c>
    </row>
    <row r="144" spans="1:11" ht="20.100000000000001" customHeight="1" x14ac:dyDescent="0.25">
      <c r="A144" s="12" t="str">
        <f t="array" aca="1" ref="A144" ca="1">IFERROR(INDEX('Récaptitulatif Résa PARIS 2018'!$A$2:OFFSET($A$2,LastR2,0), MATCH(0, IF($A$1='Récaptitulatif Résa PARIS 2018'!$F$2:OFFSET($F$2,LastR2,0), COUNTIF($A$2:$A143, 'Récaptitulatif Résa PARIS 2018'!$A$2:OFFSET($A$2,LastR2,0)), ""), 0)),"")</f>
        <v/>
      </c>
      <c r="B144" s="43">
        <f ca="1">IF(OR($A144="",$A144=0),0,SUMPRODUCT((('Récaptitulatif Résa PARIS 2018'!$A$2:OFFSET($A$2,LastR2,0))='Analyse par appartement'!$A144)*(('Récaptitulatif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44" s="43">
        <f ca="1">IF(OR($A144="",$A144=0),0,SUMPRODUCT((('Récaptitulatif Résa PARIS 2018'!$A$2:OFFSET($A$2,LastR2,0))='Analyse par appartement'!$A144)*(('Récaptitulatif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44" s="43">
        <f ca="1">IF(OR($A144="",$A144=0),0,SUMPRODUCT((('Récaptitulatif Résa PARIS 2018'!$A$2:OFFSET($A$2,LastR2,0))='Analyse par appartement'!$A144)*(('Récaptitulatif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44" s="43">
        <f ca="1">IF(OR($A144="",$A144=0),0,SUMPRODUCT((('Récaptitulatif Résa PARIS 2018'!$A$2:OFFSET($A$2,LastR2,0))='Analyse par appartement'!$A144)*(('Récaptitulatif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44" s="92">
        <f ca="1">IF(OR($A144="",$A144=0),0,SUMPRODUCT((('Récaptitulatif Résa PARIS 2018'!$A$2:OFFSET($A$2,LastR2,0))='Analyse par appartement'!$A144)*(('Récaptitulatif Résa PARIS 2018'!$F$2:OFFSET($F$2,LastR2,0))='Analyse par appartement'!$A$1)*(('Récaptitulatif Résa PARIS 2018'!$I$2:OFFSET($I$2,LastR2,0)))))</f>
        <v>0</v>
      </c>
      <c r="G144" s="43">
        <f ca="1">IFERROR(IF(A144="",0,INDIRECT("'Récaptitulatif Loyer Paris'!"&amp;ADDRESS(MATCH(A144,'Récapitulatif  Loyer PARIS 2018'!$A:$A,0),MATCH($A$1,'Récapitulatif  Loyer PARIS 2018'!$1:$1,0)+1,4))),0)</f>
        <v>0</v>
      </c>
      <c r="H144" s="92">
        <f ca="1">IFERROR(IF(A144="",0,INDIRECT("'Récaptitulatif Loyer Paris'!"&amp;ADDRESS(MATCH(A144,'Récapitulatif  Loyer PARIS 2018'!$A:$A,0),MATCH($A$1,'Récapitulatif  Loyer PARIS 2018'!$1:$1,0),4))),0)</f>
        <v>0</v>
      </c>
      <c r="I144" s="43">
        <f t="shared" ref="I144:I207" ca="1" si="15">B144-G144</f>
        <v>0</v>
      </c>
      <c r="J144" s="44" t="str">
        <f t="shared" ref="J144:J207" ca="1" si="16">IFERROR(I144/B144,"")</f>
        <v/>
      </c>
      <c r="K144" s="45" t="str">
        <f t="shared" ref="K144:K207" ca="1" si="17">IFERROR(F144/H144,"")</f>
        <v/>
      </c>
    </row>
    <row r="145" spans="1:11" ht="20.100000000000001" customHeight="1" x14ac:dyDescent="0.25">
      <c r="A145" s="12" t="str">
        <f t="array" aca="1" ref="A145" ca="1">IFERROR(INDEX('Récaptitulatif Résa PARIS 2018'!$A$2:OFFSET($A$2,LastR2,0), MATCH(0, IF($A$1='Récaptitulatif Résa PARIS 2018'!$F$2:OFFSET($F$2,LastR2,0), COUNTIF($A$2:$A144, 'Récaptitulatif Résa PARIS 2018'!$A$2:OFFSET($A$2,LastR2,0)), ""), 0)),"")</f>
        <v/>
      </c>
      <c r="B145" s="43">
        <f ca="1">IF(OR($A145="",$A145=0),0,SUMPRODUCT((('Récaptitulatif Résa PARIS 2018'!$A$2:OFFSET($A$2,LastR2,0))='Analyse par appartement'!$A145)*(('Récaptitulatif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45" s="43">
        <f ca="1">IF(OR($A145="",$A145=0),0,SUMPRODUCT((('Récaptitulatif Résa PARIS 2018'!$A$2:OFFSET($A$2,LastR2,0))='Analyse par appartement'!$A145)*(('Récaptitulatif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45" s="43">
        <f ca="1">IF(OR($A145="",$A145=0),0,SUMPRODUCT((('Récaptitulatif Résa PARIS 2018'!$A$2:OFFSET($A$2,LastR2,0))='Analyse par appartement'!$A145)*(('Récaptitulatif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45" s="43">
        <f ca="1">IF(OR($A145="",$A145=0),0,SUMPRODUCT((('Récaptitulatif Résa PARIS 2018'!$A$2:OFFSET($A$2,LastR2,0))='Analyse par appartement'!$A145)*(('Récaptitulatif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45" s="92">
        <f ca="1">IF(OR($A145="",$A145=0),0,SUMPRODUCT((('Récaptitulatif Résa PARIS 2018'!$A$2:OFFSET($A$2,LastR2,0))='Analyse par appartement'!$A145)*(('Récaptitulatif Résa PARIS 2018'!$F$2:OFFSET($F$2,LastR2,0))='Analyse par appartement'!$A$1)*(('Récaptitulatif Résa PARIS 2018'!$I$2:OFFSET($I$2,LastR2,0)))))</f>
        <v>0</v>
      </c>
      <c r="G145" s="43">
        <f ca="1">IFERROR(IF(A145="",0,INDIRECT("'Récaptitulatif Loyer Paris'!"&amp;ADDRESS(MATCH(A145,'Récapitulatif  Loyer PARIS 2018'!$A:$A,0),MATCH($A$1,'Récapitulatif  Loyer PARIS 2018'!$1:$1,0)+1,4))),0)</f>
        <v>0</v>
      </c>
      <c r="H145" s="92">
        <f ca="1">IFERROR(IF(A145="",0,INDIRECT("'Récaptitulatif Loyer Paris'!"&amp;ADDRESS(MATCH(A145,'Récapitulatif  Loyer PARIS 2018'!$A:$A,0),MATCH($A$1,'Récapitulatif  Loyer PARIS 2018'!$1:$1,0),4))),0)</f>
        <v>0</v>
      </c>
      <c r="I145" s="43">
        <f t="shared" ca="1" si="15"/>
        <v>0</v>
      </c>
      <c r="J145" s="44" t="str">
        <f t="shared" ca="1" si="16"/>
        <v/>
      </c>
      <c r="K145" s="45" t="str">
        <f t="shared" ca="1" si="17"/>
        <v/>
      </c>
    </row>
    <row r="146" spans="1:11" ht="20.100000000000001" customHeight="1" x14ac:dyDescent="0.25">
      <c r="A146" s="12" t="str">
        <f t="array" aca="1" ref="A146" ca="1">IFERROR(INDEX('Récaptitulatif Résa PARIS 2018'!$A$2:OFFSET($A$2,LastR2,0), MATCH(0, IF($A$1='Récaptitulatif Résa PARIS 2018'!$F$2:OFFSET($F$2,LastR2,0), COUNTIF($A$2:$A145, 'Récaptitulatif Résa PARIS 2018'!$A$2:OFFSET($A$2,LastR2,0)), ""), 0)),"")</f>
        <v/>
      </c>
      <c r="B146" s="43">
        <f ca="1">IF(OR($A146="",$A146=0),0,SUMPRODUCT((('Récaptitulatif Résa PARIS 2018'!$A$2:OFFSET($A$2,LastR2,0))='Analyse par appartement'!$A146)*(('Récaptitulatif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46" s="43">
        <f ca="1">IF(OR($A146="",$A146=0),0,SUMPRODUCT((('Récaptitulatif Résa PARIS 2018'!$A$2:OFFSET($A$2,LastR2,0))='Analyse par appartement'!$A146)*(('Récaptitulatif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46" s="43">
        <f ca="1">IF(OR($A146="",$A146=0),0,SUMPRODUCT((('Récaptitulatif Résa PARIS 2018'!$A$2:OFFSET($A$2,LastR2,0))='Analyse par appartement'!$A146)*(('Récaptitulatif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46" s="43">
        <f ca="1">IF(OR($A146="",$A146=0),0,SUMPRODUCT((('Récaptitulatif Résa PARIS 2018'!$A$2:OFFSET($A$2,LastR2,0))='Analyse par appartement'!$A146)*(('Récaptitulatif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46" s="92">
        <f ca="1">IF(OR($A146="",$A146=0),0,SUMPRODUCT((('Récaptitulatif Résa PARIS 2018'!$A$2:OFFSET($A$2,LastR2,0))='Analyse par appartement'!$A146)*(('Récaptitulatif Résa PARIS 2018'!$F$2:OFFSET($F$2,LastR2,0))='Analyse par appartement'!$A$1)*(('Récaptitulatif Résa PARIS 2018'!$I$2:OFFSET($I$2,LastR2,0)))))</f>
        <v>0</v>
      </c>
      <c r="G146" s="43">
        <f ca="1">IFERROR(IF(A146="",0,INDIRECT("'Récaptitulatif Loyer Paris'!"&amp;ADDRESS(MATCH(A146,'Récapitulatif  Loyer PARIS 2018'!$A:$A,0),MATCH($A$1,'Récapitulatif  Loyer PARIS 2018'!$1:$1,0)+1,4))),0)</f>
        <v>0</v>
      </c>
      <c r="H146" s="92">
        <f ca="1">IFERROR(IF(A146="",0,INDIRECT("'Récaptitulatif Loyer Paris'!"&amp;ADDRESS(MATCH(A146,'Récapitulatif  Loyer PARIS 2018'!$A:$A,0),MATCH($A$1,'Récapitulatif  Loyer PARIS 2018'!$1:$1,0),4))),0)</f>
        <v>0</v>
      </c>
      <c r="I146" s="43">
        <f t="shared" ca="1" si="15"/>
        <v>0</v>
      </c>
      <c r="J146" s="44" t="str">
        <f t="shared" ca="1" si="16"/>
        <v/>
      </c>
      <c r="K146" s="45" t="str">
        <f t="shared" ca="1" si="17"/>
        <v/>
      </c>
    </row>
    <row r="147" spans="1:11" ht="20.100000000000001" customHeight="1" x14ac:dyDescent="0.25">
      <c r="A147" s="12" t="str">
        <f t="array" aca="1" ref="A147" ca="1">IFERROR(INDEX('Récaptitulatif Résa PARIS 2018'!$A$2:OFFSET($A$2,LastR2,0), MATCH(0, IF($A$1='Récaptitulatif Résa PARIS 2018'!$F$2:OFFSET($F$2,LastR2,0), COUNTIF($A$2:$A146, 'Récaptitulatif Résa PARIS 2018'!$A$2:OFFSET($A$2,LastR2,0)), ""), 0)),"")</f>
        <v/>
      </c>
      <c r="B147" s="43">
        <f ca="1">IF(OR($A147="",$A147=0),0,SUMPRODUCT((('Récaptitulatif Résa PARIS 2018'!$A$2:OFFSET($A$2,LastR2,0))='Analyse par appartement'!$A147)*(('Récaptitulatif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47" s="43">
        <f ca="1">IF(OR($A147="",$A147=0),0,SUMPRODUCT((('Récaptitulatif Résa PARIS 2018'!$A$2:OFFSET($A$2,LastR2,0))='Analyse par appartement'!$A147)*(('Récaptitulatif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47" s="43">
        <f ca="1">IF(OR($A147="",$A147=0),0,SUMPRODUCT((('Récaptitulatif Résa PARIS 2018'!$A$2:OFFSET($A$2,LastR2,0))='Analyse par appartement'!$A147)*(('Récaptitulatif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47" s="43">
        <f ca="1">IF(OR($A147="",$A147=0),0,SUMPRODUCT((('Récaptitulatif Résa PARIS 2018'!$A$2:OFFSET($A$2,LastR2,0))='Analyse par appartement'!$A147)*(('Récaptitulatif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47" s="92">
        <f ca="1">IF(OR($A147="",$A147=0),0,SUMPRODUCT((('Récaptitulatif Résa PARIS 2018'!$A$2:OFFSET($A$2,LastR2,0))='Analyse par appartement'!$A147)*(('Récaptitulatif Résa PARIS 2018'!$F$2:OFFSET($F$2,LastR2,0))='Analyse par appartement'!$A$1)*(('Récaptitulatif Résa PARIS 2018'!$I$2:OFFSET($I$2,LastR2,0)))))</f>
        <v>0</v>
      </c>
      <c r="G147" s="43">
        <f ca="1">IFERROR(IF(A147="",0,INDIRECT("'Récaptitulatif Loyer Paris'!"&amp;ADDRESS(MATCH(A147,'Récapitulatif  Loyer PARIS 2018'!$A:$A,0),MATCH($A$1,'Récapitulatif  Loyer PARIS 2018'!$1:$1,0)+1,4))),0)</f>
        <v>0</v>
      </c>
      <c r="H147" s="92">
        <f ca="1">IFERROR(IF(A147="",0,INDIRECT("'Récaptitulatif Loyer Paris'!"&amp;ADDRESS(MATCH(A147,'Récapitulatif  Loyer PARIS 2018'!$A:$A,0),MATCH($A$1,'Récapitulatif  Loyer PARIS 2018'!$1:$1,0),4))),0)</f>
        <v>0</v>
      </c>
      <c r="I147" s="43">
        <f t="shared" ca="1" si="15"/>
        <v>0</v>
      </c>
      <c r="J147" s="44" t="str">
        <f t="shared" ca="1" si="16"/>
        <v/>
      </c>
      <c r="K147" s="45" t="str">
        <f t="shared" ca="1" si="17"/>
        <v/>
      </c>
    </row>
    <row r="148" spans="1:11" ht="20.100000000000001" customHeight="1" x14ac:dyDescent="0.25">
      <c r="A148" s="12" t="str">
        <f t="array" aca="1" ref="A148" ca="1">IFERROR(INDEX('Récaptitulatif Résa PARIS 2018'!$A$2:OFFSET($A$2,LastR2,0), MATCH(0, IF($A$1='Récaptitulatif Résa PARIS 2018'!$F$2:OFFSET($F$2,LastR2,0), COUNTIF($A$2:$A147, 'Récaptitulatif Résa PARIS 2018'!$A$2:OFFSET($A$2,LastR2,0)), ""), 0)),"")</f>
        <v/>
      </c>
      <c r="B148" s="43">
        <f ca="1">IF(OR($A148="",$A148=0),0,SUMPRODUCT((('Récaptitulatif Résa PARIS 2018'!$A$2:OFFSET($A$2,LastR2,0))='Analyse par appartement'!$A148)*(('Récaptitulatif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48" s="43">
        <f ca="1">IF(OR($A148="",$A148=0),0,SUMPRODUCT((('Récaptitulatif Résa PARIS 2018'!$A$2:OFFSET($A$2,LastR2,0))='Analyse par appartement'!$A148)*(('Récaptitulatif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48" s="43">
        <f ca="1">IF(OR($A148="",$A148=0),0,SUMPRODUCT((('Récaptitulatif Résa PARIS 2018'!$A$2:OFFSET($A$2,LastR2,0))='Analyse par appartement'!$A148)*(('Récaptitulatif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48" s="43">
        <f ca="1">IF(OR($A148="",$A148=0),0,SUMPRODUCT((('Récaptitulatif Résa PARIS 2018'!$A$2:OFFSET($A$2,LastR2,0))='Analyse par appartement'!$A148)*(('Récaptitulatif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48" s="92">
        <f ca="1">IF(OR($A148="",$A148=0),0,SUMPRODUCT((('Récaptitulatif Résa PARIS 2018'!$A$2:OFFSET($A$2,LastR2,0))='Analyse par appartement'!$A148)*(('Récaptitulatif Résa PARIS 2018'!$F$2:OFFSET($F$2,LastR2,0))='Analyse par appartement'!$A$1)*(('Récaptitulatif Résa PARIS 2018'!$I$2:OFFSET($I$2,LastR2,0)))))</f>
        <v>0</v>
      </c>
      <c r="G148" s="43">
        <f ca="1">IFERROR(IF(A148="",0,INDIRECT("'Récaptitulatif Loyer Paris'!"&amp;ADDRESS(MATCH(A148,'Récapitulatif  Loyer PARIS 2018'!$A:$A,0),MATCH($A$1,'Récapitulatif  Loyer PARIS 2018'!$1:$1,0)+1,4))),0)</f>
        <v>0</v>
      </c>
      <c r="H148" s="92">
        <f ca="1">IFERROR(IF(A148="",0,INDIRECT("'Récaptitulatif Loyer Paris'!"&amp;ADDRESS(MATCH(A148,'Récapitulatif  Loyer PARIS 2018'!$A:$A,0),MATCH($A$1,'Récapitulatif  Loyer PARIS 2018'!$1:$1,0),4))),0)</f>
        <v>0</v>
      </c>
      <c r="I148" s="43">
        <f t="shared" ca="1" si="15"/>
        <v>0</v>
      </c>
      <c r="J148" s="44" t="str">
        <f t="shared" ca="1" si="16"/>
        <v/>
      </c>
      <c r="K148" s="45" t="str">
        <f t="shared" ca="1" si="17"/>
        <v/>
      </c>
    </row>
    <row r="149" spans="1:11" ht="20.100000000000001" customHeight="1" x14ac:dyDescent="0.25">
      <c r="A149" s="12" t="str">
        <f t="array" aca="1" ref="A149" ca="1">IFERROR(INDEX('Récaptitulatif Résa PARIS 2018'!$A$2:OFFSET($A$2,LastR2,0), MATCH(0, IF($A$1='Récaptitulatif Résa PARIS 2018'!$F$2:OFFSET($F$2,LastR2,0), COUNTIF($A$2:$A148, 'Récaptitulatif Résa PARIS 2018'!$A$2:OFFSET($A$2,LastR2,0)), ""), 0)),"")</f>
        <v/>
      </c>
      <c r="B149" s="43">
        <f ca="1">IF(OR($A149="",$A149=0),0,SUMPRODUCT((('Récaptitulatif Résa PARIS 2018'!$A$2:OFFSET($A$2,LastR2,0))='Analyse par appartement'!$A149)*(('Récaptitulatif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49" s="43">
        <f ca="1">IF(OR($A149="",$A149=0),0,SUMPRODUCT((('Récaptitulatif Résa PARIS 2018'!$A$2:OFFSET($A$2,LastR2,0))='Analyse par appartement'!$A149)*(('Récaptitulatif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49" s="43">
        <f ca="1">IF(OR($A149="",$A149=0),0,SUMPRODUCT((('Récaptitulatif Résa PARIS 2018'!$A$2:OFFSET($A$2,LastR2,0))='Analyse par appartement'!$A149)*(('Récaptitulatif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49" s="43">
        <f ca="1">IF(OR($A149="",$A149=0),0,SUMPRODUCT((('Récaptitulatif Résa PARIS 2018'!$A$2:OFFSET($A$2,LastR2,0))='Analyse par appartement'!$A149)*(('Récaptitulatif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49" s="92">
        <f ca="1">IF(OR($A149="",$A149=0),0,SUMPRODUCT((('Récaptitulatif Résa PARIS 2018'!$A$2:OFFSET($A$2,LastR2,0))='Analyse par appartement'!$A149)*(('Récaptitulatif Résa PARIS 2018'!$F$2:OFFSET($F$2,LastR2,0))='Analyse par appartement'!$A$1)*(('Récaptitulatif Résa PARIS 2018'!$I$2:OFFSET($I$2,LastR2,0)))))</f>
        <v>0</v>
      </c>
      <c r="G149" s="43">
        <f ca="1">IFERROR(IF(A149="",0,INDIRECT("'Récaptitulatif Loyer Paris'!"&amp;ADDRESS(MATCH(A149,'Récapitulatif  Loyer PARIS 2018'!$A:$A,0),MATCH($A$1,'Récapitulatif  Loyer PARIS 2018'!$1:$1,0)+1,4))),0)</f>
        <v>0</v>
      </c>
      <c r="H149" s="92">
        <f ca="1">IFERROR(IF(A149="",0,INDIRECT("'Récaptitulatif Loyer Paris'!"&amp;ADDRESS(MATCH(A149,'Récapitulatif  Loyer PARIS 2018'!$A:$A,0),MATCH($A$1,'Récapitulatif  Loyer PARIS 2018'!$1:$1,0),4))),0)</f>
        <v>0</v>
      </c>
      <c r="I149" s="43">
        <f t="shared" ca="1" si="15"/>
        <v>0</v>
      </c>
      <c r="J149" s="44" t="str">
        <f t="shared" ca="1" si="16"/>
        <v/>
      </c>
      <c r="K149" s="45" t="str">
        <f t="shared" ca="1" si="17"/>
        <v/>
      </c>
    </row>
    <row r="150" spans="1:11" ht="20.100000000000001" customHeight="1" x14ac:dyDescent="0.25">
      <c r="A150" s="12" t="str">
        <f t="array" aca="1" ref="A150" ca="1">IFERROR(INDEX('Récaptitulatif Résa PARIS 2018'!$A$2:OFFSET($A$2,LastR2,0), MATCH(0, IF($A$1='Récaptitulatif Résa PARIS 2018'!$F$2:OFFSET($F$2,LastR2,0), COUNTIF($A$2:$A149, 'Récaptitulatif Résa PARIS 2018'!$A$2:OFFSET($A$2,LastR2,0)), ""), 0)),"")</f>
        <v/>
      </c>
      <c r="B150" s="43">
        <f ca="1">IF(OR($A150="",$A150=0),0,SUMPRODUCT((('Récaptitulatif Résa PARIS 2018'!$A$2:OFFSET($A$2,LastR2,0))='Analyse par appartement'!$A150)*(('Récaptitulatif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50" s="43">
        <f ca="1">IF(OR($A150="",$A150=0),0,SUMPRODUCT((('Récaptitulatif Résa PARIS 2018'!$A$2:OFFSET($A$2,LastR2,0))='Analyse par appartement'!$A150)*(('Récaptitulatif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50" s="43">
        <f ca="1">IF(OR($A150="",$A150=0),0,SUMPRODUCT((('Récaptitulatif Résa PARIS 2018'!$A$2:OFFSET($A$2,LastR2,0))='Analyse par appartement'!$A150)*(('Récaptitulatif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50" s="43">
        <f ca="1">IF(OR($A150="",$A150=0),0,SUMPRODUCT((('Récaptitulatif Résa PARIS 2018'!$A$2:OFFSET($A$2,LastR2,0))='Analyse par appartement'!$A150)*(('Récaptitulatif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50" s="92">
        <f ca="1">IF(OR($A150="",$A150=0),0,SUMPRODUCT((('Récaptitulatif Résa PARIS 2018'!$A$2:OFFSET($A$2,LastR2,0))='Analyse par appartement'!$A150)*(('Récaptitulatif Résa PARIS 2018'!$F$2:OFFSET($F$2,LastR2,0))='Analyse par appartement'!$A$1)*(('Récaptitulatif Résa PARIS 2018'!$I$2:OFFSET($I$2,LastR2,0)))))</f>
        <v>0</v>
      </c>
      <c r="G150" s="43">
        <f ca="1">IFERROR(IF(A150="",0,INDIRECT("'Récaptitulatif Loyer Paris'!"&amp;ADDRESS(MATCH(A150,'Récapitulatif  Loyer PARIS 2018'!$A:$A,0),MATCH($A$1,'Récapitulatif  Loyer PARIS 2018'!$1:$1,0)+1,4))),0)</f>
        <v>0</v>
      </c>
      <c r="H150" s="92">
        <f ca="1">IFERROR(IF(A150="",0,INDIRECT("'Récaptitulatif Loyer Paris'!"&amp;ADDRESS(MATCH(A150,'Récapitulatif  Loyer PARIS 2018'!$A:$A,0),MATCH($A$1,'Récapitulatif  Loyer PARIS 2018'!$1:$1,0),4))),0)</f>
        <v>0</v>
      </c>
      <c r="I150" s="43">
        <f t="shared" ca="1" si="15"/>
        <v>0</v>
      </c>
      <c r="J150" s="44" t="str">
        <f t="shared" ca="1" si="16"/>
        <v/>
      </c>
      <c r="K150" s="45" t="str">
        <f t="shared" ca="1" si="17"/>
        <v/>
      </c>
    </row>
    <row r="151" spans="1:11" ht="20.100000000000001" customHeight="1" x14ac:dyDescent="0.25">
      <c r="A151" s="12" t="str">
        <f t="array" aca="1" ref="A151" ca="1">IFERROR(INDEX('Récaptitulatif Résa PARIS 2018'!$A$2:OFFSET($A$2,LastR2,0), MATCH(0, IF($A$1='Récaptitulatif Résa PARIS 2018'!$F$2:OFFSET($F$2,LastR2,0), COUNTIF($A$2:$A150, 'Récaptitulatif Résa PARIS 2018'!$A$2:OFFSET($A$2,LastR2,0)), ""), 0)),"")</f>
        <v/>
      </c>
      <c r="B151" s="43">
        <f ca="1">IF(OR($A151="",$A151=0),0,SUMPRODUCT((('Récaptitulatif Résa PARIS 2018'!$A$2:OFFSET($A$2,LastR2,0))='Analyse par appartement'!$A151)*(('Récaptitulatif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51" s="43">
        <f ca="1">IF(OR($A151="",$A151=0),0,SUMPRODUCT((('Récaptitulatif Résa PARIS 2018'!$A$2:OFFSET($A$2,LastR2,0))='Analyse par appartement'!$A151)*(('Récaptitulatif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51" s="43">
        <f ca="1">IF(OR($A151="",$A151=0),0,SUMPRODUCT((('Récaptitulatif Résa PARIS 2018'!$A$2:OFFSET($A$2,LastR2,0))='Analyse par appartement'!$A151)*(('Récaptitulatif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51" s="43">
        <f ca="1">IF(OR($A151="",$A151=0),0,SUMPRODUCT((('Récaptitulatif Résa PARIS 2018'!$A$2:OFFSET($A$2,LastR2,0))='Analyse par appartement'!$A151)*(('Récaptitulatif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51" s="92">
        <f ca="1">IF(OR($A151="",$A151=0),0,SUMPRODUCT((('Récaptitulatif Résa PARIS 2018'!$A$2:OFFSET($A$2,LastR2,0))='Analyse par appartement'!$A151)*(('Récaptitulatif Résa PARIS 2018'!$F$2:OFFSET($F$2,LastR2,0))='Analyse par appartement'!$A$1)*(('Récaptitulatif Résa PARIS 2018'!$I$2:OFFSET($I$2,LastR2,0)))))</f>
        <v>0</v>
      </c>
      <c r="G151" s="43">
        <f ca="1">IFERROR(IF(A151="",0,INDIRECT("'Récaptitulatif Loyer Paris'!"&amp;ADDRESS(MATCH(A151,'Récapitulatif  Loyer PARIS 2018'!$A:$A,0),MATCH($A$1,'Récapitulatif  Loyer PARIS 2018'!$1:$1,0)+1,4))),0)</f>
        <v>0</v>
      </c>
      <c r="H151" s="92">
        <f ca="1">IFERROR(IF(A151="",0,INDIRECT("'Récaptitulatif Loyer Paris'!"&amp;ADDRESS(MATCH(A151,'Récapitulatif  Loyer PARIS 2018'!$A:$A,0),MATCH($A$1,'Récapitulatif  Loyer PARIS 2018'!$1:$1,0),4))),0)</f>
        <v>0</v>
      </c>
      <c r="I151" s="43">
        <f t="shared" ca="1" si="15"/>
        <v>0</v>
      </c>
      <c r="J151" s="44" t="str">
        <f t="shared" ca="1" si="16"/>
        <v/>
      </c>
      <c r="K151" s="45" t="str">
        <f t="shared" ca="1" si="17"/>
        <v/>
      </c>
    </row>
    <row r="152" spans="1:11" ht="20.100000000000001" customHeight="1" x14ac:dyDescent="0.25">
      <c r="A152" s="12" t="str">
        <f t="array" aca="1" ref="A152" ca="1">IFERROR(INDEX('Récaptitulatif Résa PARIS 2018'!$A$2:OFFSET($A$2,LastR2,0), MATCH(0, IF($A$1='Récaptitulatif Résa PARIS 2018'!$F$2:OFFSET($F$2,LastR2,0), COUNTIF($A$2:$A151, 'Récaptitulatif Résa PARIS 2018'!$A$2:OFFSET($A$2,LastR2,0)), ""), 0)),"")</f>
        <v/>
      </c>
      <c r="B152" s="43">
        <f ca="1">IF(OR($A152="",$A152=0),0,SUMPRODUCT((('Récaptitulatif Résa PARIS 2018'!$A$2:OFFSET($A$2,LastR2,0))='Analyse par appartement'!$A152)*(('Récaptitulatif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52" s="43">
        <f ca="1">IF(OR($A152="",$A152=0),0,SUMPRODUCT((('Récaptitulatif Résa PARIS 2018'!$A$2:OFFSET($A$2,LastR2,0))='Analyse par appartement'!$A152)*(('Récaptitulatif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52" s="43">
        <f ca="1">IF(OR($A152="",$A152=0),0,SUMPRODUCT((('Récaptitulatif Résa PARIS 2018'!$A$2:OFFSET($A$2,LastR2,0))='Analyse par appartement'!$A152)*(('Récaptitulatif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52" s="43">
        <f ca="1">IF(OR($A152="",$A152=0),0,SUMPRODUCT((('Récaptitulatif Résa PARIS 2018'!$A$2:OFFSET($A$2,LastR2,0))='Analyse par appartement'!$A152)*(('Récaptitulatif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52" s="92">
        <f ca="1">IF(OR($A152="",$A152=0),0,SUMPRODUCT((('Récaptitulatif Résa PARIS 2018'!$A$2:OFFSET($A$2,LastR2,0))='Analyse par appartement'!$A152)*(('Récaptitulatif Résa PARIS 2018'!$F$2:OFFSET($F$2,LastR2,0))='Analyse par appartement'!$A$1)*(('Récaptitulatif Résa PARIS 2018'!$I$2:OFFSET($I$2,LastR2,0)))))</f>
        <v>0</v>
      </c>
      <c r="G152" s="43">
        <f ca="1">IFERROR(IF(A152="",0,INDIRECT("'Récaptitulatif Loyer Paris'!"&amp;ADDRESS(MATCH(A152,'Récapitulatif  Loyer PARIS 2018'!$A:$A,0),MATCH($A$1,'Récapitulatif  Loyer PARIS 2018'!$1:$1,0)+1,4))),0)</f>
        <v>0</v>
      </c>
      <c r="H152" s="92">
        <f ca="1">IFERROR(IF(A152="",0,INDIRECT("'Récaptitulatif Loyer Paris'!"&amp;ADDRESS(MATCH(A152,'Récapitulatif  Loyer PARIS 2018'!$A:$A,0),MATCH($A$1,'Récapitulatif  Loyer PARIS 2018'!$1:$1,0),4))),0)</f>
        <v>0</v>
      </c>
      <c r="I152" s="43">
        <f t="shared" ca="1" si="15"/>
        <v>0</v>
      </c>
      <c r="J152" s="44" t="str">
        <f t="shared" ca="1" si="16"/>
        <v/>
      </c>
      <c r="K152" s="45" t="str">
        <f t="shared" ca="1" si="17"/>
        <v/>
      </c>
    </row>
    <row r="153" spans="1:11" ht="20.100000000000001" customHeight="1" x14ac:dyDescent="0.25">
      <c r="A153" s="12" t="str">
        <f t="array" aca="1" ref="A153" ca="1">IFERROR(INDEX('Récaptitulatif Résa PARIS 2018'!$A$2:OFFSET($A$2,LastR2,0), MATCH(0, IF($A$1='Récaptitulatif Résa PARIS 2018'!$F$2:OFFSET($F$2,LastR2,0), COUNTIF($A$2:$A152, 'Récaptitulatif Résa PARIS 2018'!$A$2:OFFSET($A$2,LastR2,0)), ""), 0)),"")</f>
        <v/>
      </c>
      <c r="B153" s="43">
        <f ca="1">IF(OR($A153="",$A153=0),0,SUMPRODUCT((('Récaptitulatif Résa PARIS 2018'!$A$2:OFFSET($A$2,LastR2,0))='Analyse par appartement'!$A153)*(('Récaptitulatif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53" s="43">
        <f ca="1">IF(OR($A153="",$A153=0),0,SUMPRODUCT((('Récaptitulatif Résa PARIS 2018'!$A$2:OFFSET($A$2,LastR2,0))='Analyse par appartement'!$A153)*(('Récaptitulatif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53" s="43">
        <f ca="1">IF(OR($A153="",$A153=0),0,SUMPRODUCT((('Récaptitulatif Résa PARIS 2018'!$A$2:OFFSET($A$2,LastR2,0))='Analyse par appartement'!$A153)*(('Récaptitulatif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53" s="43">
        <f ca="1">IF(OR($A153="",$A153=0),0,SUMPRODUCT((('Récaptitulatif Résa PARIS 2018'!$A$2:OFFSET($A$2,LastR2,0))='Analyse par appartement'!$A153)*(('Récaptitulatif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53" s="92">
        <f ca="1">IF(OR($A153="",$A153=0),0,SUMPRODUCT((('Récaptitulatif Résa PARIS 2018'!$A$2:OFFSET($A$2,LastR2,0))='Analyse par appartement'!$A153)*(('Récaptitulatif Résa PARIS 2018'!$F$2:OFFSET($F$2,LastR2,0))='Analyse par appartement'!$A$1)*(('Récaptitulatif Résa PARIS 2018'!$I$2:OFFSET($I$2,LastR2,0)))))</f>
        <v>0</v>
      </c>
      <c r="G153" s="43">
        <f ca="1">IFERROR(IF(A153="",0,INDIRECT("'Récaptitulatif Loyer Paris'!"&amp;ADDRESS(MATCH(A153,'Récapitulatif  Loyer PARIS 2018'!$A:$A,0),MATCH($A$1,'Récapitulatif  Loyer PARIS 2018'!$1:$1,0)+1,4))),0)</f>
        <v>0</v>
      </c>
      <c r="H153" s="92">
        <f ca="1">IFERROR(IF(A153="",0,INDIRECT("'Récaptitulatif Loyer Paris'!"&amp;ADDRESS(MATCH(A153,'Récapitulatif  Loyer PARIS 2018'!$A:$A,0),MATCH($A$1,'Récapitulatif  Loyer PARIS 2018'!$1:$1,0),4))),0)</f>
        <v>0</v>
      </c>
      <c r="I153" s="43">
        <f t="shared" ca="1" si="15"/>
        <v>0</v>
      </c>
      <c r="J153" s="44" t="str">
        <f t="shared" ca="1" si="16"/>
        <v/>
      </c>
      <c r="K153" s="45" t="str">
        <f t="shared" ca="1" si="17"/>
        <v/>
      </c>
    </row>
    <row r="154" spans="1:11" ht="20.100000000000001" customHeight="1" x14ac:dyDescent="0.25">
      <c r="A154" s="12" t="str">
        <f t="array" aca="1" ref="A154" ca="1">IFERROR(INDEX('Récaptitulatif Résa PARIS 2018'!$A$2:OFFSET($A$2,LastR2,0), MATCH(0, IF($A$1='Récaptitulatif Résa PARIS 2018'!$F$2:OFFSET($F$2,LastR2,0), COUNTIF($A$2:$A153, 'Récaptitulatif Résa PARIS 2018'!$A$2:OFFSET($A$2,LastR2,0)), ""), 0)),"")</f>
        <v/>
      </c>
      <c r="B154" s="43">
        <f ca="1">IF(OR($A154="",$A154=0),0,SUMPRODUCT((('Récaptitulatif Résa PARIS 2018'!$A$2:OFFSET($A$2,LastR2,0))='Analyse par appartement'!$A154)*(('Récaptitulatif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54" s="43">
        <f ca="1">IF(OR($A154="",$A154=0),0,SUMPRODUCT((('Récaptitulatif Résa PARIS 2018'!$A$2:OFFSET($A$2,LastR2,0))='Analyse par appartement'!$A154)*(('Récaptitulatif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54" s="43">
        <f ca="1">IF(OR($A154="",$A154=0),0,SUMPRODUCT((('Récaptitulatif Résa PARIS 2018'!$A$2:OFFSET($A$2,LastR2,0))='Analyse par appartement'!$A154)*(('Récaptitulatif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54" s="43">
        <f ca="1">IF(OR($A154="",$A154=0),0,SUMPRODUCT((('Récaptitulatif Résa PARIS 2018'!$A$2:OFFSET($A$2,LastR2,0))='Analyse par appartement'!$A154)*(('Récaptitulatif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54" s="92">
        <f ca="1">IF(OR($A154="",$A154=0),0,SUMPRODUCT((('Récaptitulatif Résa PARIS 2018'!$A$2:OFFSET($A$2,LastR2,0))='Analyse par appartement'!$A154)*(('Récaptitulatif Résa PARIS 2018'!$F$2:OFFSET($F$2,LastR2,0))='Analyse par appartement'!$A$1)*(('Récaptitulatif Résa PARIS 2018'!$I$2:OFFSET($I$2,LastR2,0)))))</f>
        <v>0</v>
      </c>
      <c r="G154" s="43">
        <f ca="1">IFERROR(IF(A154="",0,INDIRECT("'Récaptitulatif Loyer Paris'!"&amp;ADDRESS(MATCH(A154,'Récapitulatif  Loyer PARIS 2018'!$A:$A,0),MATCH($A$1,'Récapitulatif  Loyer PARIS 2018'!$1:$1,0)+1,4))),0)</f>
        <v>0</v>
      </c>
      <c r="H154" s="92">
        <f ca="1">IFERROR(IF(A154="",0,INDIRECT("'Récaptitulatif Loyer Paris'!"&amp;ADDRESS(MATCH(A154,'Récapitulatif  Loyer PARIS 2018'!$A:$A,0),MATCH($A$1,'Récapitulatif  Loyer PARIS 2018'!$1:$1,0),4))),0)</f>
        <v>0</v>
      </c>
      <c r="I154" s="43">
        <f t="shared" ca="1" si="15"/>
        <v>0</v>
      </c>
      <c r="J154" s="44" t="str">
        <f t="shared" ca="1" si="16"/>
        <v/>
      </c>
      <c r="K154" s="45" t="str">
        <f t="shared" ca="1" si="17"/>
        <v/>
      </c>
    </row>
    <row r="155" spans="1:11" ht="20.100000000000001" customHeight="1" x14ac:dyDescent="0.25">
      <c r="A155" s="12" t="str">
        <f t="array" aca="1" ref="A155" ca="1">IFERROR(INDEX('Récaptitulatif Résa PARIS 2018'!$A$2:OFFSET($A$2,LastR2,0), MATCH(0, IF($A$1='Récaptitulatif Résa PARIS 2018'!$F$2:OFFSET($F$2,LastR2,0), COUNTIF($A$2:$A154, 'Récaptitulatif Résa PARIS 2018'!$A$2:OFFSET($A$2,LastR2,0)), ""), 0)),"")</f>
        <v/>
      </c>
      <c r="B155" s="43">
        <f ca="1">IF(OR($A155="",$A155=0),0,SUMPRODUCT((('Récaptitulatif Résa PARIS 2018'!$A$2:OFFSET($A$2,LastR2,0))='Analyse par appartement'!$A155)*(('Récaptitulatif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55" s="43">
        <f ca="1">IF(OR($A155="",$A155=0),0,SUMPRODUCT((('Récaptitulatif Résa PARIS 2018'!$A$2:OFFSET($A$2,LastR2,0))='Analyse par appartement'!$A155)*(('Récaptitulatif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55" s="43">
        <f ca="1">IF(OR($A155="",$A155=0),0,SUMPRODUCT((('Récaptitulatif Résa PARIS 2018'!$A$2:OFFSET($A$2,LastR2,0))='Analyse par appartement'!$A155)*(('Récaptitulatif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55" s="43">
        <f ca="1">IF(OR($A155="",$A155=0),0,SUMPRODUCT((('Récaptitulatif Résa PARIS 2018'!$A$2:OFFSET($A$2,LastR2,0))='Analyse par appartement'!$A155)*(('Récaptitulatif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55" s="92">
        <f ca="1">IF(OR($A155="",$A155=0),0,SUMPRODUCT((('Récaptitulatif Résa PARIS 2018'!$A$2:OFFSET($A$2,LastR2,0))='Analyse par appartement'!$A155)*(('Récaptitulatif Résa PARIS 2018'!$F$2:OFFSET($F$2,LastR2,0))='Analyse par appartement'!$A$1)*(('Récaptitulatif Résa PARIS 2018'!$I$2:OFFSET($I$2,LastR2,0)))))</f>
        <v>0</v>
      </c>
      <c r="G155" s="43">
        <f ca="1">IFERROR(IF(A155="",0,INDIRECT("'Récaptitulatif Loyer Paris'!"&amp;ADDRESS(MATCH(A155,'Récapitulatif  Loyer PARIS 2018'!$A:$A,0),MATCH($A$1,'Récapitulatif  Loyer PARIS 2018'!$1:$1,0)+1,4))),0)</f>
        <v>0</v>
      </c>
      <c r="H155" s="92">
        <f ca="1">IFERROR(IF(A155="",0,INDIRECT("'Récaptitulatif Loyer Paris'!"&amp;ADDRESS(MATCH(A155,'Récapitulatif  Loyer PARIS 2018'!$A:$A,0),MATCH($A$1,'Récapitulatif  Loyer PARIS 2018'!$1:$1,0),4))),0)</f>
        <v>0</v>
      </c>
      <c r="I155" s="43">
        <f t="shared" ca="1" si="15"/>
        <v>0</v>
      </c>
      <c r="J155" s="44" t="str">
        <f t="shared" ca="1" si="16"/>
        <v/>
      </c>
      <c r="K155" s="45" t="str">
        <f t="shared" ca="1" si="17"/>
        <v/>
      </c>
    </row>
    <row r="156" spans="1:11" ht="20.100000000000001" customHeight="1" x14ac:dyDescent="0.25">
      <c r="A156" s="12" t="str">
        <f t="array" aca="1" ref="A156" ca="1">IFERROR(INDEX('Récaptitulatif Résa PARIS 2018'!$A$2:OFFSET($A$2,LastR2,0), MATCH(0, IF($A$1='Récaptitulatif Résa PARIS 2018'!$F$2:OFFSET($F$2,LastR2,0), COUNTIF($A$2:$A155, 'Récaptitulatif Résa PARIS 2018'!$A$2:OFFSET($A$2,LastR2,0)), ""), 0)),"")</f>
        <v/>
      </c>
      <c r="B156" s="43">
        <f ca="1">IF(OR($A156="",$A156=0),0,SUMPRODUCT((('Récaptitulatif Résa PARIS 2018'!$A$2:OFFSET($A$2,LastR2,0))='Analyse par appartement'!$A156)*(('Récaptitulatif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56" s="43">
        <f ca="1">IF(OR($A156="",$A156=0),0,SUMPRODUCT((('Récaptitulatif Résa PARIS 2018'!$A$2:OFFSET($A$2,LastR2,0))='Analyse par appartement'!$A156)*(('Récaptitulatif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56" s="43">
        <f ca="1">IF(OR($A156="",$A156=0),0,SUMPRODUCT((('Récaptitulatif Résa PARIS 2018'!$A$2:OFFSET($A$2,LastR2,0))='Analyse par appartement'!$A156)*(('Récaptitulatif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56" s="43">
        <f ca="1">IF(OR($A156="",$A156=0),0,SUMPRODUCT((('Récaptitulatif Résa PARIS 2018'!$A$2:OFFSET($A$2,LastR2,0))='Analyse par appartement'!$A156)*(('Récaptitulatif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56" s="92">
        <f ca="1">IF(OR($A156="",$A156=0),0,SUMPRODUCT((('Récaptitulatif Résa PARIS 2018'!$A$2:OFFSET($A$2,LastR2,0))='Analyse par appartement'!$A156)*(('Récaptitulatif Résa PARIS 2018'!$F$2:OFFSET($F$2,LastR2,0))='Analyse par appartement'!$A$1)*(('Récaptitulatif Résa PARIS 2018'!$I$2:OFFSET($I$2,LastR2,0)))))</f>
        <v>0</v>
      </c>
      <c r="G156" s="43">
        <f ca="1">IFERROR(IF(A156="",0,INDIRECT("'Récaptitulatif Loyer Paris'!"&amp;ADDRESS(MATCH(A156,'Récapitulatif  Loyer PARIS 2018'!$A:$A,0),MATCH($A$1,'Récapitulatif  Loyer PARIS 2018'!$1:$1,0)+1,4))),0)</f>
        <v>0</v>
      </c>
      <c r="H156" s="92">
        <f ca="1">IFERROR(IF(A156="",0,INDIRECT("'Récaptitulatif Loyer Paris'!"&amp;ADDRESS(MATCH(A156,'Récapitulatif  Loyer PARIS 2018'!$A:$A,0),MATCH($A$1,'Récapitulatif  Loyer PARIS 2018'!$1:$1,0),4))),0)</f>
        <v>0</v>
      </c>
      <c r="I156" s="43">
        <f t="shared" ca="1" si="15"/>
        <v>0</v>
      </c>
      <c r="J156" s="44" t="str">
        <f t="shared" ca="1" si="16"/>
        <v/>
      </c>
      <c r="K156" s="45" t="str">
        <f t="shared" ca="1" si="17"/>
        <v/>
      </c>
    </row>
    <row r="157" spans="1:11" ht="20.100000000000001" customHeight="1" x14ac:dyDescent="0.25">
      <c r="A157" s="12" t="str">
        <f t="array" aca="1" ref="A157" ca="1">IFERROR(INDEX('Récaptitulatif Résa PARIS 2018'!$A$2:OFFSET($A$2,LastR2,0), MATCH(0, IF($A$1='Récaptitulatif Résa PARIS 2018'!$F$2:OFFSET($F$2,LastR2,0), COUNTIF($A$2:$A156, 'Récaptitulatif Résa PARIS 2018'!$A$2:OFFSET($A$2,LastR2,0)), ""), 0)),"")</f>
        <v/>
      </c>
      <c r="B157" s="43">
        <f ca="1">IF(OR($A157="",$A157=0),0,SUMPRODUCT((('Récaptitulatif Résa PARIS 2018'!$A$2:OFFSET($A$2,LastR2,0))='Analyse par appartement'!$A157)*(('Récaptitulatif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57" s="43">
        <f ca="1">IF(OR($A157="",$A157=0),0,SUMPRODUCT((('Récaptitulatif Résa PARIS 2018'!$A$2:OFFSET($A$2,LastR2,0))='Analyse par appartement'!$A157)*(('Récaptitulatif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57" s="43">
        <f ca="1">IF(OR($A157="",$A157=0),0,SUMPRODUCT((('Récaptitulatif Résa PARIS 2018'!$A$2:OFFSET($A$2,LastR2,0))='Analyse par appartement'!$A157)*(('Récaptitulatif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57" s="43">
        <f ca="1">IF(OR($A157="",$A157=0),0,SUMPRODUCT((('Récaptitulatif Résa PARIS 2018'!$A$2:OFFSET($A$2,LastR2,0))='Analyse par appartement'!$A157)*(('Récaptitulatif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57" s="92">
        <f ca="1">IF(OR($A157="",$A157=0),0,SUMPRODUCT((('Récaptitulatif Résa PARIS 2018'!$A$2:OFFSET($A$2,LastR2,0))='Analyse par appartement'!$A157)*(('Récaptitulatif Résa PARIS 2018'!$F$2:OFFSET($F$2,LastR2,0))='Analyse par appartement'!$A$1)*(('Récaptitulatif Résa PARIS 2018'!$I$2:OFFSET($I$2,LastR2,0)))))</f>
        <v>0</v>
      </c>
      <c r="G157" s="43">
        <f ca="1">IFERROR(IF(A157="",0,INDIRECT("'Récaptitulatif Loyer Paris'!"&amp;ADDRESS(MATCH(A157,'Récapitulatif  Loyer PARIS 2018'!$A:$A,0),MATCH($A$1,'Récapitulatif  Loyer PARIS 2018'!$1:$1,0)+1,4))),0)</f>
        <v>0</v>
      </c>
      <c r="H157" s="92">
        <f ca="1">IFERROR(IF(A157="",0,INDIRECT("'Récaptitulatif Loyer Paris'!"&amp;ADDRESS(MATCH(A157,'Récapitulatif  Loyer PARIS 2018'!$A:$A,0),MATCH($A$1,'Récapitulatif  Loyer PARIS 2018'!$1:$1,0),4))),0)</f>
        <v>0</v>
      </c>
      <c r="I157" s="43">
        <f t="shared" ca="1" si="15"/>
        <v>0</v>
      </c>
      <c r="J157" s="44" t="str">
        <f t="shared" ca="1" si="16"/>
        <v/>
      </c>
      <c r="K157" s="45" t="str">
        <f t="shared" ca="1" si="17"/>
        <v/>
      </c>
    </row>
    <row r="158" spans="1:11" ht="20.100000000000001" customHeight="1" x14ac:dyDescent="0.25">
      <c r="A158" s="12" t="str">
        <f t="array" aca="1" ref="A158" ca="1">IFERROR(INDEX('Récaptitulatif Résa PARIS 2018'!$A$2:OFFSET($A$2,LastR2,0), MATCH(0, IF($A$1='Récaptitulatif Résa PARIS 2018'!$F$2:OFFSET($F$2,LastR2,0), COUNTIF($A$2:$A157, 'Récaptitulatif Résa PARIS 2018'!$A$2:OFFSET($A$2,LastR2,0)), ""), 0)),"")</f>
        <v/>
      </c>
      <c r="B158" s="43">
        <f ca="1">IF(OR($A158="",$A158=0),0,SUMPRODUCT((('Récaptitulatif Résa PARIS 2018'!$A$2:OFFSET($A$2,LastR2,0))='Analyse par appartement'!$A158)*(('Récaptitulatif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58" s="43">
        <f ca="1">IF(OR($A158="",$A158=0),0,SUMPRODUCT((('Récaptitulatif Résa PARIS 2018'!$A$2:OFFSET($A$2,LastR2,0))='Analyse par appartement'!$A158)*(('Récaptitulatif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58" s="43">
        <f ca="1">IF(OR($A158="",$A158=0),0,SUMPRODUCT((('Récaptitulatif Résa PARIS 2018'!$A$2:OFFSET($A$2,LastR2,0))='Analyse par appartement'!$A158)*(('Récaptitulatif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58" s="43">
        <f ca="1">IF(OR($A158="",$A158=0),0,SUMPRODUCT((('Récaptitulatif Résa PARIS 2018'!$A$2:OFFSET($A$2,LastR2,0))='Analyse par appartement'!$A158)*(('Récaptitulatif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58" s="92">
        <f ca="1">IF(OR($A158="",$A158=0),0,SUMPRODUCT((('Récaptitulatif Résa PARIS 2018'!$A$2:OFFSET($A$2,LastR2,0))='Analyse par appartement'!$A158)*(('Récaptitulatif Résa PARIS 2018'!$F$2:OFFSET($F$2,LastR2,0))='Analyse par appartement'!$A$1)*(('Récaptitulatif Résa PARIS 2018'!$I$2:OFFSET($I$2,LastR2,0)))))</f>
        <v>0</v>
      </c>
      <c r="G158" s="43">
        <f ca="1">IFERROR(IF(A158="",0,INDIRECT("'Récaptitulatif Loyer Paris'!"&amp;ADDRESS(MATCH(A158,'Récapitulatif  Loyer PARIS 2018'!$A:$A,0),MATCH($A$1,'Récapitulatif  Loyer PARIS 2018'!$1:$1,0)+1,4))),0)</f>
        <v>0</v>
      </c>
      <c r="H158" s="92">
        <f ca="1">IFERROR(IF(A158="",0,INDIRECT("'Récaptitulatif Loyer Paris'!"&amp;ADDRESS(MATCH(A158,'Récapitulatif  Loyer PARIS 2018'!$A:$A,0),MATCH($A$1,'Récapitulatif  Loyer PARIS 2018'!$1:$1,0),4))),0)</f>
        <v>0</v>
      </c>
      <c r="I158" s="43">
        <f t="shared" ca="1" si="15"/>
        <v>0</v>
      </c>
      <c r="J158" s="44" t="str">
        <f t="shared" ca="1" si="16"/>
        <v/>
      </c>
      <c r="K158" s="45" t="str">
        <f t="shared" ca="1" si="17"/>
        <v/>
      </c>
    </row>
    <row r="159" spans="1:11" ht="20.100000000000001" customHeight="1" x14ac:dyDescent="0.25">
      <c r="A159" s="12" t="str">
        <f t="array" aca="1" ref="A159" ca="1">IFERROR(INDEX('Récaptitulatif Résa PARIS 2018'!$A$2:OFFSET($A$2,LastR2,0), MATCH(0, IF($A$1='Récaptitulatif Résa PARIS 2018'!$F$2:OFFSET($F$2,LastR2,0), COUNTIF($A$2:$A158, 'Récaptitulatif Résa PARIS 2018'!$A$2:OFFSET($A$2,LastR2,0)), ""), 0)),"")</f>
        <v/>
      </c>
      <c r="B159" s="43">
        <f ca="1">IF(OR($A159="",$A159=0),0,SUMPRODUCT((('Récaptitulatif Résa PARIS 2018'!$A$2:OFFSET($A$2,LastR2,0))='Analyse par appartement'!$A159)*(('Récaptitulatif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59" s="43">
        <f ca="1">IF(OR($A159="",$A159=0),0,SUMPRODUCT((('Récaptitulatif Résa PARIS 2018'!$A$2:OFFSET($A$2,LastR2,0))='Analyse par appartement'!$A159)*(('Récaptitulatif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59" s="43">
        <f ca="1">IF(OR($A159="",$A159=0),0,SUMPRODUCT((('Récaptitulatif Résa PARIS 2018'!$A$2:OFFSET($A$2,LastR2,0))='Analyse par appartement'!$A159)*(('Récaptitulatif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59" s="43">
        <f ca="1">IF(OR($A159="",$A159=0),0,SUMPRODUCT((('Récaptitulatif Résa PARIS 2018'!$A$2:OFFSET($A$2,LastR2,0))='Analyse par appartement'!$A159)*(('Récaptitulatif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59" s="92">
        <f ca="1">IF(OR($A159="",$A159=0),0,SUMPRODUCT((('Récaptitulatif Résa PARIS 2018'!$A$2:OFFSET($A$2,LastR2,0))='Analyse par appartement'!$A159)*(('Récaptitulatif Résa PARIS 2018'!$F$2:OFFSET($F$2,LastR2,0))='Analyse par appartement'!$A$1)*(('Récaptitulatif Résa PARIS 2018'!$I$2:OFFSET($I$2,LastR2,0)))))</f>
        <v>0</v>
      </c>
      <c r="G159" s="43">
        <f ca="1">IFERROR(IF(A159="",0,INDIRECT("'Récaptitulatif Loyer Paris'!"&amp;ADDRESS(MATCH(A159,'Récapitulatif  Loyer PARIS 2018'!$A:$A,0),MATCH($A$1,'Récapitulatif  Loyer PARIS 2018'!$1:$1,0)+1,4))),0)</f>
        <v>0</v>
      </c>
      <c r="H159" s="92">
        <f ca="1">IFERROR(IF(A159="",0,INDIRECT("'Récaptitulatif Loyer Paris'!"&amp;ADDRESS(MATCH(A159,'Récapitulatif  Loyer PARIS 2018'!$A:$A,0),MATCH($A$1,'Récapitulatif  Loyer PARIS 2018'!$1:$1,0),4))),0)</f>
        <v>0</v>
      </c>
      <c r="I159" s="43">
        <f t="shared" ca="1" si="15"/>
        <v>0</v>
      </c>
      <c r="J159" s="44" t="str">
        <f t="shared" ca="1" si="16"/>
        <v/>
      </c>
      <c r="K159" s="45" t="str">
        <f t="shared" ca="1" si="17"/>
        <v/>
      </c>
    </row>
    <row r="160" spans="1:11" ht="20.100000000000001" customHeight="1" x14ac:dyDescent="0.25">
      <c r="A160" s="12" t="str">
        <f t="array" aca="1" ref="A160" ca="1">IFERROR(INDEX('Récaptitulatif Résa PARIS 2018'!$A$2:OFFSET($A$2,LastR2,0), MATCH(0, IF($A$1='Récaptitulatif Résa PARIS 2018'!$F$2:OFFSET($F$2,LastR2,0), COUNTIF($A$2:$A159, 'Récaptitulatif Résa PARIS 2018'!$A$2:OFFSET($A$2,LastR2,0)), ""), 0)),"")</f>
        <v/>
      </c>
      <c r="B160" s="43">
        <f ca="1">IF(OR($A160="",$A160=0),0,SUMPRODUCT((('Récaptitulatif Résa PARIS 2018'!$A$2:OFFSET($A$2,LastR2,0))='Analyse par appartement'!$A160)*(('Récaptitulatif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60" s="43">
        <f ca="1">IF(OR($A160="",$A160=0),0,SUMPRODUCT((('Récaptitulatif Résa PARIS 2018'!$A$2:OFFSET($A$2,LastR2,0))='Analyse par appartement'!$A160)*(('Récaptitulatif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60" s="43">
        <f ca="1">IF(OR($A160="",$A160=0),0,SUMPRODUCT((('Récaptitulatif Résa PARIS 2018'!$A$2:OFFSET($A$2,LastR2,0))='Analyse par appartement'!$A160)*(('Récaptitulatif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60" s="43">
        <f ca="1">IF(OR($A160="",$A160=0),0,SUMPRODUCT((('Récaptitulatif Résa PARIS 2018'!$A$2:OFFSET($A$2,LastR2,0))='Analyse par appartement'!$A160)*(('Récaptitulatif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60" s="92">
        <f ca="1">IF(OR($A160="",$A160=0),0,SUMPRODUCT((('Récaptitulatif Résa PARIS 2018'!$A$2:OFFSET($A$2,LastR2,0))='Analyse par appartement'!$A160)*(('Récaptitulatif Résa PARIS 2018'!$F$2:OFFSET($F$2,LastR2,0))='Analyse par appartement'!$A$1)*(('Récaptitulatif Résa PARIS 2018'!$I$2:OFFSET($I$2,LastR2,0)))))</f>
        <v>0</v>
      </c>
      <c r="G160" s="43">
        <f ca="1">IFERROR(IF(A160="",0,INDIRECT("'Récaptitulatif Loyer Paris'!"&amp;ADDRESS(MATCH(A160,'Récapitulatif  Loyer PARIS 2018'!$A:$A,0),MATCH($A$1,'Récapitulatif  Loyer PARIS 2018'!$1:$1,0)+1,4))),0)</f>
        <v>0</v>
      </c>
      <c r="H160" s="92">
        <f ca="1">IFERROR(IF(A160="",0,INDIRECT("'Récaptitulatif Loyer Paris'!"&amp;ADDRESS(MATCH(A160,'Récapitulatif  Loyer PARIS 2018'!$A:$A,0),MATCH($A$1,'Récapitulatif  Loyer PARIS 2018'!$1:$1,0),4))),0)</f>
        <v>0</v>
      </c>
      <c r="I160" s="43">
        <f t="shared" ca="1" si="15"/>
        <v>0</v>
      </c>
      <c r="J160" s="44" t="str">
        <f t="shared" ca="1" si="16"/>
        <v/>
      </c>
      <c r="K160" s="45" t="str">
        <f t="shared" ca="1" si="17"/>
        <v/>
      </c>
    </row>
    <row r="161" spans="1:11" ht="20.100000000000001" customHeight="1" x14ac:dyDescent="0.25">
      <c r="A161" s="12" t="str">
        <f t="array" aca="1" ref="A161" ca="1">IFERROR(INDEX('Récaptitulatif Résa PARIS 2018'!$A$2:OFFSET($A$2,LastR2,0), MATCH(0, IF($A$1='Récaptitulatif Résa PARIS 2018'!$F$2:OFFSET($F$2,LastR2,0), COUNTIF($A$2:$A160, 'Récaptitulatif Résa PARIS 2018'!$A$2:OFFSET($A$2,LastR2,0)), ""), 0)),"")</f>
        <v/>
      </c>
      <c r="B161" s="43">
        <f ca="1">IF(OR($A161="",$A161=0),0,SUMPRODUCT((('Récaptitulatif Résa PARIS 2018'!$A$2:OFFSET($A$2,LastR2,0))='Analyse par appartement'!$A161)*(('Récaptitulatif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61" s="43">
        <f ca="1">IF(OR($A161="",$A161=0),0,SUMPRODUCT((('Récaptitulatif Résa PARIS 2018'!$A$2:OFFSET($A$2,LastR2,0))='Analyse par appartement'!$A161)*(('Récaptitulatif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61" s="43">
        <f ca="1">IF(OR($A161="",$A161=0),0,SUMPRODUCT((('Récaptitulatif Résa PARIS 2018'!$A$2:OFFSET($A$2,LastR2,0))='Analyse par appartement'!$A161)*(('Récaptitulatif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61" s="43">
        <f ca="1">IF(OR($A161="",$A161=0),0,SUMPRODUCT((('Récaptitulatif Résa PARIS 2018'!$A$2:OFFSET($A$2,LastR2,0))='Analyse par appartement'!$A161)*(('Récaptitulatif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61" s="92">
        <f ca="1">IF(OR($A161="",$A161=0),0,SUMPRODUCT((('Récaptitulatif Résa PARIS 2018'!$A$2:OFFSET($A$2,LastR2,0))='Analyse par appartement'!$A161)*(('Récaptitulatif Résa PARIS 2018'!$F$2:OFFSET($F$2,LastR2,0))='Analyse par appartement'!$A$1)*(('Récaptitulatif Résa PARIS 2018'!$I$2:OFFSET($I$2,LastR2,0)))))</f>
        <v>0</v>
      </c>
      <c r="G161" s="43">
        <f ca="1">IFERROR(IF(A161="",0,INDIRECT("'Récaptitulatif Loyer Paris'!"&amp;ADDRESS(MATCH(A161,'Récapitulatif  Loyer PARIS 2018'!$A:$A,0),MATCH($A$1,'Récapitulatif  Loyer PARIS 2018'!$1:$1,0)+1,4))),0)</f>
        <v>0</v>
      </c>
      <c r="H161" s="92">
        <f ca="1">IFERROR(IF(A161="",0,INDIRECT("'Récaptitulatif Loyer Paris'!"&amp;ADDRESS(MATCH(A161,'Récapitulatif  Loyer PARIS 2018'!$A:$A,0),MATCH($A$1,'Récapitulatif  Loyer PARIS 2018'!$1:$1,0),4))),0)</f>
        <v>0</v>
      </c>
      <c r="I161" s="43">
        <f t="shared" ca="1" si="15"/>
        <v>0</v>
      </c>
      <c r="J161" s="44" t="str">
        <f t="shared" ca="1" si="16"/>
        <v/>
      </c>
      <c r="K161" s="45" t="str">
        <f t="shared" ca="1" si="17"/>
        <v/>
      </c>
    </row>
    <row r="162" spans="1:11" ht="20.100000000000001" customHeight="1" x14ac:dyDescent="0.25">
      <c r="A162" s="12" t="str">
        <f t="array" aca="1" ref="A162" ca="1">IFERROR(INDEX('Récaptitulatif Résa PARIS 2018'!$A$2:OFFSET($A$2,LastR2,0), MATCH(0, IF($A$1='Récaptitulatif Résa PARIS 2018'!$F$2:OFFSET($F$2,LastR2,0), COUNTIF($A$2:$A161, 'Récaptitulatif Résa PARIS 2018'!$A$2:OFFSET($A$2,LastR2,0)), ""), 0)),"")</f>
        <v/>
      </c>
      <c r="B162" s="43">
        <f ca="1">IF(OR($A162="",$A162=0),0,SUMPRODUCT((('Récaptitulatif Résa PARIS 2018'!$A$2:OFFSET($A$2,LastR2,0))='Analyse par appartement'!$A162)*(('Récaptitulatif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62" s="43">
        <f ca="1">IF(OR($A162="",$A162=0),0,SUMPRODUCT((('Récaptitulatif Résa PARIS 2018'!$A$2:OFFSET($A$2,LastR2,0))='Analyse par appartement'!$A162)*(('Récaptitulatif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62" s="43">
        <f ca="1">IF(OR($A162="",$A162=0),0,SUMPRODUCT((('Récaptitulatif Résa PARIS 2018'!$A$2:OFFSET($A$2,LastR2,0))='Analyse par appartement'!$A162)*(('Récaptitulatif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62" s="43">
        <f ca="1">IF(OR($A162="",$A162=0),0,SUMPRODUCT((('Récaptitulatif Résa PARIS 2018'!$A$2:OFFSET($A$2,LastR2,0))='Analyse par appartement'!$A162)*(('Récaptitulatif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62" s="92">
        <f ca="1">IF(OR($A162="",$A162=0),0,SUMPRODUCT((('Récaptitulatif Résa PARIS 2018'!$A$2:OFFSET($A$2,LastR2,0))='Analyse par appartement'!$A162)*(('Récaptitulatif Résa PARIS 2018'!$F$2:OFFSET($F$2,LastR2,0))='Analyse par appartement'!$A$1)*(('Récaptitulatif Résa PARIS 2018'!$I$2:OFFSET($I$2,LastR2,0)))))</f>
        <v>0</v>
      </c>
      <c r="G162" s="43">
        <f ca="1">IFERROR(IF(A162="",0,INDIRECT("'Récaptitulatif Loyer Paris'!"&amp;ADDRESS(MATCH(A162,'Récapitulatif  Loyer PARIS 2018'!$A:$A,0),MATCH($A$1,'Récapitulatif  Loyer PARIS 2018'!$1:$1,0)+1,4))),0)</f>
        <v>0</v>
      </c>
      <c r="H162" s="92">
        <f ca="1">IFERROR(IF(A162="",0,INDIRECT("'Récaptitulatif Loyer Paris'!"&amp;ADDRESS(MATCH(A162,'Récapitulatif  Loyer PARIS 2018'!$A:$A,0),MATCH($A$1,'Récapitulatif  Loyer PARIS 2018'!$1:$1,0),4))),0)</f>
        <v>0</v>
      </c>
      <c r="I162" s="43">
        <f t="shared" ca="1" si="15"/>
        <v>0</v>
      </c>
      <c r="J162" s="44" t="str">
        <f t="shared" ca="1" si="16"/>
        <v/>
      </c>
      <c r="K162" s="45" t="str">
        <f t="shared" ca="1" si="17"/>
        <v/>
      </c>
    </row>
    <row r="163" spans="1:11" ht="20.100000000000001" customHeight="1" x14ac:dyDescent="0.25">
      <c r="A163" s="12" t="str">
        <f t="array" aca="1" ref="A163" ca="1">IFERROR(INDEX('Récaptitulatif Résa PARIS 2018'!$A$2:OFFSET($A$2,LastR2,0), MATCH(0, IF($A$1='Récaptitulatif Résa PARIS 2018'!$F$2:OFFSET($F$2,LastR2,0), COUNTIF($A$2:$A162, 'Récaptitulatif Résa PARIS 2018'!$A$2:OFFSET($A$2,LastR2,0)), ""), 0)),"")</f>
        <v/>
      </c>
      <c r="B163" s="43">
        <f ca="1">IF(OR($A163="",$A163=0),0,SUMPRODUCT((('Récaptitulatif Résa PARIS 2018'!$A$2:OFFSET($A$2,LastR2,0))='Analyse par appartement'!$A163)*(('Récaptitulatif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63" s="43">
        <f ca="1">IF(OR($A163="",$A163=0),0,SUMPRODUCT((('Récaptitulatif Résa PARIS 2018'!$A$2:OFFSET($A$2,LastR2,0))='Analyse par appartement'!$A163)*(('Récaptitulatif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63" s="43">
        <f ca="1">IF(OR($A163="",$A163=0),0,SUMPRODUCT((('Récaptitulatif Résa PARIS 2018'!$A$2:OFFSET($A$2,LastR2,0))='Analyse par appartement'!$A163)*(('Récaptitulatif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63" s="43">
        <f ca="1">IF(OR($A163="",$A163=0),0,SUMPRODUCT((('Récaptitulatif Résa PARIS 2018'!$A$2:OFFSET($A$2,LastR2,0))='Analyse par appartement'!$A163)*(('Récaptitulatif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63" s="92">
        <f ca="1">IF(OR($A163="",$A163=0),0,SUMPRODUCT((('Récaptitulatif Résa PARIS 2018'!$A$2:OFFSET($A$2,LastR2,0))='Analyse par appartement'!$A163)*(('Récaptitulatif Résa PARIS 2018'!$F$2:OFFSET($F$2,LastR2,0))='Analyse par appartement'!$A$1)*(('Récaptitulatif Résa PARIS 2018'!$I$2:OFFSET($I$2,LastR2,0)))))</f>
        <v>0</v>
      </c>
      <c r="G163" s="43">
        <f ca="1">IFERROR(IF(A163="",0,INDIRECT("'Récaptitulatif Loyer Paris'!"&amp;ADDRESS(MATCH(A163,'Récapitulatif  Loyer PARIS 2018'!$A:$A,0),MATCH($A$1,'Récapitulatif  Loyer PARIS 2018'!$1:$1,0)+1,4))),0)</f>
        <v>0</v>
      </c>
      <c r="H163" s="92">
        <f ca="1">IFERROR(IF(A163="",0,INDIRECT("'Récaptitulatif Loyer Paris'!"&amp;ADDRESS(MATCH(A163,'Récapitulatif  Loyer PARIS 2018'!$A:$A,0),MATCH($A$1,'Récapitulatif  Loyer PARIS 2018'!$1:$1,0),4))),0)</f>
        <v>0</v>
      </c>
      <c r="I163" s="43">
        <f t="shared" ca="1" si="15"/>
        <v>0</v>
      </c>
      <c r="J163" s="44" t="str">
        <f t="shared" ca="1" si="16"/>
        <v/>
      </c>
      <c r="K163" s="45" t="str">
        <f t="shared" ca="1" si="17"/>
        <v/>
      </c>
    </row>
    <row r="164" spans="1:11" ht="20.100000000000001" customHeight="1" x14ac:dyDescent="0.25">
      <c r="A164" s="12" t="str">
        <f t="array" aca="1" ref="A164" ca="1">IFERROR(INDEX('Récaptitulatif Résa PARIS 2018'!$A$2:OFFSET($A$2,LastR2,0), MATCH(0, IF($A$1='Récaptitulatif Résa PARIS 2018'!$F$2:OFFSET($F$2,LastR2,0), COUNTIF($A$2:$A163, 'Récaptitulatif Résa PARIS 2018'!$A$2:OFFSET($A$2,LastR2,0)), ""), 0)),"")</f>
        <v/>
      </c>
      <c r="B164" s="43">
        <f ca="1">IF(OR($A164="",$A164=0),0,SUMPRODUCT((('Récaptitulatif Résa PARIS 2018'!$A$2:OFFSET($A$2,LastR2,0))='Analyse par appartement'!$A164)*(('Récaptitulatif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64" s="43">
        <f ca="1">IF(OR($A164="",$A164=0),0,SUMPRODUCT((('Récaptitulatif Résa PARIS 2018'!$A$2:OFFSET($A$2,LastR2,0))='Analyse par appartement'!$A164)*(('Récaptitulatif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64" s="43">
        <f ca="1">IF(OR($A164="",$A164=0),0,SUMPRODUCT((('Récaptitulatif Résa PARIS 2018'!$A$2:OFFSET($A$2,LastR2,0))='Analyse par appartement'!$A164)*(('Récaptitulatif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64" s="43">
        <f ca="1">IF(OR($A164="",$A164=0),0,SUMPRODUCT((('Récaptitulatif Résa PARIS 2018'!$A$2:OFFSET($A$2,LastR2,0))='Analyse par appartement'!$A164)*(('Récaptitulatif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64" s="92">
        <f ca="1">IF(OR($A164="",$A164=0),0,SUMPRODUCT((('Récaptitulatif Résa PARIS 2018'!$A$2:OFFSET($A$2,LastR2,0))='Analyse par appartement'!$A164)*(('Récaptitulatif Résa PARIS 2018'!$F$2:OFFSET($F$2,LastR2,0))='Analyse par appartement'!$A$1)*(('Récaptitulatif Résa PARIS 2018'!$I$2:OFFSET($I$2,LastR2,0)))))</f>
        <v>0</v>
      </c>
      <c r="G164" s="43">
        <f ca="1">IFERROR(IF(A164="",0,INDIRECT("'Récaptitulatif Loyer Paris'!"&amp;ADDRESS(MATCH(A164,'Récapitulatif  Loyer PARIS 2018'!$A:$A,0),MATCH($A$1,'Récapitulatif  Loyer PARIS 2018'!$1:$1,0)+1,4))),0)</f>
        <v>0</v>
      </c>
      <c r="H164" s="92">
        <f ca="1">IFERROR(IF(A164="",0,INDIRECT("'Récaptitulatif Loyer Paris'!"&amp;ADDRESS(MATCH(A164,'Récapitulatif  Loyer PARIS 2018'!$A:$A,0),MATCH($A$1,'Récapitulatif  Loyer PARIS 2018'!$1:$1,0),4))),0)</f>
        <v>0</v>
      </c>
      <c r="I164" s="43">
        <f t="shared" ca="1" si="15"/>
        <v>0</v>
      </c>
      <c r="J164" s="44" t="str">
        <f t="shared" ca="1" si="16"/>
        <v/>
      </c>
      <c r="K164" s="45" t="str">
        <f t="shared" ca="1" si="17"/>
        <v/>
      </c>
    </row>
    <row r="165" spans="1:11" ht="20.100000000000001" customHeight="1" x14ac:dyDescent="0.25">
      <c r="A165" s="12" t="str">
        <f t="array" aca="1" ref="A165" ca="1">IFERROR(INDEX('Récaptitulatif Résa PARIS 2018'!$A$2:OFFSET($A$2,LastR2,0), MATCH(0, IF($A$1='Récaptitulatif Résa PARIS 2018'!$F$2:OFFSET($F$2,LastR2,0), COUNTIF($A$2:$A164, 'Récaptitulatif Résa PARIS 2018'!$A$2:OFFSET($A$2,LastR2,0)), ""), 0)),"")</f>
        <v/>
      </c>
      <c r="B165" s="43">
        <f ca="1">IF(OR($A165="",$A165=0),0,SUMPRODUCT((('Récaptitulatif Résa PARIS 2018'!$A$2:OFFSET($A$2,LastR2,0))='Analyse par appartement'!$A165)*(('Récaptitulatif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65" s="43">
        <f ca="1">IF(OR($A165="",$A165=0),0,SUMPRODUCT((('Récaptitulatif Résa PARIS 2018'!$A$2:OFFSET($A$2,LastR2,0))='Analyse par appartement'!$A165)*(('Récaptitulatif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65" s="43">
        <f ca="1">IF(OR($A165="",$A165=0),0,SUMPRODUCT((('Récaptitulatif Résa PARIS 2018'!$A$2:OFFSET($A$2,LastR2,0))='Analyse par appartement'!$A165)*(('Récaptitulatif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65" s="43">
        <f ca="1">IF(OR($A165="",$A165=0),0,SUMPRODUCT((('Récaptitulatif Résa PARIS 2018'!$A$2:OFFSET($A$2,LastR2,0))='Analyse par appartement'!$A165)*(('Récaptitulatif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65" s="92">
        <f ca="1">IF(OR($A165="",$A165=0),0,SUMPRODUCT((('Récaptitulatif Résa PARIS 2018'!$A$2:OFFSET($A$2,LastR2,0))='Analyse par appartement'!$A165)*(('Récaptitulatif Résa PARIS 2018'!$F$2:OFFSET($F$2,LastR2,0))='Analyse par appartement'!$A$1)*(('Récaptitulatif Résa PARIS 2018'!$I$2:OFFSET($I$2,LastR2,0)))))</f>
        <v>0</v>
      </c>
      <c r="G165" s="43">
        <f ca="1">IFERROR(IF(A165="",0,INDIRECT("'Récaptitulatif Loyer Paris'!"&amp;ADDRESS(MATCH(A165,'Récapitulatif  Loyer PARIS 2018'!$A:$A,0),MATCH($A$1,'Récapitulatif  Loyer PARIS 2018'!$1:$1,0)+1,4))),0)</f>
        <v>0</v>
      </c>
      <c r="H165" s="92">
        <f ca="1">IFERROR(IF(A165="",0,INDIRECT("'Récaptitulatif Loyer Paris'!"&amp;ADDRESS(MATCH(A165,'Récapitulatif  Loyer PARIS 2018'!$A:$A,0),MATCH($A$1,'Récapitulatif  Loyer PARIS 2018'!$1:$1,0),4))),0)</f>
        <v>0</v>
      </c>
      <c r="I165" s="43">
        <f t="shared" ca="1" si="15"/>
        <v>0</v>
      </c>
      <c r="J165" s="44" t="str">
        <f t="shared" ca="1" si="16"/>
        <v/>
      </c>
      <c r="K165" s="45" t="str">
        <f t="shared" ca="1" si="17"/>
        <v/>
      </c>
    </row>
    <row r="166" spans="1:11" ht="20.100000000000001" customHeight="1" x14ac:dyDescent="0.25">
      <c r="A166" s="12" t="str">
        <f t="array" aca="1" ref="A166" ca="1">IFERROR(INDEX('Récaptitulatif Résa PARIS 2018'!$A$2:OFFSET($A$2,LastR2,0), MATCH(0, IF($A$1='Récaptitulatif Résa PARIS 2018'!$F$2:OFFSET($F$2,LastR2,0), COUNTIF($A$2:$A165, 'Récaptitulatif Résa PARIS 2018'!$A$2:OFFSET($A$2,LastR2,0)), ""), 0)),"")</f>
        <v/>
      </c>
      <c r="B166" s="43">
        <f ca="1">IF(OR($A166="",$A166=0),0,SUMPRODUCT((('Récaptitulatif Résa PARIS 2018'!$A$2:OFFSET($A$2,LastR2,0))='Analyse par appartement'!$A166)*(('Récaptitulatif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66" s="43">
        <f ca="1">IF(OR($A166="",$A166=0),0,SUMPRODUCT((('Récaptitulatif Résa PARIS 2018'!$A$2:OFFSET($A$2,LastR2,0))='Analyse par appartement'!$A166)*(('Récaptitulatif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66" s="43">
        <f ca="1">IF(OR($A166="",$A166=0),0,SUMPRODUCT((('Récaptitulatif Résa PARIS 2018'!$A$2:OFFSET($A$2,LastR2,0))='Analyse par appartement'!$A166)*(('Récaptitulatif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66" s="43">
        <f ca="1">IF(OR($A166="",$A166=0),0,SUMPRODUCT((('Récaptitulatif Résa PARIS 2018'!$A$2:OFFSET($A$2,LastR2,0))='Analyse par appartement'!$A166)*(('Récaptitulatif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66" s="92">
        <f ca="1">IF(OR($A166="",$A166=0),0,SUMPRODUCT((('Récaptitulatif Résa PARIS 2018'!$A$2:OFFSET($A$2,LastR2,0))='Analyse par appartement'!$A166)*(('Récaptitulatif Résa PARIS 2018'!$F$2:OFFSET($F$2,LastR2,0))='Analyse par appartement'!$A$1)*(('Récaptitulatif Résa PARIS 2018'!$I$2:OFFSET($I$2,LastR2,0)))))</f>
        <v>0</v>
      </c>
      <c r="G166" s="43">
        <f ca="1">IFERROR(IF(A166="",0,INDIRECT("'Récaptitulatif Loyer Paris'!"&amp;ADDRESS(MATCH(A166,'Récapitulatif  Loyer PARIS 2018'!$A:$A,0),MATCH($A$1,'Récapitulatif  Loyer PARIS 2018'!$1:$1,0)+1,4))),0)</f>
        <v>0</v>
      </c>
      <c r="H166" s="92">
        <f ca="1">IFERROR(IF(A166="",0,INDIRECT("'Récaptitulatif Loyer Paris'!"&amp;ADDRESS(MATCH(A166,'Récapitulatif  Loyer PARIS 2018'!$A:$A,0),MATCH($A$1,'Récapitulatif  Loyer PARIS 2018'!$1:$1,0),4))),0)</f>
        <v>0</v>
      </c>
      <c r="I166" s="43">
        <f t="shared" ca="1" si="15"/>
        <v>0</v>
      </c>
      <c r="J166" s="44" t="str">
        <f t="shared" ca="1" si="16"/>
        <v/>
      </c>
      <c r="K166" s="45" t="str">
        <f t="shared" ca="1" si="17"/>
        <v/>
      </c>
    </row>
    <row r="167" spans="1:11" ht="20.100000000000001" customHeight="1" x14ac:dyDescent="0.25">
      <c r="A167" s="12" t="str">
        <f t="array" aca="1" ref="A167" ca="1">IFERROR(INDEX('Récaptitulatif Résa PARIS 2018'!$A$2:OFFSET($A$2,LastR2,0), MATCH(0, IF($A$1='Récaptitulatif Résa PARIS 2018'!$F$2:OFFSET($F$2,LastR2,0), COUNTIF($A$2:$A166, 'Récaptitulatif Résa PARIS 2018'!$A$2:OFFSET($A$2,LastR2,0)), ""), 0)),"")</f>
        <v/>
      </c>
      <c r="B167" s="43">
        <f ca="1">IF(OR($A167="",$A167=0),0,SUMPRODUCT((('Récaptitulatif Résa PARIS 2018'!$A$2:OFFSET($A$2,LastR2,0))='Analyse par appartement'!$A167)*(('Récaptitulatif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67" s="43">
        <f ca="1">IF(OR($A167="",$A167=0),0,SUMPRODUCT((('Récaptitulatif Résa PARIS 2018'!$A$2:OFFSET($A$2,LastR2,0))='Analyse par appartement'!$A167)*(('Récaptitulatif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67" s="43">
        <f ca="1">IF(OR($A167="",$A167=0),0,SUMPRODUCT((('Récaptitulatif Résa PARIS 2018'!$A$2:OFFSET($A$2,LastR2,0))='Analyse par appartement'!$A167)*(('Récaptitulatif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67" s="43">
        <f ca="1">IF(OR($A167="",$A167=0),0,SUMPRODUCT((('Récaptitulatif Résa PARIS 2018'!$A$2:OFFSET($A$2,LastR2,0))='Analyse par appartement'!$A167)*(('Récaptitulatif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67" s="92">
        <f ca="1">IF(OR($A167="",$A167=0),0,SUMPRODUCT((('Récaptitulatif Résa PARIS 2018'!$A$2:OFFSET($A$2,LastR2,0))='Analyse par appartement'!$A167)*(('Récaptitulatif Résa PARIS 2018'!$F$2:OFFSET($F$2,LastR2,0))='Analyse par appartement'!$A$1)*(('Récaptitulatif Résa PARIS 2018'!$I$2:OFFSET($I$2,LastR2,0)))))</f>
        <v>0</v>
      </c>
      <c r="G167" s="43">
        <f ca="1">IFERROR(IF(A167="",0,INDIRECT("'Récaptitulatif Loyer Paris'!"&amp;ADDRESS(MATCH(A167,'Récapitulatif  Loyer PARIS 2018'!$A:$A,0),MATCH($A$1,'Récapitulatif  Loyer PARIS 2018'!$1:$1,0)+1,4))),0)</f>
        <v>0</v>
      </c>
      <c r="H167" s="92">
        <f ca="1">IFERROR(IF(A167="",0,INDIRECT("'Récaptitulatif Loyer Paris'!"&amp;ADDRESS(MATCH(A167,'Récapitulatif  Loyer PARIS 2018'!$A:$A,0),MATCH($A$1,'Récapitulatif  Loyer PARIS 2018'!$1:$1,0),4))),0)</f>
        <v>0</v>
      </c>
      <c r="I167" s="43">
        <f t="shared" ca="1" si="15"/>
        <v>0</v>
      </c>
      <c r="J167" s="44" t="str">
        <f t="shared" ca="1" si="16"/>
        <v/>
      </c>
      <c r="K167" s="45" t="str">
        <f t="shared" ca="1" si="17"/>
        <v/>
      </c>
    </row>
    <row r="168" spans="1:11" ht="20.100000000000001" customHeight="1" x14ac:dyDescent="0.25">
      <c r="A168" s="12" t="str">
        <f t="array" aca="1" ref="A168" ca="1">IFERROR(INDEX('Récaptitulatif Résa PARIS 2018'!$A$2:OFFSET($A$2,LastR2,0), MATCH(0, IF($A$1='Récaptitulatif Résa PARIS 2018'!$F$2:OFFSET($F$2,LastR2,0), COUNTIF($A$2:$A167, 'Récaptitulatif Résa PARIS 2018'!$A$2:OFFSET($A$2,LastR2,0)), ""), 0)),"")</f>
        <v/>
      </c>
      <c r="B168" s="43">
        <f ca="1">IF(OR($A168="",$A168=0),0,SUMPRODUCT((('Récaptitulatif Résa PARIS 2018'!$A$2:OFFSET($A$2,LastR2,0))='Analyse par appartement'!$A168)*(('Récaptitulatif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68" s="43">
        <f ca="1">IF(OR($A168="",$A168=0),0,SUMPRODUCT((('Récaptitulatif Résa PARIS 2018'!$A$2:OFFSET($A$2,LastR2,0))='Analyse par appartement'!$A168)*(('Récaptitulatif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68" s="43">
        <f ca="1">IF(OR($A168="",$A168=0),0,SUMPRODUCT((('Récaptitulatif Résa PARIS 2018'!$A$2:OFFSET($A$2,LastR2,0))='Analyse par appartement'!$A168)*(('Récaptitulatif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68" s="43">
        <f ca="1">IF(OR($A168="",$A168=0),0,SUMPRODUCT((('Récaptitulatif Résa PARIS 2018'!$A$2:OFFSET($A$2,LastR2,0))='Analyse par appartement'!$A168)*(('Récaptitulatif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68" s="92">
        <f ca="1">IF(OR($A168="",$A168=0),0,SUMPRODUCT((('Récaptitulatif Résa PARIS 2018'!$A$2:OFFSET($A$2,LastR2,0))='Analyse par appartement'!$A168)*(('Récaptitulatif Résa PARIS 2018'!$F$2:OFFSET($F$2,LastR2,0))='Analyse par appartement'!$A$1)*(('Récaptitulatif Résa PARIS 2018'!$I$2:OFFSET($I$2,LastR2,0)))))</f>
        <v>0</v>
      </c>
      <c r="G168" s="43">
        <f ca="1">IFERROR(IF(A168="",0,INDIRECT("'Récaptitulatif Loyer Paris'!"&amp;ADDRESS(MATCH(A168,'Récapitulatif  Loyer PARIS 2018'!$A:$A,0),MATCH($A$1,'Récapitulatif  Loyer PARIS 2018'!$1:$1,0)+1,4))),0)</f>
        <v>0</v>
      </c>
      <c r="H168" s="92">
        <f ca="1">IFERROR(IF(A168="",0,INDIRECT("'Récaptitulatif Loyer Paris'!"&amp;ADDRESS(MATCH(A168,'Récapitulatif  Loyer PARIS 2018'!$A:$A,0),MATCH($A$1,'Récapitulatif  Loyer PARIS 2018'!$1:$1,0),4))),0)</f>
        <v>0</v>
      </c>
      <c r="I168" s="43">
        <f t="shared" ca="1" si="15"/>
        <v>0</v>
      </c>
      <c r="J168" s="44" t="str">
        <f t="shared" ca="1" si="16"/>
        <v/>
      </c>
      <c r="K168" s="45" t="str">
        <f t="shared" ca="1" si="17"/>
        <v/>
      </c>
    </row>
    <row r="169" spans="1:11" ht="20.100000000000001" customHeight="1" x14ac:dyDescent="0.25">
      <c r="A169" s="12" t="str">
        <f t="array" aca="1" ref="A169" ca="1">IFERROR(INDEX('Récaptitulatif Résa PARIS 2018'!$A$2:OFFSET($A$2,LastR2,0), MATCH(0, IF($A$1='Récaptitulatif Résa PARIS 2018'!$F$2:OFFSET($F$2,LastR2,0), COUNTIF($A$2:$A168, 'Récaptitulatif Résa PARIS 2018'!$A$2:OFFSET($A$2,LastR2,0)), ""), 0)),"")</f>
        <v/>
      </c>
      <c r="B169" s="43">
        <f ca="1">IF(OR($A169="",$A169=0),0,SUMPRODUCT((('Récaptitulatif Résa PARIS 2018'!$A$2:OFFSET($A$2,LastR2,0))='Analyse par appartement'!$A169)*(('Récaptitulatif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69" s="43">
        <f ca="1">IF(OR($A169="",$A169=0),0,SUMPRODUCT((('Récaptitulatif Résa PARIS 2018'!$A$2:OFFSET($A$2,LastR2,0))='Analyse par appartement'!$A169)*(('Récaptitulatif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69" s="43">
        <f ca="1">IF(OR($A169="",$A169=0),0,SUMPRODUCT((('Récaptitulatif Résa PARIS 2018'!$A$2:OFFSET($A$2,LastR2,0))='Analyse par appartement'!$A169)*(('Récaptitulatif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69" s="43">
        <f ca="1">IF(OR($A169="",$A169=0),0,SUMPRODUCT((('Récaptitulatif Résa PARIS 2018'!$A$2:OFFSET($A$2,LastR2,0))='Analyse par appartement'!$A169)*(('Récaptitulatif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69" s="92">
        <f ca="1">IF(OR($A169="",$A169=0),0,SUMPRODUCT((('Récaptitulatif Résa PARIS 2018'!$A$2:OFFSET($A$2,LastR2,0))='Analyse par appartement'!$A169)*(('Récaptitulatif Résa PARIS 2018'!$F$2:OFFSET($F$2,LastR2,0))='Analyse par appartement'!$A$1)*(('Récaptitulatif Résa PARIS 2018'!$I$2:OFFSET($I$2,LastR2,0)))))</f>
        <v>0</v>
      </c>
      <c r="G169" s="43">
        <f ca="1">IFERROR(IF(A169="",0,INDIRECT("'Récaptitulatif Loyer Paris'!"&amp;ADDRESS(MATCH(A169,'Récapitulatif  Loyer PARIS 2018'!$A:$A,0),MATCH($A$1,'Récapitulatif  Loyer PARIS 2018'!$1:$1,0)+1,4))),0)</f>
        <v>0</v>
      </c>
      <c r="H169" s="92">
        <f ca="1">IFERROR(IF(A169="",0,INDIRECT("'Récaptitulatif Loyer Paris'!"&amp;ADDRESS(MATCH(A169,'Récapitulatif  Loyer PARIS 2018'!$A:$A,0),MATCH($A$1,'Récapitulatif  Loyer PARIS 2018'!$1:$1,0),4))),0)</f>
        <v>0</v>
      </c>
      <c r="I169" s="43">
        <f t="shared" ca="1" si="15"/>
        <v>0</v>
      </c>
      <c r="J169" s="44" t="str">
        <f t="shared" ca="1" si="16"/>
        <v/>
      </c>
      <c r="K169" s="45" t="str">
        <f t="shared" ca="1" si="17"/>
        <v/>
      </c>
    </row>
    <row r="170" spans="1:11" ht="20.100000000000001" customHeight="1" x14ac:dyDescent="0.25">
      <c r="A170" s="12" t="str">
        <f t="array" aca="1" ref="A170" ca="1">IFERROR(INDEX('Récaptitulatif Résa PARIS 2018'!$A$2:OFFSET($A$2,LastR2,0), MATCH(0, IF($A$1='Récaptitulatif Résa PARIS 2018'!$F$2:OFFSET($F$2,LastR2,0), COUNTIF($A$2:$A169, 'Récaptitulatif Résa PARIS 2018'!$A$2:OFFSET($A$2,LastR2,0)), ""), 0)),"")</f>
        <v/>
      </c>
      <c r="B170" s="43">
        <f ca="1">IF(OR($A170="",$A170=0),0,SUMPRODUCT((('Récaptitulatif Résa PARIS 2018'!$A$2:OFFSET($A$2,LastR2,0))='Analyse par appartement'!$A170)*(('Récaptitulatif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70" s="43">
        <f ca="1">IF(OR($A170="",$A170=0),0,SUMPRODUCT((('Récaptitulatif Résa PARIS 2018'!$A$2:OFFSET($A$2,LastR2,0))='Analyse par appartement'!$A170)*(('Récaptitulatif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70" s="43">
        <f ca="1">IF(OR($A170="",$A170=0),0,SUMPRODUCT((('Récaptitulatif Résa PARIS 2018'!$A$2:OFFSET($A$2,LastR2,0))='Analyse par appartement'!$A170)*(('Récaptitulatif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70" s="43">
        <f ca="1">IF(OR($A170="",$A170=0),0,SUMPRODUCT((('Récaptitulatif Résa PARIS 2018'!$A$2:OFFSET($A$2,LastR2,0))='Analyse par appartement'!$A170)*(('Récaptitulatif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70" s="92">
        <f ca="1">IF(OR($A170="",$A170=0),0,SUMPRODUCT((('Récaptitulatif Résa PARIS 2018'!$A$2:OFFSET($A$2,LastR2,0))='Analyse par appartement'!$A170)*(('Récaptitulatif Résa PARIS 2018'!$F$2:OFFSET($F$2,LastR2,0))='Analyse par appartement'!$A$1)*(('Récaptitulatif Résa PARIS 2018'!$I$2:OFFSET($I$2,LastR2,0)))))</f>
        <v>0</v>
      </c>
      <c r="G170" s="43">
        <f ca="1">IFERROR(IF(A170="",0,INDIRECT("'Récaptitulatif Loyer Paris'!"&amp;ADDRESS(MATCH(A170,'Récapitulatif  Loyer PARIS 2018'!$A:$A,0),MATCH($A$1,'Récapitulatif  Loyer PARIS 2018'!$1:$1,0)+1,4))),0)</f>
        <v>0</v>
      </c>
      <c r="H170" s="92">
        <f ca="1">IFERROR(IF(A170="",0,INDIRECT("'Récaptitulatif Loyer Paris'!"&amp;ADDRESS(MATCH(A170,'Récapitulatif  Loyer PARIS 2018'!$A:$A,0),MATCH($A$1,'Récapitulatif  Loyer PARIS 2018'!$1:$1,0),4))),0)</f>
        <v>0</v>
      </c>
      <c r="I170" s="43">
        <f t="shared" ca="1" si="15"/>
        <v>0</v>
      </c>
      <c r="J170" s="44" t="str">
        <f t="shared" ca="1" si="16"/>
        <v/>
      </c>
      <c r="K170" s="45" t="str">
        <f t="shared" ca="1" si="17"/>
        <v/>
      </c>
    </row>
    <row r="171" spans="1:11" ht="20.100000000000001" customHeight="1" x14ac:dyDescent="0.25">
      <c r="A171" s="12" t="str">
        <f t="array" aca="1" ref="A171" ca="1">IFERROR(INDEX('Récaptitulatif Résa PARIS 2018'!$A$2:OFFSET($A$2,LastR2,0), MATCH(0, IF($A$1='Récaptitulatif Résa PARIS 2018'!$F$2:OFFSET($F$2,LastR2,0), COUNTIF($A$2:$A170, 'Récaptitulatif Résa PARIS 2018'!$A$2:OFFSET($A$2,LastR2,0)), ""), 0)),"")</f>
        <v/>
      </c>
      <c r="B171" s="43">
        <f ca="1">IF(OR($A171="",$A171=0),0,SUMPRODUCT((('Récaptitulatif Résa PARIS 2018'!$A$2:OFFSET($A$2,LastR2,0))='Analyse par appartement'!$A171)*(('Récaptitulatif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71" s="43">
        <f ca="1">IF(OR($A171="",$A171=0),0,SUMPRODUCT((('Récaptitulatif Résa PARIS 2018'!$A$2:OFFSET($A$2,LastR2,0))='Analyse par appartement'!$A171)*(('Récaptitulatif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71" s="43">
        <f ca="1">IF(OR($A171="",$A171=0),0,SUMPRODUCT((('Récaptitulatif Résa PARIS 2018'!$A$2:OFFSET($A$2,LastR2,0))='Analyse par appartement'!$A171)*(('Récaptitulatif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71" s="43">
        <f ca="1">IF(OR($A171="",$A171=0),0,SUMPRODUCT((('Récaptitulatif Résa PARIS 2018'!$A$2:OFFSET($A$2,LastR2,0))='Analyse par appartement'!$A171)*(('Récaptitulatif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71" s="92">
        <f ca="1">IF(OR($A171="",$A171=0),0,SUMPRODUCT((('Récaptitulatif Résa PARIS 2018'!$A$2:OFFSET($A$2,LastR2,0))='Analyse par appartement'!$A171)*(('Récaptitulatif Résa PARIS 2018'!$F$2:OFFSET($F$2,LastR2,0))='Analyse par appartement'!$A$1)*(('Récaptitulatif Résa PARIS 2018'!$I$2:OFFSET($I$2,LastR2,0)))))</f>
        <v>0</v>
      </c>
      <c r="G171" s="43">
        <f ca="1">IFERROR(IF(A171="",0,INDIRECT("'Récaptitulatif Loyer Paris'!"&amp;ADDRESS(MATCH(A171,'Récapitulatif  Loyer PARIS 2018'!$A:$A,0),MATCH($A$1,'Récapitulatif  Loyer PARIS 2018'!$1:$1,0)+1,4))),0)</f>
        <v>0</v>
      </c>
      <c r="H171" s="92">
        <f ca="1">IFERROR(IF(A171="",0,INDIRECT("'Récaptitulatif Loyer Paris'!"&amp;ADDRESS(MATCH(A171,'Récapitulatif  Loyer PARIS 2018'!$A:$A,0),MATCH($A$1,'Récapitulatif  Loyer PARIS 2018'!$1:$1,0),4))),0)</f>
        <v>0</v>
      </c>
      <c r="I171" s="43">
        <f t="shared" ca="1" si="15"/>
        <v>0</v>
      </c>
      <c r="J171" s="44" t="str">
        <f t="shared" ca="1" si="16"/>
        <v/>
      </c>
      <c r="K171" s="45" t="str">
        <f t="shared" ca="1" si="17"/>
        <v/>
      </c>
    </row>
    <row r="172" spans="1:11" ht="20.100000000000001" customHeight="1" x14ac:dyDescent="0.25">
      <c r="A172" s="12" t="str">
        <f t="array" aca="1" ref="A172" ca="1">IFERROR(INDEX('Récaptitulatif Résa PARIS 2018'!$A$2:OFFSET($A$2,LastR2,0), MATCH(0, IF($A$1='Récaptitulatif Résa PARIS 2018'!$F$2:OFFSET($F$2,LastR2,0), COUNTIF($A$2:$A171, 'Récaptitulatif Résa PARIS 2018'!$A$2:OFFSET($A$2,LastR2,0)), ""), 0)),"")</f>
        <v/>
      </c>
      <c r="B172" s="43">
        <f ca="1">IF(OR($A172="",$A172=0),0,SUMPRODUCT((('Récaptitulatif Résa PARIS 2018'!$A$2:OFFSET($A$2,LastR2,0))='Analyse par appartement'!$A172)*(('Récaptitulatif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72" s="43">
        <f ca="1">IF(OR($A172="",$A172=0),0,SUMPRODUCT((('Récaptitulatif Résa PARIS 2018'!$A$2:OFFSET($A$2,LastR2,0))='Analyse par appartement'!$A172)*(('Récaptitulatif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72" s="43">
        <f ca="1">IF(OR($A172="",$A172=0),0,SUMPRODUCT((('Récaptitulatif Résa PARIS 2018'!$A$2:OFFSET($A$2,LastR2,0))='Analyse par appartement'!$A172)*(('Récaptitulatif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72" s="43">
        <f ca="1">IF(OR($A172="",$A172=0),0,SUMPRODUCT((('Récaptitulatif Résa PARIS 2018'!$A$2:OFFSET($A$2,LastR2,0))='Analyse par appartement'!$A172)*(('Récaptitulatif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72" s="92">
        <f ca="1">IF(OR($A172="",$A172=0),0,SUMPRODUCT((('Récaptitulatif Résa PARIS 2018'!$A$2:OFFSET($A$2,LastR2,0))='Analyse par appartement'!$A172)*(('Récaptitulatif Résa PARIS 2018'!$F$2:OFFSET($F$2,LastR2,0))='Analyse par appartement'!$A$1)*(('Récaptitulatif Résa PARIS 2018'!$I$2:OFFSET($I$2,LastR2,0)))))</f>
        <v>0</v>
      </c>
      <c r="G172" s="43">
        <f ca="1">IFERROR(IF(A172="",0,INDIRECT("'Récaptitulatif Loyer Paris'!"&amp;ADDRESS(MATCH(A172,'Récapitulatif  Loyer PARIS 2018'!$A:$A,0),MATCH($A$1,'Récapitulatif  Loyer PARIS 2018'!$1:$1,0)+1,4))),0)</f>
        <v>0</v>
      </c>
      <c r="H172" s="92">
        <f ca="1">IFERROR(IF(A172="",0,INDIRECT("'Récaptitulatif Loyer Paris'!"&amp;ADDRESS(MATCH(A172,'Récapitulatif  Loyer PARIS 2018'!$A:$A,0),MATCH($A$1,'Récapitulatif  Loyer PARIS 2018'!$1:$1,0),4))),0)</f>
        <v>0</v>
      </c>
      <c r="I172" s="43">
        <f t="shared" ca="1" si="15"/>
        <v>0</v>
      </c>
      <c r="J172" s="44" t="str">
        <f t="shared" ca="1" si="16"/>
        <v/>
      </c>
      <c r="K172" s="45" t="str">
        <f t="shared" ca="1" si="17"/>
        <v/>
      </c>
    </row>
    <row r="173" spans="1:11" ht="20.100000000000001" customHeight="1" x14ac:dyDescent="0.25">
      <c r="A173" s="12" t="str">
        <f t="array" aca="1" ref="A173" ca="1">IFERROR(INDEX('Récaptitulatif Résa PARIS 2018'!$A$2:OFFSET($A$2,LastR2,0), MATCH(0, IF($A$1='Récaptitulatif Résa PARIS 2018'!$F$2:OFFSET($F$2,LastR2,0), COUNTIF($A$2:$A172, 'Récaptitulatif Résa PARIS 2018'!$A$2:OFFSET($A$2,LastR2,0)), ""), 0)),"")</f>
        <v/>
      </c>
      <c r="B173" s="43">
        <f ca="1">IF(OR($A173="",$A173=0),0,SUMPRODUCT((('Récaptitulatif Résa PARIS 2018'!$A$2:OFFSET($A$2,LastR2,0))='Analyse par appartement'!$A173)*(('Récaptitulatif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73" s="43">
        <f ca="1">IF(OR($A173="",$A173=0),0,SUMPRODUCT((('Récaptitulatif Résa PARIS 2018'!$A$2:OFFSET($A$2,LastR2,0))='Analyse par appartement'!$A173)*(('Récaptitulatif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73" s="43">
        <f ca="1">IF(OR($A173="",$A173=0),0,SUMPRODUCT((('Récaptitulatif Résa PARIS 2018'!$A$2:OFFSET($A$2,LastR2,0))='Analyse par appartement'!$A173)*(('Récaptitulatif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73" s="43">
        <f ca="1">IF(OR($A173="",$A173=0),0,SUMPRODUCT((('Récaptitulatif Résa PARIS 2018'!$A$2:OFFSET($A$2,LastR2,0))='Analyse par appartement'!$A173)*(('Récaptitulatif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73" s="92">
        <f ca="1">IF(OR($A173="",$A173=0),0,SUMPRODUCT((('Récaptitulatif Résa PARIS 2018'!$A$2:OFFSET($A$2,LastR2,0))='Analyse par appartement'!$A173)*(('Récaptitulatif Résa PARIS 2018'!$F$2:OFFSET($F$2,LastR2,0))='Analyse par appartement'!$A$1)*(('Récaptitulatif Résa PARIS 2018'!$I$2:OFFSET($I$2,LastR2,0)))))</f>
        <v>0</v>
      </c>
      <c r="G173" s="43">
        <f ca="1">IFERROR(IF(A173="",0,INDIRECT("'Récaptitulatif Loyer Paris'!"&amp;ADDRESS(MATCH(A173,'Récapitulatif  Loyer PARIS 2018'!$A:$A,0),MATCH($A$1,'Récapitulatif  Loyer PARIS 2018'!$1:$1,0)+1,4))),0)</f>
        <v>0</v>
      </c>
      <c r="H173" s="92">
        <f ca="1">IFERROR(IF(A173="",0,INDIRECT("'Récaptitulatif Loyer Paris'!"&amp;ADDRESS(MATCH(A173,'Récapitulatif  Loyer PARIS 2018'!$A:$A,0),MATCH($A$1,'Récapitulatif  Loyer PARIS 2018'!$1:$1,0),4))),0)</f>
        <v>0</v>
      </c>
      <c r="I173" s="43">
        <f t="shared" ca="1" si="15"/>
        <v>0</v>
      </c>
      <c r="J173" s="44" t="str">
        <f t="shared" ca="1" si="16"/>
        <v/>
      </c>
      <c r="K173" s="45" t="str">
        <f t="shared" ca="1" si="17"/>
        <v/>
      </c>
    </row>
    <row r="174" spans="1:11" ht="20.100000000000001" customHeight="1" x14ac:dyDescent="0.25">
      <c r="A174" s="12" t="str">
        <f t="array" aca="1" ref="A174" ca="1">IFERROR(INDEX('Récaptitulatif Résa PARIS 2018'!$A$2:OFFSET($A$2,LastR2,0), MATCH(0, IF($A$1='Récaptitulatif Résa PARIS 2018'!$F$2:OFFSET($F$2,LastR2,0), COUNTIF($A$2:$A173, 'Récaptitulatif Résa PARIS 2018'!$A$2:OFFSET($A$2,LastR2,0)), ""), 0)),"")</f>
        <v/>
      </c>
      <c r="B174" s="43">
        <f ca="1">IF(OR($A174="",$A174=0),0,SUMPRODUCT((('Récaptitulatif Résa PARIS 2018'!$A$2:OFFSET($A$2,LastR2,0))='Analyse par appartement'!$A174)*(('Récaptitulatif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74" s="43">
        <f ca="1">IF(OR($A174="",$A174=0),0,SUMPRODUCT((('Récaptitulatif Résa PARIS 2018'!$A$2:OFFSET($A$2,LastR2,0))='Analyse par appartement'!$A174)*(('Récaptitulatif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74" s="43">
        <f ca="1">IF(OR($A174="",$A174=0),0,SUMPRODUCT((('Récaptitulatif Résa PARIS 2018'!$A$2:OFFSET($A$2,LastR2,0))='Analyse par appartement'!$A174)*(('Récaptitulatif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74" s="43">
        <f ca="1">IF(OR($A174="",$A174=0),0,SUMPRODUCT((('Récaptitulatif Résa PARIS 2018'!$A$2:OFFSET($A$2,LastR2,0))='Analyse par appartement'!$A174)*(('Récaptitulatif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74" s="92">
        <f ca="1">IF(OR($A174="",$A174=0),0,SUMPRODUCT((('Récaptitulatif Résa PARIS 2018'!$A$2:OFFSET($A$2,LastR2,0))='Analyse par appartement'!$A174)*(('Récaptitulatif Résa PARIS 2018'!$F$2:OFFSET($F$2,LastR2,0))='Analyse par appartement'!$A$1)*(('Récaptitulatif Résa PARIS 2018'!$I$2:OFFSET($I$2,LastR2,0)))))</f>
        <v>0</v>
      </c>
      <c r="G174" s="43">
        <f ca="1">IFERROR(IF(A174="",0,INDIRECT("'Récaptitulatif Loyer Paris'!"&amp;ADDRESS(MATCH(A174,'Récapitulatif  Loyer PARIS 2018'!$A:$A,0),MATCH($A$1,'Récapitulatif  Loyer PARIS 2018'!$1:$1,0)+1,4))),0)</f>
        <v>0</v>
      </c>
      <c r="H174" s="92">
        <f ca="1">IFERROR(IF(A174="",0,INDIRECT("'Récaptitulatif Loyer Paris'!"&amp;ADDRESS(MATCH(A174,'Récapitulatif  Loyer PARIS 2018'!$A:$A,0),MATCH($A$1,'Récapitulatif  Loyer PARIS 2018'!$1:$1,0),4))),0)</f>
        <v>0</v>
      </c>
      <c r="I174" s="43">
        <f t="shared" ca="1" si="15"/>
        <v>0</v>
      </c>
      <c r="J174" s="44" t="str">
        <f t="shared" ca="1" si="16"/>
        <v/>
      </c>
      <c r="K174" s="45" t="str">
        <f t="shared" ca="1" si="17"/>
        <v/>
      </c>
    </row>
    <row r="175" spans="1:11" ht="20.100000000000001" customHeight="1" x14ac:dyDescent="0.25">
      <c r="A175" s="12" t="str">
        <f t="array" aca="1" ref="A175" ca="1">IFERROR(INDEX('Récaptitulatif Résa PARIS 2018'!$A$2:OFFSET($A$2,LastR2,0), MATCH(0, IF($A$1='Récaptitulatif Résa PARIS 2018'!$F$2:OFFSET($F$2,LastR2,0), COUNTIF($A$2:$A174, 'Récaptitulatif Résa PARIS 2018'!$A$2:OFFSET($A$2,LastR2,0)), ""), 0)),"")</f>
        <v/>
      </c>
      <c r="B175" s="43">
        <f ca="1">IF(OR($A175="",$A175=0),0,SUMPRODUCT((('Récaptitulatif Résa PARIS 2018'!$A$2:OFFSET($A$2,LastR2,0))='Analyse par appartement'!$A175)*(('Récaptitulatif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75" s="43">
        <f ca="1">IF(OR($A175="",$A175=0),0,SUMPRODUCT((('Récaptitulatif Résa PARIS 2018'!$A$2:OFFSET($A$2,LastR2,0))='Analyse par appartement'!$A175)*(('Récaptitulatif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75" s="43">
        <f ca="1">IF(OR($A175="",$A175=0),0,SUMPRODUCT((('Récaptitulatif Résa PARIS 2018'!$A$2:OFFSET($A$2,LastR2,0))='Analyse par appartement'!$A175)*(('Récaptitulatif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75" s="43">
        <f ca="1">IF(OR($A175="",$A175=0),0,SUMPRODUCT((('Récaptitulatif Résa PARIS 2018'!$A$2:OFFSET($A$2,LastR2,0))='Analyse par appartement'!$A175)*(('Récaptitulatif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75" s="92">
        <f ca="1">IF(OR($A175="",$A175=0),0,SUMPRODUCT((('Récaptitulatif Résa PARIS 2018'!$A$2:OFFSET($A$2,LastR2,0))='Analyse par appartement'!$A175)*(('Récaptitulatif Résa PARIS 2018'!$F$2:OFFSET($F$2,LastR2,0))='Analyse par appartement'!$A$1)*(('Récaptitulatif Résa PARIS 2018'!$I$2:OFFSET($I$2,LastR2,0)))))</f>
        <v>0</v>
      </c>
      <c r="G175" s="43">
        <f ca="1">IFERROR(IF(A175="",0,INDIRECT("'Récaptitulatif Loyer Paris'!"&amp;ADDRESS(MATCH(A175,'Récapitulatif  Loyer PARIS 2018'!$A:$A,0),MATCH($A$1,'Récapitulatif  Loyer PARIS 2018'!$1:$1,0)+1,4))),0)</f>
        <v>0</v>
      </c>
      <c r="H175" s="92">
        <f ca="1">IFERROR(IF(A175="",0,INDIRECT("'Récaptitulatif Loyer Paris'!"&amp;ADDRESS(MATCH(A175,'Récapitulatif  Loyer PARIS 2018'!$A:$A,0),MATCH($A$1,'Récapitulatif  Loyer PARIS 2018'!$1:$1,0),4))),0)</f>
        <v>0</v>
      </c>
      <c r="I175" s="43">
        <f t="shared" ca="1" si="15"/>
        <v>0</v>
      </c>
      <c r="J175" s="44" t="str">
        <f t="shared" ca="1" si="16"/>
        <v/>
      </c>
      <c r="K175" s="45" t="str">
        <f t="shared" ca="1" si="17"/>
        <v/>
      </c>
    </row>
    <row r="176" spans="1:11" ht="20.100000000000001" customHeight="1" x14ac:dyDescent="0.25">
      <c r="A176" s="12" t="str">
        <f t="array" aca="1" ref="A176" ca="1">IFERROR(INDEX('Récaptitulatif Résa PARIS 2018'!$A$2:OFFSET($A$2,LastR2,0), MATCH(0, IF($A$1='Récaptitulatif Résa PARIS 2018'!$F$2:OFFSET($F$2,LastR2,0), COUNTIF($A$2:$A175, 'Récaptitulatif Résa PARIS 2018'!$A$2:OFFSET($A$2,LastR2,0)), ""), 0)),"")</f>
        <v/>
      </c>
      <c r="B176" s="43">
        <f ca="1">IF(OR($A176="",$A176=0),0,SUMPRODUCT((('Récaptitulatif Résa PARIS 2018'!$A$2:OFFSET($A$2,LastR2,0))='Analyse par appartement'!$A176)*(('Récaptitulatif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76" s="43">
        <f ca="1">IF(OR($A176="",$A176=0),0,SUMPRODUCT((('Récaptitulatif Résa PARIS 2018'!$A$2:OFFSET($A$2,LastR2,0))='Analyse par appartement'!$A176)*(('Récaptitulatif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76" s="43">
        <f ca="1">IF(OR($A176="",$A176=0),0,SUMPRODUCT((('Récaptitulatif Résa PARIS 2018'!$A$2:OFFSET($A$2,LastR2,0))='Analyse par appartement'!$A176)*(('Récaptitulatif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76" s="43">
        <f ca="1">IF(OR($A176="",$A176=0),0,SUMPRODUCT((('Récaptitulatif Résa PARIS 2018'!$A$2:OFFSET($A$2,LastR2,0))='Analyse par appartement'!$A176)*(('Récaptitulatif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76" s="92">
        <f ca="1">IF(OR($A176="",$A176=0),0,SUMPRODUCT((('Récaptitulatif Résa PARIS 2018'!$A$2:OFFSET($A$2,LastR2,0))='Analyse par appartement'!$A176)*(('Récaptitulatif Résa PARIS 2018'!$F$2:OFFSET($F$2,LastR2,0))='Analyse par appartement'!$A$1)*(('Récaptitulatif Résa PARIS 2018'!$I$2:OFFSET($I$2,LastR2,0)))))</f>
        <v>0</v>
      </c>
      <c r="G176" s="43">
        <f ca="1">IFERROR(IF(A176="",0,INDIRECT("'Récaptitulatif Loyer Paris'!"&amp;ADDRESS(MATCH(A176,'Récapitulatif  Loyer PARIS 2018'!$A:$A,0),MATCH($A$1,'Récapitulatif  Loyer PARIS 2018'!$1:$1,0)+1,4))),0)</f>
        <v>0</v>
      </c>
      <c r="H176" s="92">
        <f ca="1">IFERROR(IF(A176="",0,INDIRECT("'Récaptitulatif Loyer Paris'!"&amp;ADDRESS(MATCH(A176,'Récapitulatif  Loyer PARIS 2018'!$A:$A,0),MATCH($A$1,'Récapitulatif  Loyer PARIS 2018'!$1:$1,0),4))),0)</f>
        <v>0</v>
      </c>
      <c r="I176" s="43">
        <f t="shared" ca="1" si="15"/>
        <v>0</v>
      </c>
      <c r="J176" s="44" t="str">
        <f t="shared" ca="1" si="16"/>
        <v/>
      </c>
      <c r="K176" s="45" t="str">
        <f t="shared" ca="1" si="17"/>
        <v/>
      </c>
    </row>
    <row r="177" spans="1:11" ht="20.100000000000001" customHeight="1" x14ac:dyDescent="0.25">
      <c r="A177" s="12" t="str">
        <f t="array" aca="1" ref="A177" ca="1">IFERROR(INDEX('Récaptitulatif Résa PARIS 2018'!$A$2:OFFSET($A$2,LastR2,0), MATCH(0, IF($A$1='Récaptitulatif Résa PARIS 2018'!$F$2:OFFSET($F$2,LastR2,0), COUNTIF($A$2:$A176, 'Récaptitulatif Résa PARIS 2018'!$A$2:OFFSET($A$2,LastR2,0)), ""), 0)),"")</f>
        <v/>
      </c>
      <c r="B177" s="43">
        <f ca="1">IF(OR($A177="",$A177=0),0,SUMPRODUCT((('Récaptitulatif Résa PARIS 2018'!$A$2:OFFSET($A$2,LastR2,0))='Analyse par appartement'!$A177)*(('Récaptitulatif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77" s="43">
        <f ca="1">IF(OR($A177="",$A177=0),0,SUMPRODUCT((('Récaptitulatif Résa PARIS 2018'!$A$2:OFFSET($A$2,LastR2,0))='Analyse par appartement'!$A177)*(('Récaptitulatif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77" s="43">
        <f ca="1">IF(OR($A177="",$A177=0),0,SUMPRODUCT((('Récaptitulatif Résa PARIS 2018'!$A$2:OFFSET($A$2,LastR2,0))='Analyse par appartement'!$A177)*(('Récaptitulatif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77" s="43">
        <f ca="1">IF(OR($A177="",$A177=0),0,SUMPRODUCT((('Récaptitulatif Résa PARIS 2018'!$A$2:OFFSET($A$2,LastR2,0))='Analyse par appartement'!$A177)*(('Récaptitulatif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77" s="92">
        <f ca="1">IF(OR($A177="",$A177=0),0,SUMPRODUCT((('Récaptitulatif Résa PARIS 2018'!$A$2:OFFSET($A$2,LastR2,0))='Analyse par appartement'!$A177)*(('Récaptitulatif Résa PARIS 2018'!$F$2:OFFSET($F$2,LastR2,0))='Analyse par appartement'!$A$1)*(('Récaptitulatif Résa PARIS 2018'!$I$2:OFFSET($I$2,LastR2,0)))))</f>
        <v>0</v>
      </c>
      <c r="G177" s="43">
        <f ca="1">IFERROR(IF(A177="",0,INDIRECT("'Récaptitulatif Loyer Paris'!"&amp;ADDRESS(MATCH(A177,'Récapitulatif  Loyer PARIS 2018'!$A:$A,0),MATCH($A$1,'Récapitulatif  Loyer PARIS 2018'!$1:$1,0)+1,4))),0)</f>
        <v>0</v>
      </c>
      <c r="H177" s="92">
        <f ca="1">IFERROR(IF(A177="",0,INDIRECT("'Récaptitulatif Loyer Paris'!"&amp;ADDRESS(MATCH(A177,'Récapitulatif  Loyer PARIS 2018'!$A:$A,0),MATCH($A$1,'Récapitulatif  Loyer PARIS 2018'!$1:$1,0),4))),0)</f>
        <v>0</v>
      </c>
      <c r="I177" s="43">
        <f t="shared" ca="1" si="15"/>
        <v>0</v>
      </c>
      <c r="J177" s="44" t="str">
        <f t="shared" ca="1" si="16"/>
        <v/>
      </c>
      <c r="K177" s="45" t="str">
        <f t="shared" ca="1" si="17"/>
        <v/>
      </c>
    </row>
    <row r="178" spans="1:11" ht="20.100000000000001" customHeight="1" x14ac:dyDescent="0.25">
      <c r="A178" s="12" t="str">
        <f t="array" aca="1" ref="A178" ca="1">IFERROR(INDEX('Récaptitulatif Résa PARIS 2018'!$A$2:OFFSET($A$2,LastR2,0), MATCH(0, IF($A$1='Récaptitulatif Résa PARIS 2018'!$F$2:OFFSET($F$2,LastR2,0), COUNTIF($A$2:$A177, 'Récaptitulatif Résa PARIS 2018'!$A$2:OFFSET($A$2,LastR2,0)), ""), 0)),"")</f>
        <v/>
      </c>
      <c r="B178" s="43">
        <f ca="1">IF(OR($A178="",$A178=0),0,SUMPRODUCT((('Récaptitulatif Résa PARIS 2018'!$A$2:OFFSET($A$2,LastR2,0))='Analyse par appartement'!$A178)*(('Récaptitulatif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78" s="43">
        <f ca="1">IF(OR($A178="",$A178=0),0,SUMPRODUCT((('Récaptitulatif Résa PARIS 2018'!$A$2:OFFSET($A$2,LastR2,0))='Analyse par appartement'!$A178)*(('Récaptitulatif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78" s="43">
        <f ca="1">IF(OR($A178="",$A178=0),0,SUMPRODUCT((('Récaptitulatif Résa PARIS 2018'!$A$2:OFFSET($A$2,LastR2,0))='Analyse par appartement'!$A178)*(('Récaptitulatif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78" s="43">
        <f ca="1">IF(OR($A178="",$A178=0),0,SUMPRODUCT((('Récaptitulatif Résa PARIS 2018'!$A$2:OFFSET($A$2,LastR2,0))='Analyse par appartement'!$A178)*(('Récaptitulatif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78" s="92">
        <f ca="1">IF(OR($A178="",$A178=0),0,SUMPRODUCT((('Récaptitulatif Résa PARIS 2018'!$A$2:OFFSET($A$2,LastR2,0))='Analyse par appartement'!$A178)*(('Récaptitulatif Résa PARIS 2018'!$F$2:OFFSET($F$2,LastR2,0))='Analyse par appartement'!$A$1)*(('Récaptitulatif Résa PARIS 2018'!$I$2:OFFSET($I$2,LastR2,0)))))</f>
        <v>0</v>
      </c>
      <c r="G178" s="43">
        <f ca="1">IFERROR(IF(A178="",0,INDIRECT("'Récaptitulatif Loyer Paris'!"&amp;ADDRESS(MATCH(A178,'Récapitulatif  Loyer PARIS 2018'!$A:$A,0),MATCH($A$1,'Récapitulatif  Loyer PARIS 2018'!$1:$1,0)+1,4))),0)</f>
        <v>0</v>
      </c>
      <c r="H178" s="92">
        <f ca="1">IFERROR(IF(A178="",0,INDIRECT("'Récaptitulatif Loyer Paris'!"&amp;ADDRESS(MATCH(A178,'Récapitulatif  Loyer PARIS 2018'!$A:$A,0),MATCH($A$1,'Récapitulatif  Loyer PARIS 2018'!$1:$1,0),4))),0)</f>
        <v>0</v>
      </c>
      <c r="I178" s="43">
        <f t="shared" ca="1" si="15"/>
        <v>0</v>
      </c>
      <c r="J178" s="44" t="str">
        <f t="shared" ca="1" si="16"/>
        <v/>
      </c>
      <c r="K178" s="45" t="str">
        <f t="shared" ca="1" si="17"/>
        <v/>
      </c>
    </row>
    <row r="179" spans="1:11" ht="20.100000000000001" customHeight="1" x14ac:dyDescent="0.25">
      <c r="A179" s="12" t="str">
        <f t="array" aca="1" ref="A179" ca="1">IFERROR(INDEX('Récaptitulatif Résa PARIS 2018'!$A$2:OFFSET($A$2,LastR2,0), MATCH(0, IF($A$1='Récaptitulatif Résa PARIS 2018'!$F$2:OFFSET($F$2,LastR2,0), COUNTIF($A$2:$A178, 'Récaptitulatif Résa PARIS 2018'!$A$2:OFFSET($A$2,LastR2,0)), ""), 0)),"")</f>
        <v/>
      </c>
      <c r="B179" s="43">
        <f ca="1">IF(OR($A179="",$A179=0),0,SUMPRODUCT((('Récaptitulatif Résa PARIS 2018'!$A$2:OFFSET($A$2,LastR2,0))='Analyse par appartement'!$A179)*(('Récaptitulatif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79" s="43">
        <f ca="1">IF(OR($A179="",$A179=0),0,SUMPRODUCT((('Récaptitulatif Résa PARIS 2018'!$A$2:OFFSET($A$2,LastR2,0))='Analyse par appartement'!$A179)*(('Récaptitulatif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79" s="43">
        <f ca="1">IF(OR($A179="",$A179=0),0,SUMPRODUCT((('Récaptitulatif Résa PARIS 2018'!$A$2:OFFSET($A$2,LastR2,0))='Analyse par appartement'!$A179)*(('Récaptitulatif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79" s="43">
        <f ca="1">IF(OR($A179="",$A179=0),0,SUMPRODUCT((('Récaptitulatif Résa PARIS 2018'!$A$2:OFFSET($A$2,LastR2,0))='Analyse par appartement'!$A179)*(('Récaptitulatif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79" s="92">
        <f ca="1">IF(OR($A179="",$A179=0),0,SUMPRODUCT((('Récaptitulatif Résa PARIS 2018'!$A$2:OFFSET($A$2,LastR2,0))='Analyse par appartement'!$A179)*(('Récaptitulatif Résa PARIS 2018'!$F$2:OFFSET($F$2,LastR2,0))='Analyse par appartement'!$A$1)*(('Récaptitulatif Résa PARIS 2018'!$I$2:OFFSET($I$2,LastR2,0)))))</f>
        <v>0</v>
      </c>
      <c r="G179" s="43">
        <f ca="1">IFERROR(IF(A179="",0,INDIRECT("'Récaptitulatif Loyer Paris'!"&amp;ADDRESS(MATCH(A179,'Récapitulatif  Loyer PARIS 2018'!$A:$A,0),MATCH($A$1,'Récapitulatif  Loyer PARIS 2018'!$1:$1,0)+1,4))),0)</f>
        <v>0</v>
      </c>
      <c r="H179" s="92">
        <f ca="1">IFERROR(IF(A179="",0,INDIRECT("'Récaptitulatif Loyer Paris'!"&amp;ADDRESS(MATCH(A179,'Récapitulatif  Loyer PARIS 2018'!$A:$A,0),MATCH($A$1,'Récapitulatif  Loyer PARIS 2018'!$1:$1,0),4))),0)</f>
        <v>0</v>
      </c>
      <c r="I179" s="43">
        <f t="shared" ca="1" si="15"/>
        <v>0</v>
      </c>
      <c r="J179" s="44" t="str">
        <f t="shared" ca="1" si="16"/>
        <v/>
      </c>
      <c r="K179" s="45" t="str">
        <f t="shared" ca="1" si="17"/>
        <v/>
      </c>
    </row>
    <row r="180" spans="1:11" ht="20.100000000000001" customHeight="1" x14ac:dyDescent="0.25">
      <c r="A180" s="12" t="str">
        <f t="array" aca="1" ref="A180" ca="1">IFERROR(INDEX('Récaptitulatif Résa PARIS 2018'!$A$2:OFFSET($A$2,LastR2,0), MATCH(0, IF($A$1='Récaptitulatif Résa PARIS 2018'!$F$2:OFFSET($F$2,LastR2,0), COUNTIF($A$2:$A179, 'Récaptitulatif Résa PARIS 2018'!$A$2:OFFSET($A$2,LastR2,0)), ""), 0)),"")</f>
        <v/>
      </c>
      <c r="B180" s="43">
        <f ca="1">IF(OR($A180="",$A180=0),0,SUMPRODUCT((('Récaptitulatif Résa PARIS 2018'!$A$2:OFFSET($A$2,LastR2,0))='Analyse par appartement'!$A180)*(('Récaptitulatif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80" s="43">
        <f ca="1">IF(OR($A180="",$A180=0),0,SUMPRODUCT((('Récaptitulatif Résa PARIS 2018'!$A$2:OFFSET($A$2,LastR2,0))='Analyse par appartement'!$A180)*(('Récaptitulatif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80" s="43">
        <f ca="1">IF(OR($A180="",$A180=0),0,SUMPRODUCT((('Récaptitulatif Résa PARIS 2018'!$A$2:OFFSET($A$2,LastR2,0))='Analyse par appartement'!$A180)*(('Récaptitulatif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80" s="43">
        <f ca="1">IF(OR($A180="",$A180=0),0,SUMPRODUCT((('Récaptitulatif Résa PARIS 2018'!$A$2:OFFSET($A$2,LastR2,0))='Analyse par appartement'!$A180)*(('Récaptitulatif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80" s="92">
        <f ca="1">IF(OR($A180="",$A180=0),0,SUMPRODUCT((('Récaptitulatif Résa PARIS 2018'!$A$2:OFFSET($A$2,LastR2,0))='Analyse par appartement'!$A180)*(('Récaptitulatif Résa PARIS 2018'!$F$2:OFFSET($F$2,LastR2,0))='Analyse par appartement'!$A$1)*(('Récaptitulatif Résa PARIS 2018'!$I$2:OFFSET($I$2,LastR2,0)))))</f>
        <v>0</v>
      </c>
      <c r="G180" s="43">
        <f ca="1">IFERROR(IF(A180="",0,INDIRECT("'Récaptitulatif Loyer Paris'!"&amp;ADDRESS(MATCH(A180,'Récapitulatif  Loyer PARIS 2018'!$A:$A,0),MATCH($A$1,'Récapitulatif  Loyer PARIS 2018'!$1:$1,0)+1,4))),0)</f>
        <v>0</v>
      </c>
      <c r="H180" s="92">
        <f ca="1">IFERROR(IF(A180="",0,INDIRECT("'Récaptitulatif Loyer Paris'!"&amp;ADDRESS(MATCH(A180,'Récapitulatif  Loyer PARIS 2018'!$A:$A,0),MATCH($A$1,'Récapitulatif  Loyer PARIS 2018'!$1:$1,0),4))),0)</f>
        <v>0</v>
      </c>
      <c r="I180" s="43">
        <f t="shared" ca="1" si="15"/>
        <v>0</v>
      </c>
      <c r="J180" s="44" t="str">
        <f t="shared" ca="1" si="16"/>
        <v/>
      </c>
      <c r="K180" s="45" t="str">
        <f t="shared" ca="1" si="17"/>
        <v/>
      </c>
    </row>
    <row r="181" spans="1:11" ht="20.100000000000001" customHeight="1" x14ac:dyDescent="0.25">
      <c r="A181" s="12" t="str">
        <f t="array" aca="1" ref="A181" ca="1">IFERROR(INDEX('Récaptitulatif Résa PARIS 2018'!$A$2:OFFSET($A$2,LastR2,0), MATCH(0, IF($A$1='Récaptitulatif Résa PARIS 2018'!$F$2:OFFSET($F$2,LastR2,0), COUNTIF($A$2:$A180, 'Récaptitulatif Résa PARIS 2018'!$A$2:OFFSET($A$2,LastR2,0)), ""), 0)),"")</f>
        <v/>
      </c>
      <c r="B181" s="43">
        <f ca="1">IF(OR($A181="",$A181=0),0,SUMPRODUCT((('Récaptitulatif Résa PARIS 2018'!$A$2:OFFSET($A$2,LastR2,0))='Analyse par appartement'!$A181)*(('Récaptitulatif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81" s="43">
        <f ca="1">IF(OR($A181="",$A181=0),0,SUMPRODUCT((('Récaptitulatif Résa PARIS 2018'!$A$2:OFFSET($A$2,LastR2,0))='Analyse par appartement'!$A181)*(('Récaptitulatif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81" s="43">
        <f ca="1">IF(OR($A181="",$A181=0),0,SUMPRODUCT((('Récaptitulatif Résa PARIS 2018'!$A$2:OFFSET($A$2,LastR2,0))='Analyse par appartement'!$A181)*(('Récaptitulatif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81" s="43">
        <f ca="1">IF(OR($A181="",$A181=0),0,SUMPRODUCT((('Récaptitulatif Résa PARIS 2018'!$A$2:OFFSET($A$2,LastR2,0))='Analyse par appartement'!$A181)*(('Récaptitulatif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81" s="92">
        <f ca="1">IF(OR($A181="",$A181=0),0,SUMPRODUCT((('Récaptitulatif Résa PARIS 2018'!$A$2:OFFSET($A$2,LastR2,0))='Analyse par appartement'!$A181)*(('Récaptitulatif Résa PARIS 2018'!$F$2:OFFSET($F$2,LastR2,0))='Analyse par appartement'!$A$1)*(('Récaptitulatif Résa PARIS 2018'!$I$2:OFFSET($I$2,LastR2,0)))))</f>
        <v>0</v>
      </c>
      <c r="G181" s="43">
        <f ca="1">IFERROR(IF(A181="",0,INDIRECT("'Récaptitulatif Loyer Paris'!"&amp;ADDRESS(MATCH(A181,'Récapitulatif  Loyer PARIS 2018'!$A:$A,0),MATCH($A$1,'Récapitulatif  Loyer PARIS 2018'!$1:$1,0)+1,4))),0)</f>
        <v>0</v>
      </c>
      <c r="H181" s="92">
        <f ca="1">IFERROR(IF(A181="",0,INDIRECT("'Récaptitulatif Loyer Paris'!"&amp;ADDRESS(MATCH(A181,'Récapitulatif  Loyer PARIS 2018'!$A:$A,0),MATCH($A$1,'Récapitulatif  Loyer PARIS 2018'!$1:$1,0),4))),0)</f>
        <v>0</v>
      </c>
      <c r="I181" s="43">
        <f t="shared" ca="1" si="15"/>
        <v>0</v>
      </c>
      <c r="J181" s="44" t="str">
        <f t="shared" ca="1" si="16"/>
        <v/>
      </c>
      <c r="K181" s="45" t="str">
        <f t="shared" ca="1" si="17"/>
        <v/>
      </c>
    </row>
    <row r="182" spans="1:11" ht="20.100000000000001" customHeight="1" x14ac:dyDescent="0.25">
      <c r="A182" s="12" t="str">
        <f t="array" aca="1" ref="A182" ca="1">IFERROR(INDEX('Récaptitulatif Résa PARIS 2018'!$A$2:OFFSET($A$2,LastR2,0), MATCH(0, IF($A$1='Récaptitulatif Résa PARIS 2018'!$F$2:OFFSET($F$2,LastR2,0), COUNTIF($A$2:$A181, 'Récaptitulatif Résa PARIS 2018'!$A$2:OFFSET($A$2,LastR2,0)), ""), 0)),"")</f>
        <v/>
      </c>
      <c r="B182" s="43">
        <f ca="1">IF(OR($A182="",$A182=0),0,SUMPRODUCT((('Récaptitulatif Résa PARIS 2018'!$A$2:OFFSET($A$2,LastR2,0))='Analyse par appartement'!$A182)*(('Récaptitulatif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82" s="43">
        <f ca="1">IF(OR($A182="",$A182=0),0,SUMPRODUCT((('Récaptitulatif Résa PARIS 2018'!$A$2:OFFSET($A$2,LastR2,0))='Analyse par appartement'!$A182)*(('Récaptitulatif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82" s="43">
        <f ca="1">IF(OR($A182="",$A182=0),0,SUMPRODUCT((('Récaptitulatif Résa PARIS 2018'!$A$2:OFFSET($A$2,LastR2,0))='Analyse par appartement'!$A182)*(('Récaptitulatif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82" s="43">
        <f ca="1">IF(OR($A182="",$A182=0),0,SUMPRODUCT((('Récaptitulatif Résa PARIS 2018'!$A$2:OFFSET($A$2,LastR2,0))='Analyse par appartement'!$A182)*(('Récaptitulatif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82" s="92">
        <f ca="1">IF(OR($A182="",$A182=0),0,SUMPRODUCT((('Récaptitulatif Résa PARIS 2018'!$A$2:OFFSET($A$2,LastR2,0))='Analyse par appartement'!$A182)*(('Récaptitulatif Résa PARIS 2018'!$F$2:OFFSET($F$2,LastR2,0))='Analyse par appartement'!$A$1)*(('Récaptitulatif Résa PARIS 2018'!$I$2:OFFSET($I$2,LastR2,0)))))</f>
        <v>0</v>
      </c>
      <c r="G182" s="43">
        <f ca="1">IFERROR(IF(A182="",0,INDIRECT("'Récaptitulatif Loyer Paris'!"&amp;ADDRESS(MATCH(A182,'Récapitulatif  Loyer PARIS 2018'!$A:$A,0),MATCH($A$1,'Récapitulatif  Loyer PARIS 2018'!$1:$1,0)+1,4))),0)</f>
        <v>0</v>
      </c>
      <c r="H182" s="92">
        <f ca="1">IFERROR(IF(A182="",0,INDIRECT("'Récaptitulatif Loyer Paris'!"&amp;ADDRESS(MATCH(A182,'Récapitulatif  Loyer PARIS 2018'!$A:$A,0),MATCH($A$1,'Récapitulatif  Loyer PARIS 2018'!$1:$1,0),4))),0)</f>
        <v>0</v>
      </c>
      <c r="I182" s="43">
        <f t="shared" ca="1" si="15"/>
        <v>0</v>
      </c>
      <c r="J182" s="44" t="str">
        <f t="shared" ca="1" si="16"/>
        <v/>
      </c>
      <c r="K182" s="45" t="str">
        <f t="shared" ca="1" si="17"/>
        <v/>
      </c>
    </row>
    <row r="183" spans="1:11" ht="20.100000000000001" customHeight="1" x14ac:dyDescent="0.25">
      <c r="A183" s="12" t="str">
        <f t="array" aca="1" ref="A183" ca="1">IFERROR(INDEX('Récaptitulatif Résa PARIS 2018'!$A$2:OFFSET($A$2,LastR2,0), MATCH(0, IF($A$1='Récaptitulatif Résa PARIS 2018'!$F$2:OFFSET($F$2,LastR2,0), COUNTIF($A$2:$A182, 'Récaptitulatif Résa PARIS 2018'!$A$2:OFFSET($A$2,LastR2,0)), ""), 0)),"")</f>
        <v/>
      </c>
      <c r="B183" s="43">
        <f ca="1">IF(OR($A183="",$A183=0),0,SUMPRODUCT((('Récaptitulatif Résa PARIS 2018'!$A$2:OFFSET($A$2,LastR2,0))='Analyse par appartement'!$A183)*(('Récaptitulatif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83" s="43">
        <f ca="1">IF(OR($A183="",$A183=0),0,SUMPRODUCT((('Récaptitulatif Résa PARIS 2018'!$A$2:OFFSET($A$2,LastR2,0))='Analyse par appartement'!$A183)*(('Récaptitulatif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83" s="43">
        <f ca="1">IF(OR($A183="",$A183=0),0,SUMPRODUCT((('Récaptitulatif Résa PARIS 2018'!$A$2:OFFSET($A$2,LastR2,0))='Analyse par appartement'!$A183)*(('Récaptitulatif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83" s="43">
        <f ca="1">IF(OR($A183="",$A183=0),0,SUMPRODUCT((('Récaptitulatif Résa PARIS 2018'!$A$2:OFFSET($A$2,LastR2,0))='Analyse par appartement'!$A183)*(('Récaptitulatif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83" s="92">
        <f ca="1">IF(OR($A183="",$A183=0),0,SUMPRODUCT((('Récaptitulatif Résa PARIS 2018'!$A$2:OFFSET($A$2,LastR2,0))='Analyse par appartement'!$A183)*(('Récaptitulatif Résa PARIS 2018'!$F$2:OFFSET($F$2,LastR2,0))='Analyse par appartement'!$A$1)*(('Récaptitulatif Résa PARIS 2018'!$I$2:OFFSET($I$2,LastR2,0)))))</f>
        <v>0</v>
      </c>
      <c r="G183" s="43">
        <f ca="1">IFERROR(IF(A183="",0,INDIRECT("'Récaptitulatif Loyer Paris'!"&amp;ADDRESS(MATCH(A183,'Récapitulatif  Loyer PARIS 2018'!$A:$A,0),MATCH($A$1,'Récapitulatif  Loyer PARIS 2018'!$1:$1,0)+1,4))),0)</f>
        <v>0</v>
      </c>
      <c r="H183" s="92">
        <f ca="1">IFERROR(IF(A183="",0,INDIRECT("'Récaptitulatif Loyer Paris'!"&amp;ADDRESS(MATCH(A183,'Récapitulatif  Loyer PARIS 2018'!$A:$A,0),MATCH($A$1,'Récapitulatif  Loyer PARIS 2018'!$1:$1,0),4))),0)</f>
        <v>0</v>
      </c>
      <c r="I183" s="43">
        <f t="shared" ca="1" si="15"/>
        <v>0</v>
      </c>
      <c r="J183" s="44" t="str">
        <f t="shared" ca="1" si="16"/>
        <v/>
      </c>
      <c r="K183" s="45" t="str">
        <f t="shared" ca="1" si="17"/>
        <v/>
      </c>
    </row>
    <row r="184" spans="1:11" ht="20.100000000000001" customHeight="1" x14ac:dyDescent="0.25">
      <c r="A184" s="12" t="str">
        <f t="array" aca="1" ref="A184" ca="1">IFERROR(INDEX('Récaptitulatif Résa PARIS 2018'!$A$2:OFFSET($A$2,LastR2,0), MATCH(0, IF($A$1='Récaptitulatif Résa PARIS 2018'!$F$2:OFFSET($F$2,LastR2,0), COUNTIF($A$2:$A183, 'Récaptitulatif Résa PARIS 2018'!$A$2:OFFSET($A$2,LastR2,0)), ""), 0)),"")</f>
        <v/>
      </c>
      <c r="B184" s="43">
        <f ca="1">IF(OR($A184="",$A184=0),0,SUMPRODUCT((('Récaptitulatif Résa PARIS 2018'!$A$2:OFFSET($A$2,LastR2,0))='Analyse par appartement'!$A184)*(('Récaptitulatif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84" s="43">
        <f ca="1">IF(OR($A184="",$A184=0),0,SUMPRODUCT((('Récaptitulatif Résa PARIS 2018'!$A$2:OFFSET($A$2,LastR2,0))='Analyse par appartement'!$A184)*(('Récaptitulatif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84" s="43">
        <f ca="1">IF(OR($A184="",$A184=0),0,SUMPRODUCT((('Récaptitulatif Résa PARIS 2018'!$A$2:OFFSET($A$2,LastR2,0))='Analyse par appartement'!$A184)*(('Récaptitulatif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84" s="43">
        <f ca="1">IF(OR($A184="",$A184=0),0,SUMPRODUCT((('Récaptitulatif Résa PARIS 2018'!$A$2:OFFSET($A$2,LastR2,0))='Analyse par appartement'!$A184)*(('Récaptitulatif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84" s="92">
        <f ca="1">IF(OR($A184="",$A184=0),0,SUMPRODUCT((('Récaptitulatif Résa PARIS 2018'!$A$2:OFFSET($A$2,LastR2,0))='Analyse par appartement'!$A184)*(('Récaptitulatif Résa PARIS 2018'!$F$2:OFFSET($F$2,LastR2,0))='Analyse par appartement'!$A$1)*(('Récaptitulatif Résa PARIS 2018'!$I$2:OFFSET($I$2,LastR2,0)))))</f>
        <v>0</v>
      </c>
      <c r="G184" s="43">
        <f ca="1">IFERROR(IF(A184="",0,INDIRECT("'Récaptitulatif Loyer Paris'!"&amp;ADDRESS(MATCH(A184,'Récapitulatif  Loyer PARIS 2018'!$A:$A,0),MATCH($A$1,'Récapitulatif  Loyer PARIS 2018'!$1:$1,0)+1,4))),0)</f>
        <v>0</v>
      </c>
      <c r="H184" s="92">
        <f ca="1">IFERROR(IF(A184="",0,INDIRECT("'Récaptitulatif Loyer Paris'!"&amp;ADDRESS(MATCH(A184,'Récapitulatif  Loyer PARIS 2018'!$A:$A,0),MATCH($A$1,'Récapitulatif  Loyer PARIS 2018'!$1:$1,0),4))),0)</f>
        <v>0</v>
      </c>
      <c r="I184" s="43">
        <f t="shared" ca="1" si="15"/>
        <v>0</v>
      </c>
      <c r="J184" s="44" t="str">
        <f t="shared" ca="1" si="16"/>
        <v/>
      </c>
      <c r="K184" s="45" t="str">
        <f t="shared" ca="1" si="17"/>
        <v/>
      </c>
    </row>
    <row r="185" spans="1:11" ht="20.100000000000001" customHeight="1" x14ac:dyDescent="0.25">
      <c r="A185" s="12" t="str">
        <f t="array" aca="1" ref="A185" ca="1">IFERROR(INDEX('Récaptitulatif Résa PARIS 2018'!$A$2:OFFSET($A$2,LastR2,0), MATCH(0, IF($A$1='Récaptitulatif Résa PARIS 2018'!$F$2:OFFSET($F$2,LastR2,0), COUNTIF($A$2:$A184, 'Récaptitulatif Résa PARIS 2018'!$A$2:OFFSET($A$2,LastR2,0)), ""), 0)),"")</f>
        <v/>
      </c>
      <c r="B185" s="43">
        <f ca="1">IF(OR($A185="",$A185=0),0,SUMPRODUCT((('Récaptitulatif Résa PARIS 2018'!$A$2:OFFSET($A$2,LastR2,0))='Analyse par appartement'!$A185)*(('Récaptitulatif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85" s="43">
        <f ca="1">IF(OR($A185="",$A185=0),0,SUMPRODUCT((('Récaptitulatif Résa PARIS 2018'!$A$2:OFFSET($A$2,LastR2,0))='Analyse par appartement'!$A185)*(('Récaptitulatif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85" s="43">
        <f ca="1">IF(OR($A185="",$A185=0),0,SUMPRODUCT((('Récaptitulatif Résa PARIS 2018'!$A$2:OFFSET($A$2,LastR2,0))='Analyse par appartement'!$A185)*(('Récaptitulatif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85" s="43">
        <f ca="1">IF(OR($A185="",$A185=0),0,SUMPRODUCT((('Récaptitulatif Résa PARIS 2018'!$A$2:OFFSET($A$2,LastR2,0))='Analyse par appartement'!$A185)*(('Récaptitulatif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85" s="92">
        <f ca="1">IF(OR($A185="",$A185=0),0,SUMPRODUCT((('Récaptitulatif Résa PARIS 2018'!$A$2:OFFSET($A$2,LastR2,0))='Analyse par appartement'!$A185)*(('Récaptitulatif Résa PARIS 2018'!$F$2:OFFSET($F$2,LastR2,0))='Analyse par appartement'!$A$1)*(('Récaptitulatif Résa PARIS 2018'!$I$2:OFFSET($I$2,LastR2,0)))))</f>
        <v>0</v>
      </c>
      <c r="G185" s="43">
        <f ca="1">IFERROR(IF(A185="",0,INDIRECT("'Récaptitulatif Loyer Paris'!"&amp;ADDRESS(MATCH(A185,'Récapitulatif  Loyer PARIS 2018'!$A:$A,0),MATCH($A$1,'Récapitulatif  Loyer PARIS 2018'!$1:$1,0)+1,4))),0)</f>
        <v>0</v>
      </c>
      <c r="H185" s="92">
        <f ca="1">IFERROR(IF(A185="",0,INDIRECT("'Récaptitulatif Loyer Paris'!"&amp;ADDRESS(MATCH(A185,'Récapitulatif  Loyer PARIS 2018'!$A:$A,0),MATCH($A$1,'Récapitulatif  Loyer PARIS 2018'!$1:$1,0),4))),0)</f>
        <v>0</v>
      </c>
      <c r="I185" s="43">
        <f t="shared" ca="1" si="15"/>
        <v>0</v>
      </c>
      <c r="J185" s="44" t="str">
        <f t="shared" ca="1" si="16"/>
        <v/>
      </c>
      <c r="K185" s="45" t="str">
        <f t="shared" ca="1" si="17"/>
        <v/>
      </c>
    </row>
    <row r="186" spans="1:11" ht="20.100000000000001" customHeight="1" x14ac:dyDescent="0.25">
      <c r="A186" s="12" t="str">
        <f t="array" aca="1" ref="A186" ca="1">IFERROR(INDEX('Récaptitulatif Résa PARIS 2018'!$A$2:OFFSET($A$2,LastR2,0), MATCH(0, IF($A$1='Récaptitulatif Résa PARIS 2018'!$F$2:OFFSET($F$2,LastR2,0), COUNTIF($A$2:$A185, 'Récaptitulatif Résa PARIS 2018'!$A$2:OFFSET($A$2,LastR2,0)), ""), 0)),"")</f>
        <v/>
      </c>
      <c r="B186" s="43">
        <f ca="1">IF(OR($A186="",$A186=0),0,SUMPRODUCT((('Récaptitulatif Résa PARIS 2018'!$A$2:OFFSET($A$2,LastR2,0))='Analyse par appartement'!$A186)*(('Récaptitulatif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86" s="43">
        <f ca="1">IF(OR($A186="",$A186=0),0,SUMPRODUCT((('Récaptitulatif Résa PARIS 2018'!$A$2:OFFSET($A$2,LastR2,0))='Analyse par appartement'!$A186)*(('Récaptitulatif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86" s="43">
        <f ca="1">IF(OR($A186="",$A186=0),0,SUMPRODUCT((('Récaptitulatif Résa PARIS 2018'!$A$2:OFFSET($A$2,LastR2,0))='Analyse par appartement'!$A186)*(('Récaptitulatif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86" s="43">
        <f ca="1">IF(OR($A186="",$A186=0),0,SUMPRODUCT((('Récaptitulatif Résa PARIS 2018'!$A$2:OFFSET($A$2,LastR2,0))='Analyse par appartement'!$A186)*(('Récaptitulatif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86" s="92">
        <f ca="1">IF(OR($A186="",$A186=0),0,SUMPRODUCT((('Récaptitulatif Résa PARIS 2018'!$A$2:OFFSET($A$2,LastR2,0))='Analyse par appartement'!$A186)*(('Récaptitulatif Résa PARIS 2018'!$F$2:OFFSET($F$2,LastR2,0))='Analyse par appartement'!$A$1)*(('Récaptitulatif Résa PARIS 2018'!$I$2:OFFSET($I$2,LastR2,0)))))</f>
        <v>0</v>
      </c>
      <c r="G186" s="43">
        <f ca="1">IFERROR(IF(A186="",0,INDIRECT("'Récaptitulatif Loyer Paris'!"&amp;ADDRESS(MATCH(A186,'Récapitulatif  Loyer PARIS 2018'!$A:$A,0),MATCH($A$1,'Récapitulatif  Loyer PARIS 2018'!$1:$1,0)+1,4))),0)</f>
        <v>0</v>
      </c>
      <c r="H186" s="92">
        <f ca="1">IFERROR(IF(A186="",0,INDIRECT("'Récaptitulatif Loyer Paris'!"&amp;ADDRESS(MATCH(A186,'Récapitulatif  Loyer PARIS 2018'!$A:$A,0),MATCH($A$1,'Récapitulatif  Loyer PARIS 2018'!$1:$1,0),4))),0)</f>
        <v>0</v>
      </c>
      <c r="I186" s="43">
        <f t="shared" ca="1" si="15"/>
        <v>0</v>
      </c>
      <c r="J186" s="44" t="str">
        <f t="shared" ca="1" si="16"/>
        <v/>
      </c>
      <c r="K186" s="45" t="str">
        <f t="shared" ca="1" si="17"/>
        <v/>
      </c>
    </row>
    <row r="187" spans="1:11" ht="20.100000000000001" customHeight="1" x14ac:dyDescent="0.25">
      <c r="A187" s="12" t="str">
        <f t="array" aca="1" ref="A187" ca="1">IFERROR(INDEX('Récaptitulatif Résa PARIS 2018'!$A$2:OFFSET($A$2,LastR2,0), MATCH(0, IF($A$1='Récaptitulatif Résa PARIS 2018'!$F$2:OFFSET($F$2,LastR2,0), COUNTIF($A$2:$A186, 'Récaptitulatif Résa PARIS 2018'!$A$2:OFFSET($A$2,LastR2,0)), ""), 0)),"")</f>
        <v/>
      </c>
      <c r="B187" s="43">
        <f ca="1">IF(OR($A187="",$A187=0),0,SUMPRODUCT((('Récaptitulatif Résa PARIS 2018'!$A$2:OFFSET($A$2,LastR2,0))='Analyse par appartement'!$A187)*(('Récaptitulatif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87" s="43">
        <f ca="1">IF(OR($A187="",$A187=0),0,SUMPRODUCT((('Récaptitulatif Résa PARIS 2018'!$A$2:OFFSET($A$2,LastR2,0))='Analyse par appartement'!$A187)*(('Récaptitulatif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87" s="43">
        <f ca="1">IF(OR($A187="",$A187=0),0,SUMPRODUCT((('Récaptitulatif Résa PARIS 2018'!$A$2:OFFSET($A$2,LastR2,0))='Analyse par appartement'!$A187)*(('Récaptitulatif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87" s="43">
        <f ca="1">IF(OR($A187="",$A187=0),0,SUMPRODUCT((('Récaptitulatif Résa PARIS 2018'!$A$2:OFFSET($A$2,LastR2,0))='Analyse par appartement'!$A187)*(('Récaptitulatif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87" s="92">
        <f ca="1">IF(OR($A187="",$A187=0),0,SUMPRODUCT((('Récaptitulatif Résa PARIS 2018'!$A$2:OFFSET($A$2,LastR2,0))='Analyse par appartement'!$A187)*(('Récaptitulatif Résa PARIS 2018'!$F$2:OFFSET($F$2,LastR2,0))='Analyse par appartement'!$A$1)*(('Récaptitulatif Résa PARIS 2018'!$I$2:OFFSET($I$2,LastR2,0)))))</f>
        <v>0</v>
      </c>
      <c r="G187" s="43">
        <f ca="1">IFERROR(IF(A187="",0,INDIRECT("'Récaptitulatif Loyer Paris'!"&amp;ADDRESS(MATCH(A187,'Récapitulatif  Loyer PARIS 2018'!$A:$A,0),MATCH($A$1,'Récapitulatif  Loyer PARIS 2018'!$1:$1,0)+1,4))),0)</f>
        <v>0</v>
      </c>
      <c r="H187" s="92">
        <f ca="1">IFERROR(IF(A187="",0,INDIRECT("'Récaptitulatif Loyer Paris'!"&amp;ADDRESS(MATCH(A187,'Récapitulatif  Loyer PARIS 2018'!$A:$A,0),MATCH($A$1,'Récapitulatif  Loyer PARIS 2018'!$1:$1,0),4))),0)</f>
        <v>0</v>
      </c>
      <c r="I187" s="43">
        <f t="shared" ca="1" si="15"/>
        <v>0</v>
      </c>
      <c r="J187" s="44" t="str">
        <f t="shared" ca="1" si="16"/>
        <v/>
      </c>
      <c r="K187" s="45" t="str">
        <f t="shared" ca="1" si="17"/>
        <v/>
      </c>
    </row>
    <row r="188" spans="1:11" ht="20.100000000000001" customHeight="1" x14ac:dyDescent="0.25">
      <c r="A188" s="12" t="str">
        <f t="array" aca="1" ref="A188" ca="1">IFERROR(INDEX('Récaptitulatif Résa PARIS 2018'!$A$2:OFFSET($A$2,LastR2,0), MATCH(0, IF($A$1='Récaptitulatif Résa PARIS 2018'!$F$2:OFFSET($F$2,LastR2,0), COUNTIF($A$2:$A187, 'Récaptitulatif Résa PARIS 2018'!$A$2:OFFSET($A$2,LastR2,0)), ""), 0)),"")</f>
        <v/>
      </c>
      <c r="B188" s="43">
        <f ca="1">IF(OR($A188="",$A188=0),0,SUMPRODUCT((('Récaptitulatif Résa PARIS 2018'!$A$2:OFFSET($A$2,LastR2,0))='Analyse par appartement'!$A188)*(('Récaptitulatif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88" s="43">
        <f ca="1">IF(OR($A188="",$A188=0),0,SUMPRODUCT((('Récaptitulatif Résa PARIS 2018'!$A$2:OFFSET($A$2,LastR2,0))='Analyse par appartement'!$A188)*(('Récaptitulatif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88" s="43">
        <f ca="1">IF(OR($A188="",$A188=0),0,SUMPRODUCT((('Récaptitulatif Résa PARIS 2018'!$A$2:OFFSET($A$2,LastR2,0))='Analyse par appartement'!$A188)*(('Récaptitulatif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88" s="43">
        <f ca="1">IF(OR($A188="",$A188=0),0,SUMPRODUCT((('Récaptitulatif Résa PARIS 2018'!$A$2:OFFSET($A$2,LastR2,0))='Analyse par appartement'!$A188)*(('Récaptitulatif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88" s="92">
        <f ca="1">IF(OR($A188="",$A188=0),0,SUMPRODUCT((('Récaptitulatif Résa PARIS 2018'!$A$2:OFFSET($A$2,LastR2,0))='Analyse par appartement'!$A188)*(('Récaptitulatif Résa PARIS 2018'!$F$2:OFFSET($F$2,LastR2,0))='Analyse par appartement'!$A$1)*(('Récaptitulatif Résa PARIS 2018'!$I$2:OFFSET($I$2,LastR2,0)))))</f>
        <v>0</v>
      </c>
      <c r="G188" s="43">
        <f ca="1">IFERROR(IF(A188="",0,INDIRECT("'Récaptitulatif Loyer Paris'!"&amp;ADDRESS(MATCH(A188,'Récapitulatif  Loyer PARIS 2018'!$A:$A,0),MATCH($A$1,'Récapitulatif  Loyer PARIS 2018'!$1:$1,0)+1,4))),0)</f>
        <v>0</v>
      </c>
      <c r="H188" s="92">
        <f ca="1">IFERROR(IF(A188="",0,INDIRECT("'Récaptitulatif Loyer Paris'!"&amp;ADDRESS(MATCH(A188,'Récapitulatif  Loyer PARIS 2018'!$A:$A,0),MATCH($A$1,'Récapitulatif  Loyer PARIS 2018'!$1:$1,0),4))),0)</f>
        <v>0</v>
      </c>
      <c r="I188" s="43">
        <f t="shared" ca="1" si="15"/>
        <v>0</v>
      </c>
      <c r="J188" s="44" t="str">
        <f t="shared" ca="1" si="16"/>
        <v/>
      </c>
      <c r="K188" s="45" t="str">
        <f t="shared" ca="1" si="17"/>
        <v/>
      </c>
    </row>
    <row r="189" spans="1:11" ht="20.100000000000001" customHeight="1" x14ac:dyDescent="0.25">
      <c r="A189" s="12" t="str">
        <f t="array" aca="1" ref="A189" ca="1">IFERROR(INDEX('Récaptitulatif Résa PARIS 2018'!$A$2:OFFSET($A$2,LastR2,0), MATCH(0, IF($A$1='Récaptitulatif Résa PARIS 2018'!$F$2:OFFSET($F$2,LastR2,0), COUNTIF($A$2:$A188, 'Récaptitulatif Résa PARIS 2018'!$A$2:OFFSET($A$2,LastR2,0)), ""), 0)),"")</f>
        <v/>
      </c>
      <c r="B189" s="43">
        <f ca="1">IF(OR($A189="",$A189=0),0,SUMPRODUCT((('Récaptitulatif Résa PARIS 2018'!$A$2:OFFSET($A$2,LastR2,0))='Analyse par appartement'!$A189)*(('Récaptitulatif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89" s="43">
        <f ca="1">IF(OR($A189="",$A189=0),0,SUMPRODUCT((('Récaptitulatif Résa PARIS 2018'!$A$2:OFFSET($A$2,LastR2,0))='Analyse par appartement'!$A189)*(('Récaptitulatif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89" s="43">
        <f ca="1">IF(OR($A189="",$A189=0),0,SUMPRODUCT((('Récaptitulatif Résa PARIS 2018'!$A$2:OFFSET($A$2,LastR2,0))='Analyse par appartement'!$A189)*(('Récaptitulatif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89" s="43">
        <f ca="1">IF(OR($A189="",$A189=0),0,SUMPRODUCT((('Récaptitulatif Résa PARIS 2018'!$A$2:OFFSET($A$2,LastR2,0))='Analyse par appartement'!$A189)*(('Récaptitulatif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89" s="92">
        <f ca="1">IF(OR($A189="",$A189=0),0,SUMPRODUCT((('Récaptitulatif Résa PARIS 2018'!$A$2:OFFSET($A$2,LastR2,0))='Analyse par appartement'!$A189)*(('Récaptitulatif Résa PARIS 2018'!$F$2:OFFSET($F$2,LastR2,0))='Analyse par appartement'!$A$1)*(('Récaptitulatif Résa PARIS 2018'!$I$2:OFFSET($I$2,LastR2,0)))))</f>
        <v>0</v>
      </c>
      <c r="G189" s="43">
        <f ca="1">IFERROR(IF(A189="",0,INDIRECT("'Récaptitulatif Loyer Paris'!"&amp;ADDRESS(MATCH(A189,'Récapitulatif  Loyer PARIS 2018'!$A:$A,0),MATCH($A$1,'Récapitulatif  Loyer PARIS 2018'!$1:$1,0)+1,4))),0)</f>
        <v>0</v>
      </c>
      <c r="H189" s="92">
        <f ca="1">IFERROR(IF(A189="",0,INDIRECT("'Récaptitulatif Loyer Paris'!"&amp;ADDRESS(MATCH(A189,'Récapitulatif  Loyer PARIS 2018'!$A:$A,0),MATCH($A$1,'Récapitulatif  Loyer PARIS 2018'!$1:$1,0),4))),0)</f>
        <v>0</v>
      </c>
      <c r="I189" s="43">
        <f t="shared" ca="1" si="15"/>
        <v>0</v>
      </c>
      <c r="J189" s="44" t="str">
        <f t="shared" ca="1" si="16"/>
        <v/>
      </c>
      <c r="K189" s="45" t="str">
        <f t="shared" ca="1" si="17"/>
        <v/>
      </c>
    </row>
    <row r="190" spans="1:11" ht="20.100000000000001" customHeight="1" x14ac:dyDescent="0.25">
      <c r="A190" s="12" t="str">
        <f t="array" aca="1" ref="A190" ca="1">IFERROR(INDEX('Récaptitulatif Résa PARIS 2018'!$A$2:OFFSET($A$2,LastR2,0), MATCH(0, IF($A$1='Récaptitulatif Résa PARIS 2018'!$F$2:OFFSET($F$2,LastR2,0), COUNTIF($A$2:$A189, 'Récaptitulatif Résa PARIS 2018'!$A$2:OFFSET($A$2,LastR2,0)), ""), 0)),"")</f>
        <v/>
      </c>
      <c r="B190" s="43">
        <f ca="1">IF(OR($A190="",$A190=0),0,SUMPRODUCT((('Récaptitulatif Résa PARIS 2018'!$A$2:OFFSET($A$2,LastR2,0))='Analyse par appartement'!$A190)*(('Récaptitulatif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90" s="43">
        <f ca="1">IF(OR($A190="",$A190=0),0,SUMPRODUCT((('Récaptitulatif Résa PARIS 2018'!$A$2:OFFSET($A$2,LastR2,0))='Analyse par appartement'!$A190)*(('Récaptitulatif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90" s="43">
        <f ca="1">IF(OR($A190="",$A190=0),0,SUMPRODUCT((('Récaptitulatif Résa PARIS 2018'!$A$2:OFFSET($A$2,LastR2,0))='Analyse par appartement'!$A190)*(('Récaptitulatif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90" s="43">
        <f ca="1">IF(OR($A190="",$A190=0),0,SUMPRODUCT((('Récaptitulatif Résa PARIS 2018'!$A$2:OFFSET($A$2,LastR2,0))='Analyse par appartement'!$A190)*(('Récaptitulatif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90" s="92">
        <f ca="1">IF(OR($A190="",$A190=0),0,SUMPRODUCT((('Récaptitulatif Résa PARIS 2018'!$A$2:OFFSET($A$2,LastR2,0))='Analyse par appartement'!$A190)*(('Récaptitulatif Résa PARIS 2018'!$F$2:OFFSET($F$2,LastR2,0))='Analyse par appartement'!$A$1)*(('Récaptitulatif Résa PARIS 2018'!$I$2:OFFSET($I$2,LastR2,0)))))</f>
        <v>0</v>
      </c>
      <c r="G190" s="43">
        <f ca="1">IFERROR(IF(A190="",0,INDIRECT("'Récaptitulatif Loyer Paris'!"&amp;ADDRESS(MATCH(A190,'Récapitulatif  Loyer PARIS 2018'!$A:$A,0),MATCH($A$1,'Récapitulatif  Loyer PARIS 2018'!$1:$1,0)+1,4))),0)</f>
        <v>0</v>
      </c>
      <c r="H190" s="92">
        <f ca="1">IFERROR(IF(A190="",0,INDIRECT("'Récaptitulatif Loyer Paris'!"&amp;ADDRESS(MATCH(A190,'Récapitulatif  Loyer PARIS 2018'!$A:$A,0),MATCH($A$1,'Récapitulatif  Loyer PARIS 2018'!$1:$1,0),4))),0)</f>
        <v>0</v>
      </c>
      <c r="I190" s="43">
        <f t="shared" ca="1" si="15"/>
        <v>0</v>
      </c>
      <c r="J190" s="44" t="str">
        <f t="shared" ca="1" si="16"/>
        <v/>
      </c>
      <c r="K190" s="45" t="str">
        <f t="shared" ca="1" si="17"/>
        <v/>
      </c>
    </row>
    <row r="191" spans="1:11" ht="20.100000000000001" customHeight="1" x14ac:dyDescent="0.25">
      <c r="A191" s="12" t="str">
        <f t="array" aca="1" ref="A191" ca="1">IFERROR(INDEX('Récaptitulatif Résa PARIS 2018'!$A$2:OFFSET($A$2,LastR2,0), MATCH(0, IF($A$1='Récaptitulatif Résa PARIS 2018'!$F$2:OFFSET($F$2,LastR2,0), COUNTIF($A$2:$A190, 'Récaptitulatif Résa PARIS 2018'!$A$2:OFFSET($A$2,LastR2,0)), ""), 0)),"")</f>
        <v/>
      </c>
      <c r="B191" s="43">
        <f ca="1">IF(OR($A191="",$A191=0),0,SUMPRODUCT((('Récaptitulatif Résa PARIS 2018'!$A$2:OFFSET($A$2,LastR2,0))='Analyse par appartement'!$A191)*(('Récaptitulatif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91" s="43">
        <f ca="1">IF(OR($A191="",$A191=0),0,SUMPRODUCT((('Récaptitulatif Résa PARIS 2018'!$A$2:OFFSET($A$2,LastR2,0))='Analyse par appartement'!$A191)*(('Récaptitulatif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91" s="43">
        <f ca="1">IF(OR($A191="",$A191=0),0,SUMPRODUCT((('Récaptitulatif Résa PARIS 2018'!$A$2:OFFSET($A$2,LastR2,0))='Analyse par appartement'!$A191)*(('Récaptitulatif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91" s="43">
        <f ca="1">IF(OR($A191="",$A191=0),0,SUMPRODUCT((('Récaptitulatif Résa PARIS 2018'!$A$2:OFFSET($A$2,LastR2,0))='Analyse par appartement'!$A191)*(('Récaptitulatif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91" s="92">
        <f ca="1">IF(OR($A191="",$A191=0),0,SUMPRODUCT((('Récaptitulatif Résa PARIS 2018'!$A$2:OFFSET($A$2,LastR2,0))='Analyse par appartement'!$A191)*(('Récaptitulatif Résa PARIS 2018'!$F$2:OFFSET($F$2,LastR2,0))='Analyse par appartement'!$A$1)*(('Récaptitulatif Résa PARIS 2018'!$I$2:OFFSET($I$2,LastR2,0)))))</f>
        <v>0</v>
      </c>
      <c r="G191" s="43">
        <f ca="1">IFERROR(IF(A191="",0,INDIRECT("'Récaptitulatif Loyer Paris'!"&amp;ADDRESS(MATCH(A191,'Récapitulatif  Loyer PARIS 2018'!$A:$A,0),MATCH($A$1,'Récapitulatif  Loyer PARIS 2018'!$1:$1,0)+1,4))),0)</f>
        <v>0</v>
      </c>
      <c r="H191" s="92">
        <f ca="1">IFERROR(IF(A191="",0,INDIRECT("'Récaptitulatif Loyer Paris'!"&amp;ADDRESS(MATCH(A191,'Récapitulatif  Loyer PARIS 2018'!$A:$A,0),MATCH($A$1,'Récapitulatif  Loyer PARIS 2018'!$1:$1,0),4))),0)</f>
        <v>0</v>
      </c>
      <c r="I191" s="43">
        <f t="shared" ca="1" si="15"/>
        <v>0</v>
      </c>
      <c r="J191" s="44" t="str">
        <f t="shared" ca="1" si="16"/>
        <v/>
      </c>
      <c r="K191" s="45" t="str">
        <f t="shared" ca="1" si="17"/>
        <v/>
      </c>
    </row>
    <row r="192" spans="1:11" ht="20.100000000000001" customHeight="1" x14ac:dyDescent="0.25">
      <c r="A192" s="12" t="str">
        <f t="array" aca="1" ref="A192" ca="1">IFERROR(INDEX('Récaptitulatif Résa PARIS 2018'!$A$2:OFFSET($A$2,LastR2,0), MATCH(0, IF($A$1='Récaptitulatif Résa PARIS 2018'!$F$2:OFFSET($F$2,LastR2,0), COUNTIF($A$2:$A191, 'Récaptitulatif Résa PARIS 2018'!$A$2:OFFSET($A$2,LastR2,0)), ""), 0)),"")</f>
        <v/>
      </c>
      <c r="B192" s="43">
        <f ca="1">IF(OR($A192="",$A192=0),0,SUMPRODUCT((('Récaptitulatif Résa PARIS 2018'!$A$2:OFFSET($A$2,LastR2,0))='Analyse par appartement'!$A192)*(('Récaptitulatif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92" s="43">
        <f ca="1">IF(OR($A192="",$A192=0),0,SUMPRODUCT((('Récaptitulatif Résa PARIS 2018'!$A$2:OFFSET($A$2,LastR2,0))='Analyse par appartement'!$A192)*(('Récaptitulatif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92" s="43">
        <f ca="1">IF(OR($A192="",$A192=0),0,SUMPRODUCT((('Récaptitulatif Résa PARIS 2018'!$A$2:OFFSET($A$2,LastR2,0))='Analyse par appartement'!$A192)*(('Récaptitulatif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92" s="43">
        <f ca="1">IF(OR($A192="",$A192=0),0,SUMPRODUCT((('Récaptitulatif Résa PARIS 2018'!$A$2:OFFSET($A$2,LastR2,0))='Analyse par appartement'!$A192)*(('Récaptitulatif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92" s="92">
        <f ca="1">IF(OR($A192="",$A192=0),0,SUMPRODUCT((('Récaptitulatif Résa PARIS 2018'!$A$2:OFFSET($A$2,LastR2,0))='Analyse par appartement'!$A192)*(('Récaptitulatif Résa PARIS 2018'!$F$2:OFFSET($F$2,LastR2,0))='Analyse par appartement'!$A$1)*(('Récaptitulatif Résa PARIS 2018'!$I$2:OFFSET($I$2,LastR2,0)))))</f>
        <v>0</v>
      </c>
      <c r="G192" s="43">
        <f ca="1">IFERROR(IF(A192="",0,INDIRECT("'Récaptitulatif Loyer Paris'!"&amp;ADDRESS(MATCH(A192,'Récapitulatif  Loyer PARIS 2018'!$A:$A,0),MATCH($A$1,'Récapitulatif  Loyer PARIS 2018'!$1:$1,0)+1,4))),0)</f>
        <v>0</v>
      </c>
      <c r="H192" s="92">
        <f ca="1">IFERROR(IF(A192="",0,INDIRECT("'Récaptitulatif Loyer Paris'!"&amp;ADDRESS(MATCH(A192,'Récapitulatif  Loyer PARIS 2018'!$A:$A,0),MATCH($A$1,'Récapitulatif  Loyer PARIS 2018'!$1:$1,0),4))),0)</f>
        <v>0</v>
      </c>
      <c r="I192" s="43">
        <f t="shared" ca="1" si="15"/>
        <v>0</v>
      </c>
      <c r="J192" s="44" t="str">
        <f t="shared" ca="1" si="16"/>
        <v/>
      </c>
      <c r="K192" s="45" t="str">
        <f t="shared" ca="1" si="17"/>
        <v/>
      </c>
    </row>
    <row r="193" spans="1:11" ht="20.100000000000001" customHeight="1" x14ac:dyDescent="0.25">
      <c r="A193" s="12" t="str">
        <f t="array" aca="1" ref="A193" ca="1">IFERROR(INDEX('Récaptitulatif Résa PARIS 2018'!$A$2:OFFSET($A$2,LastR2,0), MATCH(0, IF($A$1='Récaptitulatif Résa PARIS 2018'!$F$2:OFFSET($F$2,LastR2,0), COUNTIF($A$2:$A192, 'Récaptitulatif Résa PARIS 2018'!$A$2:OFFSET($A$2,LastR2,0)), ""), 0)),"")</f>
        <v/>
      </c>
      <c r="B193" s="43">
        <f ca="1">IF(OR($A193="",$A193=0),0,SUMPRODUCT((('Récaptitulatif Résa PARIS 2018'!$A$2:OFFSET($A$2,LastR2,0))='Analyse par appartement'!$A193)*(('Récaptitulatif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93" s="43">
        <f ca="1">IF(OR($A193="",$A193=0),0,SUMPRODUCT((('Récaptitulatif Résa PARIS 2018'!$A$2:OFFSET($A$2,LastR2,0))='Analyse par appartement'!$A193)*(('Récaptitulatif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93" s="43">
        <f ca="1">IF(OR($A193="",$A193=0),0,SUMPRODUCT((('Récaptitulatif Résa PARIS 2018'!$A$2:OFFSET($A$2,LastR2,0))='Analyse par appartement'!$A193)*(('Récaptitulatif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93" s="43">
        <f ca="1">IF(OR($A193="",$A193=0),0,SUMPRODUCT((('Récaptitulatif Résa PARIS 2018'!$A$2:OFFSET($A$2,LastR2,0))='Analyse par appartement'!$A193)*(('Récaptitulatif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93" s="92">
        <f ca="1">IF(OR($A193="",$A193=0),0,SUMPRODUCT((('Récaptitulatif Résa PARIS 2018'!$A$2:OFFSET($A$2,LastR2,0))='Analyse par appartement'!$A193)*(('Récaptitulatif Résa PARIS 2018'!$F$2:OFFSET($F$2,LastR2,0))='Analyse par appartement'!$A$1)*(('Récaptitulatif Résa PARIS 2018'!$I$2:OFFSET($I$2,LastR2,0)))))</f>
        <v>0</v>
      </c>
      <c r="G193" s="43">
        <f ca="1">IFERROR(IF(A193="",0,INDIRECT("'Récaptitulatif Loyer Paris'!"&amp;ADDRESS(MATCH(A193,'Récapitulatif  Loyer PARIS 2018'!$A:$A,0),MATCH($A$1,'Récapitulatif  Loyer PARIS 2018'!$1:$1,0)+1,4))),0)</f>
        <v>0</v>
      </c>
      <c r="H193" s="92">
        <f ca="1">IFERROR(IF(A193="",0,INDIRECT("'Récaptitulatif Loyer Paris'!"&amp;ADDRESS(MATCH(A193,'Récapitulatif  Loyer PARIS 2018'!$A:$A,0),MATCH($A$1,'Récapitulatif  Loyer PARIS 2018'!$1:$1,0),4))),0)</f>
        <v>0</v>
      </c>
      <c r="I193" s="43">
        <f t="shared" ca="1" si="15"/>
        <v>0</v>
      </c>
      <c r="J193" s="44" t="str">
        <f t="shared" ca="1" si="16"/>
        <v/>
      </c>
      <c r="K193" s="45" t="str">
        <f t="shared" ca="1" si="17"/>
        <v/>
      </c>
    </row>
    <row r="194" spans="1:11" ht="20.100000000000001" customHeight="1" x14ac:dyDescent="0.25">
      <c r="A194" s="12" t="str">
        <f t="array" aca="1" ref="A194" ca="1">IFERROR(INDEX('Récaptitulatif Résa PARIS 2018'!$A$2:OFFSET($A$2,LastR2,0), MATCH(0, IF($A$1='Récaptitulatif Résa PARIS 2018'!$F$2:OFFSET($F$2,LastR2,0), COUNTIF($A$2:$A193, 'Récaptitulatif Résa PARIS 2018'!$A$2:OFFSET($A$2,LastR2,0)), ""), 0)),"")</f>
        <v/>
      </c>
      <c r="B194" s="43">
        <f ca="1">IF(OR($A194="",$A194=0),0,SUMPRODUCT((('Récaptitulatif Résa PARIS 2018'!$A$2:OFFSET($A$2,LastR2,0))='Analyse par appartement'!$A194)*(('Récaptitulatif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94" s="43">
        <f ca="1">IF(OR($A194="",$A194=0),0,SUMPRODUCT((('Récaptitulatif Résa PARIS 2018'!$A$2:OFFSET($A$2,LastR2,0))='Analyse par appartement'!$A194)*(('Récaptitulatif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94" s="43">
        <f ca="1">IF(OR($A194="",$A194=0),0,SUMPRODUCT((('Récaptitulatif Résa PARIS 2018'!$A$2:OFFSET($A$2,LastR2,0))='Analyse par appartement'!$A194)*(('Récaptitulatif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94" s="43">
        <f ca="1">IF(OR($A194="",$A194=0),0,SUMPRODUCT((('Récaptitulatif Résa PARIS 2018'!$A$2:OFFSET($A$2,LastR2,0))='Analyse par appartement'!$A194)*(('Récaptitulatif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94" s="92">
        <f ca="1">IF(OR($A194="",$A194=0),0,SUMPRODUCT((('Récaptitulatif Résa PARIS 2018'!$A$2:OFFSET($A$2,LastR2,0))='Analyse par appartement'!$A194)*(('Récaptitulatif Résa PARIS 2018'!$F$2:OFFSET($F$2,LastR2,0))='Analyse par appartement'!$A$1)*(('Récaptitulatif Résa PARIS 2018'!$I$2:OFFSET($I$2,LastR2,0)))))</f>
        <v>0</v>
      </c>
      <c r="G194" s="43">
        <f ca="1">IFERROR(IF(A194="",0,INDIRECT("'Récaptitulatif Loyer Paris'!"&amp;ADDRESS(MATCH(A194,'Récapitulatif  Loyer PARIS 2018'!$A:$A,0),MATCH($A$1,'Récapitulatif  Loyer PARIS 2018'!$1:$1,0)+1,4))),0)</f>
        <v>0</v>
      </c>
      <c r="H194" s="92">
        <f ca="1">IFERROR(IF(A194="",0,INDIRECT("'Récaptitulatif Loyer Paris'!"&amp;ADDRESS(MATCH(A194,'Récapitulatif  Loyer PARIS 2018'!$A:$A,0),MATCH($A$1,'Récapitulatif  Loyer PARIS 2018'!$1:$1,0),4))),0)</f>
        <v>0</v>
      </c>
      <c r="I194" s="43">
        <f t="shared" ca="1" si="15"/>
        <v>0</v>
      </c>
      <c r="J194" s="44" t="str">
        <f t="shared" ca="1" si="16"/>
        <v/>
      </c>
      <c r="K194" s="45" t="str">
        <f t="shared" ca="1" si="17"/>
        <v/>
      </c>
    </row>
    <row r="195" spans="1:11" ht="20.100000000000001" customHeight="1" x14ac:dyDescent="0.25">
      <c r="A195" s="12" t="str">
        <f t="array" aca="1" ref="A195" ca="1">IFERROR(INDEX('Récaptitulatif Résa PARIS 2018'!$A$2:OFFSET($A$2,LastR2,0), MATCH(0, IF($A$1='Récaptitulatif Résa PARIS 2018'!$F$2:OFFSET($F$2,LastR2,0), COUNTIF($A$2:$A194, 'Récaptitulatif Résa PARIS 2018'!$A$2:OFFSET($A$2,LastR2,0)), ""), 0)),"")</f>
        <v/>
      </c>
      <c r="B195" s="43">
        <f ca="1">IF(OR($A195="",$A195=0),0,SUMPRODUCT((('Récaptitulatif Résa PARIS 2018'!$A$2:OFFSET($A$2,LastR2,0))='Analyse par appartement'!$A195)*(('Récaptitulatif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95" s="43">
        <f ca="1">IF(OR($A195="",$A195=0),0,SUMPRODUCT((('Récaptitulatif Résa PARIS 2018'!$A$2:OFFSET($A$2,LastR2,0))='Analyse par appartement'!$A195)*(('Récaptitulatif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95" s="43">
        <f ca="1">IF(OR($A195="",$A195=0),0,SUMPRODUCT((('Récaptitulatif Résa PARIS 2018'!$A$2:OFFSET($A$2,LastR2,0))='Analyse par appartement'!$A195)*(('Récaptitulatif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95" s="43">
        <f ca="1">IF(OR($A195="",$A195=0),0,SUMPRODUCT((('Récaptitulatif Résa PARIS 2018'!$A$2:OFFSET($A$2,LastR2,0))='Analyse par appartement'!$A195)*(('Récaptitulatif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95" s="92">
        <f ca="1">IF(OR($A195="",$A195=0),0,SUMPRODUCT((('Récaptitulatif Résa PARIS 2018'!$A$2:OFFSET($A$2,LastR2,0))='Analyse par appartement'!$A195)*(('Récaptitulatif Résa PARIS 2018'!$F$2:OFFSET($F$2,LastR2,0))='Analyse par appartement'!$A$1)*(('Récaptitulatif Résa PARIS 2018'!$I$2:OFFSET($I$2,LastR2,0)))))</f>
        <v>0</v>
      </c>
      <c r="G195" s="43">
        <f ca="1">IFERROR(IF(A195="",0,INDIRECT("'Récaptitulatif Loyer Paris'!"&amp;ADDRESS(MATCH(A195,'Récapitulatif  Loyer PARIS 2018'!$A:$A,0),MATCH($A$1,'Récapitulatif  Loyer PARIS 2018'!$1:$1,0)+1,4))),0)</f>
        <v>0</v>
      </c>
      <c r="H195" s="92">
        <f ca="1">IFERROR(IF(A195="",0,INDIRECT("'Récaptitulatif Loyer Paris'!"&amp;ADDRESS(MATCH(A195,'Récapitulatif  Loyer PARIS 2018'!$A:$A,0),MATCH($A$1,'Récapitulatif  Loyer PARIS 2018'!$1:$1,0),4))),0)</f>
        <v>0</v>
      </c>
      <c r="I195" s="43">
        <f t="shared" ca="1" si="15"/>
        <v>0</v>
      </c>
      <c r="J195" s="44" t="str">
        <f t="shared" ca="1" si="16"/>
        <v/>
      </c>
      <c r="K195" s="45" t="str">
        <f t="shared" ca="1" si="17"/>
        <v/>
      </c>
    </row>
    <row r="196" spans="1:11" ht="20.100000000000001" customHeight="1" x14ac:dyDescent="0.25">
      <c r="A196" s="12" t="str">
        <f t="array" aca="1" ref="A196" ca="1">IFERROR(INDEX('Récaptitulatif Résa PARIS 2018'!$A$2:OFFSET($A$2,LastR2,0), MATCH(0, IF($A$1='Récaptitulatif Résa PARIS 2018'!$F$2:OFFSET($F$2,LastR2,0), COUNTIF($A$2:$A195, 'Récaptitulatif Résa PARIS 2018'!$A$2:OFFSET($A$2,LastR2,0)), ""), 0)),"")</f>
        <v/>
      </c>
      <c r="B196" s="43">
        <f ca="1">IF(OR($A196="",$A196=0),0,SUMPRODUCT((('Récaptitulatif Résa PARIS 2018'!$A$2:OFFSET($A$2,LastR2,0))='Analyse par appartement'!$A196)*(('Récaptitulatif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96" s="43">
        <f ca="1">IF(OR($A196="",$A196=0),0,SUMPRODUCT((('Récaptitulatif Résa PARIS 2018'!$A$2:OFFSET($A$2,LastR2,0))='Analyse par appartement'!$A196)*(('Récaptitulatif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96" s="43">
        <f ca="1">IF(OR($A196="",$A196=0),0,SUMPRODUCT((('Récaptitulatif Résa PARIS 2018'!$A$2:OFFSET($A$2,LastR2,0))='Analyse par appartement'!$A196)*(('Récaptitulatif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96" s="43">
        <f ca="1">IF(OR($A196="",$A196=0),0,SUMPRODUCT((('Récaptitulatif Résa PARIS 2018'!$A$2:OFFSET($A$2,LastR2,0))='Analyse par appartement'!$A196)*(('Récaptitulatif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96" s="92">
        <f ca="1">IF(OR($A196="",$A196=0),0,SUMPRODUCT((('Récaptitulatif Résa PARIS 2018'!$A$2:OFFSET($A$2,LastR2,0))='Analyse par appartement'!$A196)*(('Récaptitulatif Résa PARIS 2018'!$F$2:OFFSET($F$2,LastR2,0))='Analyse par appartement'!$A$1)*(('Récaptitulatif Résa PARIS 2018'!$I$2:OFFSET($I$2,LastR2,0)))))</f>
        <v>0</v>
      </c>
      <c r="G196" s="43">
        <f ca="1">IFERROR(IF(A196="",0,INDIRECT("'Récaptitulatif Loyer Paris'!"&amp;ADDRESS(MATCH(A196,'Récapitulatif  Loyer PARIS 2018'!$A:$A,0),MATCH($A$1,'Récapitulatif  Loyer PARIS 2018'!$1:$1,0)+1,4))),0)</f>
        <v>0</v>
      </c>
      <c r="H196" s="92">
        <f ca="1">IFERROR(IF(A196="",0,INDIRECT("'Récaptitulatif Loyer Paris'!"&amp;ADDRESS(MATCH(A196,'Récapitulatif  Loyer PARIS 2018'!$A:$A,0),MATCH($A$1,'Récapitulatif  Loyer PARIS 2018'!$1:$1,0),4))),0)</f>
        <v>0</v>
      </c>
      <c r="I196" s="43">
        <f t="shared" ca="1" si="15"/>
        <v>0</v>
      </c>
      <c r="J196" s="44" t="str">
        <f t="shared" ca="1" si="16"/>
        <v/>
      </c>
      <c r="K196" s="45" t="str">
        <f t="shared" ca="1" si="17"/>
        <v/>
      </c>
    </row>
    <row r="197" spans="1:11" ht="20.100000000000001" customHeight="1" x14ac:dyDescent="0.25">
      <c r="A197" s="12" t="str">
        <f t="array" aca="1" ref="A197" ca="1">IFERROR(INDEX('Récaptitulatif Résa PARIS 2018'!$A$2:OFFSET($A$2,LastR2,0), MATCH(0, IF($A$1='Récaptitulatif Résa PARIS 2018'!$F$2:OFFSET($F$2,LastR2,0), COUNTIF($A$2:$A196, 'Récaptitulatif Résa PARIS 2018'!$A$2:OFFSET($A$2,LastR2,0)), ""), 0)),"")</f>
        <v/>
      </c>
      <c r="B197" s="43">
        <f ca="1">IF(OR($A197="",$A197=0),0,SUMPRODUCT((('Récaptitulatif Résa PARIS 2018'!$A$2:OFFSET($A$2,LastR2,0))='Analyse par appartement'!$A197)*(('Récaptitulatif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97" s="43">
        <f ca="1">IF(OR($A197="",$A197=0),0,SUMPRODUCT((('Récaptitulatif Résa PARIS 2018'!$A$2:OFFSET($A$2,LastR2,0))='Analyse par appartement'!$A197)*(('Récaptitulatif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97" s="43">
        <f ca="1">IF(OR($A197="",$A197=0),0,SUMPRODUCT((('Récaptitulatif Résa PARIS 2018'!$A$2:OFFSET($A$2,LastR2,0))='Analyse par appartement'!$A197)*(('Récaptitulatif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97" s="43">
        <f ca="1">IF(OR($A197="",$A197=0),0,SUMPRODUCT((('Récaptitulatif Résa PARIS 2018'!$A$2:OFFSET($A$2,LastR2,0))='Analyse par appartement'!$A197)*(('Récaptitulatif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97" s="92">
        <f ca="1">IF(OR($A197="",$A197=0),0,SUMPRODUCT((('Récaptitulatif Résa PARIS 2018'!$A$2:OFFSET($A$2,LastR2,0))='Analyse par appartement'!$A197)*(('Récaptitulatif Résa PARIS 2018'!$F$2:OFFSET($F$2,LastR2,0))='Analyse par appartement'!$A$1)*(('Récaptitulatif Résa PARIS 2018'!$I$2:OFFSET($I$2,LastR2,0)))))</f>
        <v>0</v>
      </c>
      <c r="G197" s="43">
        <f ca="1">IFERROR(IF(A197="",0,INDIRECT("'Récaptitulatif Loyer Paris'!"&amp;ADDRESS(MATCH(A197,'Récapitulatif  Loyer PARIS 2018'!$A:$A,0),MATCH($A$1,'Récapitulatif  Loyer PARIS 2018'!$1:$1,0)+1,4))),0)</f>
        <v>0</v>
      </c>
      <c r="H197" s="92">
        <f ca="1">IFERROR(IF(A197="",0,INDIRECT("'Récaptitulatif Loyer Paris'!"&amp;ADDRESS(MATCH(A197,'Récapitulatif  Loyer PARIS 2018'!$A:$A,0),MATCH($A$1,'Récapitulatif  Loyer PARIS 2018'!$1:$1,0),4))),0)</f>
        <v>0</v>
      </c>
      <c r="I197" s="43">
        <f t="shared" ca="1" si="15"/>
        <v>0</v>
      </c>
      <c r="J197" s="44" t="str">
        <f t="shared" ca="1" si="16"/>
        <v/>
      </c>
      <c r="K197" s="45" t="str">
        <f t="shared" ca="1" si="17"/>
        <v/>
      </c>
    </row>
    <row r="198" spans="1:11" ht="20.100000000000001" customHeight="1" x14ac:dyDescent="0.25">
      <c r="A198" s="12" t="str">
        <f t="array" aca="1" ref="A198" ca="1">IFERROR(INDEX('Récaptitulatif Résa PARIS 2018'!$A$2:OFFSET($A$2,LastR2,0), MATCH(0, IF($A$1='Récaptitulatif Résa PARIS 2018'!$F$2:OFFSET($F$2,LastR2,0), COUNTIF($A$2:$A197, 'Récaptitulatif Résa PARIS 2018'!$A$2:OFFSET($A$2,LastR2,0)), ""), 0)),"")</f>
        <v/>
      </c>
      <c r="B198" s="43">
        <f ca="1">IF(OR($A198="",$A198=0),0,SUMPRODUCT((('Récaptitulatif Résa PARIS 2018'!$A$2:OFFSET($A$2,LastR2,0))='Analyse par appartement'!$A198)*(('Récaptitulatif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98" s="43">
        <f ca="1">IF(OR($A198="",$A198=0),0,SUMPRODUCT((('Récaptitulatif Résa PARIS 2018'!$A$2:OFFSET($A$2,LastR2,0))='Analyse par appartement'!$A198)*(('Récaptitulatif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98" s="43">
        <f ca="1">IF(OR($A198="",$A198=0),0,SUMPRODUCT((('Récaptitulatif Résa PARIS 2018'!$A$2:OFFSET($A$2,LastR2,0))='Analyse par appartement'!$A198)*(('Récaptitulatif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98" s="43">
        <f ca="1">IF(OR($A198="",$A198=0),0,SUMPRODUCT((('Récaptitulatif Résa PARIS 2018'!$A$2:OFFSET($A$2,LastR2,0))='Analyse par appartement'!$A198)*(('Récaptitulatif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98" s="92">
        <f ca="1">IF(OR($A198="",$A198=0),0,SUMPRODUCT((('Récaptitulatif Résa PARIS 2018'!$A$2:OFFSET($A$2,LastR2,0))='Analyse par appartement'!$A198)*(('Récaptitulatif Résa PARIS 2018'!$F$2:OFFSET($F$2,LastR2,0))='Analyse par appartement'!$A$1)*(('Récaptitulatif Résa PARIS 2018'!$I$2:OFFSET($I$2,LastR2,0)))))</f>
        <v>0</v>
      </c>
      <c r="G198" s="43">
        <f ca="1">IFERROR(IF(A198="",0,INDIRECT("'Récaptitulatif Loyer Paris'!"&amp;ADDRESS(MATCH(A198,'Récapitulatif  Loyer PARIS 2018'!$A:$A,0),MATCH($A$1,'Récapitulatif  Loyer PARIS 2018'!$1:$1,0)+1,4))),0)</f>
        <v>0</v>
      </c>
      <c r="H198" s="92">
        <f ca="1">IFERROR(IF(A198="",0,INDIRECT("'Récaptitulatif Loyer Paris'!"&amp;ADDRESS(MATCH(A198,'Récapitulatif  Loyer PARIS 2018'!$A:$A,0),MATCH($A$1,'Récapitulatif  Loyer PARIS 2018'!$1:$1,0),4))),0)</f>
        <v>0</v>
      </c>
      <c r="I198" s="43">
        <f t="shared" ca="1" si="15"/>
        <v>0</v>
      </c>
      <c r="J198" s="44" t="str">
        <f t="shared" ca="1" si="16"/>
        <v/>
      </c>
      <c r="K198" s="45" t="str">
        <f t="shared" ca="1" si="17"/>
        <v/>
      </c>
    </row>
    <row r="199" spans="1:11" ht="20.100000000000001" customHeight="1" x14ac:dyDescent="0.25">
      <c r="A199" s="12" t="str">
        <f t="array" aca="1" ref="A199" ca="1">IFERROR(INDEX('Récaptitulatif Résa PARIS 2018'!$A$2:OFFSET($A$2,LastR2,0), MATCH(0, IF($A$1='Récaptitulatif Résa PARIS 2018'!$F$2:OFFSET($F$2,LastR2,0), COUNTIF($A$2:$A198, 'Récaptitulatif Résa PARIS 2018'!$A$2:OFFSET($A$2,LastR2,0)), ""), 0)),"")</f>
        <v/>
      </c>
      <c r="B199" s="43">
        <f ca="1">IF(OR($A199="",$A199=0),0,SUMPRODUCT((('Récaptitulatif Résa PARIS 2018'!$A$2:OFFSET($A$2,LastR2,0))='Analyse par appartement'!$A199)*(('Récaptitulatif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199" s="43">
        <f ca="1">IF(OR($A199="",$A199=0),0,SUMPRODUCT((('Récaptitulatif Résa PARIS 2018'!$A$2:OFFSET($A$2,LastR2,0))='Analyse par appartement'!$A199)*(('Récaptitulatif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199" s="43">
        <f ca="1">IF(OR($A199="",$A199=0),0,SUMPRODUCT((('Récaptitulatif Résa PARIS 2018'!$A$2:OFFSET($A$2,LastR2,0))='Analyse par appartement'!$A199)*(('Récaptitulatif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199" s="43">
        <f ca="1">IF(OR($A199="",$A199=0),0,SUMPRODUCT((('Récaptitulatif Résa PARIS 2018'!$A$2:OFFSET($A$2,LastR2,0))='Analyse par appartement'!$A199)*(('Récaptitulatif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199" s="92">
        <f ca="1">IF(OR($A199="",$A199=0),0,SUMPRODUCT((('Récaptitulatif Résa PARIS 2018'!$A$2:OFFSET($A$2,LastR2,0))='Analyse par appartement'!$A199)*(('Récaptitulatif Résa PARIS 2018'!$F$2:OFFSET($F$2,LastR2,0))='Analyse par appartement'!$A$1)*(('Récaptitulatif Résa PARIS 2018'!$I$2:OFFSET($I$2,LastR2,0)))))</f>
        <v>0</v>
      </c>
      <c r="G199" s="43">
        <f ca="1">IFERROR(IF(A199="",0,INDIRECT("'Récaptitulatif Loyer Paris'!"&amp;ADDRESS(MATCH(A199,'Récapitulatif  Loyer PARIS 2018'!$A:$A,0),MATCH($A$1,'Récapitulatif  Loyer PARIS 2018'!$1:$1,0)+1,4))),0)</f>
        <v>0</v>
      </c>
      <c r="H199" s="92">
        <f ca="1">IFERROR(IF(A199="",0,INDIRECT("'Récaptitulatif Loyer Paris'!"&amp;ADDRESS(MATCH(A199,'Récapitulatif  Loyer PARIS 2018'!$A:$A,0),MATCH($A$1,'Récapitulatif  Loyer PARIS 2018'!$1:$1,0),4))),0)</f>
        <v>0</v>
      </c>
      <c r="I199" s="43">
        <f t="shared" ca="1" si="15"/>
        <v>0</v>
      </c>
      <c r="J199" s="44" t="str">
        <f t="shared" ca="1" si="16"/>
        <v/>
      </c>
      <c r="K199" s="45" t="str">
        <f t="shared" ca="1" si="17"/>
        <v/>
      </c>
    </row>
    <row r="200" spans="1:11" ht="20.100000000000001" customHeight="1" x14ac:dyDescent="0.25">
      <c r="A200" s="12" t="str">
        <f t="array" aca="1" ref="A200" ca="1">IFERROR(INDEX('Récaptitulatif Résa PARIS 2018'!$A$2:OFFSET($A$2,LastR2,0), MATCH(0, IF($A$1='Récaptitulatif Résa PARIS 2018'!$F$2:OFFSET($F$2,LastR2,0), COUNTIF($A$2:$A199, 'Récaptitulatif Résa PARIS 2018'!$A$2:OFFSET($A$2,LastR2,0)), ""), 0)),"")</f>
        <v/>
      </c>
      <c r="B200" s="43">
        <f ca="1">IF(OR($A200="",$A200=0),0,SUMPRODUCT((('Récaptitulatif Résa PARIS 2018'!$A$2:OFFSET($A$2,LastR2,0))='Analyse par appartement'!$A200)*(('Récaptitulatif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00" s="43">
        <f ca="1">IF(OR($A200="",$A200=0),0,SUMPRODUCT((('Récaptitulatif Résa PARIS 2018'!$A$2:OFFSET($A$2,LastR2,0))='Analyse par appartement'!$A200)*(('Récaptitulatif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00" s="43">
        <f ca="1">IF(OR($A200="",$A200=0),0,SUMPRODUCT((('Récaptitulatif Résa PARIS 2018'!$A$2:OFFSET($A$2,LastR2,0))='Analyse par appartement'!$A200)*(('Récaptitulatif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00" s="43">
        <f ca="1">IF(OR($A200="",$A200=0),0,SUMPRODUCT((('Récaptitulatif Résa PARIS 2018'!$A$2:OFFSET($A$2,LastR2,0))='Analyse par appartement'!$A200)*(('Récaptitulatif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00" s="92">
        <f ca="1">IF(OR($A200="",$A200=0),0,SUMPRODUCT((('Récaptitulatif Résa PARIS 2018'!$A$2:OFFSET($A$2,LastR2,0))='Analyse par appartement'!$A200)*(('Récaptitulatif Résa PARIS 2018'!$F$2:OFFSET($F$2,LastR2,0))='Analyse par appartement'!$A$1)*(('Récaptitulatif Résa PARIS 2018'!$I$2:OFFSET($I$2,LastR2,0)))))</f>
        <v>0</v>
      </c>
      <c r="G200" s="43">
        <f ca="1">IFERROR(IF(A200="",0,INDIRECT("'Récaptitulatif Loyer Paris'!"&amp;ADDRESS(MATCH(A200,'Récapitulatif  Loyer PARIS 2018'!$A:$A,0),MATCH($A$1,'Récapitulatif  Loyer PARIS 2018'!$1:$1,0)+1,4))),0)</f>
        <v>0</v>
      </c>
      <c r="H200" s="92">
        <f ca="1">IFERROR(IF(A200="",0,INDIRECT("'Récaptitulatif Loyer Paris'!"&amp;ADDRESS(MATCH(A200,'Récapitulatif  Loyer PARIS 2018'!$A:$A,0),MATCH($A$1,'Récapitulatif  Loyer PARIS 2018'!$1:$1,0),4))),0)</f>
        <v>0</v>
      </c>
      <c r="I200" s="43">
        <f t="shared" ca="1" si="15"/>
        <v>0</v>
      </c>
      <c r="J200" s="44" t="str">
        <f t="shared" ca="1" si="16"/>
        <v/>
      </c>
      <c r="K200" s="45" t="str">
        <f t="shared" ca="1" si="17"/>
        <v/>
      </c>
    </row>
    <row r="201" spans="1:11" ht="20.100000000000001" customHeight="1" x14ac:dyDescent="0.25">
      <c r="A201" s="12" t="str">
        <f t="array" aca="1" ref="A201" ca="1">IFERROR(INDEX('Récaptitulatif Résa PARIS 2018'!$A$2:OFFSET($A$2,LastR2,0), MATCH(0, IF($A$1='Récaptitulatif Résa PARIS 2018'!$F$2:OFFSET($F$2,LastR2,0), COUNTIF($A$2:$A200, 'Récaptitulatif Résa PARIS 2018'!$A$2:OFFSET($A$2,LastR2,0)), ""), 0)),"")</f>
        <v/>
      </c>
      <c r="B201" s="43">
        <f ca="1">IF(OR($A201="",$A201=0),0,SUMPRODUCT((('Récaptitulatif Résa PARIS 2018'!$A$2:OFFSET($A$2,LastR2,0))='Analyse par appartement'!$A201)*(('Récaptitulatif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01" s="43">
        <f ca="1">IF(OR($A201="",$A201=0),0,SUMPRODUCT((('Récaptitulatif Résa PARIS 2018'!$A$2:OFFSET($A$2,LastR2,0))='Analyse par appartement'!$A201)*(('Récaptitulatif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01" s="43">
        <f ca="1">IF(OR($A201="",$A201=0),0,SUMPRODUCT((('Récaptitulatif Résa PARIS 2018'!$A$2:OFFSET($A$2,LastR2,0))='Analyse par appartement'!$A201)*(('Récaptitulatif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01" s="43">
        <f ca="1">IF(OR($A201="",$A201=0),0,SUMPRODUCT((('Récaptitulatif Résa PARIS 2018'!$A$2:OFFSET($A$2,LastR2,0))='Analyse par appartement'!$A201)*(('Récaptitulatif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01" s="92">
        <f ca="1">IF(OR($A201="",$A201=0),0,SUMPRODUCT((('Récaptitulatif Résa PARIS 2018'!$A$2:OFFSET($A$2,LastR2,0))='Analyse par appartement'!$A201)*(('Récaptitulatif Résa PARIS 2018'!$F$2:OFFSET($F$2,LastR2,0))='Analyse par appartement'!$A$1)*(('Récaptitulatif Résa PARIS 2018'!$I$2:OFFSET($I$2,LastR2,0)))))</f>
        <v>0</v>
      </c>
      <c r="G201" s="43">
        <f ca="1">IFERROR(IF(A201="",0,INDIRECT("'Récaptitulatif Loyer Paris'!"&amp;ADDRESS(MATCH(A201,'Récapitulatif  Loyer PARIS 2018'!$A:$A,0),MATCH($A$1,'Récapitulatif  Loyer PARIS 2018'!$1:$1,0)+1,4))),0)</f>
        <v>0</v>
      </c>
      <c r="H201" s="92">
        <f ca="1">IFERROR(IF(A201="",0,INDIRECT("'Récaptitulatif Loyer Paris'!"&amp;ADDRESS(MATCH(A201,'Récapitulatif  Loyer PARIS 2018'!$A:$A,0),MATCH($A$1,'Récapitulatif  Loyer PARIS 2018'!$1:$1,0),4))),0)</f>
        <v>0</v>
      </c>
      <c r="I201" s="43">
        <f t="shared" ca="1" si="15"/>
        <v>0</v>
      </c>
      <c r="J201" s="44" t="str">
        <f t="shared" ca="1" si="16"/>
        <v/>
      </c>
      <c r="K201" s="45" t="str">
        <f t="shared" ca="1" si="17"/>
        <v/>
      </c>
    </row>
    <row r="202" spans="1:11" ht="20.100000000000001" customHeight="1" x14ac:dyDescent="0.25">
      <c r="A202" s="12" t="str">
        <f t="array" aca="1" ref="A202" ca="1">IFERROR(INDEX('Récaptitulatif Résa PARIS 2018'!$A$2:OFFSET($A$2,LastR2,0), MATCH(0, IF($A$1='Récaptitulatif Résa PARIS 2018'!$F$2:OFFSET($F$2,LastR2,0), COUNTIF($A$2:$A201, 'Récaptitulatif Résa PARIS 2018'!$A$2:OFFSET($A$2,LastR2,0)), ""), 0)),"")</f>
        <v/>
      </c>
      <c r="B202" s="43">
        <f ca="1">IF(OR($A202="",$A202=0),0,SUMPRODUCT((('Récaptitulatif Résa PARIS 2018'!$A$2:OFFSET($A$2,LastR2,0))='Analyse par appartement'!$A202)*(('Récaptitulatif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02" s="43">
        <f ca="1">IF(OR($A202="",$A202=0),0,SUMPRODUCT((('Récaptitulatif Résa PARIS 2018'!$A$2:OFFSET($A$2,LastR2,0))='Analyse par appartement'!$A202)*(('Récaptitulatif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02" s="43">
        <f ca="1">IF(OR($A202="",$A202=0),0,SUMPRODUCT((('Récaptitulatif Résa PARIS 2018'!$A$2:OFFSET($A$2,LastR2,0))='Analyse par appartement'!$A202)*(('Récaptitulatif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02" s="43">
        <f ca="1">IF(OR($A202="",$A202=0),0,SUMPRODUCT((('Récaptitulatif Résa PARIS 2018'!$A$2:OFFSET($A$2,LastR2,0))='Analyse par appartement'!$A202)*(('Récaptitulatif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02" s="92">
        <f ca="1">IF(OR($A202="",$A202=0),0,SUMPRODUCT((('Récaptitulatif Résa PARIS 2018'!$A$2:OFFSET($A$2,LastR2,0))='Analyse par appartement'!$A202)*(('Récaptitulatif Résa PARIS 2018'!$F$2:OFFSET($F$2,LastR2,0))='Analyse par appartement'!$A$1)*(('Récaptitulatif Résa PARIS 2018'!$I$2:OFFSET($I$2,LastR2,0)))))</f>
        <v>0</v>
      </c>
      <c r="G202" s="43">
        <f ca="1">IFERROR(IF(A202="",0,INDIRECT("'Récaptitulatif Loyer Paris'!"&amp;ADDRESS(MATCH(A202,'Récapitulatif  Loyer PARIS 2018'!$A:$A,0),MATCH($A$1,'Récapitulatif  Loyer PARIS 2018'!$1:$1,0)+1,4))),0)</f>
        <v>0</v>
      </c>
      <c r="H202" s="92">
        <f ca="1">IFERROR(IF(A202="",0,INDIRECT("'Récaptitulatif Loyer Paris'!"&amp;ADDRESS(MATCH(A202,'Récapitulatif  Loyer PARIS 2018'!$A:$A,0),MATCH($A$1,'Récapitulatif  Loyer PARIS 2018'!$1:$1,0),4))),0)</f>
        <v>0</v>
      </c>
      <c r="I202" s="43">
        <f t="shared" ca="1" si="15"/>
        <v>0</v>
      </c>
      <c r="J202" s="44" t="str">
        <f t="shared" ca="1" si="16"/>
        <v/>
      </c>
      <c r="K202" s="45" t="str">
        <f t="shared" ca="1" si="17"/>
        <v/>
      </c>
    </row>
    <row r="203" spans="1:11" ht="20.100000000000001" customHeight="1" x14ac:dyDescent="0.25">
      <c r="A203" s="12" t="str">
        <f t="array" aca="1" ref="A203" ca="1">IFERROR(INDEX('Récaptitulatif Résa PARIS 2018'!$A$2:OFFSET($A$2,LastR2,0), MATCH(0, IF($A$1='Récaptitulatif Résa PARIS 2018'!$F$2:OFFSET($F$2,LastR2,0), COUNTIF($A$2:$A202, 'Récaptitulatif Résa PARIS 2018'!$A$2:OFFSET($A$2,LastR2,0)), ""), 0)),"")</f>
        <v/>
      </c>
      <c r="B203" s="43">
        <f ca="1">IF(OR($A203="",$A203=0),0,SUMPRODUCT((('Récaptitulatif Résa PARIS 2018'!$A$2:OFFSET($A$2,LastR2,0))='Analyse par appartement'!$A203)*(('Récaptitulatif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03" s="43">
        <f ca="1">IF(OR($A203="",$A203=0),0,SUMPRODUCT((('Récaptitulatif Résa PARIS 2018'!$A$2:OFFSET($A$2,LastR2,0))='Analyse par appartement'!$A203)*(('Récaptitulatif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03" s="43">
        <f ca="1">IF(OR($A203="",$A203=0),0,SUMPRODUCT((('Récaptitulatif Résa PARIS 2018'!$A$2:OFFSET($A$2,LastR2,0))='Analyse par appartement'!$A203)*(('Récaptitulatif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03" s="43">
        <f ca="1">IF(OR($A203="",$A203=0),0,SUMPRODUCT((('Récaptitulatif Résa PARIS 2018'!$A$2:OFFSET($A$2,LastR2,0))='Analyse par appartement'!$A203)*(('Récaptitulatif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03" s="92">
        <f ca="1">IF(OR($A203="",$A203=0),0,SUMPRODUCT((('Récaptitulatif Résa PARIS 2018'!$A$2:OFFSET($A$2,LastR2,0))='Analyse par appartement'!$A203)*(('Récaptitulatif Résa PARIS 2018'!$F$2:OFFSET($F$2,LastR2,0))='Analyse par appartement'!$A$1)*(('Récaptitulatif Résa PARIS 2018'!$I$2:OFFSET($I$2,LastR2,0)))))</f>
        <v>0</v>
      </c>
      <c r="G203" s="43">
        <f ca="1">IFERROR(IF(A203="",0,INDIRECT("'Récaptitulatif Loyer Paris'!"&amp;ADDRESS(MATCH(A203,'Récapitulatif  Loyer PARIS 2018'!$A:$A,0),MATCH($A$1,'Récapitulatif  Loyer PARIS 2018'!$1:$1,0)+1,4))),0)</f>
        <v>0</v>
      </c>
      <c r="H203" s="92">
        <f ca="1">IFERROR(IF(A203="",0,INDIRECT("'Récaptitulatif Loyer Paris'!"&amp;ADDRESS(MATCH(A203,'Récapitulatif  Loyer PARIS 2018'!$A:$A,0),MATCH($A$1,'Récapitulatif  Loyer PARIS 2018'!$1:$1,0),4))),0)</f>
        <v>0</v>
      </c>
      <c r="I203" s="43">
        <f t="shared" ca="1" si="15"/>
        <v>0</v>
      </c>
      <c r="J203" s="44" t="str">
        <f t="shared" ca="1" si="16"/>
        <v/>
      </c>
      <c r="K203" s="45" t="str">
        <f t="shared" ca="1" si="17"/>
        <v/>
      </c>
    </row>
    <row r="204" spans="1:11" ht="20.100000000000001" customHeight="1" x14ac:dyDescent="0.25">
      <c r="A204" s="12" t="str">
        <f t="array" aca="1" ref="A204" ca="1">IFERROR(INDEX('Récaptitulatif Résa PARIS 2018'!$A$2:OFFSET($A$2,LastR2,0), MATCH(0, IF($A$1='Récaptitulatif Résa PARIS 2018'!$F$2:OFFSET($F$2,LastR2,0), COUNTIF($A$2:$A203, 'Récaptitulatif Résa PARIS 2018'!$A$2:OFFSET($A$2,LastR2,0)), ""), 0)),"")</f>
        <v/>
      </c>
      <c r="B204" s="43">
        <f ca="1">IF(OR($A204="",$A204=0),0,SUMPRODUCT((('Récaptitulatif Résa PARIS 2018'!$A$2:OFFSET($A$2,LastR2,0))='Analyse par appartement'!$A204)*(('Récaptitulatif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04" s="43">
        <f ca="1">IF(OR($A204="",$A204=0),0,SUMPRODUCT((('Récaptitulatif Résa PARIS 2018'!$A$2:OFFSET($A$2,LastR2,0))='Analyse par appartement'!$A204)*(('Récaptitulatif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04" s="43">
        <f ca="1">IF(OR($A204="",$A204=0),0,SUMPRODUCT((('Récaptitulatif Résa PARIS 2018'!$A$2:OFFSET($A$2,LastR2,0))='Analyse par appartement'!$A204)*(('Récaptitulatif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04" s="43">
        <f ca="1">IF(OR($A204="",$A204=0),0,SUMPRODUCT((('Récaptitulatif Résa PARIS 2018'!$A$2:OFFSET($A$2,LastR2,0))='Analyse par appartement'!$A204)*(('Récaptitulatif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04" s="92">
        <f ca="1">IF(OR($A204="",$A204=0),0,SUMPRODUCT((('Récaptitulatif Résa PARIS 2018'!$A$2:OFFSET($A$2,LastR2,0))='Analyse par appartement'!$A204)*(('Récaptitulatif Résa PARIS 2018'!$F$2:OFFSET($F$2,LastR2,0))='Analyse par appartement'!$A$1)*(('Récaptitulatif Résa PARIS 2018'!$I$2:OFFSET($I$2,LastR2,0)))))</f>
        <v>0</v>
      </c>
      <c r="G204" s="43">
        <f ca="1">IFERROR(IF(A204="",0,INDIRECT("'Récaptitulatif Loyer Paris'!"&amp;ADDRESS(MATCH(A204,'Récapitulatif  Loyer PARIS 2018'!$A:$A,0),MATCH($A$1,'Récapitulatif  Loyer PARIS 2018'!$1:$1,0)+1,4))),0)</f>
        <v>0</v>
      </c>
      <c r="H204" s="92">
        <f ca="1">IFERROR(IF(A204="",0,INDIRECT("'Récaptitulatif Loyer Paris'!"&amp;ADDRESS(MATCH(A204,'Récapitulatif  Loyer PARIS 2018'!$A:$A,0),MATCH($A$1,'Récapitulatif  Loyer PARIS 2018'!$1:$1,0),4))),0)</f>
        <v>0</v>
      </c>
      <c r="I204" s="43">
        <f t="shared" ca="1" si="15"/>
        <v>0</v>
      </c>
      <c r="J204" s="44" t="str">
        <f t="shared" ca="1" si="16"/>
        <v/>
      </c>
      <c r="K204" s="45" t="str">
        <f t="shared" ca="1" si="17"/>
        <v/>
      </c>
    </row>
    <row r="205" spans="1:11" ht="20.100000000000001" customHeight="1" x14ac:dyDescent="0.25">
      <c r="A205" s="12" t="str">
        <f t="array" aca="1" ref="A205" ca="1">IFERROR(INDEX('Récaptitulatif Résa PARIS 2018'!$A$2:OFFSET($A$2,LastR2,0), MATCH(0, IF($A$1='Récaptitulatif Résa PARIS 2018'!$F$2:OFFSET($F$2,LastR2,0), COUNTIF($A$2:$A204, 'Récaptitulatif Résa PARIS 2018'!$A$2:OFFSET($A$2,LastR2,0)), ""), 0)),"")</f>
        <v/>
      </c>
      <c r="B205" s="43">
        <f ca="1">IF(OR($A205="",$A205=0),0,SUMPRODUCT((('Récaptitulatif Résa PARIS 2018'!$A$2:OFFSET($A$2,LastR2,0))='Analyse par appartement'!$A205)*(('Récaptitulatif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05" s="43">
        <f ca="1">IF(OR($A205="",$A205=0),0,SUMPRODUCT((('Récaptitulatif Résa PARIS 2018'!$A$2:OFFSET($A$2,LastR2,0))='Analyse par appartement'!$A205)*(('Récaptitulatif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05" s="43">
        <f ca="1">IF(OR($A205="",$A205=0),0,SUMPRODUCT((('Récaptitulatif Résa PARIS 2018'!$A$2:OFFSET($A$2,LastR2,0))='Analyse par appartement'!$A205)*(('Récaptitulatif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05" s="43">
        <f ca="1">IF(OR($A205="",$A205=0),0,SUMPRODUCT((('Récaptitulatif Résa PARIS 2018'!$A$2:OFFSET($A$2,LastR2,0))='Analyse par appartement'!$A205)*(('Récaptitulatif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05" s="92">
        <f ca="1">IF(OR($A205="",$A205=0),0,SUMPRODUCT((('Récaptitulatif Résa PARIS 2018'!$A$2:OFFSET($A$2,LastR2,0))='Analyse par appartement'!$A205)*(('Récaptitulatif Résa PARIS 2018'!$F$2:OFFSET($F$2,LastR2,0))='Analyse par appartement'!$A$1)*(('Récaptitulatif Résa PARIS 2018'!$I$2:OFFSET($I$2,LastR2,0)))))</f>
        <v>0</v>
      </c>
      <c r="G205" s="43">
        <f ca="1">IFERROR(IF(A205="",0,INDIRECT("'Récaptitulatif Loyer Paris'!"&amp;ADDRESS(MATCH(A205,'Récapitulatif  Loyer PARIS 2018'!$A:$A,0),MATCH($A$1,'Récapitulatif  Loyer PARIS 2018'!$1:$1,0)+1,4))),0)</f>
        <v>0</v>
      </c>
      <c r="H205" s="92">
        <f ca="1">IFERROR(IF(A205="",0,INDIRECT("'Récaptitulatif Loyer Paris'!"&amp;ADDRESS(MATCH(A205,'Récapitulatif  Loyer PARIS 2018'!$A:$A,0),MATCH($A$1,'Récapitulatif  Loyer PARIS 2018'!$1:$1,0),4))),0)</f>
        <v>0</v>
      </c>
      <c r="I205" s="43">
        <f t="shared" ca="1" si="15"/>
        <v>0</v>
      </c>
      <c r="J205" s="44" t="str">
        <f t="shared" ca="1" si="16"/>
        <v/>
      </c>
      <c r="K205" s="45" t="str">
        <f t="shared" ca="1" si="17"/>
        <v/>
      </c>
    </row>
    <row r="206" spans="1:11" ht="20.100000000000001" customHeight="1" x14ac:dyDescent="0.25">
      <c r="A206" s="12" t="str">
        <f t="array" aca="1" ref="A206" ca="1">IFERROR(INDEX('Récaptitulatif Résa PARIS 2018'!$A$2:OFFSET($A$2,LastR2,0), MATCH(0, IF($A$1='Récaptitulatif Résa PARIS 2018'!$F$2:OFFSET($F$2,LastR2,0), COUNTIF($A$2:$A205, 'Récaptitulatif Résa PARIS 2018'!$A$2:OFFSET($A$2,LastR2,0)), ""), 0)),"")</f>
        <v/>
      </c>
      <c r="B206" s="43">
        <f ca="1">IF(OR($A206="",$A206=0),0,SUMPRODUCT((('Récaptitulatif Résa PARIS 2018'!$A$2:OFFSET($A$2,LastR2,0))='Analyse par appartement'!$A206)*(('Récaptitulatif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06" s="43">
        <f ca="1">IF(OR($A206="",$A206=0),0,SUMPRODUCT((('Récaptitulatif Résa PARIS 2018'!$A$2:OFFSET($A$2,LastR2,0))='Analyse par appartement'!$A206)*(('Récaptitulatif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06" s="43">
        <f ca="1">IF(OR($A206="",$A206=0),0,SUMPRODUCT((('Récaptitulatif Résa PARIS 2018'!$A$2:OFFSET($A$2,LastR2,0))='Analyse par appartement'!$A206)*(('Récaptitulatif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06" s="43">
        <f ca="1">IF(OR($A206="",$A206=0),0,SUMPRODUCT((('Récaptitulatif Résa PARIS 2018'!$A$2:OFFSET($A$2,LastR2,0))='Analyse par appartement'!$A206)*(('Récaptitulatif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06" s="92">
        <f ca="1">IF(OR($A206="",$A206=0),0,SUMPRODUCT((('Récaptitulatif Résa PARIS 2018'!$A$2:OFFSET($A$2,LastR2,0))='Analyse par appartement'!$A206)*(('Récaptitulatif Résa PARIS 2018'!$F$2:OFFSET($F$2,LastR2,0))='Analyse par appartement'!$A$1)*(('Récaptitulatif Résa PARIS 2018'!$I$2:OFFSET($I$2,LastR2,0)))))</f>
        <v>0</v>
      </c>
      <c r="G206" s="43">
        <f ca="1">IFERROR(IF(A206="",0,INDIRECT("'Récaptitulatif Loyer Paris'!"&amp;ADDRESS(MATCH(A206,'Récapitulatif  Loyer PARIS 2018'!$A:$A,0),MATCH($A$1,'Récapitulatif  Loyer PARIS 2018'!$1:$1,0)+1,4))),0)</f>
        <v>0</v>
      </c>
      <c r="H206" s="92">
        <f ca="1">IFERROR(IF(A206="",0,INDIRECT("'Récaptitulatif Loyer Paris'!"&amp;ADDRESS(MATCH(A206,'Récapitulatif  Loyer PARIS 2018'!$A:$A,0),MATCH($A$1,'Récapitulatif  Loyer PARIS 2018'!$1:$1,0),4))),0)</f>
        <v>0</v>
      </c>
      <c r="I206" s="43">
        <f t="shared" ca="1" si="15"/>
        <v>0</v>
      </c>
      <c r="J206" s="44" t="str">
        <f t="shared" ca="1" si="16"/>
        <v/>
      </c>
      <c r="K206" s="45" t="str">
        <f t="shared" ca="1" si="17"/>
        <v/>
      </c>
    </row>
    <row r="207" spans="1:11" ht="20.100000000000001" customHeight="1" x14ac:dyDescent="0.25">
      <c r="A207" s="12" t="str">
        <f t="array" aca="1" ref="A207" ca="1">IFERROR(INDEX('Récaptitulatif Résa PARIS 2018'!$A$2:OFFSET($A$2,LastR2,0), MATCH(0, IF($A$1='Récaptitulatif Résa PARIS 2018'!$F$2:OFFSET($F$2,LastR2,0), COUNTIF($A$2:$A206, 'Récaptitulatif Résa PARIS 2018'!$A$2:OFFSET($A$2,LastR2,0)), ""), 0)),"")</f>
        <v/>
      </c>
      <c r="B207" s="43">
        <f ca="1">IF(OR($A207="",$A207=0),0,SUMPRODUCT((('Récaptitulatif Résa PARIS 2018'!$A$2:OFFSET($A$2,LastR2,0))='Analyse par appartement'!$A207)*(('Récaptitulatif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07" s="43">
        <f ca="1">IF(OR($A207="",$A207=0),0,SUMPRODUCT((('Récaptitulatif Résa PARIS 2018'!$A$2:OFFSET($A$2,LastR2,0))='Analyse par appartement'!$A207)*(('Récaptitulatif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07" s="43">
        <f ca="1">IF(OR($A207="",$A207=0),0,SUMPRODUCT((('Récaptitulatif Résa PARIS 2018'!$A$2:OFFSET($A$2,LastR2,0))='Analyse par appartement'!$A207)*(('Récaptitulatif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07" s="43">
        <f ca="1">IF(OR($A207="",$A207=0),0,SUMPRODUCT((('Récaptitulatif Résa PARIS 2018'!$A$2:OFFSET($A$2,LastR2,0))='Analyse par appartement'!$A207)*(('Récaptitulatif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07" s="92">
        <f ca="1">IF(OR($A207="",$A207=0),0,SUMPRODUCT((('Récaptitulatif Résa PARIS 2018'!$A$2:OFFSET($A$2,LastR2,0))='Analyse par appartement'!$A207)*(('Récaptitulatif Résa PARIS 2018'!$F$2:OFFSET($F$2,LastR2,0))='Analyse par appartement'!$A$1)*(('Récaptitulatif Résa PARIS 2018'!$I$2:OFFSET($I$2,LastR2,0)))))</f>
        <v>0</v>
      </c>
      <c r="G207" s="43">
        <f ca="1">IFERROR(IF(A207="",0,INDIRECT("'Récaptitulatif Loyer Paris'!"&amp;ADDRESS(MATCH(A207,'Récapitulatif  Loyer PARIS 2018'!$A:$A,0),MATCH($A$1,'Récapitulatif  Loyer PARIS 2018'!$1:$1,0)+1,4))),0)</f>
        <v>0</v>
      </c>
      <c r="H207" s="92">
        <f ca="1">IFERROR(IF(A207="",0,INDIRECT("'Récaptitulatif Loyer Paris'!"&amp;ADDRESS(MATCH(A207,'Récapitulatif  Loyer PARIS 2018'!$A:$A,0),MATCH($A$1,'Récapitulatif  Loyer PARIS 2018'!$1:$1,0),4))),0)</f>
        <v>0</v>
      </c>
      <c r="I207" s="43">
        <f t="shared" ca="1" si="15"/>
        <v>0</v>
      </c>
      <c r="J207" s="44" t="str">
        <f t="shared" ca="1" si="16"/>
        <v/>
      </c>
      <c r="K207" s="45" t="str">
        <f t="shared" ca="1" si="17"/>
        <v/>
      </c>
    </row>
    <row r="208" spans="1:11" ht="20.100000000000001" customHeight="1" x14ac:dyDescent="0.25">
      <c r="A208" s="12" t="str">
        <f t="array" aca="1" ref="A208" ca="1">IFERROR(INDEX('Récaptitulatif Résa PARIS 2018'!$A$2:OFFSET($A$2,LastR2,0), MATCH(0, IF($A$1='Récaptitulatif Résa PARIS 2018'!$F$2:OFFSET($F$2,LastR2,0), COUNTIF($A$2:$A207, 'Récaptitulatif Résa PARIS 2018'!$A$2:OFFSET($A$2,LastR2,0)), ""), 0)),"")</f>
        <v/>
      </c>
      <c r="B208" s="43">
        <f ca="1">IF(OR($A208="",$A208=0),0,SUMPRODUCT((('Récaptitulatif Résa PARIS 2018'!$A$2:OFFSET($A$2,LastR2,0))='Analyse par appartement'!$A208)*(('Récaptitulatif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08" s="43">
        <f ca="1">IF(OR($A208="",$A208=0),0,SUMPRODUCT((('Récaptitulatif Résa PARIS 2018'!$A$2:OFFSET($A$2,LastR2,0))='Analyse par appartement'!$A208)*(('Récaptitulatif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08" s="43">
        <f ca="1">IF(OR($A208="",$A208=0),0,SUMPRODUCT((('Récaptitulatif Résa PARIS 2018'!$A$2:OFFSET($A$2,LastR2,0))='Analyse par appartement'!$A208)*(('Récaptitulatif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08" s="43">
        <f ca="1">IF(OR($A208="",$A208=0),0,SUMPRODUCT((('Récaptitulatif Résa PARIS 2018'!$A$2:OFFSET($A$2,LastR2,0))='Analyse par appartement'!$A208)*(('Récaptitulatif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08" s="92">
        <f ca="1">IF(OR($A208="",$A208=0),0,SUMPRODUCT((('Récaptitulatif Résa PARIS 2018'!$A$2:OFFSET($A$2,LastR2,0))='Analyse par appartement'!$A208)*(('Récaptitulatif Résa PARIS 2018'!$F$2:OFFSET($F$2,LastR2,0))='Analyse par appartement'!$A$1)*(('Récaptitulatif Résa PARIS 2018'!$I$2:OFFSET($I$2,LastR2,0)))))</f>
        <v>0</v>
      </c>
      <c r="G208" s="43">
        <f ca="1">IFERROR(IF(A208="",0,INDIRECT("'Récaptitulatif Loyer Paris'!"&amp;ADDRESS(MATCH(A208,'Récapitulatif  Loyer PARIS 2018'!$A:$A,0),MATCH($A$1,'Récapitulatif  Loyer PARIS 2018'!$1:$1,0)+1,4))),0)</f>
        <v>0</v>
      </c>
      <c r="H208" s="92">
        <f ca="1">IFERROR(IF(A208="",0,INDIRECT("'Récaptitulatif Loyer Paris'!"&amp;ADDRESS(MATCH(A208,'Récapitulatif  Loyer PARIS 2018'!$A:$A,0),MATCH($A$1,'Récapitulatif  Loyer PARIS 2018'!$1:$1,0),4))),0)</f>
        <v>0</v>
      </c>
      <c r="I208" s="43">
        <f t="shared" ref="I208:I271" ca="1" si="18">B208-G208</f>
        <v>0</v>
      </c>
      <c r="J208" s="44" t="str">
        <f t="shared" ref="J208:J271" ca="1" si="19">IFERROR(I208/B208,"")</f>
        <v/>
      </c>
      <c r="K208" s="45" t="str">
        <f t="shared" ref="K208:K271" ca="1" si="20">IFERROR(F208/H208,"")</f>
        <v/>
      </c>
    </row>
    <row r="209" spans="1:11" ht="20.100000000000001" customHeight="1" x14ac:dyDescent="0.25">
      <c r="A209" s="12" t="str">
        <f t="array" aca="1" ref="A209" ca="1">IFERROR(INDEX('Récaptitulatif Résa PARIS 2018'!$A$2:OFFSET($A$2,LastR2,0), MATCH(0, IF($A$1='Récaptitulatif Résa PARIS 2018'!$F$2:OFFSET($F$2,LastR2,0), COUNTIF($A$2:$A208, 'Récaptitulatif Résa PARIS 2018'!$A$2:OFFSET($A$2,LastR2,0)), ""), 0)),"")</f>
        <v/>
      </c>
      <c r="B209" s="43">
        <f ca="1">IF(OR($A209="",$A209=0),0,SUMPRODUCT((('Récaptitulatif Résa PARIS 2018'!$A$2:OFFSET($A$2,LastR2,0))='Analyse par appartement'!$A209)*(('Récaptitulatif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09" s="43">
        <f ca="1">IF(OR($A209="",$A209=0),0,SUMPRODUCT((('Récaptitulatif Résa PARIS 2018'!$A$2:OFFSET($A$2,LastR2,0))='Analyse par appartement'!$A209)*(('Récaptitulatif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09" s="43">
        <f ca="1">IF(OR($A209="",$A209=0),0,SUMPRODUCT((('Récaptitulatif Résa PARIS 2018'!$A$2:OFFSET($A$2,LastR2,0))='Analyse par appartement'!$A209)*(('Récaptitulatif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09" s="43">
        <f ca="1">IF(OR($A209="",$A209=0),0,SUMPRODUCT((('Récaptitulatif Résa PARIS 2018'!$A$2:OFFSET($A$2,LastR2,0))='Analyse par appartement'!$A209)*(('Récaptitulatif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09" s="92">
        <f ca="1">IF(OR($A209="",$A209=0),0,SUMPRODUCT((('Récaptitulatif Résa PARIS 2018'!$A$2:OFFSET($A$2,LastR2,0))='Analyse par appartement'!$A209)*(('Récaptitulatif Résa PARIS 2018'!$F$2:OFFSET($F$2,LastR2,0))='Analyse par appartement'!$A$1)*(('Récaptitulatif Résa PARIS 2018'!$I$2:OFFSET($I$2,LastR2,0)))))</f>
        <v>0</v>
      </c>
      <c r="G209" s="43">
        <f ca="1">IFERROR(IF(A209="",0,INDIRECT("'Récaptitulatif Loyer Paris'!"&amp;ADDRESS(MATCH(A209,'Récapitulatif  Loyer PARIS 2018'!$A:$A,0),MATCH($A$1,'Récapitulatif  Loyer PARIS 2018'!$1:$1,0)+1,4))),0)</f>
        <v>0</v>
      </c>
      <c r="H209" s="92">
        <f ca="1">IFERROR(IF(A209="",0,INDIRECT("'Récaptitulatif Loyer Paris'!"&amp;ADDRESS(MATCH(A209,'Récapitulatif  Loyer PARIS 2018'!$A:$A,0),MATCH($A$1,'Récapitulatif  Loyer PARIS 2018'!$1:$1,0),4))),0)</f>
        <v>0</v>
      </c>
      <c r="I209" s="43">
        <f t="shared" ca="1" si="18"/>
        <v>0</v>
      </c>
      <c r="J209" s="44" t="str">
        <f t="shared" ca="1" si="19"/>
        <v/>
      </c>
      <c r="K209" s="45" t="str">
        <f t="shared" ca="1" si="20"/>
        <v/>
      </c>
    </row>
    <row r="210" spans="1:11" ht="20.100000000000001" customHeight="1" x14ac:dyDescent="0.25">
      <c r="A210" s="12" t="str">
        <f t="array" aca="1" ref="A210" ca="1">IFERROR(INDEX('Récaptitulatif Résa PARIS 2018'!$A$2:OFFSET($A$2,LastR2,0), MATCH(0, IF($A$1='Récaptitulatif Résa PARIS 2018'!$F$2:OFFSET($F$2,LastR2,0), COUNTIF($A$2:$A209, 'Récaptitulatif Résa PARIS 2018'!$A$2:OFFSET($A$2,LastR2,0)), ""), 0)),"")</f>
        <v/>
      </c>
      <c r="B210" s="43">
        <f ca="1">IF(OR($A210="",$A210=0),0,SUMPRODUCT((('Récaptitulatif Résa PARIS 2018'!$A$2:OFFSET($A$2,LastR2,0))='Analyse par appartement'!$A210)*(('Récaptitulatif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10" s="43">
        <f ca="1">IF(OR($A210="",$A210=0),0,SUMPRODUCT((('Récaptitulatif Résa PARIS 2018'!$A$2:OFFSET($A$2,LastR2,0))='Analyse par appartement'!$A210)*(('Récaptitulatif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10" s="43">
        <f ca="1">IF(OR($A210="",$A210=0),0,SUMPRODUCT((('Récaptitulatif Résa PARIS 2018'!$A$2:OFFSET($A$2,LastR2,0))='Analyse par appartement'!$A210)*(('Récaptitulatif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10" s="43">
        <f ca="1">IF(OR($A210="",$A210=0),0,SUMPRODUCT((('Récaptitulatif Résa PARIS 2018'!$A$2:OFFSET($A$2,LastR2,0))='Analyse par appartement'!$A210)*(('Récaptitulatif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10" s="92">
        <f ca="1">IF(OR($A210="",$A210=0),0,SUMPRODUCT((('Récaptitulatif Résa PARIS 2018'!$A$2:OFFSET($A$2,LastR2,0))='Analyse par appartement'!$A210)*(('Récaptitulatif Résa PARIS 2018'!$F$2:OFFSET($F$2,LastR2,0))='Analyse par appartement'!$A$1)*(('Récaptitulatif Résa PARIS 2018'!$I$2:OFFSET($I$2,LastR2,0)))))</f>
        <v>0</v>
      </c>
      <c r="G210" s="43">
        <f ca="1">IFERROR(IF(A210="",0,INDIRECT("'Récaptitulatif Loyer Paris'!"&amp;ADDRESS(MATCH(A210,'Récapitulatif  Loyer PARIS 2018'!$A:$A,0),MATCH($A$1,'Récapitulatif  Loyer PARIS 2018'!$1:$1,0)+1,4))),0)</f>
        <v>0</v>
      </c>
      <c r="H210" s="92">
        <f ca="1">IFERROR(IF(A210="",0,INDIRECT("'Récaptitulatif Loyer Paris'!"&amp;ADDRESS(MATCH(A210,'Récapitulatif  Loyer PARIS 2018'!$A:$A,0),MATCH($A$1,'Récapitulatif  Loyer PARIS 2018'!$1:$1,0),4))),0)</f>
        <v>0</v>
      </c>
      <c r="I210" s="43">
        <f t="shared" ca="1" si="18"/>
        <v>0</v>
      </c>
      <c r="J210" s="44" t="str">
        <f t="shared" ca="1" si="19"/>
        <v/>
      </c>
      <c r="K210" s="45" t="str">
        <f t="shared" ca="1" si="20"/>
        <v/>
      </c>
    </row>
    <row r="211" spans="1:11" ht="20.100000000000001" customHeight="1" x14ac:dyDescent="0.25">
      <c r="A211" s="12" t="str">
        <f t="array" aca="1" ref="A211" ca="1">IFERROR(INDEX('Récaptitulatif Résa PARIS 2018'!$A$2:OFFSET($A$2,LastR2,0), MATCH(0, IF($A$1='Récaptitulatif Résa PARIS 2018'!$F$2:OFFSET($F$2,LastR2,0), COUNTIF($A$2:$A210, 'Récaptitulatif Résa PARIS 2018'!$A$2:OFFSET($A$2,LastR2,0)), ""), 0)),"")</f>
        <v/>
      </c>
      <c r="B211" s="43">
        <f ca="1">IF(OR($A211="",$A211=0),0,SUMPRODUCT((('Récaptitulatif Résa PARIS 2018'!$A$2:OFFSET($A$2,LastR2,0))='Analyse par appartement'!$A211)*(('Récaptitulatif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11" s="43">
        <f ca="1">IF(OR($A211="",$A211=0),0,SUMPRODUCT((('Récaptitulatif Résa PARIS 2018'!$A$2:OFFSET($A$2,LastR2,0))='Analyse par appartement'!$A211)*(('Récaptitulatif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11" s="43">
        <f ca="1">IF(OR($A211="",$A211=0),0,SUMPRODUCT((('Récaptitulatif Résa PARIS 2018'!$A$2:OFFSET($A$2,LastR2,0))='Analyse par appartement'!$A211)*(('Récaptitulatif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11" s="43">
        <f ca="1">IF(OR($A211="",$A211=0),0,SUMPRODUCT((('Récaptitulatif Résa PARIS 2018'!$A$2:OFFSET($A$2,LastR2,0))='Analyse par appartement'!$A211)*(('Récaptitulatif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11" s="92">
        <f ca="1">IF(OR($A211="",$A211=0),0,SUMPRODUCT((('Récaptitulatif Résa PARIS 2018'!$A$2:OFFSET($A$2,LastR2,0))='Analyse par appartement'!$A211)*(('Récaptitulatif Résa PARIS 2018'!$F$2:OFFSET($F$2,LastR2,0))='Analyse par appartement'!$A$1)*(('Récaptitulatif Résa PARIS 2018'!$I$2:OFFSET($I$2,LastR2,0)))))</f>
        <v>0</v>
      </c>
      <c r="G211" s="43">
        <f ca="1">IFERROR(IF(A211="",0,INDIRECT("'Récaptitulatif Loyer Paris'!"&amp;ADDRESS(MATCH(A211,'Récapitulatif  Loyer PARIS 2018'!$A:$A,0),MATCH($A$1,'Récapitulatif  Loyer PARIS 2018'!$1:$1,0)+1,4))),0)</f>
        <v>0</v>
      </c>
      <c r="H211" s="92">
        <f ca="1">IFERROR(IF(A211="",0,INDIRECT("'Récaptitulatif Loyer Paris'!"&amp;ADDRESS(MATCH(A211,'Récapitulatif  Loyer PARIS 2018'!$A:$A,0),MATCH($A$1,'Récapitulatif  Loyer PARIS 2018'!$1:$1,0),4))),0)</f>
        <v>0</v>
      </c>
      <c r="I211" s="43">
        <f t="shared" ca="1" si="18"/>
        <v>0</v>
      </c>
      <c r="J211" s="44" t="str">
        <f t="shared" ca="1" si="19"/>
        <v/>
      </c>
      <c r="K211" s="45" t="str">
        <f t="shared" ca="1" si="20"/>
        <v/>
      </c>
    </row>
    <row r="212" spans="1:11" ht="20.100000000000001" customHeight="1" x14ac:dyDescent="0.25">
      <c r="A212" s="12" t="str">
        <f t="array" aca="1" ref="A212" ca="1">IFERROR(INDEX('Récaptitulatif Résa PARIS 2018'!$A$2:OFFSET($A$2,LastR2,0), MATCH(0, IF($A$1='Récaptitulatif Résa PARIS 2018'!$F$2:OFFSET($F$2,LastR2,0), COUNTIF($A$2:$A211, 'Récaptitulatif Résa PARIS 2018'!$A$2:OFFSET($A$2,LastR2,0)), ""), 0)),"")</f>
        <v/>
      </c>
      <c r="B212" s="43">
        <f ca="1">IF(OR($A212="",$A212=0),0,SUMPRODUCT((('Récaptitulatif Résa PARIS 2018'!$A$2:OFFSET($A$2,LastR2,0))='Analyse par appartement'!$A212)*(('Récaptitulatif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12" s="43">
        <f ca="1">IF(OR($A212="",$A212=0),0,SUMPRODUCT((('Récaptitulatif Résa PARIS 2018'!$A$2:OFFSET($A$2,LastR2,0))='Analyse par appartement'!$A212)*(('Récaptitulatif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12" s="43">
        <f ca="1">IF(OR($A212="",$A212=0),0,SUMPRODUCT((('Récaptitulatif Résa PARIS 2018'!$A$2:OFFSET($A$2,LastR2,0))='Analyse par appartement'!$A212)*(('Récaptitulatif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12" s="43">
        <f ca="1">IF(OR($A212="",$A212=0),0,SUMPRODUCT((('Récaptitulatif Résa PARIS 2018'!$A$2:OFFSET($A$2,LastR2,0))='Analyse par appartement'!$A212)*(('Récaptitulatif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12" s="92">
        <f ca="1">IF(OR($A212="",$A212=0),0,SUMPRODUCT((('Récaptitulatif Résa PARIS 2018'!$A$2:OFFSET($A$2,LastR2,0))='Analyse par appartement'!$A212)*(('Récaptitulatif Résa PARIS 2018'!$F$2:OFFSET($F$2,LastR2,0))='Analyse par appartement'!$A$1)*(('Récaptitulatif Résa PARIS 2018'!$I$2:OFFSET($I$2,LastR2,0)))))</f>
        <v>0</v>
      </c>
      <c r="G212" s="43">
        <f ca="1">IFERROR(IF(A212="",0,INDIRECT("'Récaptitulatif Loyer Paris'!"&amp;ADDRESS(MATCH(A212,'Récapitulatif  Loyer PARIS 2018'!$A:$A,0),MATCH($A$1,'Récapitulatif  Loyer PARIS 2018'!$1:$1,0)+1,4))),0)</f>
        <v>0</v>
      </c>
      <c r="H212" s="92">
        <f ca="1">IFERROR(IF(A212="",0,INDIRECT("'Récaptitulatif Loyer Paris'!"&amp;ADDRESS(MATCH(A212,'Récapitulatif  Loyer PARIS 2018'!$A:$A,0),MATCH($A$1,'Récapitulatif  Loyer PARIS 2018'!$1:$1,0),4))),0)</f>
        <v>0</v>
      </c>
      <c r="I212" s="43">
        <f t="shared" ca="1" si="18"/>
        <v>0</v>
      </c>
      <c r="J212" s="44" t="str">
        <f t="shared" ca="1" si="19"/>
        <v/>
      </c>
      <c r="K212" s="45" t="str">
        <f t="shared" ca="1" si="20"/>
        <v/>
      </c>
    </row>
    <row r="213" spans="1:11" ht="20.100000000000001" customHeight="1" x14ac:dyDescent="0.25">
      <c r="A213" s="12" t="str">
        <f t="array" aca="1" ref="A213" ca="1">IFERROR(INDEX('Récaptitulatif Résa PARIS 2018'!$A$2:OFFSET($A$2,LastR2,0), MATCH(0, IF($A$1='Récaptitulatif Résa PARIS 2018'!$F$2:OFFSET($F$2,LastR2,0), COUNTIF($A$2:$A212, 'Récaptitulatif Résa PARIS 2018'!$A$2:OFFSET($A$2,LastR2,0)), ""), 0)),"")</f>
        <v/>
      </c>
      <c r="B213" s="43">
        <f ca="1">IF(OR($A213="",$A213=0),0,SUMPRODUCT((('Récaptitulatif Résa PARIS 2018'!$A$2:OFFSET($A$2,LastR2,0))='Analyse par appartement'!$A213)*(('Récaptitulatif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13" s="43">
        <f ca="1">IF(OR($A213="",$A213=0),0,SUMPRODUCT((('Récaptitulatif Résa PARIS 2018'!$A$2:OFFSET($A$2,LastR2,0))='Analyse par appartement'!$A213)*(('Récaptitulatif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13" s="43">
        <f ca="1">IF(OR($A213="",$A213=0),0,SUMPRODUCT((('Récaptitulatif Résa PARIS 2018'!$A$2:OFFSET($A$2,LastR2,0))='Analyse par appartement'!$A213)*(('Récaptitulatif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13" s="43">
        <f ca="1">IF(OR($A213="",$A213=0),0,SUMPRODUCT((('Récaptitulatif Résa PARIS 2018'!$A$2:OFFSET($A$2,LastR2,0))='Analyse par appartement'!$A213)*(('Récaptitulatif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13" s="92">
        <f ca="1">IF(OR($A213="",$A213=0),0,SUMPRODUCT((('Récaptitulatif Résa PARIS 2018'!$A$2:OFFSET($A$2,LastR2,0))='Analyse par appartement'!$A213)*(('Récaptitulatif Résa PARIS 2018'!$F$2:OFFSET($F$2,LastR2,0))='Analyse par appartement'!$A$1)*(('Récaptitulatif Résa PARIS 2018'!$I$2:OFFSET($I$2,LastR2,0)))))</f>
        <v>0</v>
      </c>
      <c r="G213" s="43">
        <f ca="1">IFERROR(IF(A213="",0,INDIRECT("'Récaptitulatif Loyer Paris'!"&amp;ADDRESS(MATCH(A213,'Récapitulatif  Loyer PARIS 2018'!$A:$A,0),MATCH($A$1,'Récapitulatif  Loyer PARIS 2018'!$1:$1,0)+1,4))),0)</f>
        <v>0</v>
      </c>
      <c r="H213" s="92">
        <f ca="1">IFERROR(IF(A213="",0,INDIRECT("'Récaptitulatif Loyer Paris'!"&amp;ADDRESS(MATCH(A213,'Récapitulatif  Loyer PARIS 2018'!$A:$A,0),MATCH($A$1,'Récapitulatif  Loyer PARIS 2018'!$1:$1,0),4))),0)</f>
        <v>0</v>
      </c>
      <c r="I213" s="43">
        <f t="shared" ca="1" si="18"/>
        <v>0</v>
      </c>
      <c r="J213" s="44" t="str">
        <f t="shared" ca="1" si="19"/>
        <v/>
      </c>
      <c r="K213" s="45" t="str">
        <f t="shared" ca="1" si="20"/>
        <v/>
      </c>
    </row>
    <row r="214" spans="1:11" ht="20.100000000000001" customHeight="1" x14ac:dyDescent="0.25">
      <c r="A214" s="12" t="str">
        <f t="array" aca="1" ref="A214" ca="1">IFERROR(INDEX('Récaptitulatif Résa PARIS 2018'!$A$2:OFFSET($A$2,LastR2,0), MATCH(0, IF($A$1='Récaptitulatif Résa PARIS 2018'!$F$2:OFFSET($F$2,LastR2,0), COUNTIF($A$2:$A213, 'Récaptitulatif Résa PARIS 2018'!$A$2:OFFSET($A$2,LastR2,0)), ""), 0)),"")</f>
        <v/>
      </c>
      <c r="B214" s="43">
        <f ca="1">IF(OR($A214="",$A214=0),0,SUMPRODUCT((('Récaptitulatif Résa PARIS 2018'!$A$2:OFFSET($A$2,LastR2,0))='Analyse par appartement'!$A214)*(('Récaptitulatif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14" s="43">
        <f ca="1">IF(OR($A214="",$A214=0),0,SUMPRODUCT((('Récaptitulatif Résa PARIS 2018'!$A$2:OFFSET($A$2,LastR2,0))='Analyse par appartement'!$A214)*(('Récaptitulatif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14" s="43">
        <f ca="1">IF(OR($A214="",$A214=0),0,SUMPRODUCT((('Récaptitulatif Résa PARIS 2018'!$A$2:OFFSET($A$2,LastR2,0))='Analyse par appartement'!$A214)*(('Récaptitulatif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14" s="43">
        <f ca="1">IF(OR($A214="",$A214=0),0,SUMPRODUCT((('Récaptitulatif Résa PARIS 2018'!$A$2:OFFSET($A$2,LastR2,0))='Analyse par appartement'!$A214)*(('Récaptitulatif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14" s="92">
        <f ca="1">IF(OR($A214="",$A214=0),0,SUMPRODUCT((('Récaptitulatif Résa PARIS 2018'!$A$2:OFFSET($A$2,LastR2,0))='Analyse par appartement'!$A214)*(('Récaptitulatif Résa PARIS 2018'!$F$2:OFFSET($F$2,LastR2,0))='Analyse par appartement'!$A$1)*(('Récaptitulatif Résa PARIS 2018'!$I$2:OFFSET($I$2,LastR2,0)))))</f>
        <v>0</v>
      </c>
      <c r="G214" s="43">
        <f ca="1">IFERROR(IF(A214="",0,INDIRECT("'Récaptitulatif Loyer Paris'!"&amp;ADDRESS(MATCH(A214,'Récapitulatif  Loyer PARIS 2018'!$A:$A,0),MATCH($A$1,'Récapitulatif  Loyer PARIS 2018'!$1:$1,0)+1,4))),0)</f>
        <v>0</v>
      </c>
      <c r="H214" s="92">
        <f ca="1">IFERROR(IF(A214="",0,INDIRECT("'Récaptitulatif Loyer Paris'!"&amp;ADDRESS(MATCH(A214,'Récapitulatif  Loyer PARIS 2018'!$A:$A,0),MATCH($A$1,'Récapitulatif  Loyer PARIS 2018'!$1:$1,0),4))),0)</f>
        <v>0</v>
      </c>
      <c r="I214" s="43">
        <f t="shared" ca="1" si="18"/>
        <v>0</v>
      </c>
      <c r="J214" s="44" t="str">
        <f t="shared" ca="1" si="19"/>
        <v/>
      </c>
      <c r="K214" s="45" t="str">
        <f t="shared" ca="1" si="20"/>
        <v/>
      </c>
    </row>
    <row r="215" spans="1:11" ht="20.100000000000001" customHeight="1" x14ac:dyDescent="0.25">
      <c r="A215" s="12" t="str">
        <f t="array" aca="1" ref="A215" ca="1">IFERROR(INDEX('Récaptitulatif Résa PARIS 2018'!$A$2:OFFSET($A$2,LastR2,0), MATCH(0, IF($A$1='Récaptitulatif Résa PARIS 2018'!$F$2:OFFSET($F$2,LastR2,0), COUNTIF($A$2:$A214, 'Récaptitulatif Résa PARIS 2018'!$A$2:OFFSET($A$2,LastR2,0)), ""), 0)),"")</f>
        <v/>
      </c>
      <c r="B215" s="43">
        <f ca="1">IF(OR($A215="",$A215=0),0,SUMPRODUCT((('Récaptitulatif Résa PARIS 2018'!$A$2:OFFSET($A$2,LastR2,0))='Analyse par appartement'!$A215)*(('Récaptitulatif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15" s="43">
        <f ca="1">IF(OR($A215="",$A215=0),0,SUMPRODUCT((('Récaptitulatif Résa PARIS 2018'!$A$2:OFFSET($A$2,LastR2,0))='Analyse par appartement'!$A215)*(('Récaptitulatif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15" s="43">
        <f ca="1">IF(OR($A215="",$A215=0),0,SUMPRODUCT((('Récaptitulatif Résa PARIS 2018'!$A$2:OFFSET($A$2,LastR2,0))='Analyse par appartement'!$A215)*(('Récaptitulatif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15" s="43">
        <f ca="1">IF(OR($A215="",$A215=0),0,SUMPRODUCT((('Récaptitulatif Résa PARIS 2018'!$A$2:OFFSET($A$2,LastR2,0))='Analyse par appartement'!$A215)*(('Récaptitulatif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15" s="92">
        <f ca="1">IF(OR($A215="",$A215=0),0,SUMPRODUCT((('Récaptitulatif Résa PARIS 2018'!$A$2:OFFSET($A$2,LastR2,0))='Analyse par appartement'!$A215)*(('Récaptitulatif Résa PARIS 2018'!$F$2:OFFSET($F$2,LastR2,0))='Analyse par appartement'!$A$1)*(('Récaptitulatif Résa PARIS 2018'!$I$2:OFFSET($I$2,LastR2,0)))))</f>
        <v>0</v>
      </c>
      <c r="G215" s="43">
        <f ca="1">IFERROR(IF(A215="",0,INDIRECT("'Récaptitulatif Loyer Paris'!"&amp;ADDRESS(MATCH(A215,'Récapitulatif  Loyer PARIS 2018'!$A:$A,0),MATCH($A$1,'Récapitulatif  Loyer PARIS 2018'!$1:$1,0)+1,4))),0)</f>
        <v>0</v>
      </c>
      <c r="H215" s="92">
        <f ca="1">IFERROR(IF(A215="",0,INDIRECT("'Récaptitulatif Loyer Paris'!"&amp;ADDRESS(MATCH(A215,'Récapitulatif  Loyer PARIS 2018'!$A:$A,0),MATCH($A$1,'Récapitulatif  Loyer PARIS 2018'!$1:$1,0),4))),0)</f>
        <v>0</v>
      </c>
      <c r="I215" s="43">
        <f t="shared" ca="1" si="18"/>
        <v>0</v>
      </c>
      <c r="J215" s="44" t="str">
        <f t="shared" ca="1" si="19"/>
        <v/>
      </c>
      <c r="K215" s="45" t="str">
        <f t="shared" ca="1" si="20"/>
        <v/>
      </c>
    </row>
    <row r="216" spans="1:11" ht="20.100000000000001" customHeight="1" x14ac:dyDescent="0.25">
      <c r="A216" s="12" t="str">
        <f t="array" aca="1" ref="A216" ca="1">IFERROR(INDEX('Récaptitulatif Résa PARIS 2018'!$A$2:OFFSET($A$2,LastR2,0), MATCH(0, IF($A$1='Récaptitulatif Résa PARIS 2018'!$F$2:OFFSET($F$2,LastR2,0), COUNTIF($A$2:$A215, 'Récaptitulatif Résa PARIS 2018'!$A$2:OFFSET($A$2,LastR2,0)), ""), 0)),"")</f>
        <v/>
      </c>
      <c r="B216" s="43">
        <f ca="1">IF(OR($A216="",$A216=0),0,SUMPRODUCT((('Récaptitulatif Résa PARIS 2018'!$A$2:OFFSET($A$2,LastR2,0))='Analyse par appartement'!$A216)*(('Récaptitulatif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16" s="43">
        <f ca="1">IF(OR($A216="",$A216=0),0,SUMPRODUCT((('Récaptitulatif Résa PARIS 2018'!$A$2:OFFSET($A$2,LastR2,0))='Analyse par appartement'!$A216)*(('Récaptitulatif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16" s="43">
        <f ca="1">IF(OR($A216="",$A216=0),0,SUMPRODUCT((('Récaptitulatif Résa PARIS 2018'!$A$2:OFFSET($A$2,LastR2,0))='Analyse par appartement'!$A216)*(('Récaptitulatif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16" s="43">
        <f ca="1">IF(OR($A216="",$A216=0),0,SUMPRODUCT((('Récaptitulatif Résa PARIS 2018'!$A$2:OFFSET($A$2,LastR2,0))='Analyse par appartement'!$A216)*(('Récaptitulatif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16" s="92">
        <f ca="1">IF(OR($A216="",$A216=0),0,SUMPRODUCT((('Récaptitulatif Résa PARIS 2018'!$A$2:OFFSET($A$2,LastR2,0))='Analyse par appartement'!$A216)*(('Récaptitulatif Résa PARIS 2018'!$F$2:OFFSET($F$2,LastR2,0))='Analyse par appartement'!$A$1)*(('Récaptitulatif Résa PARIS 2018'!$I$2:OFFSET($I$2,LastR2,0)))))</f>
        <v>0</v>
      </c>
      <c r="G216" s="43">
        <f ca="1">IFERROR(IF(A216="",0,INDIRECT("'Récaptitulatif Loyer Paris'!"&amp;ADDRESS(MATCH(A216,'Récapitulatif  Loyer PARIS 2018'!$A:$A,0),MATCH($A$1,'Récapitulatif  Loyer PARIS 2018'!$1:$1,0)+1,4))),0)</f>
        <v>0</v>
      </c>
      <c r="H216" s="92">
        <f ca="1">IFERROR(IF(A216="",0,INDIRECT("'Récaptitulatif Loyer Paris'!"&amp;ADDRESS(MATCH(A216,'Récapitulatif  Loyer PARIS 2018'!$A:$A,0),MATCH($A$1,'Récapitulatif  Loyer PARIS 2018'!$1:$1,0),4))),0)</f>
        <v>0</v>
      </c>
      <c r="I216" s="43">
        <f t="shared" ca="1" si="18"/>
        <v>0</v>
      </c>
      <c r="J216" s="44" t="str">
        <f t="shared" ca="1" si="19"/>
        <v/>
      </c>
      <c r="K216" s="45" t="str">
        <f t="shared" ca="1" si="20"/>
        <v/>
      </c>
    </row>
    <row r="217" spans="1:11" ht="20.100000000000001" customHeight="1" x14ac:dyDescent="0.25">
      <c r="A217" s="12" t="str">
        <f t="array" aca="1" ref="A217" ca="1">IFERROR(INDEX('Récaptitulatif Résa PARIS 2018'!$A$2:OFFSET($A$2,LastR2,0), MATCH(0, IF($A$1='Récaptitulatif Résa PARIS 2018'!$F$2:OFFSET($F$2,LastR2,0), COUNTIF($A$2:$A216, 'Récaptitulatif Résa PARIS 2018'!$A$2:OFFSET($A$2,LastR2,0)), ""), 0)),"")</f>
        <v/>
      </c>
      <c r="B217" s="43">
        <f ca="1">IF(OR($A217="",$A217=0),0,SUMPRODUCT((('Récaptitulatif Résa PARIS 2018'!$A$2:OFFSET($A$2,LastR2,0))='Analyse par appartement'!$A217)*(('Récaptitulatif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17" s="43">
        <f ca="1">IF(OR($A217="",$A217=0),0,SUMPRODUCT((('Récaptitulatif Résa PARIS 2018'!$A$2:OFFSET($A$2,LastR2,0))='Analyse par appartement'!$A217)*(('Récaptitulatif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17" s="43">
        <f ca="1">IF(OR($A217="",$A217=0),0,SUMPRODUCT((('Récaptitulatif Résa PARIS 2018'!$A$2:OFFSET($A$2,LastR2,0))='Analyse par appartement'!$A217)*(('Récaptitulatif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17" s="43">
        <f ca="1">IF(OR($A217="",$A217=0),0,SUMPRODUCT((('Récaptitulatif Résa PARIS 2018'!$A$2:OFFSET($A$2,LastR2,0))='Analyse par appartement'!$A217)*(('Récaptitulatif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17" s="92">
        <f ca="1">IF(OR($A217="",$A217=0),0,SUMPRODUCT((('Récaptitulatif Résa PARIS 2018'!$A$2:OFFSET($A$2,LastR2,0))='Analyse par appartement'!$A217)*(('Récaptitulatif Résa PARIS 2018'!$F$2:OFFSET($F$2,LastR2,0))='Analyse par appartement'!$A$1)*(('Récaptitulatif Résa PARIS 2018'!$I$2:OFFSET($I$2,LastR2,0)))))</f>
        <v>0</v>
      </c>
      <c r="G217" s="43">
        <f ca="1">IFERROR(IF(A217="",0,INDIRECT("'Récaptitulatif Loyer Paris'!"&amp;ADDRESS(MATCH(A217,'Récapitulatif  Loyer PARIS 2018'!$A:$A,0),MATCH($A$1,'Récapitulatif  Loyer PARIS 2018'!$1:$1,0)+1,4))),0)</f>
        <v>0</v>
      </c>
      <c r="H217" s="92">
        <f ca="1">IFERROR(IF(A217="",0,INDIRECT("'Récaptitulatif Loyer Paris'!"&amp;ADDRESS(MATCH(A217,'Récapitulatif  Loyer PARIS 2018'!$A:$A,0),MATCH($A$1,'Récapitulatif  Loyer PARIS 2018'!$1:$1,0),4))),0)</f>
        <v>0</v>
      </c>
      <c r="I217" s="43">
        <f t="shared" ca="1" si="18"/>
        <v>0</v>
      </c>
      <c r="J217" s="44" t="str">
        <f t="shared" ca="1" si="19"/>
        <v/>
      </c>
      <c r="K217" s="45" t="str">
        <f t="shared" ca="1" si="20"/>
        <v/>
      </c>
    </row>
    <row r="218" spans="1:11" ht="20.100000000000001" customHeight="1" x14ac:dyDescent="0.25">
      <c r="A218" s="12" t="str">
        <f t="array" aca="1" ref="A218" ca="1">IFERROR(INDEX('Récaptitulatif Résa PARIS 2018'!$A$2:OFFSET($A$2,LastR2,0), MATCH(0, IF($A$1='Récaptitulatif Résa PARIS 2018'!$F$2:OFFSET($F$2,LastR2,0), COUNTIF($A$2:$A217, 'Récaptitulatif Résa PARIS 2018'!$A$2:OFFSET($A$2,LastR2,0)), ""), 0)),"")</f>
        <v/>
      </c>
      <c r="B218" s="43">
        <f ca="1">IF(OR($A218="",$A218=0),0,SUMPRODUCT((('Récaptitulatif Résa PARIS 2018'!$A$2:OFFSET($A$2,LastR2,0))='Analyse par appartement'!$A218)*(('Récaptitulatif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18" s="43">
        <f ca="1">IF(OR($A218="",$A218=0),0,SUMPRODUCT((('Récaptitulatif Résa PARIS 2018'!$A$2:OFFSET($A$2,LastR2,0))='Analyse par appartement'!$A218)*(('Récaptitulatif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18" s="43">
        <f ca="1">IF(OR($A218="",$A218=0),0,SUMPRODUCT((('Récaptitulatif Résa PARIS 2018'!$A$2:OFFSET($A$2,LastR2,0))='Analyse par appartement'!$A218)*(('Récaptitulatif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18" s="43">
        <f ca="1">IF(OR($A218="",$A218=0),0,SUMPRODUCT((('Récaptitulatif Résa PARIS 2018'!$A$2:OFFSET($A$2,LastR2,0))='Analyse par appartement'!$A218)*(('Récaptitulatif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18" s="92">
        <f ca="1">IF(OR($A218="",$A218=0),0,SUMPRODUCT((('Récaptitulatif Résa PARIS 2018'!$A$2:OFFSET($A$2,LastR2,0))='Analyse par appartement'!$A218)*(('Récaptitulatif Résa PARIS 2018'!$F$2:OFFSET($F$2,LastR2,0))='Analyse par appartement'!$A$1)*(('Récaptitulatif Résa PARIS 2018'!$I$2:OFFSET($I$2,LastR2,0)))))</f>
        <v>0</v>
      </c>
      <c r="G218" s="43">
        <f ca="1">IFERROR(IF(A218="",0,INDIRECT("'Récaptitulatif Loyer Paris'!"&amp;ADDRESS(MATCH(A218,'Récapitulatif  Loyer PARIS 2018'!$A:$A,0),MATCH($A$1,'Récapitulatif  Loyer PARIS 2018'!$1:$1,0)+1,4))),0)</f>
        <v>0</v>
      </c>
      <c r="H218" s="92">
        <f ca="1">IFERROR(IF(A218="",0,INDIRECT("'Récaptitulatif Loyer Paris'!"&amp;ADDRESS(MATCH(A218,'Récapitulatif  Loyer PARIS 2018'!$A:$A,0),MATCH($A$1,'Récapitulatif  Loyer PARIS 2018'!$1:$1,0),4))),0)</f>
        <v>0</v>
      </c>
      <c r="I218" s="43">
        <f t="shared" ca="1" si="18"/>
        <v>0</v>
      </c>
      <c r="J218" s="44" t="str">
        <f t="shared" ca="1" si="19"/>
        <v/>
      </c>
      <c r="K218" s="45" t="str">
        <f t="shared" ca="1" si="20"/>
        <v/>
      </c>
    </row>
    <row r="219" spans="1:11" ht="20.100000000000001" customHeight="1" x14ac:dyDescent="0.25">
      <c r="A219" s="12" t="str">
        <f t="array" aca="1" ref="A219" ca="1">IFERROR(INDEX('Récaptitulatif Résa PARIS 2018'!$A$2:OFFSET($A$2,LastR2,0), MATCH(0, IF($A$1='Récaptitulatif Résa PARIS 2018'!$F$2:OFFSET($F$2,LastR2,0), COUNTIF($A$2:$A218, 'Récaptitulatif Résa PARIS 2018'!$A$2:OFFSET($A$2,LastR2,0)), ""), 0)),"")</f>
        <v/>
      </c>
      <c r="B219" s="43">
        <f ca="1">IF(OR($A219="",$A219=0),0,SUMPRODUCT((('Récaptitulatif Résa PARIS 2018'!$A$2:OFFSET($A$2,LastR2,0))='Analyse par appartement'!$A219)*(('Récaptitulatif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19" s="43">
        <f ca="1">IF(OR($A219="",$A219=0),0,SUMPRODUCT((('Récaptitulatif Résa PARIS 2018'!$A$2:OFFSET($A$2,LastR2,0))='Analyse par appartement'!$A219)*(('Récaptitulatif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19" s="43">
        <f ca="1">IF(OR($A219="",$A219=0),0,SUMPRODUCT((('Récaptitulatif Résa PARIS 2018'!$A$2:OFFSET($A$2,LastR2,0))='Analyse par appartement'!$A219)*(('Récaptitulatif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19" s="43">
        <f ca="1">IF(OR($A219="",$A219=0),0,SUMPRODUCT((('Récaptitulatif Résa PARIS 2018'!$A$2:OFFSET($A$2,LastR2,0))='Analyse par appartement'!$A219)*(('Récaptitulatif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19" s="92">
        <f ca="1">IF(OR($A219="",$A219=0),0,SUMPRODUCT((('Récaptitulatif Résa PARIS 2018'!$A$2:OFFSET($A$2,LastR2,0))='Analyse par appartement'!$A219)*(('Récaptitulatif Résa PARIS 2018'!$F$2:OFFSET($F$2,LastR2,0))='Analyse par appartement'!$A$1)*(('Récaptitulatif Résa PARIS 2018'!$I$2:OFFSET($I$2,LastR2,0)))))</f>
        <v>0</v>
      </c>
      <c r="G219" s="43">
        <f ca="1">IFERROR(IF(A219="",0,INDIRECT("'Récaptitulatif Loyer Paris'!"&amp;ADDRESS(MATCH(A219,'Récapitulatif  Loyer PARIS 2018'!$A:$A,0),MATCH($A$1,'Récapitulatif  Loyer PARIS 2018'!$1:$1,0)+1,4))),0)</f>
        <v>0</v>
      </c>
      <c r="H219" s="92">
        <f ca="1">IFERROR(IF(A219="",0,INDIRECT("'Récaptitulatif Loyer Paris'!"&amp;ADDRESS(MATCH(A219,'Récapitulatif  Loyer PARIS 2018'!$A:$A,0),MATCH($A$1,'Récapitulatif  Loyer PARIS 2018'!$1:$1,0),4))),0)</f>
        <v>0</v>
      </c>
      <c r="I219" s="43">
        <f t="shared" ca="1" si="18"/>
        <v>0</v>
      </c>
      <c r="J219" s="44" t="str">
        <f t="shared" ca="1" si="19"/>
        <v/>
      </c>
      <c r="K219" s="45" t="str">
        <f t="shared" ca="1" si="20"/>
        <v/>
      </c>
    </row>
    <row r="220" spans="1:11" ht="20.100000000000001" customHeight="1" x14ac:dyDescent="0.25">
      <c r="A220" s="12" t="str">
        <f t="array" aca="1" ref="A220" ca="1">IFERROR(INDEX('Récaptitulatif Résa PARIS 2018'!$A$2:OFFSET($A$2,LastR2,0), MATCH(0, IF($A$1='Récaptitulatif Résa PARIS 2018'!$F$2:OFFSET($F$2,LastR2,0), COUNTIF($A$2:$A219, 'Récaptitulatif Résa PARIS 2018'!$A$2:OFFSET($A$2,LastR2,0)), ""), 0)),"")</f>
        <v/>
      </c>
      <c r="B220" s="43">
        <f ca="1">IF(OR($A220="",$A220=0),0,SUMPRODUCT((('Récaptitulatif Résa PARIS 2018'!$A$2:OFFSET($A$2,LastR2,0))='Analyse par appartement'!$A220)*(('Récaptitulatif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20" s="43">
        <f ca="1">IF(OR($A220="",$A220=0),0,SUMPRODUCT((('Récaptitulatif Résa PARIS 2018'!$A$2:OFFSET($A$2,LastR2,0))='Analyse par appartement'!$A220)*(('Récaptitulatif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20" s="43">
        <f ca="1">IF(OR($A220="",$A220=0),0,SUMPRODUCT((('Récaptitulatif Résa PARIS 2018'!$A$2:OFFSET($A$2,LastR2,0))='Analyse par appartement'!$A220)*(('Récaptitulatif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20" s="43">
        <f ca="1">IF(OR($A220="",$A220=0),0,SUMPRODUCT((('Récaptitulatif Résa PARIS 2018'!$A$2:OFFSET($A$2,LastR2,0))='Analyse par appartement'!$A220)*(('Récaptitulatif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20" s="92">
        <f ca="1">IF(OR($A220="",$A220=0),0,SUMPRODUCT((('Récaptitulatif Résa PARIS 2018'!$A$2:OFFSET($A$2,LastR2,0))='Analyse par appartement'!$A220)*(('Récaptitulatif Résa PARIS 2018'!$F$2:OFFSET($F$2,LastR2,0))='Analyse par appartement'!$A$1)*(('Récaptitulatif Résa PARIS 2018'!$I$2:OFFSET($I$2,LastR2,0)))))</f>
        <v>0</v>
      </c>
      <c r="G220" s="43">
        <f ca="1">IFERROR(IF(A220="",0,INDIRECT("'Récaptitulatif Loyer Paris'!"&amp;ADDRESS(MATCH(A220,'Récapitulatif  Loyer PARIS 2018'!$A:$A,0),MATCH($A$1,'Récapitulatif  Loyer PARIS 2018'!$1:$1,0)+1,4))),0)</f>
        <v>0</v>
      </c>
      <c r="H220" s="92">
        <f ca="1">IFERROR(IF(A220="",0,INDIRECT("'Récaptitulatif Loyer Paris'!"&amp;ADDRESS(MATCH(A220,'Récapitulatif  Loyer PARIS 2018'!$A:$A,0),MATCH($A$1,'Récapitulatif  Loyer PARIS 2018'!$1:$1,0),4))),0)</f>
        <v>0</v>
      </c>
      <c r="I220" s="43">
        <f t="shared" ca="1" si="18"/>
        <v>0</v>
      </c>
      <c r="J220" s="44" t="str">
        <f t="shared" ca="1" si="19"/>
        <v/>
      </c>
      <c r="K220" s="45" t="str">
        <f t="shared" ca="1" si="20"/>
        <v/>
      </c>
    </row>
    <row r="221" spans="1:11" ht="20.100000000000001" customHeight="1" x14ac:dyDescent="0.25">
      <c r="A221" s="12" t="str">
        <f t="array" aca="1" ref="A221" ca="1">IFERROR(INDEX('Récaptitulatif Résa PARIS 2018'!$A$2:OFFSET($A$2,LastR2,0), MATCH(0, IF($A$1='Récaptitulatif Résa PARIS 2018'!$F$2:OFFSET($F$2,LastR2,0), COUNTIF($A$2:$A220, 'Récaptitulatif Résa PARIS 2018'!$A$2:OFFSET($A$2,LastR2,0)), ""), 0)),"")</f>
        <v/>
      </c>
      <c r="B221" s="43">
        <f ca="1">IF(OR($A221="",$A221=0),0,SUMPRODUCT((('Récaptitulatif Résa PARIS 2018'!$A$2:OFFSET($A$2,LastR2,0))='Analyse par appartement'!$A221)*(('Récaptitulatif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21" s="43">
        <f ca="1">IF(OR($A221="",$A221=0),0,SUMPRODUCT((('Récaptitulatif Résa PARIS 2018'!$A$2:OFFSET($A$2,LastR2,0))='Analyse par appartement'!$A221)*(('Récaptitulatif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21" s="43">
        <f ca="1">IF(OR($A221="",$A221=0),0,SUMPRODUCT((('Récaptitulatif Résa PARIS 2018'!$A$2:OFFSET($A$2,LastR2,0))='Analyse par appartement'!$A221)*(('Récaptitulatif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21" s="43">
        <f ca="1">IF(OR($A221="",$A221=0),0,SUMPRODUCT((('Récaptitulatif Résa PARIS 2018'!$A$2:OFFSET($A$2,LastR2,0))='Analyse par appartement'!$A221)*(('Récaptitulatif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21" s="92">
        <f ca="1">IF(OR($A221="",$A221=0),0,SUMPRODUCT((('Récaptitulatif Résa PARIS 2018'!$A$2:OFFSET($A$2,LastR2,0))='Analyse par appartement'!$A221)*(('Récaptitulatif Résa PARIS 2018'!$F$2:OFFSET($F$2,LastR2,0))='Analyse par appartement'!$A$1)*(('Récaptitulatif Résa PARIS 2018'!$I$2:OFFSET($I$2,LastR2,0)))))</f>
        <v>0</v>
      </c>
      <c r="G221" s="43">
        <f ca="1">IFERROR(IF(A221="",0,INDIRECT("'Récaptitulatif Loyer Paris'!"&amp;ADDRESS(MATCH(A221,'Récapitulatif  Loyer PARIS 2018'!$A:$A,0),MATCH($A$1,'Récapitulatif  Loyer PARIS 2018'!$1:$1,0)+1,4))),0)</f>
        <v>0</v>
      </c>
      <c r="H221" s="92">
        <f ca="1">IFERROR(IF(A221="",0,INDIRECT("'Récaptitulatif Loyer Paris'!"&amp;ADDRESS(MATCH(A221,'Récapitulatif  Loyer PARIS 2018'!$A:$A,0),MATCH($A$1,'Récapitulatif  Loyer PARIS 2018'!$1:$1,0),4))),0)</f>
        <v>0</v>
      </c>
      <c r="I221" s="43">
        <f t="shared" ca="1" si="18"/>
        <v>0</v>
      </c>
      <c r="J221" s="44" t="str">
        <f t="shared" ca="1" si="19"/>
        <v/>
      </c>
      <c r="K221" s="45" t="str">
        <f t="shared" ca="1" si="20"/>
        <v/>
      </c>
    </row>
    <row r="222" spans="1:11" ht="20.100000000000001" customHeight="1" x14ac:dyDescent="0.25">
      <c r="A222" s="12" t="str">
        <f t="array" aca="1" ref="A222" ca="1">IFERROR(INDEX('Récaptitulatif Résa PARIS 2018'!$A$2:OFFSET($A$2,LastR2,0), MATCH(0, IF($A$1='Récaptitulatif Résa PARIS 2018'!$F$2:OFFSET($F$2,LastR2,0), COUNTIF($A$2:$A221, 'Récaptitulatif Résa PARIS 2018'!$A$2:OFFSET($A$2,LastR2,0)), ""), 0)),"")</f>
        <v/>
      </c>
      <c r="B222" s="43">
        <f ca="1">IF(OR($A222="",$A222=0),0,SUMPRODUCT((('Récaptitulatif Résa PARIS 2018'!$A$2:OFFSET($A$2,LastR2,0))='Analyse par appartement'!$A222)*(('Récaptitulatif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22" s="43">
        <f ca="1">IF(OR($A222="",$A222=0),0,SUMPRODUCT((('Récaptitulatif Résa PARIS 2018'!$A$2:OFFSET($A$2,LastR2,0))='Analyse par appartement'!$A222)*(('Récaptitulatif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22" s="43">
        <f ca="1">IF(OR($A222="",$A222=0),0,SUMPRODUCT((('Récaptitulatif Résa PARIS 2018'!$A$2:OFFSET($A$2,LastR2,0))='Analyse par appartement'!$A222)*(('Récaptitulatif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22" s="43">
        <f ca="1">IF(OR($A222="",$A222=0),0,SUMPRODUCT((('Récaptitulatif Résa PARIS 2018'!$A$2:OFFSET($A$2,LastR2,0))='Analyse par appartement'!$A222)*(('Récaptitulatif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22" s="92">
        <f ca="1">IF(OR($A222="",$A222=0),0,SUMPRODUCT((('Récaptitulatif Résa PARIS 2018'!$A$2:OFFSET($A$2,LastR2,0))='Analyse par appartement'!$A222)*(('Récaptitulatif Résa PARIS 2018'!$F$2:OFFSET($F$2,LastR2,0))='Analyse par appartement'!$A$1)*(('Récaptitulatif Résa PARIS 2018'!$I$2:OFFSET($I$2,LastR2,0)))))</f>
        <v>0</v>
      </c>
      <c r="G222" s="43">
        <f ca="1">IFERROR(IF(A222="",0,INDIRECT("'Récaptitulatif Loyer Paris'!"&amp;ADDRESS(MATCH(A222,'Récapitulatif  Loyer PARIS 2018'!$A:$A,0),MATCH($A$1,'Récapitulatif  Loyer PARIS 2018'!$1:$1,0)+1,4))),0)</f>
        <v>0</v>
      </c>
      <c r="H222" s="92">
        <f ca="1">IFERROR(IF(A222="",0,INDIRECT("'Récaptitulatif Loyer Paris'!"&amp;ADDRESS(MATCH(A222,'Récapitulatif  Loyer PARIS 2018'!$A:$A,0),MATCH($A$1,'Récapitulatif  Loyer PARIS 2018'!$1:$1,0),4))),0)</f>
        <v>0</v>
      </c>
      <c r="I222" s="43">
        <f t="shared" ca="1" si="18"/>
        <v>0</v>
      </c>
      <c r="J222" s="44" t="str">
        <f t="shared" ca="1" si="19"/>
        <v/>
      </c>
      <c r="K222" s="45" t="str">
        <f t="shared" ca="1" si="20"/>
        <v/>
      </c>
    </row>
    <row r="223" spans="1:11" ht="20.100000000000001" customHeight="1" x14ac:dyDescent="0.25">
      <c r="A223" s="12" t="str">
        <f t="array" aca="1" ref="A223" ca="1">IFERROR(INDEX('Récaptitulatif Résa PARIS 2018'!$A$2:OFFSET($A$2,LastR2,0), MATCH(0, IF($A$1='Récaptitulatif Résa PARIS 2018'!$F$2:OFFSET($F$2,LastR2,0), COUNTIF($A$2:$A222, 'Récaptitulatif Résa PARIS 2018'!$A$2:OFFSET($A$2,LastR2,0)), ""), 0)),"")</f>
        <v/>
      </c>
      <c r="B223" s="43">
        <f ca="1">IF(OR($A223="",$A223=0),0,SUMPRODUCT((('Récaptitulatif Résa PARIS 2018'!$A$2:OFFSET($A$2,LastR2,0))='Analyse par appartement'!$A223)*(('Récaptitulatif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23" s="43">
        <f ca="1">IF(OR($A223="",$A223=0),0,SUMPRODUCT((('Récaptitulatif Résa PARIS 2018'!$A$2:OFFSET($A$2,LastR2,0))='Analyse par appartement'!$A223)*(('Récaptitulatif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23" s="43">
        <f ca="1">IF(OR($A223="",$A223=0),0,SUMPRODUCT((('Récaptitulatif Résa PARIS 2018'!$A$2:OFFSET($A$2,LastR2,0))='Analyse par appartement'!$A223)*(('Récaptitulatif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23" s="43">
        <f ca="1">IF(OR($A223="",$A223=0),0,SUMPRODUCT((('Récaptitulatif Résa PARIS 2018'!$A$2:OFFSET($A$2,LastR2,0))='Analyse par appartement'!$A223)*(('Récaptitulatif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23" s="92">
        <f ca="1">IF(OR($A223="",$A223=0),0,SUMPRODUCT((('Récaptitulatif Résa PARIS 2018'!$A$2:OFFSET($A$2,LastR2,0))='Analyse par appartement'!$A223)*(('Récaptitulatif Résa PARIS 2018'!$F$2:OFFSET($F$2,LastR2,0))='Analyse par appartement'!$A$1)*(('Récaptitulatif Résa PARIS 2018'!$I$2:OFFSET($I$2,LastR2,0)))))</f>
        <v>0</v>
      </c>
      <c r="G223" s="43">
        <f ca="1">IFERROR(IF(A223="",0,INDIRECT("'Récaptitulatif Loyer Paris'!"&amp;ADDRESS(MATCH(A223,'Récapitulatif  Loyer PARIS 2018'!$A:$A,0),MATCH($A$1,'Récapitulatif  Loyer PARIS 2018'!$1:$1,0)+1,4))),0)</f>
        <v>0</v>
      </c>
      <c r="H223" s="92">
        <f ca="1">IFERROR(IF(A223="",0,INDIRECT("'Récaptitulatif Loyer Paris'!"&amp;ADDRESS(MATCH(A223,'Récapitulatif  Loyer PARIS 2018'!$A:$A,0),MATCH($A$1,'Récapitulatif  Loyer PARIS 2018'!$1:$1,0),4))),0)</f>
        <v>0</v>
      </c>
      <c r="I223" s="43">
        <f t="shared" ca="1" si="18"/>
        <v>0</v>
      </c>
      <c r="J223" s="44" t="str">
        <f t="shared" ca="1" si="19"/>
        <v/>
      </c>
      <c r="K223" s="45" t="str">
        <f t="shared" ca="1" si="20"/>
        <v/>
      </c>
    </row>
    <row r="224" spans="1:11" ht="20.100000000000001" customHeight="1" x14ac:dyDescent="0.25">
      <c r="A224" s="12" t="str">
        <f t="array" aca="1" ref="A224" ca="1">IFERROR(INDEX('Récaptitulatif Résa PARIS 2018'!$A$2:OFFSET($A$2,LastR2,0), MATCH(0, IF($A$1='Récaptitulatif Résa PARIS 2018'!$F$2:OFFSET($F$2,LastR2,0), COUNTIF($A$2:$A223, 'Récaptitulatif Résa PARIS 2018'!$A$2:OFFSET($A$2,LastR2,0)), ""), 0)),"")</f>
        <v/>
      </c>
      <c r="B224" s="43">
        <f ca="1">IF(OR($A224="",$A224=0),0,SUMPRODUCT((('Récaptitulatif Résa PARIS 2018'!$A$2:OFFSET($A$2,LastR2,0))='Analyse par appartement'!$A224)*(('Récaptitulatif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24" s="43">
        <f ca="1">IF(OR($A224="",$A224=0),0,SUMPRODUCT((('Récaptitulatif Résa PARIS 2018'!$A$2:OFFSET($A$2,LastR2,0))='Analyse par appartement'!$A224)*(('Récaptitulatif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24" s="43">
        <f ca="1">IF(OR($A224="",$A224=0),0,SUMPRODUCT((('Récaptitulatif Résa PARIS 2018'!$A$2:OFFSET($A$2,LastR2,0))='Analyse par appartement'!$A224)*(('Récaptitulatif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24" s="43">
        <f ca="1">IF(OR($A224="",$A224=0),0,SUMPRODUCT((('Récaptitulatif Résa PARIS 2018'!$A$2:OFFSET($A$2,LastR2,0))='Analyse par appartement'!$A224)*(('Récaptitulatif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24" s="92">
        <f ca="1">IF(OR($A224="",$A224=0),0,SUMPRODUCT((('Récaptitulatif Résa PARIS 2018'!$A$2:OFFSET($A$2,LastR2,0))='Analyse par appartement'!$A224)*(('Récaptitulatif Résa PARIS 2018'!$F$2:OFFSET($F$2,LastR2,0))='Analyse par appartement'!$A$1)*(('Récaptitulatif Résa PARIS 2018'!$I$2:OFFSET($I$2,LastR2,0)))))</f>
        <v>0</v>
      </c>
      <c r="G224" s="43">
        <f ca="1">IFERROR(IF(A224="",0,INDIRECT("'Récaptitulatif Loyer Paris'!"&amp;ADDRESS(MATCH(A224,'Récapitulatif  Loyer PARIS 2018'!$A:$A,0),MATCH($A$1,'Récapitulatif  Loyer PARIS 2018'!$1:$1,0)+1,4))),0)</f>
        <v>0</v>
      </c>
      <c r="H224" s="92">
        <f ca="1">IFERROR(IF(A224="",0,INDIRECT("'Récaptitulatif Loyer Paris'!"&amp;ADDRESS(MATCH(A224,'Récapitulatif  Loyer PARIS 2018'!$A:$A,0),MATCH($A$1,'Récapitulatif  Loyer PARIS 2018'!$1:$1,0),4))),0)</f>
        <v>0</v>
      </c>
      <c r="I224" s="43">
        <f t="shared" ca="1" si="18"/>
        <v>0</v>
      </c>
      <c r="J224" s="44" t="str">
        <f t="shared" ca="1" si="19"/>
        <v/>
      </c>
      <c r="K224" s="45" t="str">
        <f t="shared" ca="1" si="20"/>
        <v/>
      </c>
    </row>
    <row r="225" spans="1:11" ht="20.100000000000001" customHeight="1" x14ac:dyDescent="0.25">
      <c r="A225" s="12" t="str">
        <f t="array" aca="1" ref="A225" ca="1">IFERROR(INDEX('Récaptitulatif Résa PARIS 2018'!$A$2:OFFSET($A$2,LastR2,0), MATCH(0, IF($A$1='Récaptitulatif Résa PARIS 2018'!$F$2:OFFSET($F$2,LastR2,0), COUNTIF($A$2:$A224, 'Récaptitulatif Résa PARIS 2018'!$A$2:OFFSET($A$2,LastR2,0)), ""), 0)),"")</f>
        <v/>
      </c>
      <c r="B225" s="43">
        <f ca="1">IF(OR($A225="",$A225=0),0,SUMPRODUCT((('Récaptitulatif Résa PARIS 2018'!$A$2:OFFSET($A$2,LastR2,0))='Analyse par appartement'!$A225)*(('Récaptitulatif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25" s="43">
        <f ca="1">IF(OR($A225="",$A225=0),0,SUMPRODUCT((('Récaptitulatif Résa PARIS 2018'!$A$2:OFFSET($A$2,LastR2,0))='Analyse par appartement'!$A225)*(('Récaptitulatif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25" s="43">
        <f ca="1">IF(OR($A225="",$A225=0),0,SUMPRODUCT((('Récaptitulatif Résa PARIS 2018'!$A$2:OFFSET($A$2,LastR2,0))='Analyse par appartement'!$A225)*(('Récaptitulatif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25" s="43">
        <f ca="1">IF(OR($A225="",$A225=0),0,SUMPRODUCT((('Récaptitulatif Résa PARIS 2018'!$A$2:OFFSET($A$2,LastR2,0))='Analyse par appartement'!$A225)*(('Récaptitulatif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25" s="92">
        <f ca="1">IF(OR($A225="",$A225=0),0,SUMPRODUCT((('Récaptitulatif Résa PARIS 2018'!$A$2:OFFSET($A$2,LastR2,0))='Analyse par appartement'!$A225)*(('Récaptitulatif Résa PARIS 2018'!$F$2:OFFSET($F$2,LastR2,0))='Analyse par appartement'!$A$1)*(('Récaptitulatif Résa PARIS 2018'!$I$2:OFFSET($I$2,LastR2,0)))))</f>
        <v>0</v>
      </c>
      <c r="G225" s="43">
        <f ca="1">IFERROR(IF(A225="",0,INDIRECT("'Récaptitulatif Loyer Paris'!"&amp;ADDRESS(MATCH(A225,'Récapitulatif  Loyer PARIS 2018'!$A:$A,0),MATCH($A$1,'Récapitulatif  Loyer PARIS 2018'!$1:$1,0)+1,4))),0)</f>
        <v>0</v>
      </c>
      <c r="H225" s="92">
        <f ca="1">IFERROR(IF(A225="",0,INDIRECT("'Récaptitulatif Loyer Paris'!"&amp;ADDRESS(MATCH(A225,'Récapitulatif  Loyer PARIS 2018'!$A:$A,0),MATCH($A$1,'Récapitulatif  Loyer PARIS 2018'!$1:$1,0),4))),0)</f>
        <v>0</v>
      </c>
      <c r="I225" s="43">
        <f t="shared" ca="1" si="18"/>
        <v>0</v>
      </c>
      <c r="J225" s="44" t="str">
        <f t="shared" ca="1" si="19"/>
        <v/>
      </c>
      <c r="K225" s="45" t="str">
        <f t="shared" ca="1" si="20"/>
        <v/>
      </c>
    </row>
    <row r="226" spans="1:11" ht="20.100000000000001" customHeight="1" x14ac:dyDescent="0.25">
      <c r="A226" s="12" t="str">
        <f t="array" aca="1" ref="A226" ca="1">IFERROR(INDEX('Récaptitulatif Résa PARIS 2018'!$A$2:OFFSET($A$2,LastR2,0), MATCH(0, IF($A$1='Récaptitulatif Résa PARIS 2018'!$F$2:OFFSET($F$2,LastR2,0), COUNTIF($A$2:$A225, 'Récaptitulatif Résa PARIS 2018'!$A$2:OFFSET($A$2,LastR2,0)), ""), 0)),"")</f>
        <v/>
      </c>
      <c r="B226" s="43">
        <f ca="1">IF(OR($A226="",$A226=0),0,SUMPRODUCT((('Récaptitulatif Résa PARIS 2018'!$A$2:OFFSET($A$2,LastR2,0))='Analyse par appartement'!$A226)*(('Récaptitulatif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26" s="43">
        <f ca="1">IF(OR($A226="",$A226=0),0,SUMPRODUCT((('Récaptitulatif Résa PARIS 2018'!$A$2:OFFSET($A$2,LastR2,0))='Analyse par appartement'!$A226)*(('Récaptitulatif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26" s="43">
        <f ca="1">IF(OR($A226="",$A226=0),0,SUMPRODUCT((('Récaptitulatif Résa PARIS 2018'!$A$2:OFFSET($A$2,LastR2,0))='Analyse par appartement'!$A226)*(('Récaptitulatif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26" s="43">
        <f ca="1">IF(OR($A226="",$A226=0),0,SUMPRODUCT((('Récaptitulatif Résa PARIS 2018'!$A$2:OFFSET($A$2,LastR2,0))='Analyse par appartement'!$A226)*(('Récaptitulatif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26" s="92">
        <f ca="1">IF(OR($A226="",$A226=0),0,SUMPRODUCT((('Récaptitulatif Résa PARIS 2018'!$A$2:OFFSET($A$2,LastR2,0))='Analyse par appartement'!$A226)*(('Récaptitulatif Résa PARIS 2018'!$F$2:OFFSET($F$2,LastR2,0))='Analyse par appartement'!$A$1)*(('Récaptitulatif Résa PARIS 2018'!$I$2:OFFSET($I$2,LastR2,0)))))</f>
        <v>0</v>
      </c>
      <c r="G226" s="43">
        <f ca="1">IFERROR(IF(A226="",0,INDIRECT("'Récaptitulatif Loyer Paris'!"&amp;ADDRESS(MATCH(A226,'Récapitulatif  Loyer PARIS 2018'!$A:$A,0),MATCH($A$1,'Récapitulatif  Loyer PARIS 2018'!$1:$1,0)+1,4))),0)</f>
        <v>0</v>
      </c>
      <c r="H226" s="92">
        <f ca="1">IFERROR(IF(A226="",0,INDIRECT("'Récaptitulatif Loyer Paris'!"&amp;ADDRESS(MATCH(A226,'Récapitulatif  Loyer PARIS 2018'!$A:$A,0),MATCH($A$1,'Récapitulatif  Loyer PARIS 2018'!$1:$1,0),4))),0)</f>
        <v>0</v>
      </c>
      <c r="I226" s="43">
        <f t="shared" ca="1" si="18"/>
        <v>0</v>
      </c>
      <c r="J226" s="44" t="str">
        <f t="shared" ca="1" si="19"/>
        <v/>
      </c>
      <c r="K226" s="45" t="str">
        <f t="shared" ca="1" si="20"/>
        <v/>
      </c>
    </row>
    <row r="227" spans="1:11" ht="20.100000000000001" customHeight="1" x14ac:dyDescent="0.25">
      <c r="A227" s="12" t="str">
        <f t="array" aca="1" ref="A227" ca="1">IFERROR(INDEX('Récaptitulatif Résa PARIS 2018'!$A$2:OFFSET($A$2,LastR2,0), MATCH(0, IF($A$1='Récaptitulatif Résa PARIS 2018'!$F$2:OFFSET($F$2,LastR2,0), COUNTIF($A$2:$A226, 'Récaptitulatif Résa PARIS 2018'!$A$2:OFFSET($A$2,LastR2,0)), ""), 0)),"")</f>
        <v/>
      </c>
      <c r="B227" s="43">
        <f ca="1">IF(OR($A227="",$A227=0),0,SUMPRODUCT((('Récaptitulatif Résa PARIS 2018'!$A$2:OFFSET($A$2,LastR2,0))='Analyse par appartement'!$A227)*(('Récaptitulatif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27" s="43">
        <f ca="1">IF(OR($A227="",$A227=0),0,SUMPRODUCT((('Récaptitulatif Résa PARIS 2018'!$A$2:OFFSET($A$2,LastR2,0))='Analyse par appartement'!$A227)*(('Récaptitulatif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27" s="43">
        <f ca="1">IF(OR($A227="",$A227=0),0,SUMPRODUCT((('Récaptitulatif Résa PARIS 2018'!$A$2:OFFSET($A$2,LastR2,0))='Analyse par appartement'!$A227)*(('Récaptitulatif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27" s="43">
        <f ca="1">IF(OR($A227="",$A227=0),0,SUMPRODUCT((('Récaptitulatif Résa PARIS 2018'!$A$2:OFFSET($A$2,LastR2,0))='Analyse par appartement'!$A227)*(('Récaptitulatif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27" s="92">
        <f ca="1">IF(OR($A227="",$A227=0),0,SUMPRODUCT((('Récaptitulatif Résa PARIS 2018'!$A$2:OFFSET($A$2,LastR2,0))='Analyse par appartement'!$A227)*(('Récaptitulatif Résa PARIS 2018'!$F$2:OFFSET($F$2,LastR2,0))='Analyse par appartement'!$A$1)*(('Récaptitulatif Résa PARIS 2018'!$I$2:OFFSET($I$2,LastR2,0)))))</f>
        <v>0</v>
      </c>
      <c r="G227" s="43">
        <f ca="1">IFERROR(IF(A227="",0,INDIRECT("'Récaptitulatif Loyer Paris'!"&amp;ADDRESS(MATCH(A227,'Récapitulatif  Loyer PARIS 2018'!$A:$A,0),MATCH($A$1,'Récapitulatif  Loyer PARIS 2018'!$1:$1,0)+1,4))),0)</f>
        <v>0</v>
      </c>
      <c r="H227" s="92">
        <f ca="1">IFERROR(IF(A227="",0,INDIRECT("'Récaptitulatif Loyer Paris'!"&amp;ADDRESS(MATCH(A227,'Récapitulatif  Loyer PARIS 2018'!$A:$A,0),MATCH($A$1,'Récapitulatif  Loyer PARIS 2018'!$1:$1,0),4))),0)</f>
        <v>0</v>
      </c>
      <c r="I227" s="43">
        <f t="shared" ca="1" si="18"/>
        <v>0</v>
      </c>
      <c r="J227" s="44" t="str">
        <f t="shared" ca="1" si="19"/>
        <v/>
      </c>
      <c r="K227" s="45" t="str">
        <f t="shared" ca="1" si="20"/>
        <v/>
      </c>
    </row>
    <row r="228" spans="1:11" ht="20.100000000000001" customHeight="1" x14ac:dyDescent="0.25">
      <c r="A228" s="12" t="str">
        <f t="array" aca="1" ref="A228" ca="1">IFERROR(INDEX('Récaptitulatif Résa PARIS 2018'!$A$2:OFFSET($A$2,LastR2,0), MATCH(0, IF($A$1='Récaptitulatif Résa PARIS 2018'!$F$2:OFFSET($F$2,LastR2,0), COUNTIF($A$2:$A227, 'Récaptitulatif Résa PARIS 2018'!$A$2:OFFSET($A$2,LastR2,0)), ""), 0)),"")</f>
        <v/>
      </c>
      <c r="B228" s="43">
        <f ca="1">IF(OR($A228="",$A228=0),0,SUMPRODUCT((('Récaptitulatif Résa PARIS 2018'!$A$2:OFFSET($A$2,LastR2,0))='Analyse par appartement'!$A228)*(('Récaptitulatif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28" s="43">
        <f ca="1">IF(OR($A228="",$A228=0),0,SUMPRODUCT((('Récaptitulatif Résa PARIS 2018'!$A$2:OFFSET($A$2,LastR2,0))='Analyse par appartement'!$A228)*(('Récaptitulatif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28" s="43">
        <f ca="1">IF(OR($A228="",$A228=0),0,SUMPRODUCT((('Récaptitulatif Résa PARIS 2018'!$A$2:OFFSET($A$2,LastR2,0))='Analyse par appartement'!$A228)*(('Récaptitulatif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28" s="43">
        <f ca="1">IF(OR($A228="",$A228=0),0,SUMPRODUCT((('Récaptitulatif Résa PARIS 2018'!$A$2:OFFSET($A$2,LastR2,0))='Analyse par appartement'!$A228)*(('Récaptitulatif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28" s="92">
        <f ca="1">IF(OR($A228="",$A228=0),0,SUMPRODUCT((('Récaptitulatif Résa PARIS 2018'!$A$2:OFFSET($A$2,LastR2,0))='Analyse par appartement'!$A228)*(('Récaptitulatif Résa PARIS 2018'!$F$2:OFFSET($F$2,LastR2,0))='Analyse par appartement'!$A$1)*(('Récaptitulatif Résa PARIS 2018'!$I$2:OFFSET($I$2,LastR2,0)))))</f>
        <v>0</v>
      </c>
      <c r="G228" s="43">
        <f ca="1">IFERROR(IF(A228="",0,INDIRECT("'Récaptitulatif Loyer Paris'!"&amp;ADDRESS(MATCH(A228,'Récapitulatif  Loyer PARIS 2018'!$A:$A,0),MATCH($A$1,'Récapitulatif  Loyer PARIS 2018'!$1:$1,0)+1,4))),0)</f>
        <v>0</v>
      </c>
      <c r="H228" s="92">
        <f ca="1">IFERROR(IF(A228="",0,INDIRECT("'Récaptitulatif Loyer Paris'!"&amp;ADDRESS(MATCH(A228,'Récapitulatif  Loyer PARIS 2018'!$A:$A,0),MATCH($A$1,'Récapitulatif  Loyer PARIS 2018'!$1:$1,0),4))),0)</f>
        <v>0</v>
      </c>
      <c r="I228" s="43">
        <f t="shared" ca="1" si="18"/>
        <v>0</v>
      </c>
      <c r="J228" s="44" t="str">
        <f t="shared" ca="1" si="19"/>
        <v/>
      </c>
      <c r="K228" s="45" t="str">
        <f t="shared" ca="1" si="20"/>
        <v/>
      </c>
    </row>
    <row r="229" spans="1:11" ht="20.100000000000001" customHeight="1" x14ac:dyDescent="0.25">
      <c r="A229" s="12" t="str">
        <f t="array" aca="1" ref="A229" ca="1">IFERROR(INDEX('Récaptitulatif Résa PARIS 2018'!$A$2:OFFSET($A$2,LastR2,0), MATCH(0, IF($A$1='Récaptitulatif Résa PARIS 2018'!$F$2:OFFSET($F$2,LastR2,0), COUNTIF($A$2:$A228, 'Récaptitulatif Résa PARIS 2018'!$A$2:OFFSET($A$2,LastR2,0)), ""), 0)),"")</f>
        <v/>
      </c>
      <c r="B229" s="43">
        <f ca="1">IF(OR($A229="",$A229=0),0,SUMPRODUCT((('Récaptitulatif Résa PARIS 2018'!$A$2:OFFSET($A$2,LastR2,0))='Analyse par appartement'!$A229)*(('Récaptitulatif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29" s="43">
        <f ca="1">IF(OR($A229="",$A229=0),0,SUMPRODUCT((('Récaptitulatif Résa PARIS 2018'!$A$2:OFFSET($A$2,LastR2,0))='Analyse par appartement'!$A229)*(('Récaptitulatif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29" s="43">
        <f ca="1">IF(OR($A229="",$A229=0),0,SUMPRODUCT((('Récaptitulatif Résa PARIS 2018'!$A$2:OFFSET($A$2,LastR2,0))='Analyse par appartement'!$A229)*(('Récaptitulatif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29" s="43">
        <f ca="1">IF(OR($A229="",$A229=0),0,SUMPRODUCT((('Récaptitulatif Résa PARIS 2018'!$A$2:OFFSET($A$2,LastR2,0))='Analyse par appartement'!$A229)*(('Récaptitulatif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29" s="92">
        <f ca="1">IF(OR($A229="",$A229=0),0,SUMPRODUCT((('Récaptitulatif Résa PARIS 2018'!$A$2:OFFSET($A$2,LastR2,0))='Analyse par appartement'!$A229)*(('Récaptitulatif Résa PARIS 2018'!$F$2:OFFSET($F$2,LastR2,0))='Analyse par appartement'!$A$1)*(('Récaptitulatif Résa PARIS 2018'!$I$2:OFFSET($I$2,LastR2,0)))))</f>
        <v>0</v>
      </c>
      <c r="G229" s="43">
        <f ca="1">IFERROR(IF(A229="",0,INDIRECT("'Récaptitulatif Loyer Paris'!"&amp;ADDRESS(MATCH(A229,'Récapitulatif  Loyer PARIS 2018'!$A:$A,0),MATCH($A$1,'Récapitulatif  Loyer PARIS 2018'!$1:$1,0)+1,4))),0)</f>
        <v>0</v>
      </c>
      <c r="H229" s="92">
        <f ca="1">IFERROR(IF(A229="",0,INDIRECT("'Récaptitulatif Loyer Paris'!"&amp;ADDRESS(MATCH(A229,'Récapitulatif  Loyer PARIS 2018'!$A:$A,0),MATCH($A$1,'Récapitulatif  Loyer PARIS 2018'!$1:$1,0),4))),0)</f>
        <v>0</v>
      </c>
      <c r="I229" s="43">
        <f t="shared" ca="1" si="18"/>
        <v>0</v>
      </c>
      <c r="J229" s="44" t="str">
        <f t="shared" ca="1" si="19"/>
        <v/>
      </c>
      <c r="K229" s="45" t="str">
        <f t="shared" ca="1" si="20"/>
        <v/>
      </c>
    </row>
    <row r="230" spans="1:11" ht="20.100000000000001" customHeight="1" x14ac:dyDescent="0.25">
      <c r="A230" s="12" t="str">
        <f t="array" aca="1" ref="A230" ca="1">IFERROR(INDEX('Récaptitulatif Résa PARIS 2018'!$A$2:OFFSET($A$2,LastR2,0), MATCH(0, IF($A$1='Récaptitulatif Résa PARIS 2018'!$F$2:OFFSET($F$2,LastR2,0), COUNTIF($A$2:$A229, 'Récaptitulatif Résa PARIS 2018'!$A$2:OFFSET($A$2,LastR2,0)), ""), 0)),"")</f>
        <v/>
      </c>
      <c r="B230" s="43">
        <f ca="1">IF(OR($A230="",$A230=0),0,SUMPRODUCT((('Récaptitulatif Résa PARIS 2018'!$A$2:OFFSET($A$2,LastR2,0))='Analyse par appartement'!$A230)*(('Récaptitulatif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30" s="43">
        <f ca="1">IF(OR($A230="",$A230=0),0,SUMPRODUCT((('Récaptitulatif Résa PARIS 2018'!$A$2:OFFSET($A$2,LastR2,0))='Analyse par appartement'!$A230)*(('Récaptitulatif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30" s="43">
        <f ca="1">IF(OR($A230="",$A230=0),0,SUMPRODUCT((('Récaptitulatif Résa PARIS 2018'!$A$2:OFFSET($A$2,LastR2,0))='Analyse par appartement'!$A230)*(('Récaptitulatif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30" s="43">
        <f ca="1">IF(OR($A230="",$A230=0),0,SUMPRODUCT((('Récaptitulatif Résa PARIS 2018'!$A$2:OFFSET($A$2,LastR2,0))='Analyse par appartement'!$A230)*(('Récaptitulatif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30" s="92">
        <f ca="1">IF(OR($A230="",$A230=0),0,SUMPRODUCT((('Récaptitulatif Résa PARIS 2018'!$A$2:OFFSET($A$2,LastR2,0))='Analyse par appartement'!$A230)*(('Récaptitulatif Résa PARIS 2018'!$F$2:OFFSET($F$2,LastR2,0))='Analyse par appartement'!$A$1)*(('Récaptitulatif Résa PARIS 2018'!$I$2:OFFSET($I$2,LastR2,0)))))</f>
        <v>0</v>
      </c>
      <c r="G230" s="43">
        <f ca="1">IFERROR(IF(A230="",0,INDIRECT("'Récaptitulatif Loyer Paris'!"&amp;ADDRESS(MATCH(A230,'Récapitulatif  Loyer PARIS 2018'!$A:$A,0),MATCH($A$1,'Récapitulatif  Loyer PARIS 2018'!$1:$1,0)+1,4))),0)</f>
        <v>0</v>
      </c>
      <c r="H230" s="92">
        <f ca="1">IFERROR(IF(A230="",0,INDIRECT("'Récaptitulatif Loyer Paris'!"&amp;ADDRESS(MATCH(A230,'Récapitulatif  Loyer PARIS 2018'!$A:$A,0),MATCH($A$1,'Récapitulatif  Loyer PARIS 2018'!$1:$1,0),4))),0)</f>
        <v>0</v>
      </c>
      <c r="I230" s="43">
        <f t="shared" ca="1" si="18"/>
        <v>0</v>
      </c>
      <c r="J230" s="44" t="str">
        <f t="shared" ca="1" si="19"/>
        <v/>
      </c>
      <c r="K230" s="45" t="str">
        <f t="shared" ca="1" si="20"/>
        <v/>
      </c>
    </row>
    <row r="231" spans="1:11" ht="20.100000000000001" customHeight="1" x14ac:dyDescent="0.25">
      <c r="A231" s="12" t="str">
        <f t="array" aca="1" ref="A231" ca="1">IFERROR(INDEX('Récaptitulatif Résa PARIS 2018'!$A$2:OFFSET($A$2,LastR2,0), MATCH(0, IF($A$1='Récaptitulatif Résa PARIS 2018'!$F$2:OFFSET($F$2,LastR2,0), COUNTIF($A$2:$A230, 'Récaptitulatif Résa PARIS 2018'!$A$2:OFFSET($A$2,LastR2,0)), ""), 0)),"")</f>
        <v/>
      </c>
      <c r="B231" s="43">
        <f ca="1">IF(OR($A231="",$A231=0),0,SUMPRODUCT((('Récaptitulatif Résa PARIS 2018'!$A$2:OFFSET($A$2,LastR2,0))='Analyse par appartement'!$A231)*(('Récaptitulatif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31" s="43">
        <f ca="1">IF(OR($A231="",$A231=0),0,SUMPRODUCT((('Récaptitulatif Résa PARIS 2018'!$A$2:OFFSET($A$2,LastR2,0))='Analyse par appartement'!$A231)*(('Récaptitulatif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31" s="43">
        <f ca="1">IF(OR($A231="",$A231=0),0,SUMPRODUCT((('Récaptitulatif Résa PARIS 2018'!$A$2:OFFSET($A$2,LastR2,0))='Analyse par appartement'!$A231)*(('Récaptitulatif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31" s="43">
        <f ca="1">IF(OR($A231="",$A231=0),0,SUMPRODUCT((('Récaptitulatif Résa PARIS 2018'!$A$2:OFFSET($A$2,LastR2,0))='Analyse par appartement'!$A231)*(('Récaptitulatif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31" s="92">
        <f ca="1">IF(OR($A231="",$A231=0),0,SUMPRODUCT((('Récaptitulatif Résa PARIS 2018'!$A$2:OFFSET($A$2,LastR2,0))='Analyse par appartement'!$A231)*(('Récaptitulatif Résa PARIS 2018'!$F$2:OFFSET($F$2,LastR2,0))='Analyse par appartement'!$A$1)*(('Récaptitulatif Résa PARIS 2018'!$I$2:OFFSET($I$2,LastR2,0)))))</f>
        <v>0</v>
      </c>
      <c r="G231" s="43">
        <f ca="1">IFERROR(IF(A231="",0,INDIRECT("'Récaptitulatif Loyer Paris'!"&amp;ADDRESS(MATCH(A231,'Récapitulatif  Loyer PARIS 2018'!$A:$A,0),MATCH($A$1,'Récapitulatif  Loyer PARIS 2018'!$1:$1,0)+1,4))),0)</f>
        <v>0</v>
      </c>
      <c r="H231" s="92">
        <f ca="1">IFERROR(IF(A231="",0,INDIRECT("'Récaptitulatif Loyer Paris'!"&amp;ADDRESS(MATCH(A231,'Récapitulatif  Loyer PARIS 2018'!$A:$A,0),MATCH($A$1,'Récapitulatif  Loyer PARIS 2018'!$1:$1,0),4))),0)</f>
        <v>0</v>
      </c>
      <c r="I231" s="43">
        <f t="shared" ca="1" si="18"/>
        <v>0</v>
      </c>
      <c r="J231" s="44" t="str">
        <f t="shared" ca="1" si="19"/>
        <v/>
      </c>
      <c r="K231" s="45" t="str">
        <f t="shared" ca="1" si="20"/>
        <v/>
      </c>
    </row>
    <row r="232" spans="1:11" ht="20.100000000000001" customHeight="1" x14ac:dyDescent="0.25">
      <c r="A232" s="12" t="str">
        <f t="array" aca="1" ref="A232" ca="1">IFERROR(INDEX('Récaptitulatif Résa PARIS 2018'!$A$2:OFFSET($A$2,LastR2,0), MATCH(0, IF($A$1='Récaptitulatif Résa PARIS 2018'!$F$2:OFFSET($F$2,LastR2,0), COUNTIF($A$2:$A231, 'Récaptitulatif Résa PARIS 2018'!$A$2:OFFSET($A$2,LastR2,0)), ""), 0)),"")</f>
        <v/>
      </c>
      <c r="B232" s="43">
        <f ca="1">IF(OR($A232="",$A232=0),0,SUMPRODUCT((('Récaptitulatif Résa PARIS 2018'!$A$2:OFFSET($A$2,LastR2,0))='Analyse par appartement'!$A232)*(('Récaptitulatif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32" s="43">
        <f ca="1">IF(OR($A232="",$A232=0),0,SUMPRODUCT((('Récaptitulatif Résa PARIS 2018'!$A$2:OFFSET($A$2,LastR2,0))='Analyse par appartement'!$A232)*(('Récaptitulatif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32" s="43">
        <f ca="1">IF(OR($A232="",$A232=0),0,SUMPRODUCT((('Récaptitulatif Résa PARIS 2018'!$A$2:OFFSET($A$2,LastR2,0))='Analyse par appartement'!$A232)*(('Récaptitulatif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32" s="43">
        <f ca="1">IF(OR($A232="",$A232=0),0,SUMPRODUCT((('Récaptitulatif Résa PARIS 2018'!$A$2:OFFSET($A$2,LastR2,0))='Analyse par appartement'!$A232)*(('Récaptitulatif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32" s="92">
        <f ca="1">IF(OR($A232="",$A232=0),0,SUMPRODUCT((('Récaptitulatif Résa PARIS 2018'!$A$2:OFFSET($A$2,LastR2,0))='Analyse par appartement'!$A232)*(('Récaptitulatif Résa PARIS 2018'!$F$2:OFFSET($F$2,LastR2,0))='Analyse par appartement'!$A$1)*(('Récaptitulatif Résa PARIS 2018'!$I$2:OFFSET($I$2,LastR2,0)))))</f>
        <v>0</v>
      </c>
      <c r="G232" s="43">
        <f ca="1">IFERROR(IF(A232="",0,INDIRECT("'Récaptitulatif Loyer Paris'!"&amp;ADDRESS(MATCH(A232,'Récapitulatif  Loyer PARIS 2018'!$A:$A,0),MATCH($A$1,'Récapitulatif  Loyer PARIS 2018'!$1:$1,0)+1,4))),0)</f>
        <v>0</v>
      </c>
      <c r="H232" s="92">
        <f ca="1">IFERROR(IF(A232="",0,INDIRECT("'Récaptitulatif Loyer Paris'!"&amp;ADDRESS(MATCH(A232,'Récapitulatif  Loyer PARIS 2018'!$A:$A,0),MATCH($A$1,'Récapitulatif  Loyer PARIS 2018'!$1:$1,0),4))),0)</f>
        <v>0</v>
      </c>
      <c r="I232" s="43">
        <f t="shared" ca="1" si="18"/>
        <v>0</v>
      </c>
      <c r="J232" s="44" t="str">
        <f t="shared" ca="1" si="19"/>
        <v/>
      </c>
      <c r="K232" s="45" t="str">
        <f t="shared" ca="1" si="20"/>
        <v/>
      </c>
    </row>
    <row r="233" spans="1:11" ht="20.100000000000001" customHeight="1" x14ac:dyDescent="0.25">
      <c r="A233" s="12" t="str">
        <f t="array" aca="1" ref="A233" ca="1">IFERROR(INDEX('Récaptitulatif Résa PARIS 2018'!$A$2:OFFSET($A$2,LastR2,0), MATCH(0, IF($A$1='Récaptitulatif Résa PARIS 2018'!$F$2:OFFSET($F$2,LastR2,0), COUNTIF($A$2:$A232, 'Récaptitulatif Résa PARIS 2018'!$A$2:OFFSET($A$2,LastR2,0)), ""), 0)),"")</f>
        <v/>
      </c>
      <c r="B233" s="43">
        <f ca="1">IF(OR($A233="",$A233=0),0,SUMPRODUCT((('Récaptitulatif Résa PARIS 2018'!$A$2:OFFSET($A$2,LastR2,0))='Analyse par appartement'!$A233)*(('Récaptitulatif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33" s="43">
        <f ca="1">IF(OR($A233="",$A233=0),0,SUMPRODUCT((('Récaptitulatif Résa PARIS 2018'!$A$2:OFFSET($A$2,LastR2,0))='Analyse par appartement'!$A233)*(('Récaptitulatif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33" s="43">
        <f ca="1">IF(OR($A233="",$A233=0),0,SUMPRODUCT((('Récaptitulatif Résa PARIS 2018'!$A$2:OFFSET($A$2,LastR2,0))='Analyse par appartement'!$A233)*(('Récaptitulatif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33" s="43">
        <f ca="1">IF(OR($A233="",$A233=0),0,SUMPRODUCT((('Récaptitulatif Résa PARIS 2018'!$A$2:OFFSET($A$2,LastR2,0))='Analyse par appartement'!$A233)*(('Récaptitulatif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33" s="92">
        <f ca="1">IF(OR($A233="",$A233=0),0,SUMPRODUCT((('Récaptitulatif Résa PARIS 2018'!$A$2:OFFSET($A$2,LastR2,0))='Analyse par appartement'!$A233)*(('Récaptitulatif Résa PARIS 2018'!$F$2:OFFSET($F$2,LastR2,0))='Analyse par appartement'!$A$1)*(('Récaptitulatif Résa PARIS 2018'!$I$2:OFFSET($I$2,LastR2,0)))))</f>
        <v>0</v>
      </c>
      <c r="G233" s="43">
        <f ca="1">IFERROR(IF(A233="",0,INDIRECT("'Récaptitulatif Loyer Paris'!"&amp;ADDRESS(MATCH(A233,'Récapitulatif  Loyer PARIS 2018'!$A:$A,0),MATCH($A$1,'Récapitulatif  Loyer PARIS 2018'!$1:$1,0)+1,4))),0)</f>
        <v>0</v>
      </c>
      <c r="H233" s="92">
        <f ca="1">IFERROR(IF(A233="",0,INDIRECT("'Récaptitulatif Loyer Paris'!"&amp;ADDRESS(MATCH(A233,'Récapitulatif  Loyer PARIS 2018'!$A:$A,0),MATCH($A$1,'Récapitulatif  Loyer PARIS 2018'!$1:$1,0),4))),0)</f>
        <v>0</v>
      </c>
      <c r="I233" s="43">
        <f t="shared" ca="1" si="18"/>
        <v>0</v>
      </c>
      <c r="J233" s="44" t="str">
        <f t="shared" ca="1" si="19"/>
        <v/>
      </c>
      <c r="K233" s="45" t="str">
        <f t="shared" ca="1" si="20"/>
        <v/>
      </c>
    </row>
    <row r="234" spans="1:11" ht="20.100000000000001" customHeight="1" x14ac:dyDescent="0.25">
      <c r="A234" s="12" t="str">
        <f t="array" aca="1" ref="A234" ca="1">IFERROR(INDEX('Récaptitulatif Résa PARIS 2018'!$A$2:OFFSET($A$2,LastR2,0), MATCH(0, IF($A$1='Récaptitulatif Résa PARIS 2018'!$F$2:OFFSET($F$2,LastR2,0), COUNTIF($A$2:$A233, 'Récaptitulatif Résa PARIS 2018'!$A$2:OFFSET($A$2,LastR2,0)), ""), 0)),"")</f>
        <v/>
      </c>
      <c r="B234" s="43">
        <f ca="1">IF(OR($A234="",$A234=0),0,SUMPRODUCT((('Récaptitulatif Résa PARIS 2018'!$A$2:OFFSET($A$2,LastR2,0))='Analyse par appartement'!$A234)*(('Récaptitulatif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34" s="43">
        <f ca="1">IF(OR($A234="",$A234=0),0,SUMPRODUCT((('Récaptitulatif Résa PARIS 2018'!$A$2:OFFSET($A$2,LastR2,0))='Analyse par appartement'!$A234)*(('Récaptitulatif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34" s="43">
        <f ca="1">IF(OR($A234="",$A234=0),0,SUMPRODUCT((('Récaptitulatif Résa PARIS 2018'!$A$2:OFFSET($A$2,LastR2,0))='Analyse par appartement'!$A234)*(('Récaptitulatif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34" s="43">
        <f ca="1">IF(OR($A234="",$A234=0),0,SUMPRODUCT((('Récaptitulatif Résa PARIS 2018'!$A$2:OFFSET($A$2,LastR2,0))='Analyse par appartement'!$A234)*(('Récaptitulatif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34" s="92">
        <f ca="1">IF(OR($A234="",$A234=0),0,SUMPRODUCT((('Récaptitulatif Résa PARIS 2018'!$A$2:OFFSET($A$2,LastR2,0))='Analyse par appartement'!$A234)*(('Récaptitulatif Résa PARIS 2018'!$F$2:OFFSET($F$2,LastR2,0))='Analyse par appartement'!$A$1)*(('Récaptitulatif Résa PARIS 2018'!$I$2:OFFSET($I$2,LastR2,0)))))</f>
        <v>0</v>
      </c>
      <c r="G234" s="43">
        <f ca="1">IFERROR(IF(A234="",0,INDIRECT("'Récaptitulatif Loyer Paris'!"&amp;ADDRESS(MATCH(A234,'Récapitulatif  Loyer PARIS 2018'!$A:$A,0),MATCH($A$1,'Récapitulatif  Loyer PARIS 2018'!$1:$1,0)+1,4))),0)</f>
        <v>0</v>
      </c>
      <c r="H234" s="92">
        <f ca="1">IFERROR(IF(A234="",0,INDIRECT("'Récaptitulatif Loyer Paris'!"&amp;ADDRESS(MATCH(A234,'Récapitulatif  Loyer PARIS 2018'!$A:$A,0),MATCH($A$1,'Récapitulatif  Loyer PARIS 2018'!$1:$1,0),4))),0)</f>
        <v>0</v>
      </c>
      <c r="I234" s="43">
        <f t="shared" ca="1" si="18"/>
        <v>0</v>
      </c>
      <c r="J234" s="44" t="str">
        <f t="shared" ca="1" si="19"/>
        <v/>
      </c>
      <c r="K234" s="45" t="str">
        <f t="shared" ca="1" si="20"/>
        <v/>
      </c>
    </row>
    <row r="235" spans="1:11" ht="20.100000000000001" customHeight="1" x14ac:dyDescent="0.25">
      <c r="A235" s="12" t="str">
        <f t="array" aca="1" ref="A235" ca="1">IFERROR(INDEX('Récaptitulatif Résa PARIS 2018'!$A$2:OFFSET($A$2,LastR2,0), MATCH(0, IF($A$1='Récaptitulatif Résa PARIS 2018'!$F$2:OFFSET($F$2,LastR2,0), COUNTIF($A$2:$A234, 'Récaptitulatif Résa PARIS 2018'!$A$2:OFFSET($A$2,LastR2,0)), ""), 0)),"")</f>
        <v/>
      </c>
      <c r="B235" s="43">
        <f ca="1">IF(OR($A235="",$A235=0),0,SUMPRODUCT((('Récaptitulatif Résa PARIS 2018'!$A$2:OFFSET($A$2,LastR2,0))='Analyse par appartement'!$A235)*(('Récaptitulatif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35" s="43">
        <f ca="1">IF(OR($A235="",$A235=0),0,SUMPRODUCT((('Récaptitulatif Résa PARIS 2018'!$A$2:OFFSET($A$2,LastR2,0))='Analyse par appartement'!$A235)*(('Récaptitulatif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35" s="43">
        <f ca="1">IF(OR($A235="",$A235=0),0,SUMPRODUCT((('Récaptitulatif Résa PARIS 2018'!$A$2:OFFSET($A$2,LastR2,0))='Analyse par appartement'!$A235)*(('Récaptitulatif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35" s="43">
        <f ca="1">IF(OR($A235="",$A235=0),0,SUMPRODUCT((('Récaptitulatif Résa PARIS 2018'!$A$2:OFFSET($A$2,LastR2,0))='Analyse par appartement'!$A235)*(('Récaptitulatif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35" s="92">
        <f ca="1">IF(OR($A235="",$A235=0),0,SUMPRODUCT((('Récaptitulatif Résa PARIS 2018'!$A$2:OFFSET($A$2,LastR2,0))='Analyse par appartement'!$A235)*(('Récaptitulatif Résa PARIS 2018'!$F$2:OFFSET($F$2,LastR2,0))='Analyse par appartement'!$A$1)*(('Récaptitulatif Résa PARIS 2018'!$I$2:OFFSET($I$2,LastR2,0)))))</f>
        <v>0</v>
      </c>
      <c r="G235" s="43">
        <f ca="1">IFERROR(IF(A235="",0,INDIRECT("'Récaptitulatif Loyer Paris'!"&amp;ADDRESS(MATCH(A235,'Récapitulatif  Loyer PARIS 2018'!$A:$A,0),MATCH($A$1,'Récapitulatif  Loyer PARIS 2018'!$1:$1,0)+1,4))),0)</f>
        <v>0</v>
      </c>
      <c r="H235" s="92">
        <f ca="1">IFERROR(IF(A235="",0,INDIRECT("'Récaptitulatif Loyer Paris'!"&amp;ADDRESS(MATCH(A235,'Récapitulatif  Loyer PARIS 2018'!$A:$A,0),MATCH($A$1,'Récapitulatif  Loyer PARIS 2018'!$1:$1,0),4))),0)</f>
        <v>0</v>
      </c>
      <c r="I235" s="43">
        <f t="shared" ca="1" si="18"/>
        <v>0</v>
      </c>
      <c r="J235" s="44" t="str">
        <f t="shared" ca="1" si="19"/>
        <v/>
      </c>
      <c r="K235" s="45" t="str">
        <f t="shared" ca="1" si="20"/>
        <v/>
      </c>
    </row>
    <row r="236" spans="1:11" ht="20.100000000000001" customHeight="1" x14ac:dyDescent="0.25">
      <c r="A236" s="12" t="str">
        <f t="array" aca="1" ref="A236" ca="1">IFERROR(INDEX('Récaptitulatif Résa PARIS 2018'!$A$2:OFFSET($A$2,LastR2,0), MATCH(0, IF($A$1='Récaptitulatif Résa PARIS 2018'!$F$2:OFFSET($F$2,LastR2,0), COUNTIF($A$2:$A235, 'Récaptitulatif Résa PARIS 2018'!$A$2:OFFSET($A$2,LastR2,0)), ""), 0)),"")</f>
        <v/>
      </c>
      <c r="B236" s="43">
        <f ca="1">IF(OR($A236="",$A236=0),0,SUMPRODUCT((('Récaptitulatif Résa PARIS 2018'!$A$2:OFFSET($A$2,LastR2,0))='Analyse par appartement'!$A236)*(('Récaptitulatif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36" s="43">
        <f ca="1">IF(OR($A236="",$A236=0),0,SUMPRODUCT((('Récaptitulatif Résa PARIS 2018'!$A$2:OFFSET($A$2,LastR2,0))='Analyse par appartement'!$A236)*(('Récaptitulatif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36" s="43">
        <f ca="1">IF(OR($A236="",$A236=0),0,SUMPRODUCT((('Récaptitulatif Résa PARIS 2018'!$A$2:OFFSET($A$2,LastR2,0))='Analyse par appartement'!$A236)*(('Récaptitulatif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36" s="43">
        <f ca="1">IF(OR($A236="",$A236=0),0,SUMPRODUCT((('Récaptitulatif Résa PARIS 2018'!$A$2:OFFSET($A$2,LastR2,0))='Analyse par appartement'!$A236)*(('Récaptitulatif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36" s="92">
        <f ca="1">IF(OR($A236="",$A236=0),0,SUMPRODUCT((('Récaptitulatif Résa PARIS 2018'!$A$2:OFFSET($A$2,LastR2,0))='Analyse par appartement'!$A236)*(('Récaptitulatif Résa PARIS 2018'!$F$2:OFFSET($F$2,LastR2,0))='Analyse par appartement'!$A$1)*(('Récaptitulatif Résa PARIS 2018'!$I$2:OFFSET($I$2,LastR2,0)))))</f>
        <v>0</v>
      </c>
      <c r="G236" s="43">
        <f ca="1">IFERROR(IF(A236="",0,INDIRECT("'Récaptitulatif Loyer Paris'!"&amp;ADDRESS(MATCH(A236,'Récapitulatif  Loyer PARIS 2018'!$A:$A,0),MATCH($A$1,'Récapitulatif  Loyer PARIS 2018'!$1:$1,0)+1,4))),0)</f>
        <v>0</v>
      </c>
      <c r="H236" s="92">
        <f ca="1">IFERROR(IF(A236="",0,INDIRECT("'Récaptitulatif Loyer Paris'!"&amp;ADDRESS(MATCH(A236,'Récapitulatif  Loyer PARIS 2018'!$A:$A,0),MATCH($A$1,'Récapitulatif  Loyer PARIS 2018'!$1:$1,0),4))),0)</f>
        <v>0</v>
      </c>
      <c r="I236" s="43">
        <f t="shared" ca="1" si="18"/>
        <v>0</v>
      </c>
      <c r="J236" s="44" t="str">
        <f t="shared" ca="1" si="19"/>
        <v/>
      </c>
      <c r="K236" s="45" t="str">
        <f t="shared" ca="1" si="20"/>
        <v/>
      </c>
    </row>
    <row r="237" spans="1:11" ht="20.100000000000001" customHeight="1" x14ac:dyDescent="0.25">
      <c r="A237" s="12" t="str">
        <f t="array" aca="1" ref="A237" ca="1">IFERROR(INDEX('Récaptitulatif Résa PARIS 2018'!$A$2:OFFSET($A$2,LastR2,0), MATCH(0, IF($A$1='Récaptitulatif Résa PARIS 2018'!$F$2:OFFSET($F$2,LastR2,0), COUNTIF($A$2:$A236, 'Récaptitulatif Résa PARIS 2018'!$A$2:OFFSET($A$2,LastR2,0)), ""), 0)),"")</f>
        <v/>
      </c>
      <c r="B237" s="43">
        <f ca="1">IF(OR($A237="",$A237=0),0,SUMPRODUCT((('Récaptitulatif Résa PARIS 2018'!$A$2:OFFSET($A$2,LastR2,0))='Analyse par appartement'!$A237)*(('Récaptitulatif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37" s="43">
        <f ca="1">IF(OR($A237="",$A237=0),0,SUMPRODUCT((('Récaptitulatif Résa PARIS 2018'!$A$2:OFFSET($A$2,LastR2,0))='Analyse par appartement'!$A237)*(('Récaptitulatif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37" s="43">
        <f ca="1">IF(OR($A237="",$A237=0),0,SUMPRODUCT((('Récaptitulatif Résa PARIS 2018'!$A$2:OFFSET($A$2,LastR2,0))='Analyse par appartement'!$A237)*(('Récaptitulatif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37" s="43">
        <f ca="1">IF(OR($A237="",$A237=0),0,SUMPRODUCT((('Récaptitulatif Résa PARIS 2018'!$A$2:OFFSET($A$2,LastR2,0))='Analyse par appartement'!$A237)*(('Récaptitulatif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37" s="92">
        <f ca="1">IF(OR($A237="",$A237=0),0,SUMPRODUCT((('Récaptitulatif Résa PARIS 2018'!$A$2:OFFSET($A$2,LastR2,0))='Analyse par appartement'!$A237)*(('Récaptitulatif Résa PARIS 2018'!$F$2:OFFSET($F$2,LastR2,0))='Analyse par appartement'!$A$1)*(('Récaptitulatif Résa PARIS 2018'!$I$2:OFFSET($I$2,LastR2,0)))))</f>
        <v>0</v>
      </c>
      <c r="G237" s="43">
        <f ca="1">IFERROR(IF(A237="",0,INDIRECT("'Récaptitulatif Loyer Paris'!"&amp;ADDRESS(MATCH(A237,'Récapitulatif  Loyer PARIS 2018'!$A:$A,0),MATCH($A$1,'Récapitulatif  Loyer PARIS 2018'!$1:$1,0)+1,4))),0)</f>
        <v>0</v>
      </c>
      <c r="H237" s="92">
        <f ca="1">IFERROR(IF(A237="",0,INDIRECT("'Récaptitulatif Loyer Paris'!"&amp;ADDRESS(MATCH(A237,'Récapitulatif  Loyer PARIS 2018'!$A:$A,0),MATCH($A$1,'Récapitulatif  Loyer PARIS 2018'!$1:$1,0),4))),0)</f>
        <v>0</v>
      </c>
      <c r="I237" s="43">
        <f t="shared" ca="1" si="18"/>
        <v>0</v>
      </c>
      <c r="J237" s="44" t="str">
        <f t="shared" ca="1" si="19"/>
        <v/>
      </c>
      <c r="K237" s="45" t="str">
        <f t="shared" ca="1" si="20"/>
        <v/>
      </c>
    </row>
    <row r="238" spans="1:11" ht="20.100000000000001" customHeight="1" x14ac:dyDescent="0.25">
      <c r="A238" s="12" t="str">
        <f t="array" aca="1" ref="A238" ca="1">IFERROR(INDEX('Récaptitulatif Résa PARIS 2018'!$A$2:OFFSET($A$2,LastR2,0), MATCH(0, IF($A$1='Récaptitulatif Résa PARIS 2018'!$F$2:OFFSET($F$2,LastR2,0), COUNTIF($A$2:$A237, 'Récaptitulatif Résa PARIS 2018'!$A$2:OFFSET($A$2,LastR2,0)), ""), 0)),"")</f>
        <v/>
      </c>
      <c r="B238" s="43">
        <f ca="1">IF(OR($A238="",$A238=0),0,SUMPRODUCT((('Récaptitulatif Résa PARIS 2018'!$A$2:OFFSET($A$2,LastR2,0))='Analyse par appartement'!$A238)*(('Récaptitulatif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38" s="43">
        <f ca="1">IF(OR($A238="",$A238=0),0,SUMPRODUCT((('Récaptitulatif Résa PARIS 2018'!$A$2:OFFSET($A$2,LastR2,0))='Analyse par appartement'!$A238)*(('Récaptitulatif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38" s="43">
        <f ca="1">IF(OR($A238="",$A238=0),0,SUMPRODUCT((('Récaptitulatif Résa PARIS 2018'!$A$2:OFFSET($A$2,LastR2,0))='Analyse par appartement'!$A238)*(('Récaptitulatif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38" s="43">
        <f ca="1">IF(OR($A238="",$A238=0),0,SUMPRODUCT((('Récaptitulatif Résa PARIS 2018'!$A$2:OFFSET($A$2,LastR2,0))='Analyse par appartement'!$A238)*(('Récaptitulatif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38" s="92">
        <f ca="1">IF(OR($A238="",$A238=0),0,SUMPRODUCT((('Récaptitulatif Résa PARIS 2018'!$A$2:OFFSET($A$2,LastR2,0))='Analyse par appartement'!$A238)*(('Récaptitulatif Résa PARIS 2018'!$F$2:OFFSET($F$2,LastR2,0))='Analyse par appartement'!$A$1)*(('Récaptitulatif Résa PARIS 2018'!$I$2:OFFSET($I$2,LastR2,0)))))</f>
        <v>0</v>
      </c>
      <c r="G238" s="43">
        <f ca="1">IFERROR(IF(A238="",0,INDIRECT("'Récaptitulatif Loyer Paris'!"&amp;ADDRESS(MATCH(A238,'Récapitulatif  Loyer PARIS 2018'!$A:$A,0),MATCH($A$1,'Récapitulatif  Loyer PARIS 2018'!$1:$1,0)+1,4))),0)</f>
        <v>0</v>
      </c>
      <c r="H238" s="92">
        <f ca="1">IFERROR(IF(A238="",0,INDIRECT("'Récaptitulatif Loyer Paris'!"&amp;ADDRESS(MATCH(A238,'Récapitulatif  Loyer PARIS 2018'!$A:$A,0),MATCH($A$1,'Récapitulatif  Loyer PARIS 2018'!$1:$1,0),4))),0)</f>
        <v>0</v>
      </c>
      <c r="I238" s="43">
        <f t="shared" ca="1" si="18"/>
        <v>0</v>
      </c>
      <c r="J238" s="44" t="str">
        <f t="shared" ca="1" si="19"/>
        <v/>
      </c>
      <c r="K238" s="45" t="str">
        <f t="shared" ca="1" si="20"/>
        <v/>
      </c>
    </row>
    <row r="239" spans="1:11" ht="20.100000000000001" customHeight="1" x14ac:dyDescent="0.25">
      <c r="A239" s="12" t="str">
        <f t="array" aca="1" ref="A239" ca="1">IFERROR(INDEX('Récaptitulatif Résa PARIS 2018'!$A$2:OFFSET($A$2,LastR2,0), MATCH(0, IF($A$1='Récaptitulatif Résa PARIS 2018'!$F$2:OFFSET($F$2,LastR2,0), COUNTIF($A$2:$A238, 'Récaptitulatif Résa PARIS 2018'!$A$2:OFFSET($A$2,LastR2,0)), ""), 0)),"")</f>
        <v/>
      </c>
      <c r="B239" s="43">
        <f ca="1">IF(OR($A239="",$A239=0),0,SUMPRODUCT((('Récaptitulatif Résa PARIS 2018'!$A$2:OFFSET($A$2,LastR2,0))='Analyse par appartement'!$A239)*(('Récaptitulatif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39" s="43">
        <f ca="1">IF(OR($A239="",$A239=0),0,SUMPRODUCT((('Récaptitulatif Résa PARIS 2018'!$A$2:OFFSET($A$2,LastR2,0))='Analyse par appartement'!$A239)*(('Récaptitulatif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39" s="43">
        <f ca="1">IF(OR($A239="",$A239=0),0,SUMPRODUCT((('Récaptitulatif Résa PARIS 2018'!$A$2:OFFSET($A$2,LastR2,0))='Analyse par appartement'!$A239)*(('Récaptitulatif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39" s="43">
        <f ca="1">IF(OR($A239="",$A239=0),0,SUMPRODUCT((('Récaptitulatif Résa PARIS 2018'!$A$2:OFFSET($A$2,LastR2,0))='Analyse par appartement'!$A239)*(('Récaptitulatif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39" s="92">
        <f ca="1">IF(OR($A239="",$A239=0),0,SUMPRODUCT((('Récaptitulatif Résa PARIS 2018'!$A$2:OFFSET($A$2,LastR2,0))='Analyse par appartement'!$A239)*(('Récaptitulatif Résa PARIS 2018'!$F$2:OFFSET($F$2,LastR2,0))='Analyse par appartement'!$A$1)*(('Récaptitulatif Résa PARIS 2018'!$I$2:OFFSET($I$2,LastR2,0)))))</f>
        <v>0</v>
      </c>
      <c r="G239" s="43">
        <f ca="1">IFERROR(IF(A239="",0,INDIRECT("'Récaptitulatif Loyer Paris'!"&amp;ADDRESS(MATCH(A239,'Récapitulatif  Loyer PARIS 2018'!$A:$A,0),MATCH($A$1,'Récapitulatif  Loyer PARIS 2018'!$1:$1,0)+1,4))),0)</f>
        <v>0</v>
      </c>
      <c r="H239" s="92">
        <f ca="1">IFERROR(IF(A239="",0,INDIRECT("'Récaptitulatif Loyer Paris'!"&amp;ADDRESS(MATCH(A239,'Récapitulatif  Loyer PARIS 2018'!$A:$A,0),MATCH($A$1,'Récapitulatif  Loyer PARIS 2018'!$1:$1,0),4))),0)</f>
        <v>0</v>
      </c>
      <c r="I239" s="43">
        <f t="shared" ca="1" si="18"/>
        <v>0</v>
      </c>
      <c r="J239" s="44" t="str">
        <f t="shared" ca="1" si="19"/>
        <v/>
      </c>
      <c r="K239" s="45" t="str">
        <f t="shared" ca="1" si="20"/>
        <v/>
      </c>
    </row>
    <row r="240" spans="1:11" ht="20.100000000000001" customHeight="1" x14ac:dyDescent="0.25">
      <c r="A240" s="12" t="str">
        <f t="array" aca="1" ref="A240" ca="1">IFERROR(INDEX('Récaptitulatif Résa PARIS 2018'!$A$2:OFFSET($A$2,LastR2,0), MATCH(0, IF($A$1='Récaptitulatif Résa PARIS 2018'!$F$2:OFFSET($F$2,LastR2,0), COUNTIF($A$2:$A239, 'Récaptitulatif Résa PARIS 2018'!$A$2:OFFSET($A$2,LastR2,0)), ""), 0)),"")</f>
        <v/>
      </c>
      <c r="B240" s="43">
        <f ca="1">IF(OR($A240="",$A240=0),0,SUMPRODUCT((('Récaptitulatif Résa PARIS 2018'!$A$2:OFFSET($A$2,LastR2,0))='Analyse par appartement'!$A240)*(('Récaptitulatif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40" s="43">
        <f ca="1">IF(OR($A240="",$A240=0),0,SUMPRODUCT((('Récaptitulatif Résa PARIS 2018'!$A$2:OFFSET($A$2,LastR2,0))='Analyse par appartement'!$A240)*(('Récaptitulatif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40" s="43">
        <f ca="1">IF(OR($A240="",$A240=0),0,SUMPRODUCT((('Récaptitulatif Résa PARIS 2018'!$A$2:OFFSET($A$2,LastR2,0))='Analyse par appartement'!$A240)*(('Récaptitulatif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40" s="43">
        <f ca="1">IF(OR($A240="",$A240=0),0,SUMPRODUCT((('Récaptitulatif Résa PARIS 2018'!$A$2:OFFSET($A$2,LastR2,0))='Analyse par appartement'!$A240)*(('Récaptitulatif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40" s="92">
        <f ca="1">IF(OR($A240="",$A240=0),0,SUMPRODUCT((('Récaptitulatif Résa PARIS 2018'!$A$2:OFFSET($A$2,LastR2,0))='Analyse par appartement'!$A240)*(('Récaptitulatif Résa PARIS 2018'!$F$2:OFFSET($F$2,LastR2,0))='Analyse par appartement'!$A$1)*(('Récaptitulatif Résa PARIS 2018'!$I$2:OFFSET($I$2,LastR2,0)))))</f>
        <v>0</v>
      </c>
      <c r="G240" s="43">
        <f ca="1">IFERROR(IF(A240="",0,INDIRECT("'Récaptitulatif Loyer Paris'!"&amp;ADDRESS(MATCH(A240,'Récapitulatif  Loyer PARIS 2018'!$A:$A,0),MATCH($A$1,'Récapitulatif  Loyer PARIS 2018'!$1:$1,0)+1,4))),0)</f>
        <v>0</v>
      </c>
      <c r="H240" s="92">
        <f ca="1">IFERROR(IF(A240="",0,INDIRECT("'Récaptitulatif Loyer Paris'!"&amp;ADDRESS(MATCH(A240,'Récapitulatif  Loyer PARIS 2018'!$A:$A,0),MATCH($A$1,'Récapitulatif  Loyer PARIS 2018'!$1:$1,0),4))),0)</f>
        <v>0</v>
      </c>
      <c r="I240" s="43">
        <f t="shared" ca="1" si="18"/>
        <v>0</v>
      </c>
      <c r="J240" s="44" t="str">
        <f t="shared" ca="1" si="19"/>
        <v/>
      </c>
      <c r="K240" s="45" t="str">
        <f t="shared" ca="1" si="20"/>
        <v/>
      </c>
    </row>
    <row r="241" spans="1:11" ht="20.100000000000001" customHeight="1" x14ac:dyDescent="0.25">
      <c r="A241" s="12" t="str">
        <f t="array" aca="1" ref="A241" ca="1">IFERROR(INDEX('Récaptitulatif Résa PARIS 2018'!$A$2:OFFSET($A$2,LastR2,0), MATCH(0, IF($A$1='Récaptitulatif Résa PARIS 2018'!$F$2:OFFSET($F$2,LastR2,0), COUNTIF($A$2:$A240, 'Récaptitulatif Résa PARIS 2018'!$A$2:OFFSET($A$2,LastR2,0)), ""), 0)),"")</f>
        <v/>
      </c>
      <c r="B241" s="43">
        <f ca="1">IF(OR($A241="",$A241=0),0,SUMPRODUCT((('Récaptitulatif Résa PARIS 2018'!$A$2:OFFSET($A$2,LastR2,0))='Analyse par appartement'!$A241)*(('Récaptitulatif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41" s="43">
        <f ca="1">IF(OR($A241="",$A241=0),0,SUMPRODUCT((('Récaptitulatif Résa PARIS 2018'!$A$2:OFFSET($A$2,LastR2,0))='Analyse par appartement'!$A241)*(('Récaptitulatif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41" s="43">
        <f ca="1">IF(OR($A241="",$A241=0),0,SUMPRODUCT((('Récaptitulatif Résa PARIS 2018'!$A$2:OFFSET($A$2,LastR2,0))='Analyse par appartement'!$A241)*(('Récaptitulatif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41" s="43">
        <f ca="1">IF(OR($A241="",$A241=0),0,SUMPRODUCT((('Récaptitulatif Résa PARIS 2018'!$A$2:OFFSET($A$2,LastR2,0))='Analyse par appartement'!$A241)*(('Récaptitulatif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41" s="92">
        <f ca="1">IF(OR($A241="",$A241=0),0,SUMPRODUCT((('Récaptitulatif Résa PARIS 2018'!$A$2:OFFSET($A$2,LastR2,0))='Analyse par appartement'!$A241)*(('Récaptitulatif Résa PARIS 2018'!$F$2:OFFSET($F$2,LastR2,0))='Analyse par appartement'!$A$1)*(('Récaptitulatif Résa PARIS 2018'!$I$2:OFFSET($I$2,LastR2,0)))))</f>
        <v>0</v>
      </c>
      <c r="G241" s="43">
        <f ca="1">IFERROR(IF(A241="",0,INDIRECT("'Récaptitulatif Loyer Paris'!"&amp;ADDRESS(MATCH(A241,'Récapitulatif  Loyer PARIS 2018'!$A:$A,0),MATCH($A$1,'Récapitulatif  Loyer PARIS 2018'!$1:$1,0)+1,4))),0)</f>
        <v>0</v>
      </c>
      <c r="H241" s="92">
        <f ca="1">IFERROR(IF(A241="",0,INDIRECT("'Récaptitulatif Loyer Paris'!"&amp;ADDRESS(MATCH(A241,'Récapitulatif  Loyer PARIS 2018'!$A:$A,0),MATCH($A$1,'Récapitulatif  Loyer PARIS 2018'!$1:$1,0),4))),0)</f>
        <v>0</v>
      </c>
      <c r="I241" s="43">
        <f t="shared" ca="1" si="18"/>
        <v>0</v>
      </c>
      <c r="J241" s="44" t="str">
        <f t="shared" ca="1" si="19"/>
        <v/>
      </c>
      <c r="K241" s="45" t="str">
        <f t="shared" ca="1" si="20"/>
        <v/>
      </c>
    </row>
    <row r="242" spans="1:11" ht="20.100000000000001" customHeight="1" x14ac:dyDescent="0.25">
      <c r="A242" s="12" t="str">
        <f t="array" aca="1" ref="A242" ca="1">IFERROR(INDEX('Récaptitulatif Résa PARIS 2018'!$A$2:OFFSET($A$2,LastR2,0), MATCH(0, IF($A$1='Récaptitulatif Résa PARIS 2018'!$F$2:OFFSET($F$2,LastR2,0), COUNTIF($A$2:$A241, 'Récaptitulatif Résa PARIS 2018'!$A$2:OFFSET($A$2,LastR2,0)), ""), 0)),"")</f>
        <v/>
      </c>
      <c r="B242" s="43">
        <f ca="1">IF(OR($A242="",$A242=0),0,SUMPRODUCT((('Récaptitulatif Résa PARIS 2018'!$A$2:OFFSET($A$2,LastR2,0))='Analyse par appartement'!$A242)*(('Récaptitulatif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42" s="43">
        <f ca="1">IF(OR($A242="",$A242=0),0,SUMPRODUCT((('Récaptitulatif Résa PARIS 2018'!$A$2:OFFSET($A$2,LastR2,0))='Analyse par appartement'!$A242)*(('Récaptitulatif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42" s="43">
        <f ca="1">IF(OR($A242="",$A242=0),0,SUMPRODUCT((('Récaptitulatif Résa PARIS 2018'!$A$2:OFFSET($A$2,LastR2,0))='Analyse par appartement'!$A242)*(('Récaptitulatif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42" s="43">
        <f ca="1">IF(OR($A242="",$A242=0),0,SUMPRODUCT((('Récaptitulatif Résa PARIS 2018'!$A$2:OFFSET($A$2,LastR2,0))='Analyse par appartement'!$A242)*(('Récaptitulatif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42" s="92">
        <f ca="1">IF(OR($A242="",$A242=0),0,SUMPRODUCT((('Récaptitulatif Résa PARIS 2018'!$A$2:OFFSET($A$2,LastR2,0))='Analyse par appartement'!$A242)*(('Récaptitulatif Résa PARIS 2018'!$F$2:OFFSET($F$2,LastR2,0))='Analyse par appartement'!$A$1)*(('Récaptitulatif Résa PARIS 2018'!$I$2:OFFSET($I$2,LastR2,0)))))</f>
        <v>0</v>
      </c>
      <c r="G242" s="43">
        <f ca="1">IFERROR(IF(A242="",0,INDIRECT("'Récaptitulatif Loyer Paris'!"&amp;ADDRESS(MATCH(A242,'Récapitulatif  Loyer PARIS 2018'!$A:$A,0),MATCH($A$1,'Récapitulatif  Loyer PARIS 2018'!$1:$1,0)+1,4))),0)</f>
        <v>0</v>
      </c>
      <c r="H242" s="92">
        <f ca="1">IFERROR(IF(A242="",0,INDIRECT("'Récaptitulatif Loyer Paris'!"&amp;ADDRESS(MATCH(A242,'Récapitulatif  Loyer PARIS 2018'!$A:$A,0),MATCH($A$1,'Récapitulatif  Loyer PARIS 2018'!$1:$1,0),4))),0)</f>
        <v>0</v>
      </c>
      <c r="I242" s="43">
        <f t="shared" ca="1" si="18"/>
        <v>0</v>
      </c>
      <c r="J242" s="44" t="str">
        <f t="shared" ca="1" si="19"/>
        <v/>
      </c>
      <c r="K242" s="45" t="str">
        <f t="shared" ca="1" si="20"/>
        <v/>
      </c>
    </row>
    <row r="243" spans="1:11" ht="20.100000000000001" customHeight="1" x14ac:dyDescent="0.25">
      <c r="A243" s="12" t="str">
        <f t="array" aca="1" ref="A243" ca="1">IFERROR(INDEX('Récaptitulatif Résa PARIS 2018'!$A$2:OFFSET($A$2,LastR2,0), MATCH(0, IF($A$1='Récaptitulatif Résa PARIS 2018'!$F$2:OFFSET($F$2,LastR2,0), COUNTIF($A$2:$A242, 'Récaptitulatif Résa PARIS 2018'!$A$2:OFFSET($A$2,LastR2,0)), ""), 0)),"")</f>
        <v/>
      </c>
      <c r="B243" s="43">
        <f ca="1">IF(OR($A243="",$A243=0),0,SUMPRODUCT((('Récaptitulatif Résa PARIS 2018'!$A$2:OFFSET($A$2,LastR2,0))='Analyse par appartement'!$A243)*(('Récaptitulatif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43" s="43">
        <f ca="1">IF(OR($A243="",$A243=0),0,SUMPRODUCT((('Récaptitulatif Résa PARIS 2018'!$A$2:OFFSET($A$2,LastR2,0))='Analyse par appartement'!$A243)*(('Récaptitulatif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43" s="43">
        <f ca="1">IF(OR($A243="",$A243=0),0,SUMPRODUCT((('Récaptitulatif Résa PARIS 2018'!$A$2:OFFSET($A$2,LastR2,0))='Analyse par appartement'!$A243)*(('Récaptitulatif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43" s="43">
        <f ca="1">IF(OR($A243="",$A243=0),0,SUMPRODUCT((('Récaptitulatif Résa PARIS 2018'!$A$2:OFFSET($A$2,LastR2,0))='Analyse par appartement'!$A243)*(('Récaptitulatif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43" s="92">
        <f ca="1">IF(OR($A243="",$A243=0),0,SUMPRODUCT((('Récaptitulatif Résa PARIS 2018'!$A$2:OFFSET($A$2,LastR2,0))='Analyse par appartement'!$A243)*(('Récaptitulatif Résa PARIS 2018'!$F$2:OFFSET($F$2,LastR2,0))='Analyse par appartement'!$A$1)*(('Récaptitulatif Résa PARIS 2018'!$I$2:OFFSET($I$2,LastR2,0)))))</f>
        <v>0</v>
      </c>
      <c r="G243" s="43">
        <f ca="1">IFERROR(IF(A243="",0,INDIRECT("'Récaptitulatif Loyer Paris'!"&amp;ADDRESS(MATCH(A243,'Récapitulatif  Loyer PARIS 2018'!$A:$A,0),MATCH($A$1,'Récapitulatif  Loyer PARIS 2018'!$1:$1,0)+1,4))),0)</f>
        <v>0</v>
      </c>
      <c r="H243" s="92">
        <f ca="1">IFERROR(IF(A243="",0,INDIRECT("'Récaptitulatif Loyer Paris'!"&amp;ADDRESS(MATCH(A243,'Récapitulatif  Loyer PARIS 2018'!$A:$A,0),MATCH($A$1,'Récapitulatif  Loyer PARIS 2018'!$1:$1,0),4))),0)</f>
        <v>0</v>
      </c>
      <c r="I243" s="43">
        <f t="shared" ca="1" si="18"/>
        <v>0</v>
      </c>
      <c r="J243" s="44" t="str">
        <f t="shared" ca="1" si="19"/>
        <v/>
      </c>
      <c r="K243" s="45" t="str">
        <f t="shared" ca="1" si="20"/>
        <v/>
      </c>
    </row>
    <row r="244" spans="1:11" ht="20.100000000000001" customHeight="1" x14ac:dyDescent="0.25">
      <c r="A244" s="12" t="str">
        <f t="array" aca="1" ref="A244" ca="1">IFERROR(INDEX('Récaptitulatif Résa PARIS 2018'!$A$2:OFFSET($A$2,LastR2,0), MATCH(0, IF($A$1='Récaptitulatif Résa PARIS 2018'!$F$2:OFFSET($F$2,LastR2,0), COUNTIF($A$2:$A243, 'Récaptitulatif Résa PARIS 2018'!$A$2:OFFSET($A$2,LastR2,0)), ""), 0)),"")</f>
        <v/>
      </c>
      <c r="B244" s="43">
        <f ca="1">IF(OR($A244="",$A244=0),0,SUMPRODUCT((('Récaptitulatif Résa PARIS 2018'!$A$2:OFFSET($A$2,LastR2,0))='Analyse par appartement'!$A244)*(('Récaptitulatif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44" s="43">
        <f ca="1">IF(OR($A244="",$A244=0),0,SUMPRODUCT((('Récaptitulatif Résa PARIS 2018'!$A$2:OFFSET($A$2,LastR2,0))='Analyse par appartement'!$A244)*(('Récaptitulatif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44" s="43">
        <f ca="1">IF(OR($A244="",$A244=0),0,SUMPRODUCT((('Récaptitulatif Résa PARIS 2018'!$A$2:OFFSET($A$2,LastR2,0))='Analyse par appartement'!$A244)*(('Récaptitulatif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44" s="43">
        <f ca="1">IF(OR($A244="",$A244=0),0,SUMPRODUCT((('Récaptitulatif Résa PARIS 2018'!$A$2:OFFSET($A$2,LastR2,0))='Analyse par appartement'!$A244)*(('Récaptitulatif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44" s="92">
        <f ca="1">IF(OR($A244="",$A244=0),0,SUMPRODUCT((('Récaptitulatif Résa PARIS 2018'!$A$2:OFFSET($A$2,LastR2,0))='Analyse par appartement'!$A244)*(('Récaptitulatif Résa PARIS 2018'!$F$2:OFFSET($F$2,LastR2,0))='Analyse par appartement'!$A$1)*(('Récaptitulatif Résa PARIS 2018'!$I$2:OFFSET($I$2,LastR2,0)))))</f>
        <v>0</v>
      </c>
      <c r="G244" s="43">
        <f ca="1">IFERROR(IF(A244="",0,INDIRECT("'Récaptitulatif Loyer Paris'!"&amp;ADDRESS(MATCH(A244,'Récapitulatif  Loyer PARIS 2018'!$A:$A,0),MATCH($A$1,'Récapitulatif  Loyer PARIS 2018'!$1:$1,0)+1,4))),0)</f>
        <v>0</v>
      </c>
      <c r="H244" s="92">
        <f ca="1">IFERROR(IF(A244="",0,INDIRECT("'Récaptitulatif Loyer Paris'!"&amp;ADDRESS(MATCH(A244,'Récapitulatif  Loyer PARIS 2018'!$A:$A,0),MATCH($A$1,'Récapitulatif  Loyer PARIS 2018'!$1:$1,0),4))),0)</f>
        <v>0</v>
      </c>
      <c r="I244" s="43">
        <f t="shared" ca="1" si="18"/>
        <v>0</v>
      </c>
      <c r="J244" s="44" t="str">
        <f t="shared" ca="1" si="19"/>
        <v/>
      </c>
      <c r="K244" s="45" t="str">
        <f t="shared" ca="1" si="20"/>
        <v/>
      </c>
    </row>
    <row r="245" spans="1:11" ht="20.100000000000001" customHeight="1" x14ac:dyDescent="0.25">
      <c r="A245" s="12" t="str">
        <f t="array" aca="1" ref="A245" ca="1">IFERROR(INDEX('Récaptitulatif Résa PARIS 2018'!$A$2:OFFSET($A$2,LastR2,0), MATCH(0, IF($A$1='Récaptitulatif Résa PARIS 2018'!$F$2:OFFSET($F$2,LastR2,0), COUNTIF($A$2:$A244, 'Récaptitulatif Résa PARIS 2018'!$A$2:OFFSET($A$2,LastR2,0)), ""), 0)),"")</f>
        <v/>
      </c>
      <c r="B245" s="43">
        <f ca="1">IF(OR($A245="",$A245=0),0,SUMPRODUCT((('Récaptitulatif Résa PARIS 2018'!$A$2:OFFSET($A$2,LastR2,0))='Analyse par appartement'!$A245)*(('Récaptitulatif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45" s="43">
        <f ca="1">IF(OR($A245="",$A245=0),0,SUMPRODUCT((('Récaptitulatif Résa PARIS 2018'!$A$2:OFFSET($A$2,LastR2,0))='Analyse par appartement'!$A245)*(('Récaptitulatif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45" s="43">
        <f ca="1">IF(OR($A245="",$A245=0),0,SUMPRODUCT((('Récaptitulatif Résa PARIS 2018'!$A$2:OFFSET($A$2,LastR2,0))='Analyse par appartement'!$A245)*(('Récaptitulatif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45" s="43">
        <f ca="1">IF(OR($A245="",$A245=0),0,SUMPRODUCT((('Récaptitulatif Résa PARIS 2018'!$A$2:OFFSET($A$2,LastR2,0))='Analyse par appartement'!$A245)*(('Récaptitulatif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45" s="92">
        <f ca="1">IF(OR($A245="",$A245=0),0,SUMPRODUCT((('Récaptitulatif Résa PARIS 2018'!$A$2:OFFSET($A$2,LastR2,0))='Analyse par appartement'!$A245)*(('Récaptitulatif Résa PARIS 2018'!$F$2:OFFSET($F$2,LastR2,0))='Analyse par appartement'!$A$1)*(('Récaptitulatif Résa PARIS 2018'!$I$2:OFFSET($I$2,LastR2,0)))))</f>
        <v>0</v>
      </c>
      <c r="G245" s="43">
        <f ca="1">IFERROR(IF(A245="",0,INDIRECT("'Récaptitulatif Loyer Paris'!"&amp;ADDRESS(MATCH(A245,'Récapitulatif  Loyer PARIS 2018'!$A:$A,0),MATCH($A$1,'Récapitulatif  Loyer PARIS 2018'!$1:$1,0)+1,4))),0)</f>
        <v>0</v>
      </c>
      <c r="H245" s="92">
        <f ca="1">IFERROR(IF(A245="",0,INDIRECT("'Récaptitulatif Loyer Paris'!"&amp;ADDRESS(MATCH(A245,'Récapitulatif  Loyer PARIS 2018'!$A:$A,0),MATCH($A$1,'Récapitulatif  Loyer PARIS 2018'!$1:$1,0),4))),0)</f>
        <v>0</v>
      </c>
      <c r="I245" s="43">
        <f t="shared" ca="1" si="18"/>
        <v>0</v>
      </c>
      <c r="J245" s="44" t="str">
        <f t="shared" ca="1" si="19"/>
        <v/>
      </c>
      <c r="K245" s="45" t="str">
        <f t="shared" ca="1" si="20"/>
        <v/>
      </c>
    </row>
    <row r="246" spans="1:11" ht="20.100000000000001" customHeight="1" x14ac:dyDescent="0.25">
      <c r="A246" s="12" t="str">
        <f t="array" aca="1" ref="A246" ca="1">IFERROR(INDEX('Récaptitulatif Résa PARIS 2018'!$A$2:OFFSET($A$2,LastR2,0), MATCH(0, IF($A$1='Récaptitulatif Résa PARIS 2018'!$F$2:OFFSET($F$2,LastR2,0), COUNTIF($A$2:$A245, 'Récaptitulatif Résa PARIS 2018'!$A$2:OFFSET($A$2,LastR2,0)), ""), 0)),"")</f>
        <v/>
      </c>
      <c r="B246" s="43">
        <f ca="1">IF(OR($A246="",$A246=0),0,SUMPRODUCT((('Récaptitulatif Résa PARIS 2018'!$A$2:OFFSET($A$2,LastR2,0))='Analyse par appartement'!$A246)*(('Récaptitulatif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46" s="43">
        <f ca="1">IF(OR($A246="",$A246=0),0,SUMPRODUCT((('Récaptitulatif Résa PARIS 2018'!$A$2:OFFSET($A$2,LastR2,0))='Analyse par appartement'!$A246)*(('Récaptitulatif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46" s="43">
        <f ca="1">IF(OR($A246="",$A246=0),0,SUMPRODUCT((('Récaptitulatif Résa PARIS 2018'!$A$2:OFFSET($A$2,LastR2,0))='Analyse par appartement'!$A246)*(('Récaptitulatif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46" s="43">
        <f ca="1">IF(OR($A246="",$A246=0),0,SUMPRODUCT((('Récaptitulatif Résa PARIS 2018'!$A$2:OFFSET($A$2,LastR2,0))='Analyse par appartement'!$A246)*(('Récaptitulatif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46" s="92">
        <f ca="1">IF(OR($A246="",$A246=0),0,SUMPRODUCT((('Récaptitulatif Résa PARIS 2018'!$A$2:OFFSET($A$2,LastR2,0))='Analyse par appartement'!$A246)*(('Récaptitulatif Résa PARIS 2018'!$F$2:OFFSET($F$2,LastR2,0))='Analyse par appartement'!$A$1)*(('Récaptitulatif Résa PARIS 2018'!$I$2:OFFSET($I$2,LastR2,0)))))</f>
        <v>0</v>
      </c>
      <c r="G246" s="43">
        <f ca="1">IFERROR(IF(A246="",0,INDIRECT("'Récaptitulatif Loyer Paris'!"&amp;ADDRESS(MATCH(A246,'Récapitulatif  Loyer PARIS 2018'!$A:$A,0),MATCH($A$1,'Récapitulatif  Loyer PARIS 2018'!$1:$1,0)+1,4))),0)</f>
        <v>0</v>
      </c>
      <c r="H246" s="92">
        <f ca="1">IFERROR(IF(A246="",0,INDIRECT("'Récaptitulatif Loyer Paris'!"&amp;ADDRESS(MATCH(A246,'Récapitulatif  Loyer PARIS 2018'!$A:$A,0),MATCH($A$1,'Récapitulatif  Loyer PARIS 2018'!$1:$1,0),4))),0)</f>
        <v>0</v>
      </c>
      <c r="I246" s="43">
        <f t="shared" ca="1" si="18"/>
        <v>0</v>
      </c>
      <c r="J246" s="44" t="str">
        <f t="shared" ca="1" si="19"/>
        <v/>
      </c>
      <c r="K246" s="45" t="str">
        <f t="shared" ca="1" si="20"/>
        <v/>
      </c>
    </row>
    <row r="247" spans="1:11" ht="20.100000000000001" customHeight="1" x14ac:dyDescent="0.25">
      <c r="A247" s="12" t="str">
        <f t="array" aca="1" ref="A247" ca="1">IFERROR(INDEX('Récaptitulatif Résa PARIS 2018'!$A$2:OFFSET($A$2,LastR2,0), MATCH(0, IF($A$1='Récaptitulatif Résa PARIS 2018'!$F$2:OFFSET($F$2,LastR2,0), COUNTIF($A$2:$A246, 'Récaptitulatif Résa PARIS 2018'!$A$2:OFFSET($A$2,LastR2,0)), ""), 0)),"")</f>
        <v/>
      </c>
      <c r="B247" s="43">
        <f ca="1">IF(OR($A247="",$A247=0),0,SUMPRODUCT((('Récaptitulatif Résa PARIS 2018'!$A$2:OFFSET($A$2,LastR2,0))='Analyse par appartement'!$A247)*(('Récaptitulatif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47" s="43">
        <f ca="1">IF(OR($A247="",$A247=0),0,SUMPRODUCT((('Récaptitulatif Résa PARIS 2018'!$A$2:OFFSET($A$2,LastR2,0))='Analyse par appartement'!$A247)*(('Récaptitulatif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47" s="43">
        <f ca="1">IF(OR($A247="",$A247=0),0,SUMPRODUCT((('Récaptitulatif Résa PARIS 2018'!$A$2:OFFSET($A$2,LastR2,0))='Analyse par appartement'!$A247)*(('Récaptitulatif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47" s="43">
        <f ca="1">IF(OR($A247="",$A247=0),0,SUMPRODUCT((('Récaptitulatif Résa PARIS 2018'!$A$2:OFFSET($A$2,LastR2,0))='Analyse par appartement'!$A247)*(('Récaptitulatif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47" s="92">
        <f ca="1">IF(OR($A247="",$A247=0),0,SUMPRODUCT((('Récaptitulatif Résa PARIS 2018'!$A$2:OFFSET($A$2,LastR2,0))='Analyse par appartement'!$A247)*(('Récaptitulatif Résa PARIS 2018'!$F$2:OFFSET($F$2,LastR2,0))='Analyse par appartement'!$A$1)*(('Récaptitulatif Résa PARIS 2018'!$I$2:OFFSET($I$2,LastR2,0)))))</f>
        <v>0</v>
      </c>
      <c r="G247" s="43">
        <f ca="1">IFERROR(IF(A247="",0,INDIRECT("'Récaptitulatif Loyer Paris'!"&amp;ADDRESS(MATCH(A247,'Récapitulatif  Loyer PARIS 2018'!$A:$A,0),MATCH($A$1,'Récapitulatif  Loyer PARIS 2018'!$1:$1,0)+1,4))),0)</f>
        <v>0</v>
      </c>
      <c r="H247" s="92">
        <f ca="1">IFERROR(IF(A247="",0,INDIRECT("'Récaptitulatif Loyer Paris'!"&amp;ADDRESS(MATCH(A247,'Récapitulatif  Loyer PARIS 2018'!$A:$A,0),MATCH($A$1,'Récapitulatif  Loyer PARIS 2018'!$1:$1,0),4))),0)</f>
        <v>0</v>
      </c>
      <c r="I247" s="43">
        <f t="shared" ca="1" si="18"/>
        <v>0</v>
      </c>
      <c r="J247" s="44" t="str">
        <f t="shared" ca="1" si="19"/>
        <v/>
      </c>
      <c r="K247" s="45" t="str">
        <f t="shared" ca="1" si="20"/>
        <v/>
      </c>
    </row>
    <row r="248" spans="1:11" ht="20.100000000000001" customHeight="1" x14ac:dyDescent="0.25">
      <c r="A248" s="12" t="str">
        <f t="array" aca="1" ref="A248" ca="1">IFERROR(INDEX('Récaptitulatif Résa PARIS 2018'!$A$2:OFFSET($A$2,LastR2,0), MATCH(0, IF($A$1='Récaptitulatif Résa PARIS 2018'!$F$2:OFFSET($F$2,LastR2,0), COUNTIF($A$2:$A247, 'Récaptitulatif Résa PARIS 2018'!$A$2:OFFSET($A$2,LastR2,0)), ""), 0)),"")</f>
        <v/>
      </c>
      <c r="B248" s="43">
        <f ca="1">IF(OR($A248="",$A248=0),0,SUMPRODUCT((('Récaptitulatif Résa PARIS 2018'!$A$2:OFFSET($A$2,LastR2,0))='Analyse par appartement'!$A248)*(('Récaptitulatif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48" s="43">
        <f ca="1">IF(OR($A248="",$A248=0),0,SUMPRODUCT((('Récaptitulatif Résa PARIS 2018'!$A$2:OFFSET($A$2,LastR2,0))='Analyse par appartement'!$A248)*(('Récaptitulatif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48" s="43">
        <f ca="1">IF(OR($A248="",$A248=0),0,SUMPRODUCT((('Récaptitulatif Résa PARIS 2018'!$A$2:OFFSET($A$2,LastR2,0))='Analyse par appartement'!$A248)*(('Récaptitulatif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48" s="43">
        <f ca="1">IF(OR($A248="",$A248=0),0,SUMPRODUCT((('Récaptitulatif Résa PARIS 2018'!$A$2:OFFSET($A$2,LastR2,0))='Analyse par appartement'!$A248)*(('Récaptitulatif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48" s="92">
        <f ca="1">IF(OR($A248="",$A248=0),0,SUMPRODUCT((('Récaptitulatif Résa PARIS 2018'!$A$2:OFFSET($A$2,LastR2,0))='Analyse par appartement'!$A248)*(('Récaptitulatif Résa PARIS 2018'!$F$2:OFFSET($F$2,LastR2,0))='Analyse par appartement'!$A$1)*(('Récaptitulatif Résa PARIS 2018'!$I$2:OFFSET($I$2,LastR2,0)))))</f>
        <v>0</v>
      </c>
      <c r="G248" s="43">
        <f ca="1">IFERROR(IF(A248="",0,INDIRECT("'Récaptitulatif Loyer Paris'!"&amp;ADDRESS(MATCH(A248,'Récapitulatif  Loyer PARIS 2018'!$A:$A,0),MATCH($A$1,'Récapitulatif  Loyer PARIS 2018'!$1:$1,0)+1,4))),0)</f>
        <v>0</v>
      </c>
      <c r="H248" s="92">
        <f ca="1">IFERROR(IF(A248="",0,INDIRECT("'Récaptitulatif Loyer Paris'!"&amp;ADDRESS(MATCH(A248,'Récapitulatif  Loyer PARIS 2018'!$A:$A,0),MATCH($A$1,'Récapitulatif  Loyer PARIS 2018'!$1:$1,0),4))),0)</f>
        <v>0</v>
      </c>
      <c r="I248" s="43">
        <f t="shared" ca="1" si="18"/>
        <v>0</v>
      </c>
      <c r="J248" s="44" t="str">
        <f t="shared" ca="1" si="19"/>
        <v/>
      </c>
      <c r="K248" s="45" t="str">
        <f t="shared" ca="1" si="20"/>
        <v/>
      </c>
    </row>
    <row r="249" spans="1:11" ht="20.100000000000001" customHeight="1" x14ac:dyDescent="0.25">
      <c r="A249" s="12" t="str">
        <f t="array" aca="1" ref="A249" ca="1">IFERROR(INDEX('Récaptitulatif Résa PARIS 2018'!$A$2:OFFSET($A$2,LastR2,0), MATCH(0, IF($A$1='Récaptitulatif Résa PARIS 2018'!$F$2:OFFSET($F$2,LastR2,0), COUNTIF($A$2:$A248, 'Récaptitulatif Résa PARIS 2018'!$A$2:OFFSET($A$2,LastR2,0)), ""), 0)),"")</f>
        <v/>
      </c>
      <c r="B249" s="43">
        <f ca="1">IF(OR($A249="",$A249=0),0,SUMPRODUCT((('Récaptitulatif Résa PARIS 2018'!$A$2:OFFSET($A$2,LastR2,0))='Analyse par appartement'!$A249)*(('Récaptitulatif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49" s="43">
        <f ca="1">IF(OR($A249="",$A249=0),0,SUMPRODUCT((('Récaptitulatif Résa PARIS 2018'!$A$2:OFFSET($A$2,LastR2,0))='Analyse par appartement'!$A249)*(('Récaptitulatif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49" s="43">
        <f ca="1">IF(OR($A249="",$A249=0),0,SUMPRODUCT((('Récaptitulatif Résa PARIS 2018'!$A$2:OFFSET($A$2,LastR2,0))='Analyse par appartement'!$A249)*(('Récaptitulatif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49" s="43">
        <f ca="1">IF(OR($A249="",$A249=0),0,SUMPRODUCT((('Récaptitulatif Résa PARIS 2018'!$A$2:OFFSET($A$2,LastR2,0))='Analyse par appartement'!$A249)*(('Récaptitulatif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49" s="92">
        <f ca="1">IF(OR($A249="",$A249=0),0,SUMPRODUCT((('Récaptitulatif Résa PARIS 2018'!$A$2:OFFSET($A$2,LastR2,0))='Analyse par appartement'!$A249)*(('Récaptitulatif Résa PARIS 2018'!$F$2:OFFSET($F$2,LastR2,0))='Analyse par appartement'!$A$1)*(('Récaptitulatif Résa PARIS 2018'!$I$2:OFFSET($I$2,LastR2,0)))))</f>
        <v>0</v>
      </c>
      <c r="G249" s="43">
        <f ca="1">IFERROR(IF(A249="",0,INDIRECT("'Récaptitulatif Loyer Paris'!"&amp;ADDRESS(MATCH(A249,'Récapitulatif  Loyer PARIS 2018'!$A:$A,0),MATCH($A$1,'Récapitulatif  Loyer PARIS 2018'!$1:$1,0)+1,4))),0)</f>
        <v>0</v>
      </c>
      <c r="H249" s="92">
        <f ca="1">IFERROR(IF(A249="",0,INDIRECT("'Récaptitulatif Loyer Paris'!"&amp;ADDRESS(MATCH(A249,'Récapitulatif  Loyer PARIS 2018'!$A:$A,0),MATCH($A$1,'Récapitulatif  Loyer PARIS 2018'!$1:$1,0),4))),0)</f>
        <v>0</v>
      </c>
      <c r="I249" s="43">
        <f t="shared" ca="1" si="18"/>
        <v>0</v>
      </c>
      <c r="J249" s="44" t="str">
        <f t="shared" ca="1" si="19"/>
        <v/>
      </c>
      <c r="K249" s="45" t="str">
        <f t="shared" ca="1" si="20"/>
        <v/>
      </c>
    </row>
    <row r="250" spans="1:11" ht="20.100000000000001" customHeight="1" x14ac:dyDescent="0.25">
      <c r="A250" s="12" t="str">
        <f t="array" aca="1" ref="A250" ca="1">IFERROR(INDEX('Récaptitulatif Résa PARIS 2018'!$A$2:OFFSET($A$2,LastR2,0), MATCH(0, IF($A$1='Récaptitulatif Résa PARIS 2018'!$F$2:OFFSET($F$2,LastR2,0), COUNTIF($A$2:$A249, 'Récaptitulatif Résa PARIS 2018'!$A$2:OFFSET($A$2,LastR2,0)), ""), 0)),"")</f>
        <v/>
      </c>
      <c r="B250" s="43">
        <f ca="1">IF(OR($A250="",$A250=0),0,SUMPRODUCT((('Récaptitulatif Résa PARIS 2018'!$A$2:OFFSET($A$2,LastR2,0))='Analyse par appartement'!$A250)*(('Récaptitulatif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50" s="43">
        <f ca="1">IF(OR($A250="",$A250=0),0,SUMPRODUCT((('Récaptitulatif Résa PARIS 2018'!$A$2:OFFSET($A$2,LastR2,0))='Analyse par appartement'!$A250)*(('Récaptitulatif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50" s="43">
        <f ca="1">IF(OR($A250="",$A250=0),0,SUMPRODUCT((('Récaptitulatif Résa PARIS 2018'!$A$2:OFFSET($A$2,LastR2,0))='Analyse par appartement'!$A250)*(('Récaptitulatif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50" s="43">
        <f ca="1">IF(OR($A250="",$A250=0),0,SUMPRODUCT((('Récaptitulatif Résa PARIS 2018'!$A$2:OFFSET($A$2,LastR2,0))='Analyse par appartement'!$A250)*(('Récaptitulatif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50" s="92">
        <f ca="1">IF(OR($A250="",$A250=0),0,SUMPRODUCT((('Récaptitulatif Résa PARIS 2018'!$A$2:OFFSET($A$2,LastR2,0))='Analyse par appartement'!$A250)*(('Récaptitulatif Résa PARIS 2018'!$F$2:OFFSET($F$2,LastR2,0))='Analyse par appartement'!$A$1)*(('Récaptitulatif Résa PARIS 2018'!$I$2:OFFSET($I$2,LastR2,0)))))</f>
        <v>0</v>
      </c>
      <c r="G250" s="43">
        <f ca="1">IFERROR(IF(A250="",0,INDIRECT("'Récaptitulatif Loyer Paris'!"&amp;ADDRESS(MATCH(A250,'Récapitulatif  Loyer PARIS 2018'!$A:$A,0),MATCH($A$1,'Récapitulatif  Loyer PARIS 2018'!$1:$1,0)+1,4))),0)</f>
        <v>0</v>
      </c>
      <c r="H250" s="92">
        <f ca="1">IFERROR(IF(A250="",0,INDIRECT("'Récaptitulatif Loyer Paris'!"&amp;ADDRESS(MATCH(A250,'Récapitulatif  Loyer PARIS 2018'!$A:$A,0),MATCH($A$1,'Récapitulatif  Loyer PARIS 2018'!$1:$1,0),4))),0)</f>
        <v>0</v>
      </c>
      <c r="I250" s="43">
        <f t="shared" ca="1" si="18"/>
        <v>0</v>
      </c>
      <c r="J250" s="44" t="str">
        <f t="shared" ca="1" si="19"/>
        <v/>
      </c>
      <c r="K250" s="45" t="str">
        <f t="shared" ca="1" si="20"/>
        <v/>
      </c>
    </row>
    <row r="251" spans="1:11" ht="20.100000000000001" customHeight="1" x14ac:dyDescent="0.25">
      <c r="A251" s="12" t="str">
        <f t="array" aca="1" ref="A251" ca="1">IFERROR(INDEX('Récaptitulatif Résa PARIS 2018'!$A$2:OFFSET($A$2,LastR2,0), MATCH(0, IF($A$1='Récaptitulatif Résa PARIS 2018'!$F$2:OFFSET($F$2,LastR2,0), COUNTIF($A$2:$A250, 'Récaptitulatif Résa PARIS 2018'!$A$2:OFFSET($A$2,LastR2,0)), ""), 0)),"")</f>
        <v/>
      </c>
      <c r="B251" s="43">
        <f ca="1">IF(OR($A251="",$A251=0),0,SUMPRODUCT((('Récaptitulatif Résa PARIS 2018'!$A$2:OFFSET($A$2,LastR2,0))='Analyse par appartement'!$A251)*(('Récaptitulatif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51" s="43">
        <f ca="1">IF(OR($A251="",$A251=0),0,SUMPRODUCT((('Récaptitulatif Résa PARIS 2018'!$A$2:OFFSET($A$2,LastR2,0))='Analyse par appartement'!$A251)*(('Récaptitulatif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51" s="43">
        <f ca="1">IF(OR($A251="",$A251=0),0,SUMPRODUCT((('Récaptitulatif Résa PARIS 2018'!$A$2:OFFSET($A$2,LastR2,0))='Analyse par appartement'!$A251)*(('Récaptitulatif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51" s="43">
        <f ca="1">IF(OR($A251="",$A251=0),0,SUMPRODUCT((('Récaptitulatif Résa PARIS 2018'!$A$2:OFFSET($A$2,LastR2,0))='Analyse par appartement'!$A251)*(('Récaptitulatif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51" s="92">
        <f ca="1">IF(OR($A251="",$A251=0),0,SUMPRODUCT((('Récaptitulatif Résa PARIS 2018'!$A$2:OFFSET($A$2,LastR2,0))='Analyse par appartement'!$A251)*(('Récaptitulatif Résa PARIS 2018'!$F$2:OFFSET($F$2,LastR2,0))='Analyse par appartement'!$A$1)*(('Récaptitulatif Résa PARIS 2018'!$I$2:OFFSET($I$2,LastR2,0)))))</f>
        <v>0</v>
      </c>
      <c r="G251" s="43">
        <f ca="1">IFERROR(IF(A251="",0,INDIRECT("'Récaptitulatif Loyer Paris'!"&amp;ADDRESS(MATCH(A251,'Récapitulatif  Loyer PARIS 2018'!$A:$A,0),MATCH($A$1,'Récapitulatif  Loyer PARIS 2018'!$1:$1,0)+1,4))),0)</f>
        <v>0</v>
      </c>
      <c r="H251" s="92">
        <f ca="1">IFERROR(IF(A251="",0,INDIRECT("'Récaptitulatif Loyer Paris'!"&amp;ADDRESS(MATCH(A251,'Récapitulatif  Loyer PARIS 2018'!$A:$A,0),MATCH($A$1,'Récapitulatif  Loyer PARIS 2018'!$1:$1,0),4))),0)</f>
        <v>0</v>
      </c>
      <c r="I251" s="43">
        <f t="shared" ca="1" si="18"/>
        <v>0</v>
      </c>
      <c r="J251" s="44" t="str">
        <f t="shared" ca="1" si="19"/>
        <v/>
      </c>
      <c r="K251" s="45" t="str">
        <f t="shared" ca="1" si="20"/>
        <v/>
      </c>
    </row>
    <row r="252" spans="1:11" ht="20.100000000000001" customHeight="1" x14ac:dyDescent="0.25">
      <c r="A252" s="12" t="str">
        <f t="array" aca="1" ref="A252" ca="1">IFERROR(INDEX('Récaptitulatif Résa PARIS 2018'!$A$2:OFFSET($A$2,LastR2,0), MATCH(0, IF($A$1='Récaptitulatif Résa PARIS 2018'!$F$2:OFFSET($F$2,LastR2,0), COUNTIF($A$2:$A251, 'Récaptitulatif Résa PARIS 2018'!$A$2:OFFSET($A$2,LastR2,0)), ""), 0)),"")</f>
        <v/>
      </c>
      <c r="B252" s="43">
        <f ca="1">IF(OR($A252="",$A252=0),0,SUMPRODUCT((('Récaptitulatif Résa PARIS 2018'!$A$2:OFFSET($A$2,LastR2,0))='Analyse par appartement'!$A252)*(('Récaptitulatif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52" s="43">
        <f ca="1">IF(OR($A252="",$A252=0),0,SUMPRODUCT((('Récaptitulatif Résa PARIS 2018'!$A$2:OFFSET($A$2,LastR2,0))='Analyse par appartement'!$A252)*(('Récaptitulatif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52" s="43">
        <f ca="1">IF(OR($A252="",$A252=0),0,SUMPRODUCT((('Récaptitulatif Résa PARIS 2018'!$A$2:OFFSET($A$2,LastR2,0))='Analyse par appartement'!$A252)*(('Récaptitulatif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52" s="43">
        <f ca="1">IF(OR($A252="",$A252=0),0,SUMPRODUCT((('Récaptitulatif Résa PARIS 2018'!$A$2:OFFSET($A$2,LastR2,0))='Analyse par appartement'!$A252)*(('Récaptitulatif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52" s="92">
        <f ca="1">IF(OR($A252="",$A252=0),0,SUMPRODUCT((('Récaptitulatif Résa PARIS 2018'!$A$2:OFFSET($A$2,LastR2,0))='Analyse par appartement'!$A252)*(('Récaptitulatif Résa PARIS 2018'!$F$2:OFFSET($F$2,LastR2,0))='Analyse par appartement'!$A$1)*(('Récaptitulatif Résa PARIS 2018'!$I$2:OFFSET($I$2,LastR2,0)))))</f>
        <v>0</v>
      </c>
      <c r="G252" s="43">
        <f ca="1">IFERROR(IF(A252="",0,INDIRECT("'Récaptitulatif Loyer Paris'!"&amp;ADDRESS(MATCH(A252,'Récapitulatif  Loyer PARIS 2018'!$A:$A,0),MATCH($A$1,'Récapitulatif  Loyer PARIS 2018'!$1:$1,0)+1,4))),0)</f>
        <v>0</v>
      </c>
      <c r="H252" s="92">
        <f ca="1">IFERROR(IF(A252="",0,INDIRECT("'Récaptitulatif Loyer Paris'!"&amp;ADDRESS(MATCH(A252,'Récapitulatif  Loyer PARIS 2018'!$A:$A,0),MATCH($A$1,'Récapitulatif  Loyer PARIS 2018'!$1:$1,0),4))),0)</f>
        <v>0</v>
      </c>
      <c r="I252" s="43">
        <f t="shared" ca="1" si="18"/>
        <v>0</v>
      </c>
      <c r="J252" s="44" t="str">
        <f t="shared" ca="1" si="19"/>
        <v/>
      </c>
      <c r="K252" s="45" t="str">
        <f t="shared" ca="1" si="20"/>
        <v/>
      </c>
    </row>
    <row r="253" spans="1:11" ht="20.100000000000001" customHeight="1" x14ac:dyDescent="0.25">
      <c r="A253" s="12" t="str">
        <f t="array" aca="1" ref="A253" ca="1">IFERROR(INDEX('Récaptitulatif Résa PARIS 2018'!$A$2:OFFSET($A$2,LastR2,0), MATCH(0, IF($A$1='Récaptitulatif Résa PARIS 2018'!$F$2:OFFSET($F$2,LastR2,0), COUNTIF($A$2:$A252, 'Récaptitulatif Résa PARIS 2018'!$A$2:OFFSET($A$2,LastR2,0)), ""), 0)),"")</f>
        <v/>
      </c>
      <c r="B253" s="43">
        <f ca="1">IF(OR($A253="",$A253=0),0,SUMPRODUCT((('Récaptitulatif Résa PARIS 2018'!$A$2:OFFSET($A$2,LastR2,0))='Analyse par appartement'!$A253)*(('Récaptitulatif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53" s="43">
        <f ca="1">IF(OR($A253="",$A253=0),0,SUMPRODUCT((('Récaptitulatif Résa PARIS 2018'!$A$2:OFFSET($A$2,LastR2,0))='Analyse par appartement'!$A253)*(('Récaptitulatif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53" s="43">
        <f ca="1">IF(OR($A253="",$A253=0),0,SUMPRODUCT((('Récaptitulatif Résa PARIS 2018'!$A$2:OFFSET($A$2,LastR2,0))='Analyse par appartement'!$A253)*(('Récaptitulatif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53" s="43">
        <f ca="1">IF(OR($A253="",$A253=0),0,SUMPRODUCT((('Récaptitulatif Résa PARIS 2018'!$A$2:OFFSET($A$2,LastR2,0))='Analyse par appartement'!$A253)*(('Récaptitulatif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53" s="92">
        <f ca="1">IF(OR($A253="",$A253=0),0,SUMPRODUCT((('Récaptitulatif Résa PARIS 2018'!$A$2:OFFSET($A$2,LastR2,0))='Analyse par appartement'!$A253)*(('Récaptitulatif Résa PARIS 2018'!$F$2:OFFSET($F$2,LastR2,0))='Analyse par appartement'!$A$1)*(('Récaptitulatif Résa PARIS 2018'!$I$2:OFFSET($I$2,LastR2,0)))))</f>
        <v>0</v>
      </c>
      <c r="G253" s="43">
        <f ca="1">IFERROR(IF(A253="",0,INDIRECT("'Récaptitulatif Loyer Paris'!"&amp;ADDRESS(MATCH(A253,'Récapitulatif  Loyer PARIS 2018'!$A:$A,0),MATCH($A$1,'Récapitulatif  Loyer PARIS 2018'!$1:$1,0)+1,4))),0)</f>
        <v>0</v>
      </c>
      <c r="H253" s="92">
        <f ca="1">IFERROR(IF(A253="",0,INDIRECT("'Récaptitulatif Loyer Paris'!"&amp;ADDRESS(MATCH(A253,'Récapitulatif  Loyer PARIS 2018'!$A:$A,0),MATCH($A$1,'Récapitulatif  Loyer PARIS 2018'!$1:$1,0),4))),0)</f>
        <v>0</v>
      </c>
      <c r="I253" s="43">
        <f t="shared" ca="1" si="18"/>
        <v>0</v>
      </c>
      <c r="J253" s="44" t="str">
        <f t="shared" ca="1" si="19"/>
        <v/>
      </c>
      <c r="K253" s="45" t="str">
        <f t="shared" ca="1" si="20"/>
        <v/>
      </c>
    </row>
    <row r="254" spans="1:11" ht="20.100000000000001" customHeight="1" x14ac:dyDescent="0.25">
      <c r="A254" s="12" t="str">
        <f t="array" aca="1" ref="A254" ca="1">IFERROR(INDEX('Récaptitulatif Résa PARIS 2018'!$A$2:OFFSET($A$2,LastR2,0), MATCH(0, IF($A$1='Récaptitulatif Résa PARIS 2018'!$F$2:OFFSET($F$2,LastR2,0), COUNTIF($A$2:$A253, 'Récaptitulatif Résa PARIS 2018'!$A$2:OFFSET($A$2,LastR2,0)), ""), 0)),"")</f>
        <v/>
      </c>
      <c r="B254" s="43">
        <f ca="1">IF(OR($A254="",$A254=0),0,SUMPRODUCT((('Récaptitulatif Résa PARIS 2018'!$A$2:OFFSET($A$2,LastR2,0))='Analyse par appartement'!$A254)*(('Récaptitulatif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54" s="43">
        <f ca="1">IF(OR($A254="",$A254=0),0,SUMPRODUCT((('Récaptitulatif Résa PARIS 2018'!$A$2:OFFSET($A$2,LastR2,0))='Analyse par appartement'!$A254)*(('Récaptitulatif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54" s="43">
        <f ca="1">IF(OR($A254="",$A254=0),0,SUMPRODUCT((('Récaptitulatif Résa PARIS 2018'!$A$2:OFFSET($A$2,LastR2,0))='Analyse par appartement'!$A254)*(('Récaptitulatif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54" s="43">
        <f ca="1">IF(OR($A254="",$A254=0),0,SUMPRODUCT((('Récaptitulatif Résa PARIS 2018'!$A$2:OFFSET($A$2,LastR2,0))='Analyse par appartement'!$A254)*(('Récaptitulatif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54" s="92">
        <f ca="1">IF(OR($A254="",$A254=0),0,SUMPRODUCT((('Récaptitulatif Résa PARIS 2018'!$A$2:OFFSET($A$2,LastR2,0))='Analyse par appartement'!$A254)*(('Récaptitulatif Résa PARIS 2018'!$F$2:OFFSET($F$2,LastR2,0))='Analyse par appartement'!$A$1)*(('Récaptitulatif Résa PARIS 2018'!$I$2:OFFSET($I$2,LastR2,0)))))</f>
        <v>0</v>
      </c>
      <c r="G254" s="43">
        <f ca="1">IFERROR(IF(A254="",0,INDIRECT("'Récaptitulatif Loyer Paris'!"&amp;ADDRESS(MATCH(A254,'Récapitulatif  Loyer PARIS 2018'!$A:$A,0),MATCH($A$1,'Récapitulatif  Loyer PARIS 2018'!$1:$1,0)+1,4))),0)</f>
        <v>0</v>
      </c>
      <c r="H254" s="92">
        <f ca="1">IFERROR(IF(A254="",0,INDIRECT("'Récaptitulatif Loyer Paris'!"&amp;ADDRESS(MATCH(A254,'Récapitulatif  Loyer PARIS 2018'!$A:$A,0),MATCH($A$1,'Récapitulatif  Loyer PARIS 2018'!$1:$1,0),4))),0)</f>
        <v>0</v>
      </c>
      <c r="I254" s="43">
        <f t="shared" ca="1" si="18"/>
        <v>0</v>
      </c>
      <c r="J254" s="44" t="str">
        <f t="shared" ca="1" si="19"/>
        <v/>
      </c>
      <c r="K254" s="45" t="str">
        <f t="shared" ca="1" si="20"/>
        <v/>
      </c>
    </row>
    <row r="255" spans="1:11" ht="20.100000000000001" customHeight="1" x14ac:dyDescent="0.25">
      <c r="A255" s="12" t="str">
        <f t="array" aca="1" ref="A255" ca="1">IFERROR(INDEX('Récaptitulatif Résa PARIS 2018'!$A$2:OFFSET($A$2,LastR2,0), MATCH(0, IF($A$1='Récaptitulatif Résa PARIS 2018'!$F$2:OFFSET($F$2,LastR2,0), COUNTIF($A$2:$A254, 'Récaptitulatif Résa PARIS 2018'!$A$2:OFFSET($A$2,LastR2,0)), ""), 0)),"")</f>
        <v/>
      </c>
      <c r="B255" s="43">
        <f ca="1">IF(OR($A255="",$A255=0),0,SUMPRODUCT((('Récaptitulatif Résa PARIS 2018'!$A$2:OFFSET($A$2,LastR2,0))='Analyse par appartement'!$A255)*(('Récaptitulatif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55" s="43">
        <f ca="1">IF(OR($A255="",$A255=0),0,SUMPRODUCT((('Récaptitulatif Résa PARIS 2018'!$A$2:OFFSET($A$2,LastR2,0))='Analyse par appartement'!$A255)*(('Récaptitulatif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55" s="43">
        <f ca="1">IF(OR($A255="",$A255=0),0,SUMPRODUCT((('Récaptitulatif Résa PARIS 2018'!$A$2:OFFSET($A$2,LastR2,0))='Analyse par appartement'!$A255)*(('Récaptitulatif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55" s="43">
        <f ca="1">IF(OR($A255="",$A255=0),0,SUMPRODUCT((('Récaptitulatif Résa PARIS 2018'!$A$2:OFFSET($A$2,LastR2,0))='Analyse par appartement'!$A255)*(('Récaptitulatif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55" s="92">
        <f ca="1">IF(OR($A255="",$A255=0),0,SUMPRODUCT((('Récaptitulatif Résa PARIS 2018'!$A$2:OFFSET($A$2,LastR2,0))='Analyse par appartement'!$A255)*(('Récaptitulatif Résa PARIS 2018'!$F$2:OFFSET($F$2,LastR2,0))='Analyse par appartement'!$A$1)*(('Récaptitulatif Résa PARIS 2018'!$I$2:OFFSET($I$2,LastR2,0)))))</f>
        <v>0</v>
      </c>
      <c r="G255" s="43">
        <f ca="1">IFERROR(IF(A255="",0,INDIRECT("'Récaptitulatif Loyer Paris'!"&amp;ADDRESS(MATCH(A255,'Récapitulatif  Loyer PARIS 2018'!$A:$A,0),MATCH($A$1,'Récapitulatif  Loyer PARIS 2018'!$1:$1,0)+1,4))),0)</f>
        <v>0</v>
      </c>
      <c r="H255" s="92">
        <f ca="1">IFERROR(IF(A255="",0,INDIRECT("'Récaptitulatif Loyer Paris'!"&amp;ADDRESS(MATCH(A255,'Récapitulatif  Loyer PARIS 2018'!$A:$A,0),MATCH($A$1,'Récapitulatif  Loyer PARIS 2018'!$1:$1,0),4))),0)</f>
        <v>0</v>
      </c>
      <c r="I255" s="43">
        <f t="shared" ca="1" si="18"/>
        <v>0</v>
      </c>
      <c r="J255" s="44" t="str">
        <f t="shared" ca="1" si="19"/>
        <v/>
      </c>
      <c r="K255" s="45" t="str">
        <f t="shared" ca="1" si="20"/>
        <v/>
      </c>
    </row>
    <row r="256" spans="1:11" ht="20.100000000000001" customHeight="1" x14ac:dyDescent="0.25">
      <c r="A256" s="12" t="str">
        <f t="array" aca="1" ref="A256" ca="1">IFERROR(INDEX('Récaptitulatif Résa PARIS 2018'!$A$2:OFFSET($A$2,LastR2,0), MATCH(0, IF($A$1='Récaptitulatif Résa PARIS 2018'!$F$2:OFFSET($F$2,LastR2,0), COUNTIF($A$2:$A255, 'Récaptitulatif Résa PARIS 2018'!$A$2:OFFSET($A$2,LastR2,0)), ""), 0)),"")</f>
        <v/>
      </c>
      <c r="B256" s="43">
        <f ca="1">IF(OR($A256="",$A256=0),0,SUMPRODUCT((('Récaptitulatif Résa PARIS 2018'!$A$2:OFFSET($A$2,LastR2,0))='Analyse par appartement'!$A256)*(('Récaptitulatif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56" s="43">
        <f ca="1">IF(OR($A256="",$A256=0),0,SUMPRODUCT((('Récaptitulatif Résa PARIS 2018'!$A$2:OFFSET($A$2,LastR2,0))='Analyse par appartement'!$A256)*(('Récaptitulatif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56" s="43">
        <f ca="1">IF(OR($A256="",$A256=0),0,SUMPRODUCT((('Récaptitulatif Résa PARIS 2018'!$A$2:OFFSET($A$2,LastR2,0))='Analyse par appartement'!$A256)*(('Récaptitulatif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56" s="43">
        <f ca="1">IF(OR($A256="",$A256=0),0,SUMPRODUCT((('Récaptitulatif Résa PARIS 2018'!$A$2:OFFSET($A$2,LastR2,0))='Analyse par appartement'!$A256)*(('Récaptitulatif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56" s="92">
        <f ca="1">IF(OR($A256="",$A256=0),0,SUMPRODUCT((('Récaptitulatif Résa PARIS 2018'!$A$2:OFFSET($A$2,LastR2,0))='Analyse par appartement'!$A256)*(('Récaptitulatif Résa PARIS 2018'!$F$2:OFFSET($F$2,LastR2,0))='Analyse par appartement'!$A$1)*(('Récaptitulatif Résa PARIS 2018'!$I$2:OFFSET($I$2,LastR2,0)))))</f>
        <v>0</v>
      </c>
      <c r="G256" s="43">
        <f ca="1">IFERROR(IF(A256="",0,INDIRECT("'Récaptitulatif Loyer Paris'!"&amp;ADDRESS(MATCH(A256,'Récapitulatif  Loyer PARIS 2018'!$A:$A,0),MATCH($A$1,'Récapitulatif  Loyer PARIS 2018'!$1:$1,0)+1,4))),0)</f>
        <v>0</v>
      </c>
      <c r="H256" s="92">
        <f ca="1">IFERROR(IF(A256="",0,INDIRECT("'Récaptitulatif Loyer Paris'!"&amp;ADDRESS(MATCH(A256,'Récapitulatif  Loyer PARIS 2018'!$A:$A,0),MATCH($A$1,'Récapitulatif  Loyer PARIS 2018'!$1:$1,0),4))),0)</f>
        <v>0</v>
      </c>
      <c r="I256" s="43">
        <f t="shared" ca="1" si="18"/>
        <v>0</v>
      </c>
      <c r="J256" s="44" t="str">
        <f t="shared" ca="1" si="19"/>
        <v/>
      </c>
      <c r="K256" s="45" t="str">
        <f t="shared" ca="1" si="20"/>
        <v/>
      </c>
    </row>
    <row r="257" spans="1:11" ht="20.100000000000001" customHeight="1" x14ac:dyDescent="0.25">
      <c r="A257" s="12" t="str">
        <f t="array" aca="1" ref="A257" ca="1">IFERROR(INDEX('Récaptitulatif Résa PARIS 2018'!$A$2:OFFSET($A$2,LastR2,0), MATCH(0, IF($A$1='Récaptitulatif Résa PARIS 2018'!$F$2:OFFSET($F$2,LastR2,0), COUNTIF($A$2:$A256, 'Récaptitulatif Résa PARIS 2018'!$A$2:OFFSET($A$2,LastR2,0)), ""), 0)),"")</f>
        <v/>
      </c>
      <c r="B257" s="43">
        <f ca="1">IF(OR($A257="",$A257=0),0,SUMPRODUCT((('Récaptitulatif Résa PARIS 2018'!$A$2:OFFSET($A$2,LastR2,0))='Analyse par appartement'!$A257)*(('Récaptitulatif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57" s="43">
        <f ca="1">IF(OR($A257="",$A257=0),0,SUMPRODUCT((('Récaptitulatif Résa PARIS 2018'!$A$2:OFFSET($A$2,LastR2,0))='Analyse par appartement'!$A257)*(('Récaptitulatif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57" s="43">
        <f ca="1">IF(OR($A257="",$A257=0),0,SUMPRODUCT((('Récaptitulatif Résa PARIS 2018'!$A$2:OFFSET($A$2,LastR2,0))='Analyse par appartement'!$A257)*(('Récaptitulatif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57" s="43">
        <f ca="1">IF(OR($A257="",$A257=0),0,SUMPRODUCT((('Récaptitulatif Résa PARIS 2018'!$A$2:OFFSET($A$2,LastR2,0))='Analyse par appartement'!$A257)*(('Récaptitulatif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57" s="92">
        <f ca="1">IF(OR($A257="",$A257=0),0,SUMPRODUCT((('Récaptitulatif Résa PARIS 2018'!$A$2:OFFSET($A$2,LastR2,0))='Analyse par appartement'!$A257)*(('Récaptitulatif Résa PARIS 2018'!$F$2:OFFSET($F$2,LastR2,0))='Analyse par appartement'!$A$1)*(('Récaptitulatif Résa PARIS 2018'!$I$2:OFFSET($I$2,LastR2,0)))))</f>
        <v>0</v>
      </c>
      <c r="G257" s="43">
        <f ca="1">IFERROR(IF(A257="",0,INDIRECT("'Récaptitulatif Loyer Paris'!"&amp;ADDRESS(MATCH(A257,'Récapitulatif  Loyer PARIS 2018'!$A:$A,0),MATCH($A$1,'Récapitulatif  Loyer PARIS 2018'!$1:$1,0)+1,4))),0)</f>
        <v>0</v>
      </c>
      <c r="H257" s="92">
        <f ca="1">IFERROR(IF(A257="",0,INDIRECT("'Récaptitulatif Loyer Paris'!"&amp;ADDRESS(MATCH(A257,'Récapitulatif  Loyer PARIS 2018'!$A:$A,0),MATCH($A$1,'Récapitulatif  Loyer PARIS 2018'!$1:$1,0),4))),0)</f>
        <v>0</v>
      </c>
      <c r="I257" s="43">
        <f t="shared" ca="1" si="18"/>
        <v>0</v>
      </c>
      <c r="J257" s="44" t="str">
        <f t="shared" ca="1" si="19"/>
        <v/>
      </c>
      <c r="K257" s="45" t="str">
        <f t="shared" ca="1" si="20"/>
        <v/>
      </c>
    </row>
    <row r="258" spans="1:11" ht="20.100000000000001" customHeight="1" x14ac:dyDescent="0.25">
      <c r="A258" s="12" t="str">
        <f t="array" aca="1" ref="A258" ca="1">IFERROR(INDEX('Récaptitulatif Résa PARIS 2018'!$A$2:OFFSET($A$2,LastR2,0), MATCH(0, IF($A$1='Récaptitulatif Résa PARIS 2018'!$F$2:OFFSET($F$2,LastR2,0), COUNTIF($A$2:$A257, 'Récaptitulatif Résa PARIS 2018'!$A$2:OFFSET($A$2,LastR2,0)), ""), 0)),"")</f>
        <v/>
      </c>
      <c r="B258" s="43">
        <f ca="1">IF(OR($A258="",$A258=0),0,SUMPRODUCT((('Récaptitulatif Résa PARIS 2018'!$A$2:OFFSET($A$2,LastR2,0))='Analyse par appartement'!$A258)*(('Récaptitulatif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58" s="43">
        <f ca="1">IF(OR($A258="",$A258=0),0,SUMPRODUCT((('Récaptitulatif Résa PARIS 2018'!$A$2:OFFSET($A$2,LastR2,0))='Analyse par appartement'!$A258)*(('Récaptitulatif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58" s="43">
        <f ca="1">IF(OR($A258="",$A258=0),0,SUMPRODUCT((('Récaptitulatif Résa PARIS 2018'!$A$2:OFFSET($A$2,LastR2,0))='Analyse par appartement'!$A258)*(('Récaptitulatif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58" s="43">
        <f ca="1">IF(OR($A258="",$A258=0),0,SUMPRODUCT((('Récaptitulatif Résa PARIS 2018'!$A$2:OFFSET($A$2,LastR2,0))='Analyse par appartement'!$A258)*(('Récaptitulatif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58" s="92">
        <f ca="1">IF(OR($A258="",$A258=0),0,SUMPRODUCT((('Récaptitulatif Résa PARIS 2018'!$A$2:OFFSET($A$2,LastR2,0))='Analyse par appartement'!$A258)*(('Récaptitulatif Résa PARIS 2018'!$F$2:OFFSET($F$2,LastR2,0))='Analyse par appartement'!$A$1)*(('Récaptitulatif Résa PARIS 2018'!$I$2:OFFSET($I$2,LastR2,0)))))</f>
        <v>0</v>
      </c>
      <c r="G258" s="43">
        <f ca="1">IFERROR(IF(A258="",0,INDIRECT("'Récaptitulatif Loyer Paris'!"&amp;ADDRESS(MATCH(A258,'Récapitulatif  Loyer PARIS 2018'!$A:$A,0),MATCH($A$1,'Récapitulatif  Loyer PARIS 2018'!$1:$1,0)+1,4))),0)</f>
        <v>0</v>
      </c>
      <c r="H258" s="92">
        <f ca="1">IFERROR(IF(A258="",0,INDIRECT("'Récaptitulatif Loyer Paris'!"&amp;ADDRESS(MATCH(A258,'Récapitulatif  Loyer PARIS 2018'!$A:$A,0),MATCH($A$1,'Récapitulatif  Loyer PARIS 2018'!$1:$1,0),4))),0)</f>
        <v>0</v>
      </c>
      <c r="I258" s="43">
        <f t="shared" ca="1" si="18"/>
        <v>0</v>
      </c>
      <c r="J258" s="44" t="str">
        <f t="shared" ca="1" si="19"/>
        <v/>
      </c>
      <c r="K258" s="45" t="str">
        <f t="shared" ca="1" si="20"/>
        <v/>
      </c>
    </row>
    <row r="259" spans="1:11" ht="20.100000000000001" customHeight="1" x14ac:dyDescent="0.25">
      <c r="A259" s="12" t="str">
        <f t="array" aca="1" ref="A259" ca="1">IFERROR(INDEX('Récaptitulatif Résa PARIS 2018'!$A$2:OFFSET($A$2,LastR2,0), MATCH(0, IF($A$1='Récaptitulatif Résa PARIS 2018'!$F$2:OFFSET($F$2,LastR2,0), COUNTIF($A$2:$A258, 'Récaptitulatif Résa PARIS 2018'!$A$2:OFFSET($A$2,LastR2,0)), ""), 0)),"")</f>
        <v/>
      </c>
      <c r="B259" s="43">
        <f ca="1">IF(OR($A259="",$A259=0),0,SUMPRODUCT((('Récaptitulatif Résa PARIS 2018'!$A$2:OFFSET($A$2,LastR2,0))='Analyse par appartement'!$A259)*(('Récaptitulatif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59" s="43">
        <f ca="1">IF(OR($A259="",$A259=0),0,SUMPRODUCT((('Récaptitulatif Résa PARIS 2018'!$A$2:OFFSET($A$2,LastR2,0))='Analyse par appartement'!$A259)*(('Récaptitulatif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59" s="43">
        <f ca="1">IF(OR($A259="",$A259=0),0,SUMPRODUCT((('Récaptitulatif Résa PARIS 2018'!$A$2:OFFSET($A$2,LastR2,0))='Analyse par appartement'!$A259)*(('Récaptitulatif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59" s="43">
        <f ca="1">IF(OR($A259="",$A259=0),0,SUMPRODUCT((('Récaptitulatif Résa PARIS 2018'!$A$2:OFFSET($A$2,LastR2,0))='Analyse par appartement'!$A259)*(('Récaptitulatif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59" s="92">
        <f ca="1">IF(OR($A259="",$A259=0),0,SUMPRODUCT((('Récaptitulatif Résa PARIS 2018'!$A$2:OFFSET($A$2,LastR2,0))='Analyse par appartement'!$A259)*(('Récaptitulatif Résa PARIS 2018'!$F$2:OFFSET($F$2,LastR2,0))='Analyse par appartement'!$A$1)*(('Récaptitulatif Résa PARIS 2018'!$I$2:OFFSET($I$2,LastR2,0)))))</f>
        <v>0</v>
      </c>
      <c r="G259" s="43">
        <f ca="1">IFERROR(IF(A259="",0,INDIRECT("'Récaptitulatif Loyer Paris'!"&amp;ADDRESS(MATCH(A259,'Récapitulatif  Loyer PARIS 2018'!$A:$A,0),MATCH($A$1,'Récapitulatif  Loyer PARIS 2018'!$1:$1,0)+1,4))),0)</f>
        <v>0</v>
      </c>
      <c r="H259" s="92">
        <f ca="1">IFERROR(IF(A259="",0,INDIRECT("'Récaptitulatif Loyer Paris'!"&amp;ADDRESS(MATCH(A259,'Récapitulatif  Loyer PARIS 2018'!$A:$A,0),MATCH($A$1,'Récapitulatif  Loyer PARIS 2018'!$1:$1,0),4))),0)</f>
        <v>0</v>
      </c>
      <c r="I259" s="43">
        <f t="shared" ca="1" si="18"/>
        <v>0</v>
      </c>
      <c r="J259" s="44" t="str">
        <f t="shared" ca="1" si="19"/>
        <v/>
      </c>
      <c r="K259" s="45" t="str">
        <f t="shared" ca="1" si="20"/>
        <v/>
      </c>
    </row>
    <row r="260" spans="1:11" ht="20.100000000000001" customHeight="1" x14ac:dyDescent="0.25">
      <c r="A260" s="12" t="str">
        <f t="array" aca="1" ref="A260" ca="1">IFERROR(INDEX('Récaptitulatif Résa PARIS 2018'!$A$2:OFFSET($A$2,LastR2,0), MATCH(0, IF($A$1='Récaptitulatif Résa PARIS 2018'!$F$2:OFFSET($F$2,LastR2,0), COUNTIF($A$2:$A259, 'Récaptitulatif Résa PARIS 2018'!$A$2:OFFSET($A$2,LastR2,0)), ""), 0)),"")</f>
        <v/>
      </c>
      <c r="B260" s="43">
        <f ca="1">IF(OR($A260="",$A260=0),0,SUMPRODUCT((('Récaptitulatif Résa PARIS 2018'!$A$2:OFFSET($A$2,LastR2,0))='Analyse par appartement'!$A260)*(('Récaptitulatif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60" s="43">
        <f ca="1">IF(OR($A260="",$A260=0),0,SUMPRODUCT((('Récaptitulatif Résa PARIS 2018'!$A$2:OFFSET($A$2,LastR2,0))='Analyse par appartement'!$A260)*(('Récaptitulatif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60" s="43">
        <f ca="1">IF(OR($A260="",$A260=0),0,SUMPRODUCT((('Récaptitulatif Résa PARIS 2018'!$A$2:OFFSET($A$2,LastR2,0))='Analyse par appartement'!$A260)*(('Récaptitulatif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60" s="43">
        <f ca="1">IF(OR($A260="",$A260=0),0,SUMPRODUCT((('Récaptitulatif Résa PARIS 2018'!$A$2:OFFSET($A$2,LastR2,0))='Analyse par appartement'!$A260)*(('Récaptitulatif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60" s="92">
        <f ca="1">IF(OR($A260="",$A260=0),0,SUMPRODUCT((('Récaptitulatif Résa PARIS 2018'!$A$2:OFFSET($A$2,LastR2,0))='Analyse par appartement'!$A260)*(('Récaptitulatif Résa PARIS 2018'!$F$2:OFFSET($F$2,LastR2,0))='Analyse par appartement'!$A$1)*(('Récaptitulatif Résa PARIS 2018'!$I$2:OFFSET($I$2,LastR2,0)))))</f>
        <v>0</v>
      </c>
      <c r="G260" s="43">
        <f ca="1">IFERROR(IF(A260="",0,INDIRECT("'Récaptitulatif Loyer Paris'!"&amp;ADDRESS(MATCH(A260,'Récapitulatif  Loyer PARIS 2018'!$A:$A,0),MATCH($A$1,'Récapitulatif  Loyer PARIS 2018'!$1:$1,0)+1,4))),0)</f>
        <v>0</v>
      </c>
      <c r="H260" s="92">
        <f ca="1">IFERROR(IF(A260="",0,INDIRECT("'Récaptitulatif Loyer Paris'!"&amp;ADDRESS(MATCH(A260,'Récapitulatif  Loyer PARIS 2018'!$A:$A,0),MATCH($A$1,'Récapitulatif  Loyer PARIS 2018'!$1:$1,0),4))),0)</f>
        <v>0</v>
      </c>
      <c r="I260" s="43">
        <f t="shared" ca="1" si="18"/>
        <v>0</v>
      </c>
      <c r="J260" s="44" t="str">
        <f t="shared" ca="1" si="19"/>
        <v/>
      </c>
      <c r="K260" s="45" t="str">
        <f t="shared" ca="1" si="20"/>
        <v/>
      </c>
    </row>
    <row r="261" spans="1:11" ht="20.100000000000001" customHeight="1" x14ac:dyDescent="0.25">
      <c r="A261" s="12" t="str">
        <f t="array" aca="1" ref="A261" ca="1">IFERROR(INDEX('Récaptitulatif Résa PARIS 2018'!$A$2:OFFSET($A$2,LastR2,0), MATCH(0, IF($A$1='Récaptitulatif Résa PARIS 2018'!$F$2:OFFSET($F$2,LastR2,0), COUNTIF($A$2:$A260, 'Récaptitulatif Résa PARIS 2018'!$A$2:OFFSET($A$2,LastR2,0)), ""), 0)),"")</f>
        <v/>
      </c>
      <c r="B261" s="43">
        <f ca="1">IF(OR($A261="",$A261=0),0,SUMPRODUCT((('Récaptitulatif Résa PARIS 2018'!$A$2:OFFSET($A$2,LastR2,0))='Analyse par appartement'!$A261)*(('Récaptitulatif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61" s="43">
        <f ca="1">IF(OR($A261="",$A261=0),0,SUMPRODUCT((('Récaptitulatif Résa PARIS 2018'!$A$2:OFFSET($A$2,LastR2,0))='Analyse par appartement'!$A261)*(('Récaptitulatif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61" s="43">
        <f ca="1">IF(OR($A261="",$A261=0),0,SUMPRODUCT((('Récaptitulatif Résa PARIS 2018'!$A$2:OFFSET($A$2,LastR2,0))='Analyse par appartement'!$A261)*(('Récaptitulatif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61" s="43">
        <f ca="1">IF(OR($A261="",$A261=0),0,SUMPRODUCT((('Récaptitulatif Résa PARIS 2018'!$A$2:OFFSET($A$2,LastR2,0))='Analyse par appartement'!$A261)*(('Récaptitulatif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61" s="92">
        <f ca="1">IF(OR($A261="",$A261=0),0,SUMPRODUCT((('Récaptitulatif Résa PARIS 2018'!$A$2:OFFSET($A$2,LastR2,0))='Analyse par appartement'!$A261)*(('Récaptitulatif Résa PARIS 2018'!$F$2:OFFSET($F$2,LastR2,0))='Analyse par appartement'!$A$1)*(('Récaptitulatif Résa PARIS 2018'!$I$2:OFFSET($I$2,LastR2,0)))))</f>
        <v>0</v>
      </c>
      <c r="G261" s="43">
        <f ca="1">IFERROR(IF(A261="",0,INDIRECT("'Récaptitulatif Loyer Paris'!"&amp;ADDRESS(MATCH(A261,'Récapitulatif  Loyer PARIS 2018'!$A:$A,0),MATCH($A$1,'Récapitulatif  Loyer PARIS 2018'!$1:$1,0)+1,4))),0)</f>
        <v>0</v>
      </c>
      <c r="H261" s="92">
        <f ca="1">IFERROR(IF(A261="",0,INDIRECT("'Récaptitulatif Loyer Paris'!"&amp;ADDRESS(MATCH(A261,'Récapitulatif  Loyer PARIS 2018'!$A:$A,0),MATCH($A$1,'Récapitulatif  Loyer PARIS 2018'!$1:$1,0),4))),0)</f>
        <v>0</v>
      </c>
      <c r="I261" s="43">
        <f t="shared" ca="1" si="18"/>
        <v>0</v>
      </c>
      <c r="J261" s="44" t="str">
        <f t="shared" ca="1" si="19"/>
        <v/>
      </c>
      <c r="K261" s="45" t="str">
        <f t="shared" ca="1" si="20"/>
        <v/>
      </c>
    </row>
    <row r="262" spans="1:11" ht="20.100000000000001" customHeight="1" x14ac:dyDescent="0.25">
      <c r="A262" s="12" t="str">
        <f t="array" aca="1" ref="A262" ca="1">IFERROR(INDEX('Récaptitulatif Résa PARIS 2018'!$A$2:OFFSET($A$2,LastR2,0), MATCH(0, IF($A$1='Récaptitulatif Résa PARIS 2018'!$F$2:OFFSET($F$2,LastR2,0), COUNTIF($A$2:$A261, 'Récaptitulatif Résa PARIS 2018'!$A$2:OFFSET($A$2,LastR2,0)), ""), 0)),"")</f>
        <v/>
      </c>
      <c r="B262" s="43">
        <f ca="1">IF(OR($A262="",$A262=0),0,SUMPRODUCT((('Récaptitulatif Résa PARIS 2018'!$A$2:OFFSET($A$2,LastR2,0))='Analyse par appartement'!$A262)*(('Récaptitulatif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62" s="43">
        <f ca="1">IF(OR($A262="",$A262=0),0,SUMPRODUCT((('Récaptitulatif Résa PARIS 2018'!$A$2:OFFSET($A$2,LastR2,0))='Analyse par appartement'!$A262)*(('Récaptitulatif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62" s="43">
        <f ca="1">IF(OR($A262="",$A262=0),0,SUMPRODUCT((('Récaptitulatif Résa PARIS 2018'!$A$2:OFFSET($A$2,LastR2,0))='Analyse par appartement'!$A262)*(('Récaptitulatif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62" s="43">
        <f ca="1">IF(OR($A262="",$A262=0),0,SUMPRODUCT((('Récaptitulatif Résa PARIS 2018'!$A$2:OFFSET($A$2,LastR2,0))='Analyse par appartement'!$A262)*(('Récaptitulatif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62" s="92">
        <f ca="1">IF(OR($A262="",$A262=0),0,SUMPRODUCT((('Récaptitulatif Résa PARIS 2018'!$A$2:OFFSET($A$2,LastR2,0))='Analyse par appartement'!$A262)*(('Récaptitulatif Résa PARIS 2018'!$F$2:OFFSET($F$2,LastR2,0))='Analyse par appartement'!$A$1)*(('Récaptitulatif Résa PARIS 2018'!$I$2:OFFSET($I$2,LastR2,0)))))</f>
        <v>0</v>
      </c>
      <c r="G262" s="43">
        <f ca="1">IFERROR(IF(A262="",0,INDIRECT("'Récaptitulatif Loyer Paris'!"&amp;ADDRESS(MATCH(A262,'Récapitulatif  Loyer PARIS 2018'!$A:$A,0),MATCH($A$1,'Récapitulatif  Loyer PARIS 2018'!$1:$1,0)+1,4))),0)</f>
        <v>0</v>
      </c>
      <c r="H262" s="92">
        <f ca="1">IFERROR(IF(A262="",0,INDIRECT("'Récaptitulatif Loyer Paris'!"&amp;ADDRESS(MATCH(A262,'Récapitulatif  Loyer PARIS 2018'!$A:$A,0),MATCH($A$1,'Récapitulatif  Loyer PARIS 2018'!$1:$1,0),4))),0)</f>
        <v>0</v>
      </c>
      <c r="I262" s="43">
        <f t="shared" ca="1" si="18"/>
        <v>0</v>
      </c>
      <c r="J262" s="44" t="str">
        <f t="shared" ca="1" si="19"/>
        <v/>
      </c>
      <c r="K262" s="45" t="str">
        <f t="shared" ca="1" si="20"/>
        <v/>
      </c>
    </row>
    <row r="263" spans="1:11" ht="20.100000000000001" customHeight="1" x14ac:dyDescent="0.25">
      <c r="A263" s="12" t="str">
        <f t="array" aca="1" ref="A263" ca="1">IFERROR(INDEX('Récaptitulatif Résa PARIS 2018'!$A$2:OFFSET($A$2,LastR2,0), MATCH(0, IF($A$1='Récaptitulatif Résa PARIS 2018'!$F$2:OFFSET($F$2,LastR2,0), COUNTIF($A$2:$A262, 'Récaptitulatif Résa PARIS 2018'!$A$2:OFFSET($A$2,LastR2,0)), ""), 0)),"")</f>
        <v/>
      </c>
      <c r="B263" s="43">
        <f ca="1">IF(OR($A263="",$A263=0),0,SUMPRODUCT((('Récaptitulatif Résa PARIS 2018'!$A$2:OFFSET($A$2,LastR2,0))='Analyse par appartement'!$A263)*(('Récaptitulatif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63" s="43">
        <f ca="1">IF(OR($A263="",$A263=0),0,SUMPRODUCT((('Récaptitulatif Résa PARIS 2018'!$A$2:OFFSET($A$2,LastR2,0))='Analyse par appartement'!$A263)*(('Récaptitulatif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63" s="43">
        <f ca="1">IF(OR($A263="",$A263=0),0,SUMPRODUCT((('Récaptitulatif Résa PARIS 2018'!$A$2:OFFSET($A$2,LastR2,0))='Analyse par appartement'!$A263)*(('Récaptitulatif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63" s="43">
        <f ca="1">IF(OR($A263="",$A263=0),0,SUMPRODUCT((('Récaptitulatif Résa PARIS 2018'!$A$2:OFFSET($A$2,LastR2,0))='Analyse par appartement'!$A263)*(('Récaptitulatif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63" s="92">
        <f ca="1">IF(OR($A263="",$A263=0),0,SUMPRODUCT((('Récaptitulatif Résa PARIS 2018'!$A$2:OFFSET($A$2,LastR2,0))='Analyse par appartement'!$A263)*(('Récaptitulatif Résa PARIS 2018'!$F$2:OFFSET($F$2,LastR2,0))='Analyse par appartement'!$A$1)*(('Récaptitulatif Résa PARIS 2018'!$I$2:OFFSET($I$2,LastR2,0)))))</f>
        <v>0</v>
      </c>
      <c r="G263" s="43">
        <f ca="1">IFERROR(IF(A263="",0,INDIRECT("'Récaptitulatif Loyer Paris'!"&amp;ADDRESS(MATCH(A263,'Récapitulatif  Loyer PARIS 2018'!$A:$A,0),MATCH($A$1,'Récapitulatif  Loyer PARIS 2018'!$1:$1,0)+1,4))),0)</f>
        <v>0</v>
      </c>
      <c r="H263" s="92">
        <f ca="1">IFERROR(IF(A263="",0,INDIRECT("'Récaptitulatif Loyer Paris'!"&amp;ADDRESS(MATCH(A263,'Récapitulatif  Loyer PARIS 2018'!$A:$A,0),MATCH($A$1,'Récapitulatif  Loyer PARIS 2018'!$1:$1,0),4))),0)</f>
        <v>0</v>
      </c>
      <c r="I263" s="43">
        <f t="shared" ca="1" si="18"/>
        <v>0</v>
      </c>
      <c r="J263" s="44" t="str">
        <f t="shared" ca="1" si="19"/>
        <v/>
      </c>
      <c r="K263" s="45" t="str">
        <f t="shared" ca="1" si="20"/>
        <v/>
      </c>
    </row>
    <row r="264" spans="1:11" ht="20.100000000000001" customHeight="1" x14ac:dyDescent="0.25">
      <c r="A264" s="12" t="str">
        <f t="array" aca="1" ref="A264" ca="1">IFERROR(INDEX('Récaptitulatif Résa PARIS 2018'!$A$2:OFFSET($A$2,LastR2,0), MATCH(0, IF($A$1='Récaptitulatif Résa PARIS 2018'!$F$2:OFFSET($F$2,LastR2,0), COUNTIF($A$2:$A263, 'Récaptitulatif Résa PARIS 2018'!$A$2:OFFSET($A$2,LastR2,0)), ""), 0)),"")</f>
        <v/>
      </c>
      <c r="B264" s="43">
        <f ca="1">IF(OR($A264="",$A264=0),0,SUMPRODUCT((('Récaptitulatif Résa PARIS 2018'!$A$2:OFFSET($A$2,LastR2,0))='Analyse par appartement'!$A264)*(('Récaptitulatif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64" s="43">
        <f ca="1">IF(OR($A264="",$A264=0),0,SUMPRODUCT((('Récaptitulatif Résa PARIS 2018'!$A$2:OFFSET($A$2,LastR2,0))='Analyse par appartement'!$A264)*(('Récaptitulatif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64" s="43">
        <f ca="1">IF(OR($A264="",$A264=0),0,SUMPRODUCT((('Récaptitulatif Résa PARIS 2018'!$A$2:OFFSET($A$2,LastR2,0))='Analyse par appartement'!$A264)*(('Récaptitulatif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64" s="43">
        <f ca="1">IF(OR($A264="",$A264=0),0,SUMPRODUCT((('Récaptitulatif Résa PARIS 2018'!$A$2:OFFSET($A$2,LastR2,0))='Analyse par appartement'!$A264)*(('Récaptitulatif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64" s="92">
        <f ca="1">IF(OR($A264="",$A264=0),0,SUMPRODUCT((('Récaptitulatif Résa PARIS 2018'!$A$2:OFFSET($A$2,LastR2,0))='Analyse par appartement'!$A264)*(('Récaptitulatif Résa PARIS 2018'!$F$2:OFFSET($F$2,LastR2,0))='Analyse par appartement'!$A$1)*(('Récaptitulatif Résa PARIS 2018'!$I$2:OFFSET($I$2,LastR2,0)))))</f>
        <v>0</v>
      </c>
      <c r="G264" s="43">
        <f ca="1">IFERROR(IF(A264="",0,INDIRECT("'Récaptitulatif Loyer Paris'!"&amp;ADDRESS(MATCH(A264,'Récapitulatif  Loyer PARIS 2018'!$A:$A,0),MATCH($A$1,'Récapitulatif  Loyer PARIS 2018'!$1:$1,0)+1,4))),0)</f>
        <v>0</v>
      </c>
      <c r="H264" s="92">
        <f ca="1">IFERROR(IF(A264="",0,INDIRECT("'Récaptitulatif Loyer Paris'!"&amp;ADDRESS(MATCH(A264,'Récapitulatif  Loyer PARIS 2018'!$A:$A,0),MATCH($A$1,'Récapitulatif  Loyer PARIS 2018'!$1:$1,0),4))),0)</f>
        <v>0</v>
      </c>
      <c r="I264" s="43">
        <f t="shared" ca="1" si="18"/>
        <v>0</v>
      </c>
      <c r="J264" s="44" t="str">
        <f t="shared" ca="1" si="19"/>
        <v/>
      </c>
      <c r="K264" s="45" t="str">
        <f t="shared" ca="1" si="20"/>
        <v/>
      </c>
    </row>
    <row r="265" spans="1:11" ht="20.100000000000001" customHeight="1" x14ac:dyDescent="0.25">
      <c r="A265" s="12" t="str">
        <f t="array" aca="1" ref="A265" ca="1">IFERROR(INDEX('Récaptitulatif Résa PARIS 2018'!$A$2:OFFSET($A$2,LastR2,0), MATCH(0, IF($A$1='Récaptitulatif Résa PARIS 2018'!$F$2:OFFSET($F$2,LastR2,0), COUNTIF($A$2:$A264, 'Récaptitulatif Résa PARIS 2018'!$A$2:OFFSET($A$2,LastR2,0)), ""), 0)),"")</f>
        <v/>
      </c>
      <c r="B265" s="43">
        <f ca="1">IF(OR($A265="",$A265=0),0,SUMPRODUCT((('Récaptitulatif Résa PARIS 2018'!$A$2:OFFSET($A$2,LastR2,0))='Analyse par appartement'!$A265)*(('Récaptitulatif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65" s="43">
        <f ca="1">IF(OR($A265="",$A265=0),0,SUMPRODUCT((('Récaptitulatif Résa PARIS 2018'!$A$2:OFFSET($A$2,LastR2,0))='Analyse par appartement'!$A265)*(('Récaptitulatif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65" s="43">
        <f ca="1">IF(OR($A265="",$A265=0),0,SUMPRODUCT((('Récaptitulatif Résa PARIS 2018'!$A$2:OFFSET($A$2,LastR2,0))='Analyse par appartement'!$A265)*(('Récaptitulatif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65" s="43">
        <f ca="1">IF(OR($A265="",$A265=0),0,SUMPRODUCT((('Récaptitulatif Résa PARIS 2018'!$A$2:OFFSET($A$2,LastR2,0))='Analyse par appartement'!$A265)*(('Récaptitulatif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65" s="92">
        <f ca="1">IF(OR($A265="",$A265=0),0,SUMPRODUCT((('Récaptitulatif Résa PARIS 2018'!$A$2:OFFSET($A$2,LastR2,0))='Analyse par appartement'!$A265)*(('Récaptitulatif Résa PARIS 2018'!$F$2:OFFSET($F$2,LastR2,0))='Analyse par appartement'!$A$1)*(('Récaptitulatif Résa PARIS 2018'!$I$2:OFFSET($I$2,LastR2,0)))))</f>
        <v>0</v>
      </c>
      <c r="G265" s="43">
        <f ca="1">IFERROR(IF(A265="",0,INDIRECT("'Récaptitulatif Loyer Paris'!"&amp;ADDRESS(MATCH(A265,'Récapitulatif  Loyer PARIS 2018'!$A:$A,0),MATCH($A$1,'Récapitulatif  Loyer PARIS 2018'!$1:$1,0)+1,4))),0)</f>
        <v>0</v>
      </c>
      <c r="H265" s="92">
        <f ca="1">IFERROR(IF(A265="",0,INDIRECT("'Récaptitulatif Loyer Paris'!"&amp;ADDRESS(MATCH(A265,'Récapitulatif  Loyer PARIS 2018'!$A:$A,0),MATCH($A$1,'Récapitulatif  Loyer PARIS 2018'!$1:$1,0),4))),0)</f>
        <v>0</v>
      </c>
      <c r="I265" s="43">
        <f t="shared" ca="1" si="18"/>
        <v>0</v>
      </c>
      <c r="J265" s="44" t="str">
        <f t="shared" ca="1" si="19"/>
        <v/>
      </c>
      <c r="K265" s="45" t="str">
        <f t="shared" ca="1" si="20"/>
        <v/>
      </c>
    </row>
    <row r="266" spans="1:11" ht="20.100000000000001" customHeight="1" x14ac:dyDescent="0.25">
      <c r="A266" s="12" t="str">
        <f t="array" aca="1" ref="A266" ca="1">IFERROR(INDEX('Récaptitulatif Résa PARIS 2018'!$A$2:OFFSET($A$2,LastR2,0), MATCH(0, IF($A$1='Récaptitulatif Résa PARIS 2018'!$F$2:OFFSET($F$2,LastR2,0), COUNTIF($A$2:$A265, 'Récaptitulatif Résa PARIS 2018'!$A$2:OFFSET($A$2,LastR2,0)), ""), 0)),"")</f>
        <v/>
      </c>
      <c r="B266" s="43">
        <f ca="1">IF(OR($A266="",$A266=0),0,SUMPRODUCT((('Récaptitulatif Résa PARIS 2018'!$A$2:OFFSET($A$2,LastR2,0))='Analyse par appartement'!$A266)*(('Récaptitulatif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66" s="43">
        <f ca="1">IF(OR($A266="",$A266=0),0,SUMPRODUCT((('Récaptitulatif Résa PARIS 2018'!$A$2:OFFSET($A$2,LastR2,0))='Analyse par appartement'!$A266)*(('Récaptitulatif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66" s="43">
        <f ca="1">IF(OR($A266="",$A266=0),0,SUMPRODUCT((('Récaptitulatif Résa PARIS 2018'!$A$2:OFFSET($A$2,LastR2,0))='Analyse par appartement'!$A266)*(('Récaptitulatif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66" s="43">
        <f ca="1">IF(OR($A266="",$A266=0),0,SUMPRODUCT((('Récaptitulatif Résa PARIS 2018'!$A$2:OFFSET($A$2,LastR2,0))='Analyse par appartement'!$A266)*(('Récaptitulatif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66" s="92">
        <f ca="1">IF(OR($A266="",$A266=0),0,SUMPRODUCT((('Récaptitulatif Résa PARIS 2018'!$A$2:OFFSET($A$2,LastR2,0))='Analyse par appartement'!$A266)*(('Récaptitulatif Résa PARIS 2018'!$F$2:OFFSET($F$2,LastR2,0))='Analyse par appartement'!$A$1)*(('Récaptitulatif Résa PARIS 2018'!$I$2:OFFSET($I$2,LastR2,0)))))</f>
        <v>0</v>
      </c>
      <c r="G266" s="43">
        <f ca="1">IFERROR(IF(A266="",0,INDIRECT("'Récaptitulatif Loyer Paris'!"&amp;ADDRESS(MATCH(A266,'Récapitulatif  Loyer PARIS 2018'!$A:$A,0),MATCH($A$1,'Récapitulatif  Loyer PARIS 2018'!$1:$1,0)+1,4))),0)</f>
        <v>0</v>
      </c>
      <c r="H266" s="92">
        <f ca="1">IFERROR(IF(A266="",0,INDIRECT("'Récaptitulatif Loyer Paris'!"&amp;ADDRESS(MATCH(A266,'Récapitulatif  Loyer PARIS 2018'!$A:$A,0),MATCH($A$1,'Récapitulatif  Loyer PARIS 2018'!$1:$1,0),4))),0)</f>
        <v>0</v>
      </c>
      <c r="I266" s="43">
        <f t="shared" ca="1" si="18"/>
        <v>0</v>
      </c>
      <c r="J266" s="44" t="str">
        <f t="shared" ca="1" si="19"/>
        <v/>
      </c>
      <c r="K266" s="45" t="str">
        <f t="shared" ca="1" si="20"/>
        <v/>
      </c>
    </row>
    <row r="267" spans="1:11" ht="20.100000000000001" customHeight="1" x14ac:dyDescent="0.25">
      <c r="A267" s="12" t="str">
        <f t="array" aca="1" ref="A267" ca="1">IFERROR(INDEX('Récaptitulatif Résa PARIS 2018'!$A$2:OFFSET($A$2,LastR2,0), MATCH(0, IF($A$1='Récaptitulatif Résa PARIS 2018'!$F$2:OFFSET($F$2,LastR2,0), COUNTIF($A$2:$A266, 'Récaptitulatif Résa PARIS 2018'!$A$2:OFFSET($A$2,LastR2,0)), ""), 0)),"")</f>
        <v/>
      </c>
      <c r="B267" s="43">
        <f ca="1">IF(OR($A267="",$A267=0),0,SUMPRODUCT((('Récaptitulatif Résa PARIS 2018'!$A$2:OFFSET($A$2,LastR2,0))='Analyse par appartement'!$A267)*(('Récaptitulatif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67" s="43">
        <f ca="1">IF(OR($A267="",$A267=0),0,SUMPRODUCT((('Récaptitulatif Résa PARIS 2018'!$A$2:OFFSET($A$2,LastR2,0))='Analyse par appartement'!$A267)*(('Récaptitulatif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67" s="43">
        <f ca="1">IF(OR($A267="",$A267=0),0,SUMPRODUCT((('Récaptitulatif Résa PARIS 2018'!$A$2:OFFSET($A$2,LastR2,0))='Analyse par appartement'!$A267)*(('Récaptitulatif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67" s="43">
        <f ca="1">IF(OR($A267="",$A267=0),0,SUMPRODUCT((('Récaptitulatif Résa PARIS 2018'!$A$2:OFFSET($A$2,LastR2,0))='Analyse par appartement'!$A267)*(('Récaptitulatif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67" s="92">
        <f ca="1">IF(OR($A267="",$A267=0),0,SUMPRODUCT((('Récaptitulatif Résa PARIS 2018'!$A$2:OFFSET($A$2,LastR2,0))='Analyse par appartement'!$A267)*(('Récaptitulatif Résa PARIS 2018'!$F$2:OFFSET($F$2,LastR2,0))='Analyse par appartement'!$A$1)*(('Récaptitulatif Résa PARIS 2018'!$I$2:OFFSET($I$2,LastR2,0)))))</f>
        <v>0</v>
      </c>
      <c r="G267" s="43">
        <f ca="1">IFERROR(IF(A267="",0,INDIRECT("'Récaptitulatif Loyer Paris'!"&amp;ADDRESS(MATCH(A267,'Récapitulatif  Loyer PARIS 2018'!$A:$A,0),MATCH($A$1,'Récapitulatif  Loyer PARIS 2018'!$1:$1,0)+1,4))),0)</f>
        <v>0</v>
      </c>
      <c r="H267" s="92">
        <f ca="1">IFERROR(IF(A267="",0,INDIRECT("'Récaptitulatif Loyer Paris'!"&amp;ADDRESS(MATCH(A267,'Récapitulatif  Loyer PARIS 2018'!$A:$A,0),MATCH($A$1,'Récapitulatif  Loyer PARIS 2018'!$1:$1,0),4))),0)</f>
        <v>0</v>
      </c>
      <c r="I267" s="43">
        <f t="shared" ca="1" si="18"/>
        <v>0</v>
      </c>
      <c r="J267" s="44" t="str">
        <f t="shared" ca="1" si="19"/>
        <v/>
      </c>
      <c r="K267" s="45" t="str">
        <f t="shared" ca="1" si="20"/>
        <v/>
      </c>
    </row>
    <row r="268" spans="1:11" ht="20.100000000000001" customHeight="1" x14ac:dyDescent="0.25">
      <c r="A268" s="12" t="str">
        <f t="array" aca="1" ref="A268" ca="1">IFERROR(INDEX('Récaptitulatif Résa PARIS 2018'!$A$2:OFFSET($A$2,LastR2,0), MATCH(0, IF($A$1='Récaptitulatif Résa PARIS 2018'!$F$2:OFFSET($F$2,LastR2,0), COUNTIF($A$2:$A267, 'Récaptitulatif Résa PARIS 2018'!$A$2:OFFSET($A$2,LastR2,0)), ""), 0)),"")</f>
        <v/>
      </c>
      <c r="B268" s="43">
        <f ca="1">IF(OR($A268="",$A268=0),0,SUMPRODUCT((('Récaptitulatif Résa PARIS 2018'!$A$2:OFFSET($A$2,LastR2,0))='Analyse par appartement'!$A268)*(('Récaptitulatif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68" s="43">
        <f ca="1">IF(OR($A268="",$A268=0),0,SUMPRODUCT((('Récaptitulatif Résa PARIS 2018'!$A$2:OFFSET($A$2,LastR2,0))='Analyse par appartement'!$A268)*(('Récaptitulatif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68" s="43">
        <f ca="1">IF(OR($A268="",$A268=0),0,SUMPRODUCT((('Récaptitulatif Résa PARIS 2018'!$A$2:OFFSET($A$2,LastR2,0))='Analyse par appartement'!$A268)*(('Récaptitulatif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68" s="43">
        <f ca="1">IF(OR($A268="",$A268=0),0,SUMPRODUCT((('Récaptitulatif Résa PARIS 2018'!$A$2:OFFSET($A$2,LastR2,0))='Analyse par appartement'!$A268)*(('Récaptitulatif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68" s="92">
        <f ca="1">IF(OR($A268="",$A268=0),0,SUMPRODUCT((('Récaptitulatif Résa PARIS 2018'!$A$2:OFFSET($A$2,LastR2,0))='Analyse par appartement'!$A268)*(('Récaptitulatif Résa PARIS 2018'!$F$2:OFFSET($F$2,LastR2,0))='Analyse par appartement'!$A$1)*(('Récaptitulatif Résa PARIS 2018'!$I$2:OFFSET($I$2,LastR2,0)))))</f>
        <v>0</v>
      </c>
      <c r="G268" s="43">
        <f ca="1">IFERROR(IF(A268="",0,INDIRECT("'Récaptitulatif Loyer Paris'!"&amp;ADDRESS(MATCH(A268,'Récapitulatif  Loyer PARIS 2018'!$A:$A,0),MATCH($A$1,'Récapitulatif  Loyer PARIS 2018'!$1:$1,0)+1,4))),0)</f>
        <v>0</v>
      </c>
      <c r="H268" s="92">
        <f ca="1">IFERROR(IF(A268="",0,INDIRECT("'Récaptitulatif Loyer Paris'!"&amp;ADDRESS(MATCH(A268,'Récapitulatif  Loyer PARIS 2018'!$A:$A,0),MATCH($A$1,'Récapitulatif  Loyer PARIS 2018'!$1:$1,0),4))),0)</f>
        <v>0</v>
      </c>
      <c r="I268" s="43">
        <f t="shared" ca="1" si="18"/>
        <v>0</v>
      </c>
      <c r="J268" s="44" t="str">
        <f t="shared" ca="1" si="19"/>
        <v/>
      </c>
      <c r="K268" s="45" t="str">
        <f t="shared" ca="1" si="20"/>
        <v/>
      </c>
    </row>
    <row r="269" spans="1:11" ht="20.100000000000001" customHeight="1" x14ac:dyDescent="0.25">
      <c r="A269" s="12" t="str">
        <f t="array" aca="1" ref="A269" ca="1">IFERROR(INDEX('Récaptitulatif Résa PARIS 2018'!$A$2:OFFSET($A$2,LastR2,0), MATCH(0, IF($A$1='Récaptitulatif Résa PARIS 2018'!$F$2:OFFSET($F$2,LastR2,0), COUNTIF($A$2:$A268, 'Récaptitulatif Résa PARIS 2018'!$A$2:OFFSET($A$2,LastR2,0)), ""), 0)),"")</f>
        <v/>
      </c>
      <c r="B269" s="43">
        <f ca="1">IF(OR($A269="",$A269=0),0,SUMPRODUCT((('Récaptitulatif Résa PARIS 2018'!$A$2:OFFSET($A$2,LastR2,0))='Analyse par appartement'!$A269)*(('Récaptitulatif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69" s="43">
        <f ca="1">IF(OR($A269="",$A269=0),0,SUMPRODUCT((('Récaptitulatif Résa PARIS 2018'!$A$2:OFFSET($A$2,LastR2,0))='Analyse par appartement'!$A269)*(('Récaptitulatif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69" s="43">
        <f ca="1">IF(OR($A269="",$A269=0),0,SUMPRODUCT((('Récaptitulatif Résa PARIS 2018'!$A$2:OFFSET($A$2,LastR2,0))='Analyse par appartement'!$A269)*(('Récaptitulatif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69" s="43">
        <f ca="1">IF(OR($A269="",$A269=0),0,SUMPRODUCT((('Récaptitulatif Résa PARIS 2018'!$A$2:OFFSET($A$2,LastR2,0))='Analyse par appartement'!$A269)*(('Récaptitulatif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69" s="92">
        <f ca="1">IF(OR($A269="",$A269=0),0,SUMPRODUCT((('Récaptitulatif Résa PARIS 2018'!$A$2:OFFSET($A$2,LastR2,0))='Analyse par appartement'!$A269)*(('Récaptitulatif Résa PARIS 2018'!$F$2:OFFSET($F$2,LastR2,0))='Analyse par appartement'!$A$1)*(('Récaptitulatif Résa PARIS 2018'!$I$2:OFFSET($I$2,LastR2,0)))))</f>
        <v>0</v>
      </c>
      <c r="G269" s="43">
        <f ca="1">IFERROR(IF(A269="",0,INDIRECT("'Récaptitulatif Loyer Paris'!"&amp;ADDRESS(MATCH(A269,'Récapitulatif  Loyer PARIS 2018'!$A:$A,0),MATCH($A$1,'Récapitulatif  Loyer PARIS 2018'!$1:$1,0)+1,4))),0)</f>
        <v>0</v>
      </c>
      <c r="H269" s="92">
        <f ca="1">IFERROR(IF(A269="",0,INDIRECT("'Récaptitulatif Loyer Paris'!"&amp;ADDRESS(MATCH(A269,'Récapitulatif  Loyer PARIS 2018'!$A:$A,0),MATCH($A$1,'Récapitulatif  Loyer PARIS 2018'!$1:$1,0),4))),0)</f>
        <v>0</v>
      </c>
      <c r="I269" s="43">
        <f t="shared" ca="1" si="18"/>
        <v>0</v>
      </c>
      <c r="J269" s="44" t="str">
        <f t="shared" ca="1" si="19"/>
        <v/>
      </c>
      <c r="K269" s="45" t="str">
        <f t="shared" ca="1" si="20"/>
        <v/>
      </c>
    </row>
    <row r="270" spans="1:11" ht="20.100000000000001" customHeight="1" x14ac:dyDescent="0.25">
      <c r="A270" s="12" t="str">
        <f t="array" aca="1" ref="A270" ca="1">IFERROR(INDEX('Récaptitulatif Résa PARIS 2018'!$A$2:OFFSET($A$2,LastR2,0), MATCH(0, IF($A$1='Récaptitulatif Résa PARIS 2018'!$F$2:OFFSET($F$2,LastR2,0), COUNTIF($A$2:$A269, 'Récaptitulatif Résa PARIS 2018'!$A$2:OFFSET($A$2,LastR2,0)), ""), 0)),"")</f>
        <v/>
      </c>
      <c r="B270" s="43">
        <f ca="1">IF(OR($A270="",$A270=0),0,SUMPRODUCT((('Récaptitulatif Résa PARIS 2018'!$A$2:OFFSET($A$2,LastR2,0))='Analyse par appartement'!$A270)*(('Récaptitulatif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70" s="43">
        <f ca="1">IF(OR($A270="",$A270=0),0,SUMPRODUCT((('Récaptitulatif Résa PARIS 2018'!$A$2:OFFSET($A$2,LastR2,0))='Analyse par appartement'!$A270)*(('Récaptitulatif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70" s="43">
        <f ca="1">IF(OR($A270="",$A270=0),0,SUMPRODUCT((('Récaptitulatif Résa PARIS 2018'!$A$2:OFFSET($A$2,LastR2,0))='Analyse par appartement'!$A270)*(('Récaptitulatif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70" s="43">
        <f ca="1">IF(OR($A270="",$A270=0),0,SUMPRODUCT((('Récaptitulatif Résa PARIS 2018'!$A$2:OFFSET($A$2,LastR2,0))='Analyse par appartement'!$A270)*(('Récaptitulatif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70" s="92">
        <f ca="1">IF(OR($A270="",$A270=0),0,SUMPRODUCT((('Récaptitulatif Résa PARIS 2018'!$A$2:OFFSET($A$2,LastR2,0))='Analyse par appartement'!$A270)*(('Récaptitulatif Résa PARIS 2018'!$F$2:OFFSET($F$2,LastR2,0))='Analyse par appartement'!$A$1)*(('Récaptitulatif Résa PARIS 2018'!$I$2:OFFSET($I$2,LastR2,0)))))</f>
        <v>0</v>
      </c>
      <c r="G270" s="43">
        <f ca="1">IFERROR(IF(A270="",0,INDIRECT("'Récaptitulatif Loyer Paris'!"&amp;ADDRESS(MATCH(A270,'Récapitulatif  Loyer PARIS 2018'!$A:$A,0),MATCH($A$1,'Récapitulatif  Loyer PARIS 2018'!$1:$1,0)+1,4))),0)</f>
        <v>0</v>
      </c>
      <c r="H270" s="92">
        <f ca="1">IFERROR(IF(A270="",0,INDIRECT("'Récaptitulatif Loyer Paris'!"&amp;ADDRESS(MATCH(A270,'Récapitulatif  Loyer PARIS 2018'!$A:$A,0),MATCH($A$1,'Récapitulatif  Loyer PARIS 2018'!$1:$1,0),4))),0)</f>
        <v>0</v>
      </c>
      <c r="I270" s="43">
        <f t="shared" ca="1" si="18"/>
        <v>0</v>
      </c>
      <c r="J270" s="44" t="str">
        <f t="shared" ca="1" si="19"/>
        <v/>
      </c>
      <c r="K270" s="45" t="str">
        <f t="shared" ca="1" si="20"/>
        <v/>
      </c>
    </row>
    <row r="271" spans="1:11" ht="20.100000000000001" customHeight="1" x14ac:dyDescent="0.25">
      <c r="A271" s="12" t="str">
        <f t="array" aca="1" ref="A271" ca="1">IFERROR(INDEX('Récaptitulatif Résa PARIS 2018'!$A$2:OFFSET($A$2,LastR2,0), MATCH(0, IF($A$1='Récaptitulatif Résa PARIS 2018'!$F$2:OFFSET($F$2,LastR2,0), COUNTIF($A$2:$A270, 'Récaptitulatif Résa PARIS 2018'!$A$2:OFFSET($A$2,LastR2,0)), ""), 0)),"")</f>
        <v/>
      </c>
      <c r="B271" s="43">
        <f ca="1">IF(OR($A271="",$A271=0),0,SUMPRODUCT((('Récaptitulatif Résa PARIS 2018'!$A$2:OFFSET($A$2,LastR2,0))='Analyse par appartement'!$A271)*(('Récaptitulatif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71" s="43">
        <f ca="1">IF(OR($A271="",$A271=0),0,SUMPRODUCT((('Récaptitulatif Résa PARIS 2018'!$A$2:OFFSET($A$2,LastR2,0))='Analyse par appartement'!$A271)*(('Récaptitulatif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71" s="43">
        <f ca="1">IF(OR($A271="",$A271=0),0,SUMPRODUCT((('Récaptitulatif Résa PARIS 2018'!$A$2:OFFSET($A$2,LastR2,0))='Analyse par appartement'!$A271)*(('Récaptitulatif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71" s="43">
        <f ca="1">IF(OR($A271="",$A271=0),0,SUMPRODUCT((('Récaptitulatif Résa PARIS 2018'!$A$2:OFFSET($A$2,LastR2,0))='Analyse par appartement'!$A271)*(('Récaptitulatif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71" s="92">
        <f ca="1">IF(OR($A271="",$A271=0),0,SUMPRODUCT((('Récaptitulatif Résa PARIS 2018'!$A$2:OFFSET($A$2,LastR2,0))='Analyse par appartement'!$A271)*(('Récaptitulatif Résa PARIS 2018'!$F$2:OFFSET($F$2,LastR2,0))='Analyse par appartement'!$A$1)*(('Récaptitulatif Résa PARIS 2018'!$I$2:OFFSET($I$2,LastR2,0)))))</f>
        <v>0</v>
      </c>
      <c r="G271" s="43">
        <f ca="1">IFERROR(IF(A271="",0,INDIRECT("'Récaptitulatif Loyer Paris'!"&amp;ADDRESS(MATCH(A271,'Récapitulatif  Loyer PARIS 2018'!$A:$A,0),MATCH($A$1,'Récapitulatif  Loyer PARIS 2018'!$1:$1,0)+1,4))),0)</f>
        <v>0</v>
      </c>
      <c r="H271" s="92">
        <f ca="1">IFERROR(IF(A271="",0,INDIRECT("'Récaptitulatif Loyer Paris'!"&amp;ADDRESS(MATCH(A271,'Récapitulatif  Loyer PARIS 2018'!$A:$A,0),MATCH($A$1,'Récapitulatif  Loyer PARIS 2018'!$1:$1,0),4))),0)</f>
        <v>0</v>
      </c>
      <c r="I271" s="43">
        <f t="shared" ca="1" si="18"/>
        <v>0</v>
      </c>
      <c r="J271" s="44" t="str">
        <f t="shared" ca="1" si="19"/>
        <v/>
      </c>
      <c r="K271" s="45" t="str">
        <f t="shared" ca="1" si="20"/>
        <v/>
      </c>
    </row>
    <row r="272" spans="1:11" ht="20.100000000000001" customHeight="1" x14ac:dyDescent="0.25">
      <c r="A272" s="12" t="str">
        <f t="array" aca="1" ref="A272" ca="1">IFERROR(INDEX('Récaptitulatif Résa PARIS 2018'!$A$2:OFFSET($A$2,LastR2,0), MATCH(0, IF($A$1='Récaptitulatif Résa PARIS 2018'!$F$2:OFFSET($F$2,LastR2,0), COUNTIF($A$2:$A271, 'Récaptitulatif Résa PARIS 2018'!$A$2:OFFSET($A$2,LastR2,0)), ""), 0)),"")</f>
        <v/>
      </c>
      <c r="B272" s="43">
        <f ca="1">IF(OR($A272="",$A272=0),0,SUMPRODUCT((('Récaptitulatif Résa PARIS 2018'!$A$2:OFFSET($A$2,LastR2,0))='Analyse par appartement'!$A272)*(('Récaptitulatif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72" s="43">
        <f ca="1">IF(OR($A272="",$A272=0),0,SUMPRODUCT((('Récaptitulatif Résa PARIS 2018'!$A$2:OFFSET($A$2,LastR2,0))='Analyse par appartement'!$A272)*(('Récaptitulatif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72" s="43">
        <f ca="1">IF(OR($A272="",$A272=0),0,SUMPRODUCT((('Récaptitulatif Résa PARIS 2018'!$A$2:OFFSET($A$2,LastR2,0))='Analyse par appartement'!$A272)*(('Récaptitulatif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72" s="43">
        <f ca="1">IF(OR($A272="",$A272=0),0,SUMPRODUCT((('Récaptitulatif Résa PARIS 2018'!$A$2:OFFSET($A$2,LastR2,0))='Analyse par appartement'!$A272)*(('Récaptitulatif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72" s="92">
        <f ca="1">IF(OR($A272="",$A272=0),0,SUMPRODUCT((('Récaptitulatif Résa PARIS 2018'!$A$2:OFFSET($A$2,LastR2,0))='Analyse par appartement'!$A272)*(('Récaptitulatif Résa PARIS 2018'!$F$2:OFFSET($F$2,LastR2,0))='Analyse par appartement'!$A$1)*(('Récaptitulatif Résa PARIS 2018'!$I$2:OFFSET($I$2,LastR2,0)))))</f>
        <v>0</v>
      </c>
      <c r="G272" s="43">
        <f ca="1">IFERROR(IF(A272="",0,INDIRECT("'Récaptitulatif Loyer Paris'!"&amp;ADDRESS(MATCH(A272,'Récapitulatif  Loyer PARIS 2018'!$A:$A,0),MATCH($A$1,'Récapitulatif  Loyer PARIS 2018'!$1:$1,0)+1,4))),0)</f>
        <v>0</v>
      </c>
      <c r="H272" s="92">
        <f ca="1">IFERROR(IF(A272="",0,INDIRECT("'Récaptitulatif Loyer Paris'!"&amp;ADDRESS(MATCH(A272,'Récapitulatif  Loyer PARIS 2018'!$A:$A,0),MATCH($A$1,'Récapitulatif  Loyer PARIS 2018'!$1:$1,0),4))),0)</f>
        <v>0</v>
      </c>
      <c r="I272" s="43">
        <f t="shared" ref="I272:I335" ca="1" si="21">B272-G272</f>
        <v>0</v>
      </c>
      <c r="J272" s="44" t="str">
        <f t="shared" ref="J272:J335" ca="1" si="22">IFERROR(I272/B272,"")</f>
        <v/>
      </c>
      <c r="K272" s="45" t="str">
        <f t="shared" ref="K272:K335" ca="1" si="23">IFERROR(F272/H272,"")</f>
        <v/>
      </c>
    </row>
    <row r="273" spans="1:11" ht="20.100000000000001" customHeight="1" x14ac:dyDescent="0.25">
      <c r="A273" s="12" t="str">
        <f t="array" aca="1" ref="A273" ca="1">IFERROR(INDEX('Récaptitulatif Résa PARIS 2018'!$A$2:OFFSET($A$2,LastR2,0), MATCH(0, IF($A$1='Récaptitulatif Résa PARIS 2018'!$F$2:OFFSET($F$2,LastR2,0), COUNTIF($A$2:$A272, 'Récaptitulatif Résa PARIS 2018'!$A$2:OFFSET($A$2,LastR2,0)), ""), 0)),"")</f>
        <v/>
      </c>
      <c r="B273" s="43">
        <f ca="1">IF(OR($A273="",$A273=0),0,SUMPRODUCT((('Récaptitulatif Résa PARIS 2018'!$A$2:OFFSET($A$2,LastR2,0))='Analyse par appartement'!$A273)*(('Récaptitulatif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73" s="43">
        <f ca="1">IF(OR($A273="",$A273=0),0,SUMPRODUCT((('Récaptitulatif Résa PARIS 2018'!$A$2:OFFSET($A$2,LastR2,0))='Analyse par appartement'!$A273)*(('Récaptitulatif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73" s="43">
        <f ca="1">IF(OR($A273="",$A273=0),0,SUMPRODUCT((('Récaptitulatif Résa PARIS 2018'!$A$2:OFFSET($A$2,LastR2,0))='Analyse par appartement'!$A273)*(('Récaptitulatif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73" s="43">
        <f ca="1">IF(OR($A273="",$A273=0),0,SUMPRODUCT((('Récaptitulatif Résa PARIS 2018'!$A$2:OFFSET($A$2,LastR2,0))='Analyse par appartement'!$A273)*(('Récaptitulatif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73" s="92">
        <f ca="1">IF(OR($A273="",$A273=0),0,SUMPRODUCT((('Récaptitulatif Résa PARIS 2018'!$A$2:OFFSET($A$2,LastR2,0))='Analyse par appartement'!$A273)*(('Récaptitulatif Résa PARIS 2018'!$F$2:OFFSET($F$2,LastR2,0))='Analyse par appartement'!$A$1)*(('Récaptitulatif Résa PARIS 2018'!$I$2:OFFSET($I$2,LastR2,0)))))</f>
        <v>0</v>
      </c>
      <c r="G273" s="43">
        <f ca="1">IFERROR(IF(A273="",0,INDIRECT("'Récaptitulatif Loyer Paris'!"&amp;ADDRESS(MATCH(A273,'Récapitulatif  Loyer PARIS 2018'!$A:$A,0),MATCH($A$1,'Récapitulatif  Loyer PARIS 2018'!$1:$1,0)+1,4))),0)</f>
        <v>0</v>
      </c>
      <c r="H273" s="92">
        <f ca="1">IFERROR(IF(A273="",0,INDIRECT("'Récaptitulatif Loyer Paris'!"&amp;ADDRESS(MATCH(A273,'Récapitulatif  Loyer PARIS 2018'!$A:$A,0),MATCH($A$1,'Récapitulatif  Loyer PARIS 2018'!$1:$1,0),4))),0)</f>
        <v>0</v>
      </c>
      <c r="I273" s="43">
        <f t="shared" ca="1" si="21"/>
        <v>0</v>
      </c>
      <c r="J273" s="44" t="str">
        <f t="shared" ca="1" si="22"/>
        <v/>
      </c>
      <c r="K273" s="45" t="str">
        <f t="shared" ca="1" si="23"/>
        <v/>
      </c>
    </row>
    <row r="274" spans="1:11" ht="20.100000000000001" customHeight="1" x14ac:dyDescent="0.25">
      <c r="A274" s="12" t="str">
        <f t="array" aca="1" ref="A274" ca="1">IFERROR(INDEX('Récaptitulatif Résa PARIS 2018'!$A$2:OFFSET($A$2,LastR2,0), MATCH(0, IF($A$1='Récaptitulatif Résa PARIS 2018'!$F$2:OFFSET($F$2,LastR2,0), COUNTIF($A$2:$A273, 'Récaptitulatif Résa PARIS 2018'!$A$2:OFFSET($A$2,LastR2,0)), ""), 0)),"")</f>
        <v/>
      </c>
      <c r="B274" s="43">
        <f ca="1">IF(OR($A274="",$A274=0),0,SUMPRODUCT((('Récaptitulatif Résa PARIS 2018'!$A$2:OFFSET($A$2,LastR2,0))='Analyse par appartement'!$A274)*(('Récaptitulatif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74" s="43">
        <f ca="1">IF(OR($A274="",$A274=0),0,SUMPRODUCT((('Récaptitulatif Résa PARIS 2018'!$A$2:OFFSET($A$2,LastR2,0))='Analyse par appartement'!$A274)*(('Récaptitulatif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74" s="43">
        <f ca="1">IF(OR($A274="",$A274=0),0,SUMPRODUCT((('Récaptitulatif Résa PARIS 2018'!$A$2:OFFSET($A$2,LastR2,0))='Analyse par appartement'!$A274)*(('Récaptitulatif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74" s="43">
        <f ca="1">IF(OR($A274="",$A274=0),0,SUMPRODUCT((('Récaptitulatif Résa PARIS 2018'!$A$2:OFFSET($A$2,LastR2,0))='Analyse par appartement'!$A274)*(('Récaptitulatif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74" s="92">
        <f ca="1">IF(OR($A274="",$A274=0),0,SUMPRODUCT((('Récaptitulatif Résa PARIS 2018'!$A$2:OFFSET($A$2,LastR2,0))='Analyse par appartement'!$A274)*(('Récaptitulatif Résa PARIS 2018'!$F$2:OFFSET($F$2,LastR2,0))='Analyse par appartement'!$A$1)*(('Récaptitulatif Résa PARIS 2018'!$I$2:OFFSET($I$2,LastR2,0)))))</f>
        <v>0</v>
      </c>
      <c r="G274" s="43">
        <f ca="1">IFERROR(IF(A274="",0,INDIRECT("'Récaptitulatif Loyer Paris'!"&amp;ADDRESS(MATCH(A274,'Récapitulatif  Loyer PARIS 2018'!$A:$A,0),MATCH($A$1,'Récapitulatif  Loyer PARIS 2018'!$1:$1,0)+1,4))),0)</f>
        <v>0</v>
      </c>
      <c r="H274" s="92">
        <f ca="1">IFERROR(IF(A274="",0,INDIRECT("'Récaptitulatif Loyer Paris'!"&amp;ADDRESS(MATCH(A274,'Récapitulatif  Loyer PARIS 2018'!$A:$A,0),MATCH($A$1,'Récapitulatif  Loyer PARIS 2018'!$1:$1,0),4))),0)</f>
        <v>0</v>
      </c>
      <c r="I274" s="43">
        <f t="shared" ca="1" si="21"/>
        <v>0</v>
      </c>
      <c r="J274" s="44" t="str">
        <f t="shared" ca="1" si="22"/>
        <v/>
      </c>
      <c r="K274" s="45" t="str">
        <f t="shared" ca="1" si="23"/>
        <v/>
      </c>
    </row>
    <row r="275" spans="1:11" ht="20.100000000000001" customHeight="1" x14ac:dyDescent="0.25">
      <c r="A275" s="12" t="str">
        <f t="array" aca="1" ref="A275" ca="1">IFERROR(INDEX('Récaptitulatif Résa PARIS 2018'!$A$2:OFFSET($A$2,LastR2,0), MATCH(0, IF($A$1='Récaptitulatif Résa PARIS 2018'!$F$2:OFFSET($F$2,LastR2,0), COUNTIF($A$2:$A274, 'Récaptitulatif Résa PARIS 2018'!$A$2:OFFSET($A$2,LastR2,0)), ""), 0)),"")</f>
        <v/>
      </c>
      <c r="B275" s="43">
        <f ca="1">IF(OR($A275="",$A275=0),0,SUMPRODUCT((('Récaptitulatif Résa PARIS 2018'!$A$2:OFFSET($A$2,LastR2,0))='Analyse par appartement'!$A275)*(('Récaptitulatif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75" s="43">
        <f ca="1">IF(OR($A275="",$A275=0),0,SUMPRODUCT((('Récaptitulatif Résa PARIS 2018'!$A$2:OFFSET($A$2,LastR2,0))='Analyse par appartement'!$A275)*(('Récaptitulatif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75" s="43">
        <f ca="1">IF(OR($A275="",$A275=0),0,SUMPRODUCT((('Récaptitulatif Résa PARIS 2018'!$A$2:OFFSET($A$2,LastR2,0))='Analyse par appartement'!$A275)*(('Récaptitulatif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75" s="43">
        <f ca="1">IF(OR($A275="",$A275=0),0,SUMPRODUCT((('Récaptitulatif Résa PARIS 2018'!$A$2:OFFSET($A$2,LastR2,0))='Analyse par appartement'!$A275)*(('Récaptitulatif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75" s="92">
        <f ca="1">IF(OR($A275="",$A275=0),0,SUMPRODUCT((('Récaptitulatif Résa PARIS 2018'!$A$2:OFFSET($A$2,LastR2,0))='Analyse par appartement'!$A275)*(('Récaptitulatif Résa PARIS 2018'!$F$2:OFFSET($F$2,LastR2,0))='Analyse par appartement'!$A$1)*(('Récaptitulatif Résa PARIS 2018'!$I$2:OFFSET($I$2,LastR2,0)))))</f>
        <v>0</v>
      </c>
      <c r="G275" s="43">
        <f ca="1">IFERROR(IF(A275="",0,INDIRECT("'Récaptitulatif Loyer Paris'!"&amp;ADDRESS(MATCH(A275,'Récapitulatif  Loyer PARIS 2018'!$A:$A,0),MATCH($A$1,'Récapitulatif  Loyer PARIS 2018'!$1:$1,0)+1,4))),0)</f>
        <v>0</v>
      </c>
      <c r="H275" s="92">
        <f ca="1">IFERROR(IF(A275="",0,INDIRECT("'Récaptitulatif Loyer Paris'!"&amp;ADDRESS(MATCH(A275,'Récapitulatif  Loyer PARIS 2018'!$A:$A,0),MATCH($A$1,'Récapitulatif  Loyer PARIS 2018'!$1:$1,0),4))),0)</f>
        <v>0</v>
      </c>
      <c r="I275" s="43">
        <f t="shared" ca="1" si="21"/>
        <v>0</v>
      </c>
      <c r="J275" s="44" t="str">
        <f t="shared" ca="1" si="22"/>
        <v/>
      </c>
      <c r="K275" s="45" t="str">
        <f t="shared" ca="1" si="23"/>
        <v/>
      </c>
    </row>
    <row r="276" spans="1:11" ht="20.100000000000001" customHeight="1" x14ac:dyDescent="0.25">
      <c r="A276" s="12" t="str">
        <f t="array" aca="1" ref="A276" ca="1">IFERROR(INDEX('Récaptitulatif Résa PARIS 2018'!$A$2:OFFSET($A$2,LastR2,0), MATCH(0, IF($A$1='Récaptitulatif Résa PARIS 2018'!$F$2:OFFSET($F$2,LastR2,0), COUNTIF($A$2:$A275, 'Récaptitulatif Résa PARIS 2018'!$A$2:OFFSET($A$2,LastR2,0)), ""), 0)),"")</f>
        <v/>
      </c>
      <c r="B276" s="43">
        <f ca="1">IF(OR($A276="",$A276=0),0,SUMPRODUCT((('Récaptitulatif Résa PARIS 2018'!$A$2:OFFSET($A$2,LastR2,0))='Analyse par appartement'!$A276)*(('Récaptitulatif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76" s="43">
        <f ca="1">IF(OR($A276="",$A276=0),0,SUMPRODUCT((('Récaptitulatif Résa PARIS 2018'!$A$2:OFFSET($A$2,LastR2,0))='Analyse par appartement'!$A276)*(('Récaptitulatif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76" s="43">
        <f ca="1">IF(OR($A276="",$A276=0),0,SUMPRODUCT((('Récaptitulatif Résa PARIS 2018'!$A$2:OFFSET($A$2,LastR2,0))='Analyse par appartement'!$A276)*(('Récaptitulatif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76" s="43">
        <f ca="1">IF(OR($A276="",$A276=0),0,SUMPRODUCT((('Récaptitulatif Résa PARIS 2018'!$A$2:OFFSET($A$2,LastR2,0))='Analyse par appartement'!$A276)*(('Récaptitulatif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76" s="92">
        <f ca="1">IF(OR($A276="",$A276=0),0,SUMPRODUCT((('Récaptitulatif Résa PARIS 2018'!$A$2:OFFSET($A$2,LastR2,0))='Analyse par appartement'!$A276)*(('Récaptitulatif Résa PARIS 2018'!$F$2:OFFSET($F$2,LastR2,0))='Analyse par appartement'!$A$1)*(('Récaptitulatif Résa PARIS 2018'!$I$2:OFFSET($I$2,LastR2,0)))))</f>
        <v>0</v>
      </c>
      <c r="G276" s="43">
        <f ca="1">IFERROR(IF(A276="",0,INDIRECT("'Récaptitulatif Loyer Paris'!"&amp;ADDRESS(MATCH(A276,'Récapitulatif  Loyer PARIS 2018'!$A:$A,0),MATCH($A$1,'Récapitulatif  Loyer PARIS 2018'!$1:$1,0)+1,4))),0)</f>
        <v>0</v>
      </c>
      <c r="H276" s="92">
        <f ca="1">IFERROR(IF(A276="",0,INDIRECT("'Récaptitulatif Loyer Paris'!"&amp;ADDRESS(MATCH(A276,'Récapitulatif  Loyer PARIS 2018'!$A:$A,0),MATCH($A$1,'Récapitulatif  Loyer PARIS 2018'!$1:$1,0),4))),0)</f>
        <v>0</v>
      </c>
      <c r="I276" s="43">
        <f t="shared" ca="1" si="21"/>
        <v>0</v>
      </c>
      <c r="J276" s="44" t="str">
        <f t="shared" ca="1" si="22"/>
        <v/>
      </c>
      <c r="K276" s="45" t="str">
        <f t="shared" ca="1" si="23"/>
        <v/>
      </c>
    </row>
    <row r="277" spans="1:11" ht="20.100000000000001" customHeight="1" x14ac:dyDescent="0.25">
      <c r="A277" s="12" t="str">
        <f t="array" aca="1" ref="A277" ca="1">IFERROR(INDEX('Récaptitulatif Résa PARIS 2018'!$A$2:OFFSET($A$2,LastR2,0), MATCH(0, IF($A$1='Récaptitulatif Résa PARIS 2018'!$F$2:OFFSET($F$2,LastR2,0), COUNTIF($A$2:$A276, 'Récaptitulatif Résa PARIS 2018'!$A$2:OFFSET($A$2,LastR2,0)), ""), 0)),"")</f>
        <v/>
      </c>
      <c r="B277" s="43">
        <f ca="1">IF(OR($A277="",$A277=0),0,SUMPRODUCT((('Récaptitulatif Résa PARIS 2018'!$A$2:OFFSET($A$2,LastR2,0))='Analyse par appartement'!$A277)*(('Récaptitulatif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77" s="43">
        <f ca="1">IF(OR($A277="",$A277=0),0,SUMPRODUCT((('Récaptitulatif Résa PARIS 2018'!$A$2:OFFSET($A$2,LastR2,0))='Analyse par appartement'!$A277)*(('Récaptitulatif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77" s="43">
        <f ca="1">IF(OR($A277="",$A277=0),0,SUMPRODUCT((('Récaptitulatif Résa PARIS 2018'!$A$2:OFFSET($A$2,LastR2,0))='Analyse par appartement'!$A277)*(('Récaptitulatif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77" s="43">
        <f ca="1">IF(OR($A277="",$A277=0),0,SUMPRODUCT((('Récaptitulatif Résa PARIS 2018'!$A$2:OFFSET($A$2,LastR2,0))='Analyse par appartement'!$A277)*(('Récaptitulatif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77" s="92">
        <f ca="1">IF(OR($A277="",$A277=0),0,SUMPRODUCT((('Récaptitulatif Résa PARIS 2018'!$A$2:OFFSET($A$2,LastR2,0))='Analyse par appartement'!$A277)*(('Récaptitulatif Résa PARIS 2018'!$F$2:OFFSET($F$2,LastR2,0))='Analyse par appartement'!$A$1)*(('Récaptitulatif Résa PARIS 2018'!$I$2:OFFSET($I$2,LastR2,0)))))</f>
        <v>0</v>
      </c>
      <c r="G277" s="43">
        <f ca="1">IFERROR(IF(A277="",0,INDIRECT("'Récaptitulatif Loyer Paris'!"&amp;ADDRESS(MATCH(A277,'Récapitulatif  Loyer PARIS 2018'!$A:$A,0),MATCH($A$1,'Récapitulatif  Loyer PARIS 2018'!$1:$1,0)+1,4))),0)</f>
        <v>0</v>
      </c>
      <c r="H277" s="92">
        <f ca="1">IFERROR(IF(A277="",0,INDIRECT("'Récaptitulatif Loyer Paris'!"&amp;ADDRESS(MATCH(A277,'Récapitulatif  Loyer PARIS 2018'!$A:$A,0),MATCH($A$1,'Récapitulatif  Loyer PARIS 2018'!$1:$1,0),4))),0)</f>
        <v>0</v>
      </c>
      <c r="I277" s="43">
        <f t="shared" ca="1" si="21"/>
        <v>0</v>
      </c>
      <c r="J277" s="44" t="str">
        <f t="shared" ca="1" si="22"/>
        <v/>
      </c>
      <c r="K277" s="45" t="str">
        <f t="shared" ca="1" si="23"/>
        <v/>
      </c>
    </row>
    <row r="278" spans="1:11" ht="20.100000000000001" customHeight="1" x14ac:dyDescent="0.25">
      <c r="A278" s="12" t="str">
        <f t="array" aca="1" ref="A278" ca="1">IFERROR(INDEX('Récaptitulatif Résa PARIS 2018'!$A$2:OFFSET($A$2,LastR2,0), MATCH(0, IF($A$1='Récaptitulatif Résa PARIS 2018'!$F$2:OFFSET($F$2,LastR2,0), COUNTIF($A$2:$A277, 'Récaptitulatif Résa PARIS 2018'!$A$2:OFFSET($A$2,LastR2,0)), ""), 0)),"")</f>
        <v/>
      </c>
      <c r="B278" s="43">
        <f ca="1">IF(OR($A278="",$A278=0),0,SUMPRODUCT((('Récaptitulatif Résa PARIS 2018'!$A$2:OFFSET($A$2,LastR2,0))='Analyse par appartement'!$A278)*(('Récaptitulatif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78" s="43">
        <f ca="1">IF(OR($A278="",$A278=0),0,SUMPRODUCT((('Récaptitulatif Résa PARIS 2018'!$A$2:OFFSET($A$2,LastR2,0))='Analyse par appartement'!$A278)*(('Récaptitulatif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78" s="43">
        <f ca="1">IF(OR($A278="",$A278=0),0,SUMPRODUCT((('Récaptitulatif Résa PARIS 2018'!$A$2:OFFSET($A$2,LastR2,0))='Analyse par appartement'!$A278)*(('Récaptitulatif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78" s="43">
        <f ca="1">IF(OR($A278="",$A278=0),0,SUMPRODUCT((('Récaptitulatif Résa PARIS 2018'!$A$2:OFFSET($A$2,LastR2,0))='Analyse par appartement'!$A278)*(('Récaptitulatif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78" s="92">
        <f ca="1">IF(OR($A278="",$A278=0),0,SUMPRODUCT((('Récaptitulatif Résa PARIS 2018'!$A$2:OFFSET($A$2,LastR2,0))='Analyse par appartement'!$A278)*(('Récaptitulatif Résa PARIS 2018'!$F$2:OFFSET($F$2,LastR2,0))='Analyse par appartement'!$A$1)*(('Récaptitulatif Résa PARIS 2018'!$I$2:OFFSET($I$2,LastR2,0)))))</f>
        <v>0</v>
      </c>
      <c r="G278" s="43">
        <f ca="1">IFERROR(IF(A278="",0,INDIRECT("'Récaptitulatif Loyer Paris'!"&amp;ADDRESS(MATCH(A278,'Récapitulatif  Loyer PARIS 2018'!$A:$A,0),MATCH($A$1,'Récapitulatif  Loyer PARIS 2018'!$1:$1,0)+1,4))),0)</f>
        <v>0</v>
      </c>
      <c r="H278" s="92">
        <f ca="1">IFERROR(IF(A278="",0,INDIRECT("'Récaptitulatif Loyer Paris'!"&amp;ADDRESS(MATCH(A278,'Récapitulatif  Loyer PARIS 2018'!$A:$A,0),MATCH($A$1,'Récapitulatif  Loyer PARIS 2018'!$1:$1,0),4))),0)</f>
        <v>0</v>
      </c>
      <c r="I278" s="43">
        <f t="shared" ca="1" si="21"/>
        <v>0</v>
      </c>
      <c r="J278" s="44" t="str">
        <f t="shared" ca="1" si="22"/>
        <v/>
      </c>
      <c r="K278" s="45" t="str">
        <f t="shared" ca="1" si="23"/>
        <v/>
      </c>
    </row>
    <row r="279" spans="1:11" ht="20.100000000000001" customHeight="1" x14ac:dyDescent="0.25">
      <c r="A279" s="12" t="str">
        <f t="array" aca="1" ref="A279" ca="1">IFERROR(INDEX('Récaptitulatif Résa PARIS 2018'!$A$2:OFFSET($A$2,LastR2,0), MATCH(0, IF($A$1='Récaptitulatif Résa PARIS 2018'!$F$2:OFFSET($F$2,LastR2,0), COUNTIF($A$2:$A278, 'Récaptitulatif Résa PARIS 2018'!$A$2:OFFSET($A$2,LastR2,0)), ""), 0)),"")</f>
        <v/>
      </c>
      <c r="B279" s="43">
        <f ca="1">IF(OR($A279="",$A279=0),0,SUMPRODUCT((('Récaptitulatif Résa PARIS 2018'!$A$2:OFFSET($A$2,LastR2,0))='Analyse par appartement'!$A279)*(('Récaptitulatif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79" s="43">
        <f ca="1">IF(OR($A279="",$A279=0),0,SUMPRODUCT((('Récaptitulatif Résa PARIS 2018'!$A$2:OFFSET($A$2,LastR2,0))='Analyse par appartement'!$A279)*(('Récaptitulatif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79" s="43">
        <f ca="1">IF(OR($A279="",$A279=0),0,SUMPRODUCT((('Récaptitulatif Résa PARIS 2018'!$A$2:OFFSET($A$2,LastR2,0))='Analyse par appartement'!$A279)*(('Récaptitulatif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79" s="43">
        <f ca="1">IF(OR($A279="",$A279=0),0,SUMPRODUCT((('Récaptitulatif Résa PARIS 2018'!$A$2:OFFSET($A$2,LastR2,0))='Analyse par appartement'!$A279)*(('Récaptitulatif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79" s="92">
        <f ca="1">IF(OR($A279="",$A279=0),0,SUMPRODUCT((('Récaptitulatif Résa PARIS 2018'!$A$2:OFFSET($A$2,LastR2,0))='Analyse par appartement'!$A279)*(('Récaptitulatif Résa PARIS 2018'!$F$2:OFFSET($F$2,LastR2,0))='Analyse par appartement'!$A$1)*(('Récaptitulatif Résa PARIS 2018'!$I$2:OFFSET($I$2,LastR2,0)))))</f>
        <v>0</v>
      </c>
      <c r="G279" s="43">
        <f ca="1">IFERROR(IF(A279="",0,INDIRECT("'Récaptitulatif Loyer Paris'!"&amp;ADDRESS(MATCH(A279,'Récapitulatif  Loyer PARIS 2018'!$A:$A,0),MATCH($A$1,'Récapitulatif  Loyer PARIS 2018'!$1:$1,0)+1,4))),0)</f>
        <v>0</v>
      </c>
      <c r="H279" s="92">
        <f ca="1">IFERROR(IF(A279="",0,INDIRECT("'Récaptitulatif Loyer Paris'!"&amp;ADDRESS(MATCH(A279,'Récapitulatif  Loyer PARIS 2018'!$A:$A,0),MATCH($A$1,'Récapitulatif  Loyer PARIS 2018'!$1:$1,0),4))),0)</f>
        <v>0</v>
      </c>
      <c r="I279" s="43">
        <f t="shared" ca="1" si="21"/>
        <v>0</v>
      </c>
      <c r="J279" s="44" t="str">
        <f t="shared" ca="1" si="22"/>
        <v/>
      </c>
      <c r="K279" s="45" t="str">
        <f t="shared" ca="1" si="23"/>
        <v/>
      </c>
    </row>
    <row r="280" spans="1:11" ht="20.100000000000001" customHeight="1" x14ac:dyDescent="0.25">
      <c r="A280" s="12" t="str">
        <f t="array" aca="1" ref="A280" ca="1">IFERROR(INDEX('Récaptitulatif Résa PARIS 2018'!$A$2:OFFSET($A$2,LastR2,0), MATCH(0, IF($A$1='Récaptitulatif Résa PARIS 2018'!$F$2:OFFSET($F$2,LastR2,0), COUNTIF($A$2:$A279, 'Récaptitulatif Résa PARIS 2018'!$A$2:OFFSET($A$2,LastR2,0)), ""), 0)),"")</f>
        <v/>
      </c>
      <c r="B280" s="43">
        <f ca="1">IF(OR($A280="",$A280=0),0,SUMPRODUCT((('Récaptitulatif Résa PARIS 2018'!$A$2:OFFSET($A$2,LastR2,0))='Analyse par appartement'!$A280)*(('Récaptitulatif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80" s="43">
        <f ca="1">IF(OR($A280="",$A280=0),0,SUMPRODUCT((('Récaptitulatif Résa PARIS 2018'!$A$2:OFFSET($A$2,LastR2,0))='Analyse par appartement'!$A280)*(('Récaptitulatif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80" s="43">
        <f ca="1">IF(OR($A280="",$A280=0),0,SUMPRODUCT((('Récaptitulatif Résa PARIS 2018'!$A$2:OFFSET($A$2,LastR2,0))='Analyse par appartement'!$A280)*(('Récaptitulatif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80" s="43">
        <f ca="1">IF(OR($A280="",$A280=0),0,SUMPRODUCT((('Récaptitulatif Résa PARIS 2018'!$A$2:OFFSET($A$2,LastR2,0))='Analyse par appartement'!$A280)*(('Récaptitulatif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80" s="92">
        <f ca="1">IF(OR($A280="",$A280=0),0,SUMPRODUCT((('Récaptitulatif Résa PARIS 2018'!$A$2:OFFSET($A$2,LastR2,0))='Analyse par appartement'!$A280)*(('Récaptitulatif Résa PARIS 2018'!$F$2:OFFSET($F$2,LastR2,0))='Analyse par appartement'!$A$1)*(('Récaptitulatif Résa PARIS 2018'!$I$2:OFFSET($I$2,LastR2,0)))))</f>
        <v>0</v>
      </c>
      <c r="G280" s="43">
        <f ca="1">IFERROR(IF(A280="",0,INDIRECT("'Récaptitulatif Loyer Paris'!"&amp;ADDRESS(MATCH(A280,'Récapitulatif  Loyer PARIS 2018'!$A:$A,0),MATCH($A$1,'Récapitulatif  Loyer PARIS 2018'!$1:$1,0)+1,4))),0)</f>
        <v>0</v>
      </c>
      <c r="H280" s="92">
        <f ca="1">IFERROR(IF(A280="",0,INDIRECT("'Récaptitulatif Loyer Paris'!"&amp;ADDRESS(MATCH(A280,'Récapitulatif  Loyer PARIS 2018'!$A:$A,0),MATCH($A$1,'Récapitulatif  Loyer PARIS 2018'!$1:$1,0),4))),0)</f>
        <v>0</v>
      </c>
      <c r="I280" s="43">
        <f t="shared" ca="1" si="21"/>
        <v>0</v>
      </c>
      <c r="J280" s="44" t="str">
        <f t="shared" ca="1" si="22"/>
        <v/>
      </c>
      <c r="K280" s="45" t="str">
        <f t="shared" ca="1" si="23"/>
        <v/>
      </c>
    </row>
    <row r="281" spans="1:11" ht="20.100000000000001" customHeight="1" x14ac:dyDescent="0.25">
      <c r="A281" s="12" t="str">
        <f t="array" aca="1" ref="A281" ca="1">IFERROR(INDEX('Récaptitulatif Résa PARIS 2018'!$A$2:OFFSET($A$2,LastR2,0), MATCH(0, IF($A$1='Récaptitulatif Résa PARIS 2018'!$F$2:OFFSET($F$2,LastR2,0), COUNTIF($A$2:$A280, 'Récaptitulatif Résa PARIS 2018'!$A$2:OFFSET($A$2,LastR2,0)), ""), 0)),"")</f>
        <v/>
      </c>
      <c r="B281" s="43">
        <f ca="1">IF(OR($A281="",$A281=0),0,SUMPRODUCT((('Récaptitulatif Résa PARIS 2018'!$A$2:OFFSET($A$2,LastR2,0))='Analyse par appartement'!$A281)*(('Récaptitulatif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81" s="43">
        <f ca="1">IF(OR($A281="",$A281=0),0,SUMPRODUCT((('Récaptitulatif Résa PARIS 2018'!$A$2:OFFSET($A$2,LastR2,0))='Analyse par appartement'!$A281)*(('Récaptitulatif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81" s="43">
        <f ca="1">IF(OR($A281="",$A281=0),0,SUMPRODUCT((('Récaptitulatif Résa PARIS 2018'!$A$2:OFFSET($A$2,LastR2,0))='Analyse par appartement'!$A281)*(('Récaptitulatif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81" s="43">
        <f ca="1">IF(OR($A281="",$A281=0),0,SUMPRODUCT((('Récaptitulatif Résa PARIS 2018'!$A$2:OFFSET($A$2,LastR2,0))='Analyse par appartement'!$A281)*(('Récaptitulatif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81" s="92">
        <f ca="1">IF(OR($A281="",$A281=0),0,SUMPRODUCT((('Récaptitulatif Résa PARIS 2018'!$A$2:OFFSET($A$2,LastR2,0))='Analyse par appartement'!$A281)*(('Récaptitulatif Résa PARIS 2018'!$F$2:OFFSET($F$2,LastR2,0))='Analyse par appartement'!$A$1)*(('Récaptitulatif Résa PARIS 2018'!$I$2:OFFSET($I$2,LastR2,0)))))</f>
        <v>0</v>
      </c>
      <c r="G281" s="43">
        <f ca="1">IFERROR(IF(A281="",0,INDIRECT("'Récaptitulatif Loyer Paris'!"&amp;ADDRESS(MATCH(A281,'Récapitulatif  Loyer PARIS 2018'!$A:$A,0),MATCH($A$1,'Récapitulatif  Loyer PARIS 2018'!$1:$1,0)+1,4))),0)</f>
        <v>0</v>
      </c>
      <c r="H281" s="92">
        <f ca="1">IFERROR(IF(A281="",0,INDIRECT("'Récaptitulatif Loyer Paris'!"&amp;ADDRESS(MATCH(A281,'Récapitulatif  Loyer PARIS 2018'!$A:$A,0),MATCH($A$1,'Récapitulatif  Loyer PARIS 2018'!$1:$1,0),4))),0)</f>
        <v>0</v>
      </c>
      <c r="I281" s="43">
        <f t="shared" ca="1" si="21"/>
        <v>0</v>
      </c>
      <c r="J281" s="44" t="str">
        <f t="shared" ca="1" si="22"/>
        <v/>
      </c>
      <c r="K281" s="45" t="str">
        <f t="shared" ca="1" si="23"/>
        <v/>
      </c>
    </row>
    <row r="282" spans="1:11" ht="20.100000000000001" customHeight="1" x14ac:dyDescent="0.25">
      <c r="A282" s="12" t="str">
        <f t="array" aca="1" ref="A282" ca="1">IFERROR(INDEX('Récaptitulatif Résa PARIS 2018'!$A$2:OFFSET($A$2,LastR2,0), MATCH(0, IF($A$1='Récaptitulatif Résa PARIS 2018'!$F$2:OFFSET($F$2,LastR2,0), COUNTIF($A$2:$A281, 'Récaptitulatif Résa PARIS 2018'!$A$2:OFFSET($A$2,LastR2,0)), ""), 0)),"")</f>
        <v/>
      </c>
      <c r="B282" s="43">
        <f ca="1">IF(OR($A282="",$A282=0),0,SUMPRODUCT((('Récaptitulatif Résa PARIS 2018'!$A$2:OFFSET($A$2,LastR2,0))='Analyse par appartement'!$A282)*(('Récaptitulatif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82" s="43">
        <f ca="1">IF(OR($A282="",$A282=0),0,SUMPRODUCT((('Récaptitulatif Résa PARIS 2018'!$A$2:OFFSET($A$2,LastR2,0))='Analyse par appartement'!$A282)*(('Récaptitulatif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82" s="43">
        <f ca="1">IF(OR($A282="",$A282=0),0,SUMPRODUCT((('Récaptitulatif Résa PARIS 2018'!$A$2:OFFSET($A$2,LastR2,0))='Analyse par appartement'!$A282)*(('Récaptitulatif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82" s="43">
        <f ca="1">IF(OR($A282="",$A282=0),0,SUMPRODUCT((('Récaptitulatif Résa PARIS 2018'!$A$2:OFFSET($A$2,LastR2,0))='Analyse par appartement'!$A282)*(('Récaptitulatif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82" s="92">
        <f ca="1">IF(OR($A282="",$A282=0),0,SUMPRODUCT((('Récaptitulatif Résa PARIS 2018'!$A$2:OFFSET($A$2,LastR2,0))='Analyse par appartement'!$A282)*(('Récaptitulatif Résa PARIS 2018'!$F$2:OFFSET($F$2,LastR2,0))='Analyse par appartement'!$A$1)*(('Récaptitulatif Résa PARIS 2018'!$I$2:OFFSET($I$2,LastR2,0)))))</f>
        <v>0</v>
      </c>
      <c r="G282" s="43">
        <f ca="1">IFERROR(IF(A282="",0,INDIRECT("'Récaptitulatif Loyer Paris'!"&amp;ADDRESS(MATCH(A282,'Récapitulatif  Loyer PARIS 2018'!$A:$A,0),MATCH($A$1,'Récapitulatif  Loyer PARIS 2018'!$1:$1,0)+1,4))),0)</f>
        <v>0</v>
      </c>
      <c r="H282" s="92">
        <f ca="1">IFERROR(IF(A282="",0,INDIRECT("'Récaptitulatif Loyer Paris'!"&amp;ADDRESS(MATCH(A282,'Récapitulatif  Loyer PARIS 2018'!$A:$A,0),MATCH($A$1,'Récapitulatif  Loyer PARIS 2018'!$1:$1,0),4))),0)</f>
        <v>0</v>
      </c>
      <c r="I282" s="43">
        <f t="shared" ca="1" si="21"/>
        <v>0</v>
      </c>
      <c r="J282" s="44" t="str">
        <f t="shared" ca="1" si="22"/>
        <v/>
      </c>
      <c r="K282" s="45" t="str">
        <f t="shared" ca="1" si="23"/>
        <v/>
      </c>
    </row>
    <row r="283" spans="1:11" ht="20.100000000000001" customHeight="1" x14ac:dyDescent="0.25">
      <c r="A283" s="12" t="str">
        <f t="array" aca="1" ref="A283" ca="1">IFERROR(INDEX('Récaptitulatif Résa PARIS 2018'!$A$2:OFFSET($A$2,LastR2,0), MATCH(0, IF($A$1='Récaptitulatif Résa PARIS 2018'!$F$2:OFFSET($F$2,LastR2,0), COUNTIF($A$2:$A282, 'Récaptitulatif Résa PARIS 2018'!$A$2:OFFSET($A$2,LastR2,0)), ""), 0)),"")</f>
        <v/>
      </c>
      <c r="B283" s="43">
        <f ca="1">IF(OR($A283="",$A283=0),0,SUMPRODUCT((('Récaptitulatif Résa PARIS 2018'!$A$2:OFFSET($A$2,LastR2,0))='Analyse par appartement'!$A283)*(('Récaptitulatif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83" s="43">
        <f ca="1">IF(OR($A283="",$A283=0),0,SUMPRODUCT((('Récaptitulatif Résa PARIS 2018'!$A$2:OFFSET($A$2,LastR2,0))='Analyse par appartement'!$A283)*(('Récaptitulatif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83" s="43">
        <f ca="1">IF(OR($A283="",$A283=0),0,SUMPRODUCT((('Récaptitulatif Résa PARIS 2018'!$A$2:OFFSET($A$2,LastR2,0))='Analyse par appartement'!$A283)*(('Récaptitulatif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83" s="43">
        <f ca="1">IF(OR($A283="",$A283=0),0,SUMPRODUCT((('Récaptitulatif Résa PARIS 2018'!$A$2:OFFSET($A$2,LastR2,0))='Analyse par appartement'!$A283)*(('Récaptitulatif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83" s="92">
        <f ca="1">IF(OR($A283="",$A283=0),0,SUMPRODUCT((('Récaptitulatif Résa PARIS 2018'!$A$2:OFFSET($A$2,LastR2,0))='Analyse par appartement'!$A283)*(('Récaptitulatif Résa PARIS 2018'!$F$2:OFFSET($F$2,LastR2,0))='Analyse par appartement'!$A$1)*(('Récaptitulatif Résa PARIS 2018'!$I$2:OFFSET($I$2,LastR2,0)))))</f>
        <v>0</v>
      </c>
      <c r="G283" s="43">
        <f ca="1">IFERROR(IF(A283="",0,INDIRECT("'Récaptitulatif Loyer Paris'!"&amp;ADDRESS(MATCH(A283,'Récapitulatif  Loyer PARIS 2018'!$A:$A,0),MATCH($A$1,'Récapitulatif  Loyer PARIS 2018'!$1:$1,0)+1,4))),0)</f>
        <v>0</v>
      </c>
      <c r="H283" s="92">
        <f ca="1">IFERROR(IF(A283="",0,INDIRECT("'Récaptitulatif Loyer Paris'!"&amp;ADDRESS(MATCH(A283,'Récapitulatif  Loyer PARIS 2018'!$A:$A,0),MATCH($A$1,'Récapitulatif  Loyer PARIS 2018'!$1:$1,0),4))),0)</f>
        <v>0</v>
      </c>
      <c r="I283" s="43">
        <f t="shared" ca="1" si="21"/>
        <v>0</v>
      </c>
      <c r="J283" s="44" t="str">
        <f t="shared" ca="1" si="22"/>
        <v/>
      </c>
      <c r="K283" s="45" t="str">
        <f t="shared" ca="1" si="23"/>
        <v/>
      </c>
    </row>
    <row r="284" spans="1:11" ht="20.100000000000001" customHeight="1" x14ac:dyDescent="0.25">
      <c r="A284" s="12" t="str">
        <f t="array" aca="1" ref="A284" ca="1">IFERROR(INDEX('Récaptitulatif Résa PARIS 2018'!$A$2:OFFSET($A$2,LastR2,0), MATCH(0, IF($A$1='Récaptitulatif Résa PARIS 2018'!$F$2:OFFSET($F$2,LastR2,0), COUNTIF($A$2:$A283, 'Récaptitulatif Résa PARIS 2018'!$A$2:OFFSET($A$2,LastR2,0)), ""), 0)),"")</f>
        <v/>
      </c>
      <c r="B284" s="43">
        <f ca="1">IF(OR($A284="",$A284=0),0,SUMPRODUCT((('Récaptitulatif Résa PARIS 2018'!$A$2:OFFSET($A$2,LastR2,0))='Analyse par appartement'!$A284)*(('Récaptitulatif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84" s="43">
        <f ca="1">IF(OR($A284="",$A284=0),0,SUMPRODUCT((('Récaptitulatif Résa PARIS 2018'!$A$2:OFFSET($A$2,LastR2,0))='Analyse par appartement'!$A284)*(('Récaptitulatif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84" s="43">
        <f ca="1">IF(OR($A284="",$A284=0),0,SUMPRODUCT((('Récaptitulatif Résa PARIS 2018'!$A$2:OFFSET($A$2,LastR2,0))='Analyse par appartement'!$A284)*(('Récaptitulatif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84" s="43">
        <f ca="1">IF(OR($A284="",$A284=0),0,SUMPRODUCT((('Récaptitulatif Résa PARIS 2018'!$A$2:OFFSET($A$2,LastR2,0))='Analyse par appartement'!$A284)*(('Récaptitulatif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84" s="92">
        <f ca="1">IF(OR($A284="",$A284=0),0,SUMPRODUCT((('Récaptitulatif Résa PARIS 2018'!$A$2:OFFSET($A$2,LastR2,0))='Analyse par appartement'!$A284)*(('Récaptitulatif Résa PARIS 2018'!$F$2:OFFSET($F$2,LastR2,0))='Analyse par appartement'!$A$1)*(('Récaptitulatif Résa PARIS 2018'!$I$2:OFFSET($I$2,LastR2,0)))))</f>
        <v>0</v>
      </c>
      <c r="G284" s="43">
        <f ca="1">IFERROR(IF(A284="",0,INDIRECT("'Récaptitulatif Loyer Paris'!"&amp;ADDRESS(MATCH(A284,'Récapitulatif  Loyer PARIS 2018'!$A:$A,0),MATCH($A$1,'Récapitulatif  Loyer PARIS 2018'!$1:$1,0)+1,4))),0)</f>
        <v>0</v>
      </c>
      <c r="H284" s="92">
        <f ca="1">IFERROR(IF(A284="",0,INDIRECT("'Récaptitulatif Loyer Paris'!"&amp;ADDRESS(MATCH(A284,'Récapitulatif  Loyer PARIS 2018'!$A:$A,0),MATCH($A$1,'Récapitulatif  Loyer PARIS 2018'!$1:$1,0),4))),0)</f>
        <v>0</v>
      </c>
      <c r="I284" s="43">
        <f t="shared" ca="1" si="21"/>
        <v>0</v>
      </c>
      <c r="J284" s="44" t="str">
        <f t="shared" ca="1" si="22"/>
        <v/>
      </c>
      <c r="K284" s="45" t="str">
        <f t="shared" ca="1" si="23"/>
        <v/>
      </c>
    </row>
    <row r="285" spans="1:11" ht="20.100000000000001" customHeight="1" x14ac:dyDescent="0.25">
      <c r="A285" s="12" t="str">
        <f t="array" aca="1" ref="A285" ca="1">IFERROR(INDEX('Récaptitulatif Résa PARIS 2018'!$A$2:OFFSET($A$2,LastR2,0), MATCH(0, IF($A$1='Récaptitulatif Résa PARIS 2018'!$F$2:OFFSET($F$2,LastR2,0), COUNTIF($A$2:$A284, 'Récaptitulatif Résa PARIS 2018'!$A$2:OFFSET($A$2,LastR2,0)), ""), 0)),"")</f>
        <v/>
      </c>
      <c r="B285" s="43">
        <f ca="1">IF(OR($A285="",$A285=0),0,SUMPRODUCT((('Récaptitulatif Résa PARIS 2018'!$A$2:OFFSET($A$2,LastR2,0))='Analyse par appartement'!$A285)*(('Récaptitulatif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85" s="43">
        <f ca="1">IF(OR($A285="",$A285=0),0,SUMPRODUCT((('Récaptitulatif Résa PARIS 2018'!$A$2:OFFSET($A$2,LastR2,0))='Analyse par appartement'!$A285)*(('Récaptitulatif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85" s="43">
        <f ca="1">IF(OR($A285="",$A285=0),0,SUMPRODUCT((('Récaptitulatif Résa PARIS 2018'!$A$2:OFFSET($A$2,LastR2,0))='Analyse par appartement'!$A285)*(('Récaptitulatif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85" s="43">
        <f ca="1">IF(OR($A285="",$A285=0),0,SUMPRODUCT((('Récaptitulatif Résa PARIS 2018'!$A$2:OFFSET($A$2,LastR2,0))='Analyse par appartement'!$A285)*(('Récaptitulatif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85" s="92">
        <f ca="1">IF(OR($A285="",$A285=0),0,SUMPRODUCT((('Récaptitulatif Résa PARIS 2018'!$A$2:OFFSET($A$2,LastR2,0))='Analyse par appartement'!$A285)*(('Récaptitulatif Résa PARIS 2018'!$F$2:OFFSET($F$2,LastR2,0))='Analyse par appartement'!$A$1)*(('Récaptitulatif Résa PARIS 2018'!$I$2:OFFSET($I$2,LastR2,0)))))</f>
        <v>0</v>
      </c>
      <c r="G285" s="43">
        <f ca="1">IFERROR(IF(A285="",0,INDIRECT("'Récaptitulatif Loyer Paris'!"&amp;ADDRESS(MATCH(A285,'Récapitulatif  Loyer PARIS 2018'!$A:$A,0),MATCH($A$1,'Récapitulatif  Loyer PARIS 2018'!$1:$1,0)+1,4))),0)</f>
        <v>0</v>
      </c>
      <c r="H285" s="92">
        <f ca="1">IFERROR(IF(A285="",0,INDIRECT("'Récaptitulatif Loyer Paris'!"&amp;ADDRESS(MATCH(A285,'Récapitulatif  Loyer PARIS 2018'!$A:$A,0),MATCH($A$1,'Récapitulatif  Loyer PARIS 2018'!$1:$1,0),4))),0)</f>
        <v>0</v>
      </c>
      <c r="I285" s="43">
        <f t="shared" ca="1" si="21"/>
        <v>0</v>
      </c>
      <c r="J285" s="44" t="str">
        <f t="shared" ca="1" si="22"/>
        <v/>
      </c>
      <c r="K285" s="45" t="str">
        <f t="shared" ca="1" si="23"/>
        <v/>
      </c>
    </row>
    <row r="286" spans="1:11" ht="20.100000000000001" customHeight="1" x14ac:dyDescent="0.25">
      <c r="A286" s="12" t="str">
        <f t="array" aca="1" ref="A286" ca="1">IFERROR(INDEX('Récaptitulatif Résa PARIS 2018'!$A$2:OFFSET($A$2,LastR2,0), MATCH(0, IF($A$1='Récaptitulatif Résa PARIS 2018'!$F$2:OFFSET($F$2,LastR2,0), COUNTIF($A$2:$A285, 'Récaptitulatif Résa PARIS 2018'!$A$2:OFFSET($A$2,LastR2,0)), ""), 0)),"")</f>
        <v/>
      </c>
      <c r="B286" s="43">
        <f ca="1">IF(OR($A286="",$A286=0),0,SUMPRODUCT((('Récaptitulatif Résa PARIS 2018'!$A$2:OFFSET($A$2,LastR2,0))='Analyse par appartement'!$A286)*(('Récaptitulatif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86" s="43">
        <f ca="1">IF(OR($A286="",$A286=0),0,SUMPRODUCT((('Récaptitulatif Résa PARIS 2018'!$A$2:OFFSET($A$2,LastR2,0))='Analyse par appartement'!$A286)*(('Récaptitulatif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86" s="43">
        <f ca="1">IF(OR($A286="",$A286=0),0,SUMPRODUCT((('Récaptitulatif Résa PARIS 2018'!$A$2:OFFSET($A$2,LastR2,0))='Analyse par appartement'!$A286)*(('Récaptitulatif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86" s="43">
        <f ca="1">IF(OR($A286="",$A286=0),0,SUMPRODUCT((('Récaptitulatif Résa PARIS 2018'!$A$2:OFFSET($A$2,LastR2,0))='Analyse par appartement'!$A286)*(('Récaptitulatif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86" s="92">
        <f ca="1">IF(OR($A286="",$A286=0),0,SUMPRODUCT((('Récaptitulatif Résa PARIS 2018'!$A$2:OFFSET($A$2,LastR2,0))='Analyse par appartement'!$A286)*(('Récaptitulatif Résa PARIS 2018'!$F$2:OFFSET($F$2,LastR2,0))='Analyse par appartement'!$A$1)*(('Récaptitulatif Résa PARIS 2018'!$I$2:OFFSET($I$2,LastR2,0)))))</f>
        <v>0</v>
      </c>
      <c r="G286" s="43">
        <f ca="1">IFERROR(IF(A286="",0,INDIRECT("'Récaptitulatif Loyer Paris'!"&amp;ADDRESS(MATCH(A286,'Récapitulatif  Loyer PARIS 2018'!$A:$A,0),MATCH($A$1,'Récapitulatif  Loyer PARIS 2018'!$1:$1,0)+1,4))),0)</f>
        <v>0</v>
      </c>
      <c r="H286" s="92">
        <f ca="1">IFERROR(IF(A286="",0,INDIRECT("'Récaptitulatif Loyer Paris'!"&amp;ADDRESS(MATCH(A286,'Récapitulatif  Loyer PARIS 2018'!$A:$A,0),MATCH($A$1,'Récapitulatif  Loyer PARIS 2018'!$1:$1,0),4))),0)</f>
        <v>0</v>
      </c>
      <c r="I286" s="43">
        <f t="shared" ca="1" si="21"/>
        <v>0</v>
      </c>
      <c r="J286" s="44" t="str">
        <f t="shared" ca="1" si="22"/>
        <v/>
      </c>
      <c r="K286" s="45" t="str">
        <f t="shared" ca="1" si="23"/>
        <v/>
      </c>
    </row>
    <row r="287" spans="1:11" ht="20.100000000000001" customHeight="1" x14ac:dyDescent="0.25">
      <c r="A287" s="12" t="str">
        <f t="array" aca="1" ref="A287" ca="1">IFERROR(INDEX('Récaptitulatif Résa PARIS 2018'!$A$2:OFFSET($A$2,LastR2,0), MATCH(0, IF($A$1='Récaptitulatif Résa PARIS 2018'!$F$2:OFFSET($F$2,LastR2,0), COUNTIF($A$2:$A286, 'Récaptitulatif Résa PARIS 2018'!$A$2:OFFSET($A$2,LastR2,0)), ""), 0)),"")</f>
        <v/>
      </c>
      <c r="B287" s="43">
        <f ca="1">IF(OR($A287="",$A287=0),0,SUMPRODUCT((('Récaptitulatif Résa PARIS 2018'!$A$2:OFFSET($A$2,LastR2,0))='Analyse par appartement'!$A287)*(('Récaptitulatif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87" s="43">
        <f ca="1">IF(OR($A287="",$A287=0),0,SUMPRODUCT((('Récaptitulatif Résa PARIS 2018'!$A$2:OFFSET($A$2,LastR2,0))='Analyse par appartement'!$A287)*(('Récaptitulatif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87" s="43">
        <f ca="1">IF(OR($A287="",$A287=0),0,SUMPRODUCT((('Récaptitulatif Résa PARIS 2018'!$A$2:OFFSET($A$2,LastR2,0))='Analyse par appartement'!$A287)*(('Récaptitulatif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87" s="43">
        <f ca="1">IF(OR($A287="",$A287=0),0,SUMPRODUCT((('Récaptitulatif Résa PARIS 2018'!$A$2:OFFSET($A$2,LastR2,0))='Analyse par appartement'!$A287)*(('Récaptitulatif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87" s="92">
        <f ca="1">IF(OR($A287="",$A287=0),0,SUMPRODUCT((('Récaptitulatif Résa PARIS 2018'!$A$2:OFFSET($A$2,LastR2,0))='Analyse par appartement'!$A287)*(('Récaptitulatif Résa PARIS 2018'!$F$2:OFFSET($F$2,LastR2,0))='Analyse par appartement'!$A$1)*(('Récaptitulatif Résa PARIS 2018'!$I$2:OFFSET($I$2,LastR2,0)))))</f>
        <v>0</v>
      </c>
      <c r="G287" s="43">
        <f ca="1">IFERROR(IF(A287="",0,INDIRECT("'Récaptitulatif Loyer Paris'!"&amp;ADDRESS(MATCH(A287,'Récapitulatif  Loyer PARIS 2018'!$A:$A,0),MATCH($A$1,'Récapitulatif  Loyer PARIS 2018'!$1:$1,0)+1,4))),0)</f>
        <v>0</v>
      </c>
      <c r="H287" s="92">
        <f ca="1">IFERROR(IF(A287="",0,INDIRECT("'Récaptitulatif Loyer Paris'!"&amp;ADDRESS(MATCH(A287,'Récapitulatif  Loyer PARIS 2018'!$A:$A,0),MATCH($A$1,'Récapitulatif  Loyer PARIS 2018'!$1:$1,0),4))),0)</f>
        <v>0</v>
      </c>
      <c r="I287" s="43">
        <f t="shared" ca="1" si="21"/>
        <v>0</v>
      </c>
      <c r="J287" s="44" t="str">
        <f t="shared" ca="1" si="22"/>
        <v/>
      </c>
      <c r="K287" s="45" t="str">
        <f t="shared" ca="1" si="23"/>
        <v/>
      </c>
    </row>
    <row r="288" spans="1:11" ht="20.100000000000001" customHeight="1" x14ac:dyDescent="0.25">
      <c r="A288" s="12" t="str">
        <f t="array" aca="1" ref="A288" ca="1">IFERROR(INDEX('Récaptitulatif Résa PARIS 2018'!$A$2:OFFSET($A$2,LastR2,0), MATCH(0, IF($A$1='Récaptitulatif Résa PARIS 2018'!$F$2:OFFSET($F$2,LastR2,0), COUNTIF($A$2:$A287, 'Récaptitulatif Résa PARIS 2018'!$A$2:OFFSET($A$2,LastR2,0)), ""), 0)),"")</f>
        <v/>
      </c>
      <c r="B288" s="43">
        <f ca="1">IF(OR($A288="",$A288=0),0,SUMPRODUCT((('Récaptitulatif Résa PARIS 2018'!$A$2:OFFSET($A$2,LastR2,0))='Analyse par appartement'!$A288)*(('Récaptitulatif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88" s="43">
        <f ca="1">IF(OR($A288="",$A288=0),0,SUMPRODUCT((('Récaptitulatif Résa PARIS 2018'!$A$2:OFFSET($A$2,LastR2,0))='Analyse par appartement'!$A288)*(('Récaptitulatif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88" s="43">
        <f ca="1">IF(OR($A288="",$A288=0),0,SUMPRODUCT((('Récaptitulatif Résa PARIS 2018'!$A$2:OFFSET($A$2,LastR2,0))='Analyse par appartement'!$A288)*(('Récaptitulatif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88" s="43">
        <f ca="1">IF(OR($A288="",$A288=0),0,SUMPRODUCT((('Récaptitulatif Résa PARIS 2018'!$A$2:OFFSET($A$2,LastR2,0))='Analyse par appartement'!$A288)*(('Récaptitulatif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88" s="92">
        <f ca="1">IF(OR($A288="",$A288=0),0,SUMPRODUCT((('Récaptitulatif Résa PARIS 2018'!$A$2:OFFSET($A$2,LastR2,0))='Analyse par appartement'!$A288)*(('Récaptitulatif Résa PARIS 2018'!$F$2:OFFSET($F$2,LastR2,0))='Analyse par appartement'!$A$1)*(('Récaptitulatif Résa PARIS 2018'!$I$2:OFFSET($I$2,LastR2,0)))))</f>
        <v>0</v>
      </c>
      <c r="G288" s="43">
        <f ca="1">IFERROR(IF(A288="",0,INDIRECT("'Récaptitulatif Loyer Paris'!"&amp;ADDRESS(MATCH(A288,'Récapitulatif  Loyer PARIS 2018'!$A:$A,0),MATCH($A$1,'Récapitulatif  Loyer PARIS 2018'!$1:$1,0)+1,4))),0)</f>
        <v>0</v>
      </c>
      <c r="H288" s="92">
        <f ca="1">IFERROR(IF(A288="",0,INDIRECT("'Récaptitulatif Loyer Paris'!"&amp;ADDRESS(MATCH(A288,'Récapitulatif  Loyer PARIS 2018'!$A:$A,0),MATCH($A$1,'Récapitulatif  Loyer PARIS 2018'!$1:$1,0),4))),0)</f>
        <v>0</v>
      </c>
      <c r="I288" s="43">
        <f t="shared" ca="1" si="21"/>
        <v>0</v>
      </c>
      <c r="J288" s="44" t="str">
        <f t="shared" ca="1" si="22"/>
        <v/>
      </c>
      <c r="K288" s="45" t="str">
        <f t="shared" ca="1" si="23"/>
        <v/>
      </c>
    </row>
    <row r="289" spans="1:11" ht="20.100000000000001" customHeight="1" x14ac:dyDescent="0.25">
      <c r="A289" s="12" t="str">
        <f t="array" aca="1" ref="A289" ca="1">IFERROR(INDEX('Récaptitulatif Résa PARIS 2018'!$A$2:OFFSET($A$2,LastR2,0), MATCH(0, IF($A$1='Récaptitulatif Résa PARIS 2018'!$F$2:OFFSET($F$2,LastR2,0), COUNTIF($A$2:$A288, 'Récaptitulatif Résa PARIS 2018'!$A$2:OFFSET($A$2,LastR2,0)), ""), 0)),"")</f>
        <v/>
      </c>
      <c r="B289" s="43">
        <f ca="1">IF(OR($A289="",$A289=0),0,SUMPRODUCT((('Récaptitulatif Résa PARIS 2018'!$A$2:OFFSET($A$2,LastR2,0))='Analyse par appartement'!$A289)*(('Récaptitulatif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89" s="43">
        <f ca="1">IF(OR($A289="",$A289=0),0,SUMPRODUCT((('Récaptitulatif Résa PARIS 2018'!$A$2:OFFSET($A$2,LastR2,0))='Analyse par appartement'!$A289)*(('Récaptitulatif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89" s="43">
        <f ca="1">IF(OR($A289="",$A289=0),0,SUMPRODUCT((('Récaptitulatif Résa PARIS 2018'!$A$2:OFFSET($A$2,LastR2,0))='Analyse par appartement'!$A289)*(('Récaptitulatif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89" s="43">
        <f ca="1">IF(OR($A289="",$A289=0),0,SUMPRODUCT((('Récaptitulatif Résa PARIS 2018'!$A$2:OFFSET($A$2,LastR2,0))='Analyse par appartement'!$A289)*(('Récaptitulatif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89" s="92">
        <f ca="1">IF(OR($A289="",$A289=0),0,SUMPRODUCT((('Récaptitulatif Résa PARIS 2018'!$A$2:OFFSET($A$2,LastR2,0))='Analyse par appartement'!$A289)*(('Récaptitulatif Résa PARIS 2018'!$F$2:OFFSET($F$2,LastR2,0))='Analyse par appartement'!$A$1)*(('Récaptitulatif Résa PARIS 2018'!$I$2:OFFSET($I$2,LastR2,0)))))</f>
        <v>0</v>
      </c>
      <c r="G289" s="43">
        <f ca="1">IFERROR(IF(A289="",0,INDIRECT("'Récaptitulatif Loyer Paris'!"&amp;ADDRESS(MATCH(A289,'Récapitulatif  Loyer PARIS 2018'!$A:$A,0),MATCH($A$1,'Récapitulatif  Loyer PARIS 2018'!$1:$1,0)+1,4))),0)</f>
        <v>0</v>
      </c>
      <c r="H289" s="92">
        <f ca="1">IFERROR(IF(A289="",0,INDIRECT("'Récaptitulatif Loyer Paris'!"&amp;ADDRESS(MATCH(A289,'Récapitulatif  Loyer PARIS 2018'!$A:$A,0),MATCH($A$1,'Récapitulatif  Loyer PARIS 2018'!$1:$1,0),4))),0)</f>
        <v>0</v>
      </c>
      <c r="I289" s="43">
        <f t="shared" ca="1" si="21"/>
        <v>0</v>
      </c>
      <c r="J289" s="44" t="str">
        <f t="shared" ca="1" si="22"/>
        <v/>
      </c>
      <c r="K289" s="45" t="str">
        <f t="shared" ca="1" si="23"/>
        <v/>
      </c>
    </row>
    <row r="290" spans="1:11" ht="20.100000000000001" customHeight="1" x14ac:dyDescent="0.25">
      <c r="A290" s="12" t="str">
        <f t="array" aca="1" ref="A290" ca="1">IFERROR(INDEX('Récaptitulatif Résa PARIS 2018'!$A$2:OFFSET($A$2,LastR2,0), MATCH(0, IF($A$1='Récaptitulatif Résa PARIS 2018'!$F$2:OFFSET($F$2,LastR2,0), COUNTIF($A$2:$A289, 'Récaptitulatif Résa PARIS 2018'!$A$2:OFFSET($A$2,LastR2,0)), ""), 0)),"")</f>
        <v/>
      </c>
      <c r="B290" s="43">
        <f ca="1">IF(OR($A290="",$A290=0),0,SUMPRODUCT((('Récaptitulatif Résa PARIS 2018'!$A$2:OFFSET($A$2,LastR2,0))='Analyse par appartement'!$A290)*(('Récaptitulatif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90" s="43">
        <f ca="1">IF(OR($A290="",$A290=0),0,SUMPRODUCT((('Récaptitulatif Résa PARIS 2018'!$A$2:OFFSET($A$2,LastR2,0))='Analyse par appartement'!$A290)*(('Récaptitulatif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90" s="43">
        <f ca="1">IF(OR($A290="",$A290=0),0,SUMPRODUCT((('Récaptitulatif Résa PARIS 2018'!$A$2:OFFSET($A$2,LastR2,0))='Analyse par appartement'!$A290)*(('Récaptitulatif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90" s="43">
        <f ca="1">IF(OR($A290="",$A290=0),0,SUMPRODUCT((('Récaptitulatif Résa PARIS 2018'!$A$2:OFFSET($A$2,LastR2,0))='Analyse par appartement'!$A290)*(('Récaptitulatif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90" s="92">
        <f ca="1">IF(OR($A290="",$A290=0),0,SUMPRODUCT((('Récaptitulatif Résa PARIS 2018'!$A$2:OFFSET($A$2,LastR2,0))='Analyse par appartement'!$A290)*(('Récaptitulatif Résa PARIS 2018'!$F$2:OFFSET($F$2,LastR2,0))='Analyse par appartement'!$A$1)*(('Récaptitulatif Résa PARIS 2018'!$I$2:OFFSET($I$2,LastR2,0)))))</f>
        <v>0</v>
      </c>
      <c r="G290" s="43">
        <f ca="1">IFERROR(IF(A290="",0,INDIRECT("'Récaptitulatif Loyer Paris'!"&amp;ADDRESS(MATCH(A290,'Récapitulatif  Loyer PARIS 2018'!$A:$A,0),MATCH($A$1,'Récapitulatif  Loyer PARIS 2018'!$1:$1,0)+1,4))),0)</f>
        <v>0</v>
      </c>
      <c r="H290" s="92">
        <f ca="1">IFERROR(IF(A290="",0,INDIRECT("'Récaptitulatif Loyer Paris'!"&amp;ADDRESS(MATCH(A290,'Récapitulatif  Loyer PARIS 2018'!$A:$A,0),MATCH($A$1,'Récapitulatif  Loyer PARIS 2018'!$1:$1,0),4))),0)</f>
        <v>0</v>
      </c>
      <c r="I290" s="43">
        <f t="shared" ca="1" si="21"/>
        <v>0</v>
      </c>
      <c r="J290" s="44" t="str">
        <f t="shared" ca="1" si="22"/>
        <v/>
      </c>
      <c r="K290" s="45" t="str">
        <f t="shared" ca="1" si="23"/>
        <v/>
      </c>
    </row>
    <row r="291" spans="1:11" ht="20.100000000000001" customHeight="1" x14ac:dyDescent="0.25">
      <c r="A291" s="12" t="str">
        <f t="array" aca="1" ref="A291" ca="1">IFERROR(INDEX('Récaptitulatif Résa PARIS 2018'!$A$2:OFFSET($A$2,LastR2,0), MATCH(0, IF($A$1='Récaptitulatif Résa PARIS 2018'!$F$2:OFFSET($F$2,LastR2,0), COUNTIF($A$2:$A290, 'Récaptitulatif Résa PARIS 2018'!$A$2:OFFSET($A$2,LastR2,0)), ""), 0)),"")</f>
        <v/>
      </c>
      <c r="B291" s="43">
        <f ca="1">IF(OR($A291="",$A291=0),0,SUMPRODUCT((('Récaptitulatif Résa PARIS 2018'!$A$2:OFFSET($A$2,LastR2,0))='Analyse par appartement'!$A291)*(('Récaptitulatif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91" s="43">
        <f ca="1">IF(OR($A291="",$A291=0),0,SUMPRODUCT((('Récaptitulatif Résa PARIS 2018'!$A$2:OFFSET($A$2,LastR2,0))='Analyse par appartement'!$A291)*(('Récaptitulatif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91" s="43">
        <f ca="1">IF(OR($A291="",$A291=0),0,SUMPRODUCT((('Récaptitulatif Résa PARIS 2018'!$A$2:OFFSET($A$2,LastR2,0))='Analyse par appartement'!$A291)*(('Récaptitulatif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91" s="43">
        <f ca="1">IF(OR($A291="",$A291=0),0,SUMPRODUCT((('Récaptitulatif Résa PARIS 2018'!$A$2:OFFSET($A$2,LastR2,0))='Analyse par appartement'!$A291)*(('Récaptitulatif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91" s="92">
        <f ca="1">IF(OR($A291="",$A291=0),0,SUMPRODUCT((('Récaptitulatif Résa PARIS 2018'!$A$2:OFFSET($A$2,LastR2,0))='Analyse par appartement'!$A291)*(('Récaptitulatif Résa PARIS 2018'!$F$2:OFFSET($F$2,LastR2,0))='Analyse par appartement'!$A$1)*(('Récaptitulatif Résa PARIS 2018'!$I$2:OFFSET($I$2,LastR2,0)))))</f>
        <v>0</v>
      </c>
      <c r="G291" s="43">
        <f ca="1">IFERROR(IF(A291="",0,INDIRECT("'Récaptitulatif Loyer Paris'!"&amp;ADDRESS(MATCH(A291,'Récapitulatif  Loyer PARIS 2018'!$A:$A,0),MATCH($A$1,'Récapitulatif  Loyer PARIS 2018'!$1:$1,0)+1,4))),0)</f>
        <v>0</v>
      </c>
      <c r="H291" s="92">
        <f ca="1">IFERROR(IF(A291="",0,INDIRECT("'Récaptitulatif Loyer Paris'!"&amp;ADDRESS(MATCH(A291,'Récapitulatif  Loyer PARIS 2018'!$A:$A,0),MATCH($A$1,'Récapitulatif  Loyer PARIS 2018'!$1:$1,0),4))),0)</f>
        <v>0</v>
      </c>
      <c r="I291" s="43">
        <f t="shared" ca="1" si="21"/>
        <v>0</v>
      </c>
      <c r="J291" s="44" t="str">
        <f t="shared" ca="1" si="22"/>
        <v/>
      </c>
      <c r="K291" s="45" t="str">
        <f t="shared" ca="1" si="23"/>
        <v/>
      </c>
    </row>
    <row r="292" spans="1:11" ht="20.100000000000001" customHeight="1" x14ac:dyDescent="0.25">
      <c r="A292" s="12" t="str">
        <f t="array" aca="1" ref="A292" ca="1">IFERROR(INDEX('Récaptitulatif Résa PARIS 2018'!$A$2:OFFSET($A$2,LastR2,0), MATCH(0, IF($A$1='Récaptitulatif Résa PARIS 2018'!$F$2:OFFSET($F$2,LastR2,0), COUNTIF($A$2:$A291, 'Récaptitulatif Résa PARIS 2018'!$A$2:OFFSET($A$2,LastR2,0)), ""), 0)),"")</f>
        <v/>
      </c>
      <c r="B292" s="43">
        <f ca="1">IF(OR($A292="",$A292=0),0,SUMPRODUCT((('Récaptitulatif Résa PARIS 2018'!$A$2:OFFSET($A$2,LastR2,0))='Analyse par appartement'!$A292)*(('Récaptitulatif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92" s="43">
        <f ca="1">IF(OR($A292="",$A292=0),0,SUMPRODUCT((('Récaptitulatif Résa PARIS 2018'!$A$2:OFFSET($A$2,LastR2,0))='Analyse par appartement'!$A292)*(('Récaptitulatif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92" s="43">
        <f ca="1">IF(OR($A292="",$A292=0),0,SUMPRODUCT((('Récaptitulatif Résa PARIS 2018'!$A$2:OFFSET($A$2,LastR2,0))='Analyse par appartement'!$A292)*(('Récaptitulatif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92" s="43">
        <f ca="1">IF(OR($A292="",$A292=0),0,SUMPRODUCT((('Récaptitulatif Résa PARIS 2018'!$A$2:OFFSET($A$2,LastR2,0))='Analyse par appartement'!$A292)*(('Récaptitulatif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92" s="92">
        <f ca="1">IF(OR($A292="",$A292=0),0,SUMPRODUCT((('Récaptitulatif Résa PARIS 2018'!$A$2:OFFSET($A$2,LastR2,0))='Analyse par appartement'!$A292)*(('Récaptitulatif Résa PARIS 2018'!$F$2:OFFSET($F$2,LastR2,0))='Analyse par appartement'!$A$1)*(('Récaptitulatif Résa PARIS 2018'!$I$2:OFFSET($I$2,LastR2,0)))))</f>
        <v>0</v>
      </c>
      <c r="G292" s="43">
        <f ca="1">IFERROR(IF(A292="",0,INDIRECT("'Récaptitulatif Loyer Paris'!"&amp;ADDRESS(MATCH(A292,'Récapitulatif  Loyer PARIS 2018'!$A:$A,0),MATCH($A$1,'Récapitulatif  Loyer PARIS 2018'!$1:$1,0)+1,4))),0)</f>
        <v>0</v>
      </c>
      <c r="H292" s="92">
        <f ca="1">IFERROR(IF(A292="",0,INDIRECT("'Récaptitulatif Loyer Paris'!"&amp;ADDRESS(MATCH(A292,'Récapitulatif  Loyer PARIS 2018'!$A:$A,0),MATCH($A$1,'Récapitulatif  Loyer PARIS 2018'!$1:$1,0),4))),0)</f>
        <v>0</v>
      </c>
      <c r="I292" s="43">
        <f t="shared" ca="1" si="21"/>
        <v>0</v>
      </c>
      <c r="J292" s="44" t="str">
        <f t="shared" ca="1" si="22"/>
        <v/>
      </c>
      <c r="K292" s="45" t="str">
        <f t="shared" ca="1" si="23"/>
        <v/>
      </c>
    </row>
    <row r="293" spans="1:11" ht="20.100000000000001" customHeight="1" x14ac:dyDescent="0.25">
      <c r="A293" s="12" t="str">
        <f t="array" aca="1" ref="A293" ca="1">IFERROR(INDEX('Récaptitulatif Résa PARIS 2018'!$A$2:OFFSET($A$2,LastR2,0), MATCH(0, IF($A$1='Récaptitulatif Résa PARIS 2018'!$F$2:OFFSET($F$2,LastR2,0), COUNTIF($A$2:$A292, 'Récaptitulatif Résa PARIS 2018'!$A$2:OFFSET($A$2,LastR2,0)), ""), 0)),"")</f>
        <v/>
      </c>
      <c r="B293" s="43">
        <f ca="1">IF(OR($A293="",$A293=0),0,SUMPRODUCT((('Récaptitulatif Résa PARIS 2018'!$A$2:OFFSET($A$2,LastR2,0))='Analyse par appartement'!$A293)*(('Récaptitulatif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93" s="43">
        <f ca="1">IF(OR($A293="",$A293=0),0,SUMPRODUCT((('Récaptitulatif Résa PARIS 2018'!$A$2:OFFSET($A$2,LastR2,0))='Analyse par appartement'!$A293)*(('Récaptitulatif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93" s="43">
        <f ca="1">IF(OR($A293="",$A293=0),0,SUMPRODUCT((('Récaptitulatif Résa PARIS 2018'!$A$2:OFFSET($A$2,LastR2,0))='Analyse par appartement'!$A293)*(('Récaptitulatif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93" s="43">
        <f ca="1">IF(OR($A293="",$A293=0),0,SUMPRODUCT((('Récaptitulatif Résa PARIS 2018'!$A$2:OFFSET($A$2,LastR2,0))='Analyse par appartement'!$A293)*(('Récaptitulatif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93" s="92">
        <f ca="1">IF(OR($A293="",$A293=0),0,SUMPRODUCT((('Récaptitulatif Résa PARIS 2018'!$A$2:OFFSET($A$2,LastR2,0))='Analyse par appartement'!$A293)*(('Récaptitulatif Résa PARIS 2018'!$F$2:OFFSET($F$2,LastR2,0))='Analyse par appartement'!$A$1)*(('Récaptitulatif Résa PARIS 2018'!$I$2:OFFSET($I$2,LastR2,0)))))</f>
        <v>0</v>
      </c>
      <c r="G293" s="43">
        <f ca="1">IFERROR(IF(A293="",0,INDIRECT("'Récaptitulatif Loyer Paris'!"&amp;ADDRESS(MATCH(A293,'Récapitulatif  Loyer PARIS 2018'!$A:$A,0),MATCH($A$1,'Récapitulatif  Loyer PARIS 2018'!$1:$1,0)+1,4))),0)</f>
        <v>0</v>
      </c>
      <c r="H293" s="92">
        <f ca="1">IFERROR(IF(A293="",0,INDIRECT("'Récaptitulatif Loyer Paris'!"&amp;ADDRESS(MATCH(A293,'Récapitulatif  Loyer PARIS 2018'!$A:$A,0),MATCH($A$1,'Récapitulatif  Loyer PARIS 2018'!$1:$1,0),4))),0)</f>
        <v>0</v>
      </c>
      <c r="I293" s="43">
        <f t="shared" ca="1" si="21"/>
        <v>0</v>
      </c>
      <c r="J293" s="44" t="str">
        <f t="shared" ca="1" si="22"/>
        <v/>
      </c>
      <c r="K293" s="45" t="str">
        <f t="shared" ca="1" si="23"/>
        <v/>
      </c>
    </row>
    <row r="294" spans="1:11" ht="20.100000000000001" customHeight="1" x14ac:dyDescent="0.25">
      <c r="A294" s="12" t="str">
        <f t="array" aca="1" ref="A294" ca="1">IFERROR(INDEX('Récaptitulatif Résa PARIS 2018'!$A$2:OFFSET($A$2,LastR2,0), MATCH(0, IF($A$1='Récaptitulatif Résa PARIS 2018'!$F$2:OFFSET($F$2,LastR2,0), COUNTIF($A$2:$A293, 'Récaptitulatif Résa PARIS 2018'!$A$2:OFFSET($A$2,LastR2,0)), ""), 0)),"")</f>
        <v/>
      </c>
      <c r="B294" s="43">
        <f ca="1">IF(OR($A294="",$A294=0),0,SUMPRODUCT((('Récaptitulatif Résa PARIS 2018'!$A$2:OFFSET($A$2,LastR2,0))='Analyse par appartement'!$A294)*(('Récaptitulatif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94" s="43">
        <f ca="1">IF(OR($A294="",$A294=0),0,SUMPRODUCT((('Récaptitulatif Résa PARIS 2018'!$A$2:OFFSET($A$2,LastR2,0))='Analyse par appartement'!$A294)*(('Récaptitulatif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94" s="43">
        <f ca="1">IF(OR($A294="",$A294=0),0,SUMPRODUCT((('Récaptitulatif Résa PARIS 2018'!$A$2:OFFSET($A$2,LastR2,0))='Analyse par appartement'!$A294)*(('Récaptitulatif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94" s="43">
        <f ca="1">IF(OR($A294="",$A294=0),0,SUMPRODUCT((('Récaptitulatif Résa PARIS 2018'!$A$2:OFFSET($A$2,LastR2,0))='Analyse par appartement'!$A294)*(('Récaptitulatif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94" s="92">
        <f ca="1">IF(OR($A294="",$A294=0),0,SUMPRODUCT((('Récaptitulatif Résa PARIS 2018'!$A$2:OFFSET($A$2,LastR2,0))='Analyse par appartement'!$A294)*(('Récaptitulatif Résa PARIS 2018'!$F$2:OFFSET($F$2,LastR2,0))='Analyse par appartement'!$A$1)*(('Récaptitulatif Résa PARIS 2018'!$I$2:OFFSET($I$2,LastR2,0)))))</f>
        <v>0</v>
      </c>
      <c r="G294" s="43">
        <f ca="1">IFERROR(IF(A294="",0,INDIRECT("'Récaptitulatif Loyer Paris'!"&amp;ADDRESS(MATCH(A294,'Récapitulatif  Loyer PARIS 2018'!$A:$A,0),MATCH($A$1,'Récapitulatif  Loyer PARIS 2018'!$1:$1,0)+1,4))),0)</f>
        <v>0</v>
      </c>
      <c r="H294" s="92">
        <f ca="1">IFERROR(IF(A294="",0,INDIRECT("'Récaptitulatif Loyer Paris'!"&amp;ADDRESS(MATCH(A294,'Récapitulatif  Loyer PARIS 2018'!$A:$A,0),MATCH($A$1,'Récapitulatif  Loyer PARIS 2018'!$1:$1,0),4))),0)</f>
        <v>0</v>
      </c>
      <c r="I294" s="43">
        <f t="shared" ca="1" si="21"/>
        <v>0</v>
      </c>
      <c r="J294" s="44" t="str">
        <f t="shared" ca="1" si="22"/>
        <v/>
      </c>
      <c r="K294" s="45" t="str">
        <f t="shared" ca="1" si="23"/>
        <v/>
      </c>
    </row>
    <row r="295" spans="1:11" ht="20.100000000000001" customHeight="1" x14ac:dyDescent="0.25">
      <c r="A295" s="12" t="str">
        <f t="array" aca="1" ref="A295" ca="1">IFERROR(INDEX('Récaptitulatif Résa PARIS 2018'!$A$2:OFFSET($A$2,LastR2,0), MATCH(0, IF($A$1='Récaptitulatif Résa PARIS 2018'!$F$2:OFFSET($F$2,LastR2,0), COUNTIF($A$2:$A294, 'Récaptitulatif Résa PARIS 2018'!$A$2:OFFSET($A$2,LastR2,0)), ""), 0)),"")</f>
        <v/>
      </c>
      <c r="B295" s="43">
        <f ca="1">IF(OR($A295="",$A295=0),0,SUMPRODUCT((('Récaptitulatif Résa PARIS 2018'!$A$2:OFFSET($A$2,LastR2,0))='Analyse par appartement'!$A295)*(('Récaptitulatif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95" s="43">
        <f ca="1">IF(OR($A295="",$A295=0),0,SUMPRODUCT((('Récaptitulatif Résa PARIS 2018'!$A$2:OFFSET($A$2,LastR2,0))='Analyse par appartement'!$A295)*(('Récaptitulatif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95" s="43">
        <f ca="1">IF(OR($A295="",$A295=0),0,SUMPRODUCT((('Récaptitulatif Résa PARIS 2018'!$A$2:OFFSET($A$2,LastR2,0))='Analyse par appartement'!$A295)*(('Récaptitulatif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95" s="43">
        <f ca="1">IF(OR($A295="",$A295=0),0,SUMPRODUCT((('Récaptitulatif Résa PARIS 2018'!$A$2:OFFSET($A$2,LastR2,0))='Analyse par appartement'!$A295)*(('Récaptitulatif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95" s="92">
        <f ca="1">IF(OR($A295="",$A295=0),0,SUMPRODUCT((('Récaptitulatif Résa PARIS 2018'!$A$2:OFFSET($A$2,LastR2,0))='Analyse par appartement'!$A295)*(('Récaptitulatif Résa PARIS 2018'!$F$2:OFFSET($F$2,LastR2,0))='Analyse par appartement'!$A$1)*(('Récaptitulatif Résa PARIS 2018'!$I$2:OFFSET($I$2,LastR2,0)))))</f>
        <v>0</v>
      </c>
      <c r="G295" s="43">
        <f ca="1">IFERROR(IF(A295="",0,INDIRECT("'Récaptitulatif Loyer Paris'!"&amp;ADDRESS(MATCH(A295,'Récapitulatif  Loyer PARIS 2018'!$A:$A,0),MATCH($A$1,'Récapitulatif  Loyer PARIS 2018'!$1:$1,0)+1,4))),0)</f>
        <v>0</v>
      </c>
      <c r="H295" s="92">
        <f ca="1">IFERROR(IF(A295="",0,INDIRECT("'Récaptitulatif Loyer Paris'!"&amp;ADDRESS(MATCH(A295,'Récapitulatif  Loyer PARIS 2018'!$A:$A,0),MATCH($A$1,'Récapitulatif  Loyer PARIS 2018'!$1:$1,0),4))),0)</f>
        <v>0</v>
      </c>
      <c r="I295" s="43">
        <f t="shared" ca="1" si="21"/>
        <v>0</v>
      </c>
      <c r="J295" s="44" t="str">
        <f t="shared" ca="1" si="22"/>
        <v/>
      </c>
      <c r="K295" s="45" t="str">
        <f t="shared" ca="1" si="23"/>
        <v/>
      </c>
    </row>
    <row r="296" spans="1:11" ht="20.100000000000001" customHeight="1" x14ac:dyDescent="0.25">
      <c r="A296" s="12" t="str">
        <f t="array" aca="1" ref="A296" ca="1">IFERROR(INDEX('Récaptitulatif Résa PARIS 2018'!$A$2:OFFSET($A$2,LastR2,0), MATCH(0, IF($A$1='Récaptitulatif Résa PARIS 2018'!$F$2:OFFSET($F$2,LastR2,0), COUNTIF($A$2:$A295, 'Récaptitulatif Résa PARIS 2018'!$A$2:OFFSET($A$2,LastR2,0)), ""), 0)),"")</f>
        <v/>
      </c>
      <c r="B296" s="43">
        <f ca="1">IF(OR($A296="",$A296=0),0,SUMPRODUCT((('Récaptitulatif Résa PARIS 2018'!$A$2:OFFSET($A$2,LastR2,0))='Analyse par appartement'!$A296)*(('Récaptitulatif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96" s="43">
        <f ca="1">IF(OR($A296="",$A296=0),0,SUMPRODUCT((('Récaptitulatif Résa PARIS 2018'!$A$2:OFFSET($A$2,LastR2,0))='Analyse par appartement'!$A296)*(('Récaptitulatif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96" s="43">
        <f ca="1">IF(OR($A296="",$A296=0),0,SUMPRODUCT((('Récaptitulatif Résa PARIS 2018'!$A$2:OFFSET($A$2,LastR2,0))='Analyse par appartement'!$A296)*(('Récaptitulatif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96" s="43">
        <f ca="1">IF(OR($A296="",$A296=0),0,SUMPRODUCT((('Récaptitulatif Résa PARIS 2018'!$A$2:OFFSET($A$2,LastR2,0))='Analyse par appartement'!$A296)*(('Récaptitulatif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96" s="92">
        <f ca="1">IF(OR($A296="",$A296=0),0,SUMPRODUCT((('Récaptitulatif Résa PARIS 2018'!$A$2:OFFSET($A$2,LastR2,0))='Analyse par appartement'!$A296)*(('Récaptitulatif Résa PARIS 2018'!$F$2:OFFSET($F$2,LastR2,0))='Analyse par appartement'!$A$1)*(('Récaptitulatif Résa PARIS 2018'!$I$2:OFFSET($I$2,LastR2,0)))))</f>
        <v>0</v>
      </c>
      <c r="G296" s="43">
        <f ca="1">IFERROR(IF(A296="",0,INDIRECT("'Récaptitulatif Loyer Paris'!"&amp;ADDRESS(MATCH(A296,'Récapitulatif  Loyer PARIS 2018'!$A:$A,0),MATCH($A$1,'Récapitulatif  Loyer PARIS 2018'!$1:$1,0)+1,4))),0)</f>
        <v>0</v>
      </c>
      <c r="H296" s="92">
        <f ca="1">IFERROR(IF(A296="",0,INDIRECT("'Récaptitulatif Loyer Paris'!"&amp;ADDRESS(MATCH(A296,'Récapitulatif  Loyer PARIS 2018'!$A:$A,0),MATCH($A$1,'Récapitulatif  Loyer PARIS 2018'!$1:$1,0),4))),0)</f>
        <v>0</v>
      </c>
      <c r="I296" s="43">
        <f t="shared" ca="1" si="21"/>
        <v>0</v>
      </c>
      <c r="J296" s="44" t="str">
        <f t="shared" ca="1" si="22"/>
        <v/>
      </c>
      <c r="K296" s="45" t="str">
        <f t="shared" ca="1" si="23"/>
        <v/>
      </c>
    </row>
    <row r="297" spans="1:11" ht="20.100000000000001" customHeight="1" x14ac:dyDescent="0.25">
      <c r="A297" s="12" t="str">
        <f t="array" aca="1" ref="A297" ca="1">IFERROR(INDEX('Récaptitulatif Résa PARIS 2018'!$A$2:OFFSET($A$2,LastR2,0), MATCH(0, IF($A$1='Récaptitulatif Résa PARIS 2018'!$F$2:OFFSET($F$2,LastR2,0), COUNTIF($A$2:$A296, 'Récaptitulatif Résa PARIS 2018'!$A$2:OFFSET($A$2,LastR2,0)), ""), 0)),"")</f>
        <v/>
      </c>
      <c r="B297" s="43">
        <f ca="1">IF(OR($A297="",$A297=0),0,SUMPRODUCT((('Récaptitulatif Résa PARIS 2018'!$A$2:OFFSET($A$2,LastR2,0))='Analyse par appartement'!$A297)*(('Récaptitulatif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97" s="43">
        <f ca="1">IF(OR($A297="",$A297=0),0,SUMPRODUCT((('Récaptitulatif Résa PARIS 2018'!$A$2:OFFSET($A$2,LastR2,0))='Analyse par appartement'!$A297)*(('Récaptitulatif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97" s="43">
        <f ca="1">IF(OR($A297="",$A297=0),0,SUMPRODUCT((('Récaptitulatif Résa PARIS 2018'!$A$2:OFFSET($A$2,LastR2,0))='Analyse par appartement'!$A297)*(('Récaptitulatif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97" s="43">
        <f ca="1">IF(OR($A297="",$A297=0),0,SUMPRODUCT((('Récaptitulatif Résa PARIS 2018'!$A$2:OFFSET($A$2,LastR2,0))='Analyse par appartement'!$A297)*(('Récaptitulatif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97" s="92">
        <f ca="1">IF(OR($A297="",$A297=0),0,SUMPRODUCT((('Récaptitulatif Résa PARIS 2018'!$A$2:OFFSET($A$2,LastR2,0))='Analyse par appartement'!$A297)*(('Récaptitulatif Résa PARIS 2018'!$F$2:OFFSET($F$2,LastR2,0))='Analyse par appartement'!$A$1)*(('Récaptitulatif Résa PARIS 2018'!$I$2:OFFSET($I$2,LastR2,0)))))</f>
        <v>0</v>
      </c>
      <c r="G297" s="43">
        <f ca="1">IFERROR(IF(A297="",0,INDIRECT("'Récaptitulatif Loyer Paris'!"&amp;ADDRESS(MATCH(A297,'Récapitulatif  Loyer PARIS 2018'!$A:$A,0),MATCH($A$1,'Récapitulatif  Loyer PARIS 2018'!$1:$1,0)+1,4))),0)</f>
        <v>0</v>
      </c>
      <c r="H297" s="92">
        <f ca="1">IFERROR(IF(A297="",0,INDIRECT("'Récaptitulatif Loyer Paris'!"&amp;ADDRESS(MATCH(A297,'Récapitulatif  Loyer PARIS 2018'!$A:$A,0),MATCH($A$1,'Récapitulatif  Loyer PARIS 2018'!$1:$1,0),4))),0)</f>
        <v>0</v>
      </c>
      <c r="I297" s="43">
        <f t="shared" ca="1" si="21"/>
        <v>0</v>
      </c>
      <c r="J297" s="44" t="str">
        <f t="shared" ca="1" si="22"/>
        <v/>
      </c>
      <c r="K297" s="45" t="str">
        <f t="shared" ca="1" si="23"/>
        <v/>
      </c>
    </row>
    <row r="298" spans="1:11" ht="20.100000000000001" customHeight="1" x14ac:dyDescent="0.25">
      <c r="A298" s="12" t="str">
        <f t="array" aca="1" ref="A298" ca="1">IFERROR(INDEX('Récaptitulatif Résa PARIS 2018'!$A$2:OFFSET($A$2,LastR2,0), MATCH(0, IF($A$1='Récaptitulatif Résa PARIS 2018'!$F$2:OFFSET($F$2,LastR2,0), COUNTIF($A$2:$A297, 'Récaptitulatif Résa PARIS 2018'!$A$2:OFFSET($A$2,LastR2,0)), ""), 0)),"")</f>
        <v/>
      </c>
      <c r="B298" s="43">
        <f ca="1">IF(OR($A298="",$A298=0),0,SUMPRODUCT((('Récaptitulatif Résa PARIS 2018'!$A$2:OFFSET($A$2,LastR2,0))='Analyse par appartement'!$A298)*(('Récaptitulatif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98" s="43">
        <f ca="1">IF(OR($A298="",$A298=0),0,SUMPRODUCT((('Récaptitulatif Résa PARIS 2018'!$A$2:OFFSET($A$2,LastR2,0))='Analyse par appartement'!$A298)*(('Récaptitulatif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98" s="43">
        <f ca="1">IF(OR($A298="",$A298=0),0,SUMPRODUCT((('Récaptitulatif Résa PARIS 2018'!$A$2:OFFSET($A$2,LastR2,0))='Analyse par appartement'!$A298)*(('Récaptitulatif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98" s="43">
        <f ca="1">IF(OR($A298="",$A298=0),0,SUMPRODUCT((('Récaptitulatif Résa PARIS 2018'!$A$2:OFFSET($A$2,LastR2,0))='Analyse par appartement'!$A298)*(('Récaptitulatif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98" s="92">
        <f ca="1">IF(OR($A298="",$A298=0),0,SUMPRODUCT((('Récaptitulatif Résa PARIS 2018'!$A$2:OFFSET($A$2,LastR2,0))='Analyse par appartement'!$A298)*(('Récaptitulatif Résa PARIS 2018'!$F$2:OFFSET($F$2,LastR2,0))='Analyse par appartement'!$A$1)*(('Récaptitulatif Résa PARIS 2018'!$I$2:OFFSET($I$2,LastR2,0)))))</f>
        <v>0</v>
      </c>
      <c r="G298" s="43">
        <f ca="1">IFERROR(IF(A298="",0,INDIRECT("'Récaptitulatif Loyer Paris'!"&amp;ADDRESS(MATCH(A298,'Récapitulatif  Loyer PARIS 2018'!$A:$A,0),MATCH($A$1,'Récapitulatif  Loyer PARIS 2018'!$1:$1,0)+1,4))),0)</f>
        <v>0</v>
      </c>
      <c r="H298" s="92">
        <f ca="1">IFERROR(IF(A298="",0,INDIRECT("'Récaptitulatif Loyer Paris'!"&amp;ADDRESS(MATCH(A298,'Récapitulatif  Loyer PARIS 2018'!$A:$A,0),MATCH($A$1,'Récapitulatif  Loyer PARIS 2018'!$1:$1,0),4))),0)</f>
        <v>0</v>
      </c>
      <c r="I298" s="43">
        <f t="shared" ca="1" si="21"/>
        <v>0</v>
      </c>
      <c r="J298" s="44" t="str">
        <f t="shared" ca="1" si="22"/>
        <v/>
      </c>
      <c r="K298" s="45" t="str">
        <f t="shared" ca="1" si="23"/>
        <v/>
      </c>
    </row>
    <row r="299" spans="1:11" ht="20.100000000000001" customHeight="1" x14ac:dyDescent="0.25">
      <c r="A299" s="12" t="str">
        <f t="array" aca="1" ref="A299" ca="1">IFERROR(INDEX('Récaptitulatif Résa PARIS 2018'!$A$2:OFFSET($A$2,LastR2,0), MATCH(0, IF($A$1='Récaptitulatif Résa PARIS 2018'!$F$2:OFFSET($F$2,LastR2,0), COUNTIF($A$2:$A298, 'Récaptitulatif Résa PARIS 2018'!$A$2:OFFSET($A$2,LastR2,0)), ""), 0)),"")</f>
        <v/>
      </c>
      <c r="B299" s="43">
        <f ca="1">IF(OR($A299="",$A299=0),0,SUMPRODUCT((('Récaptitulatif Résa PARIS 2018'!$A$2:OFFSET($A$2,LastR2,0))='Analyse par appartement'!$A299)*(('Récaptitulatif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299" s="43">
        <f ca="1">IF(OR($A299="",$A299=0),0,SUMPRODUCT((('Récaptitulatif Résa PARIS 2018'!$A$2:OFFSET($A$2,LastR2,0))='Analyse par appartement'!$A299)*(('Récaptitulatif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299" s="43">
        <f ca="1">IF(OR($A299="",$A299=0),0,SUMPRODUCT((('Récaptitulatif Résa PARIS 2018'!$A$2:OFFSET($A$2,LastR2,0))='Analyse par appartement'!$A299)*(('Récaptitulatif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299" s="43">
        <f ca="1">IF(OR($A299="",$A299=0),0,SUMPRODUCT((('Récaptitulatif Résa PARIS 2018'!$A$2:OFFSET($A$2,LastR2,0))='Analyse par appartement'!$A299)*(('Récaptitulatif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299" s="92">
        <f ca="1">IF(OR($A299="",$A299=0),0,SUMPRODUCT((('Récaptitulatif Résa PARIS 2018'!$A$2:OFFSET($A$2,LastR2,0))='Analyse par appartement'!$A299)*(('Récaptitulatif Résa PARIS 2018'!$F$2:OFFSET($F$2,LastR2,0))='Analyse par appartement'!$A$1)*(('Récaptitulatif Résa PARIS 2018'!$I$2:OFFSET($I$2,LastR2,0)))))</f>
        <v>0</v>
      </c>
      <c r="G299" s="43">
        <f ca="1">IFERROR(IF(A299="",0,INDIRECT("'Récaptitulatif Loyer Paris'!"&amp;ADDRESS(MATCH(A299,'Récapitulatif  Loyer PARIS 2018'!$A:$A,0),MATCH($A$1,'Récapitulatif  Loyer PARIS 2018'!$1:$1,0)+1,4))),0)</f>
        <v>0</v>
      </c>
      <c r="H299" s="92">
        <f ca="1">IFERROR(IF(A299="",0,INDIRECT("'Récaptitulatif Loyer Paris'!"&amp;ADDRESS(MATCH(A299,'Récapitulatif  Loyer PARIS 2018'!$A:$A,0),MATCH($A$1,'Récapitulatif  Loyer PARIS 2018'!$1:$1,0),4))),0)</f>
        <v>0</v>
      </c>
      <c r="I299" s="43">
        <f t="shared" ca="1" si="21"/>
        <v>0</v>
      </c>
      <c r="J299" s="44" t="str">
        <f t="shared" ca="1" si="22"/>
        <v/>
      </c>
      <c r="K299" s="45" t="str">
        <f t="shared" ca="1" si="23"/>
        <v/>
      </c>
    </row>
    <row r="300" spans="1:11" ht="20.100000000000001" customHeight="1" x14ac:dyDescent="0.25">
      <c r="A300" s="12" t="str">
        <f t="array" aca="1" ref="A300" ca="1">IFERROR(INDEX('Récaptitulatif Résa PARIS 2018'!$A$2:OFFSET($A$2,LastR2,0), MATCH(0, IF($A$1='Récaptitulatif Résa PARIS 2018'!$F$2:OFFSET($F$2,LastR2,0), COUNTIF($A$2:$A299, 'Récaptitulatif Résa PARIS 2018'!$A$2:OFFSET($A$2,LastR2,0)), ""), 0)),"")</f>
        <v/>
      </c>
      <c r="B300" s="43">
        <f ca="1">IF(OR($A300="",$A300=0),0,SUMPRODUCT((('Récaptitulatif Résa PARIS 2018'!$A$2:OFFSET($A$2,LastR2,0))='Analyse par appartement'!$A300)*(('Récaptitulatif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00" s="43">
        <f ca="1">IF(OR($A300="",$A300=0),0,SUMPRODUCT((('Récaptitulatif Résa PARIS 2018'!$A$2:OFFSET($A$2,LastR2,0))='Analyse par appartement'!$A300)*(('Récaptitulatif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00" s="43">
        <f ca="1">IF(OR($A300="",$A300=0),0,SUMPRODUCT((('Récaptitulatif Résa PARIS 2018'!$A$2:OFFSET($A$2,LastR2,0))='Analyse par appartement'!$A300)*(('Récaptitulatif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00" s="43">
        <f ca="1">IF(OR($A300="",$A300=0),0,SUMPRODUCT((('Récaptitulatif Résa PARIS 2018'!$A$2:OFFSET($A$2,LastR2,0))='Analyse par appartement'!$A300)*(('Récaptitulatif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00" s="92">
        <f ca="1">IF(OR($A300="",$A300=0),0,SUMPRODUCT((('Récaptitulatif Résa PARIS 2018'!$A$2:OFFSET($A$2,LastR2,0))='Analyse par appartement'!$A300)*(('Récaptitulatif Résa PARIS 2018'!$F$2:OFFSET($F$2,LastR2,0))='Analyse par appartement'!$A$1)*(('Récaptitulatif Résa PARIS 2018'!$I$2:OFFSET($I$2,LastR2,0)))))</f>
        <v>0</v>
      </c>
      <c r="G300" s="43">
        <f ca="1">IFERROR(IF(A300="",0,INDIRECT("'Récaptitulatif Loyer Paris'!"&amp;ADDRESS(MATCH(A300,'Récapitulatif  Loyer PARIS 2018'!$A:$A,0),MATCH($A$1,'Récapitulatif  Loyer PARIS 2018'!$1:$1,0)+1,4))),0)</f>
        <v>0</v>
      </c>
      <c r="H300" s="92">
        <f ca="1">IFERROR(IF(A300="",0,INDIRECT("'Récaptitulatif Loyer Paris'!"&amp;ADDRESS(MATCH(A300,'Récapitulatif  Loyer PARIS 2018'!$A:$A,0),MATCH($A$1,'Récapitulatif  Loyer PARIS 2018'!$1:$1,0),4))),0)</f>
        <v>0</v>
      </c>
      <c r="I300" s="43">
        <f t="shared" ca="1" si="21"/>
        <v>0</v>
      </c>
      <c r="J300" s="44" t="str">
        <f t="shared" ca="1" si="22"/>
        <v/>
      </c>
      <c r="K300" s="45" t="str">
        <f t="shared" ca="1" si="23"/>
        <v/>
      </c>
    </row>
    <row r="301" spans="1:11" ht="20.100000000000001" customHeight="1" x14ac:dyDescent="0.25">
      <c r="A301" s="12" t="str">
        <f t="array" aca="1" ref="A301" ca="1">IFERROR(INDEX('Récaptitulatif Résa PARIS 2018'!$A$2:OFFSET($A$2,LastR2,0), MATCH(0, IF($A$1='Récaptitulatif Résa PARIS 2018'!$F$2:OFFSET($F$2,LastR2,0), COUNTIF($A$2:$A300, 'Récaptitulatif Résa PARIS 2018'!$A$2:OFFSET($A$2,LastR2,0)), ""), 0)),"")</f>
        <v/>
      </c>
      <c r="B301" s="43">
        <f ca="1">IF(OR($A301="",$A301=0),0,SUMPRODUCT((('Récaptitulatif Résa PARIS 2018'!$A$2:OFFSET($A$2,LastR2,0))='Analyse par appartement'!$A301)*(('Récaptitulatif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01" s="43">
        <f ca="1">IF(OR($A301="",$A301=0),0,SUMPRODUCT((('Récaptitulatif Résa PARIS 2018'!$A$2:OFFSET($A$2,LastR2,0))='Analyse par appartement'!$A301)*(('Récaptitulatif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01" s="43">
        <f ca="1">IF(OR($A301="",$A301=0),0,SUMPRODUCT((('Récaptitulatif Résa PARIS 2018'!$A$2:OFFSET($A$2,LastR2,0))='Analyse par appartement'!$A301)*(('Récaptitulatif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01" s="43">
        <f ca="1">IF(OR($A301="",$A301=0),0,SUMPRODUCT((('Récaptitulatif Résa PARIS 2018'!$A$2:OFFSET($A$2,LastR2,0))='Analyse par appartement'!$A301)*(('Récaptitulatif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01" s="92">
        <f ca="1">IF(OR($A301="",$A301=0),0,SUMPRODUCT((('Récaptitulatif Résa PARIS 2018'!$A$2:OFFSET($A$2,LastR2,0))='Analyse par appartement'!$A301)*(('Récaptitulatif Résa PARIS 2018'!$F$2:OFFSET($F$2,LastR2,0))='Analyse par appartement'!$A$1)*(('Récaptitulatif Résa PARIS 2018'!$I$2:OFFSET($I$2,LastR2,0)))))</f>
        <v>0</v>
      </c>
      <c r="G301" s="43">
        <f ca="1">IFERROR(IF(A301="",0,INDIRECT("'Récaptitulatif Loyer Paris'!"&amp;ADDRESS(MATCH(A301,'Récapitulatif  Loyer PARIS 2018'!$A:$A,0),MATCH($A$1,'Récapitulatif  Loyer PARIS 2018'!$1:$1,0)+1,4))),0)</f>
        <v>0</v>
      </c>
      <c r="H301" s="92">
        <f ca="1">IFERROR(IF(A301="",0,INDIRECT("'Récaptitulatif Loyer Paris'!"&amp;ADDRESS(MATCH(A301,'Récapitulatif  Loyer PARIS 2018'!$A:$A,0),MATCH($A$1,'Récapitulatif  Loyer PARIS 2018'!$1:$1,0),4))),0)</f>
        <v>0</v>
      </c>
      <c r="I301" s="43">
        <f t="shared" ca="1" si="21"/>
        <v>0</v>
      </c>
      <c r="J301" s="44" t="str">
        <f t="shared" ca="1" si="22"/>
        <v/>
      </c>
      <c r="K301" s="45" t="str">
        <f t="shared" ca="1" si="23"/>
        <v/>
      </c>
    </row>
    <row r="302" spans="1:11" ht="20.100000000000001" customHeight="1" x14ac:dyDescent="0.25">
      <c r="A302" s="12" t="str">
        <f t="array" aca="1" ref="A302" ca="1">IFERROR(INDEX('Récaptitulatif Résa PARIS 2018'!$A$2:OFFSET($A$2,LastR2,0), MATCH(0, IF($A$1='Récaptitulatif Résa PARIS 2018'!$F$2:OFFSET($F$2,LastR2,0), COUNTIF($A$2:$A301, 'Récaptitulatif Résa PARIS 2018'!$A$2:OFFSET($A$2,LastR2,0)), ""), 0)),"")</f>
        <v/>
      </c>
      <c r="B302" s="43">
        <f ca="1">IF(OR($A302="",$A302=0),0,SUMPRODUCT((('Récaptitulatif Résa PARIS 2018'!$A$2:OFFSET($A$2,LastR2,0))='Analyse par appartement'!$A302)*(('Récaptitulatif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02" s="43">
        <f ca="1">IF(OR($A302="",$A302=0),0,SUMPRODUCT((('Récaptitulatif Résa PARIS 2018'!$A$2:OFFSET($A$2,LastR2,0))='Analyse par appartement'!$A302)*(('Récaptitulatif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02" s="43">
        <f ca="1">IF(OR($A302="",$A302=0),0,SUMPRODUCT((('Récaptitulatif Résa PARIS 2018'!$A$2:OFFSET($A$2,LastR2,0))='Analyse par appartement'!$A302)*(('Récaptitulatif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02" s="43">
        <f ca="1">IF(OR($A302="",$A302=0),0,SUMPRODUCT((('Récaptitulatif Résa PARIS 2018'!$A$2:OFFSET($A$2,LastR2,0))='Analyse par appartement'!$A302)*(('Récaptitulatif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02" s="92">
        <f ca="1">IF(OR($A302="",$A302=0),0,SUMPRODUCT((('Récaptitulatif Résa PARIS 2018'!$A$2:OFFSET($A$2,LastR2,0))='Analyse par appartement'!$A302)*(('Récaptitulatif Résa PARIS 2018'!$F$2:OFFSET($F$2,LastR2,0))='Analyse par appartement'!$A$1)*(('Récaptitulatif Résa PARIS 2018'!$I$2:OFFSET($I$2,LastR2,0)))))</f>
        <v>0</v>
      </c>
      <c r="G302" s="43">
        <f ca="1">IFERROR(IF(A302="",0,INDIRECT("'Récaptitulatif Loyer Paris'!"&amp;ADDRESS(MATCH(A302,'Récapitulatif  Loyer PARIS 2018'!$A:$A,0),MATCH($A$1,'Récapitulatif  Loyer PARIS 2018'!$1:$1,0)+1,4))),0)</f>
        <v>0</v>
      </c>
      <c r="H302" s="92">
        <f ca="1">IFERROR(IF(A302="",0,INDIRECT("'Récaptitulatif Loyer Paris'!"&amp;ADDRESS(MATCH(A302,'Récapitulatif  Loyer PARIS 2018'!$A:$A,0),MATCH($A$1,'Récapitulatif  Loyer PARIS 2018'!$1:$1,0),4))),0)</f>
        <v>0</v>
      </c>
      <c r="I302" s="43">
        <f t="shared" ca="1" si="21"/>
        <v>0</v>
      </c>
      <c r="J302" s="44" t="str">
        <f t="shared" ca="1" si="22"/>
        <v/>
      </c>
      <c r="K302" s="45" t="str">
        <f t="shared" ca="1" si="23"/>
        <v/>
      </c>
    </row>
    <row r="303" spans="1:11" ht="20.100000000000001" customHeight="1" x14ac:dyDescent="0.25">
      <c r="A303" s="12" t="str">
        <f t="array" aca="1" ref="A303" ca="1">IFERROR(INDEX('Récaptitulatif Résa PARIS 2018'!$A$2:OFFSET($A$2,LastR2,0), MATCH(0, IF($A$1='Récaptitulatif Résa PARIS 2018'!$F$2:OFFSET($F$2,LastR2,0), COUNTIF($A$2:$A302, 'Récaptitulatif Résa PARIS 2018'!$A$2:OFFSET($A$2,LastR2,0)), ""), 0)),"")</f>
        <v/>
      </c>
      <c r="B303" s="43">
        <f ca="1">IF(OR($A303="",$A303=0),0,SUMPRODUCT((('Récaptitulatif Résa PARIS 2018'!$A$2:OFFSET($A$2,LastR2,0))='Analyse par appartement'!$A303)*(('Récaptitulatif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03" s="43">
        <f ca="1">IF(OR($A303="",$A303=0),0,SUMPRODUCT((('Récaptitulatif Résa PARIS 2018'!$A$2:OFFSET($A$2,LastR2,0))='Analyse par appartement'!$A303)*(('Récaptitulatif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03" s="43">
        <f ca="1">IF(OR($A303="",$A303=0),0,SUMPRODUCT((('Récaptitulatif Résa PARIS 2018'!$A$2:OFFSET($A$2,LastR2,0))='Analyse par appartement'!$A303)*(('Récaptitulatif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03" s="43">
        <f ca="1">IF(OR($A303="",$A303=0),0,SUMPRODUCT((('Récaptitulatif Résa PARIS 2018'!$A$2:OFFSET($A$2,LastR2,0))='Analyse par appartement'!$A303)*(('Récaptitulatif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03" s="92">
        <f ca="1">IF(OR($A303="",$A303=0),0,SUMPRODUCT((('Récaptitulatif Résa PARIS 2018'!$A$2:OFFSET($A$2,LastR2,0))='Analyse par appartement'!$A303)*(('Récaptitulatif Résa PARIS 2018'!$F$2:OFFSET($F$2,LastR2,0))='Analyse par appartement'!$A$1)*(('Récaptitulatif Résa PARIS 2018'!$I$2:OFFSET($I$2,LastR2,0)))))</f>
        <v>0</v>
      </c>
      <c r="G303" s="43">
        <f ca="1">IFERROR(IF(A303="",0,INDIRECT("'Récaptitulatif Loyer Paris'!"&amp;ADDRESS(MATCH(A303,'Récapitulatif  Loyer PARIS 2018'!$A:$A,0),MATCH($A$1,'Récapitulatif  Loyer PARIS 2018'!$1:$1,0)+1,4))),0)</f>
        <v>0</v>
      </c>
      <c r="H303" s="92">
        <f ca="1">IFERROR(IF(A303="",0,INDIRECT("'Récaptitulatif Loyer Paris'!"&amp;ADDRESS(MATCH(A303,'Récapitulatif  Loyer PARIS 2018'!$A:$A,0),MATCH($A$1,'Récapitulatif  Loyer PARIS 2018'!$1:$1,0),4))),0)</f>
        <v>0</v>
      </c>
      <c r="I303" s="43">
        <f t="shared" ca="1" si="21"/>
        <v>0</v>
      </c>
      <c r="J303" s="44" t="str">
        <f t="shared" ca="1" si="22"/>
        <v/>
      </c>
      <c r="K303" s="45" t="str">
        <f t="shared" ca="1" si="23"/>
        <v/>
      </c>
    </row>
    <row r="304" spans="1:11" ht="20.100000000000001" customHeight="1" x14ac:dyDescent="0.25">
      <c r="A304" s="12" t="str">
        <f t="array" aca="1" ref="A304" ca="1">IFERROR(INDEX('Récaptitulatif Résa PARIS 2018'!$A$2:OFFSET($A$2,LastR2,0), MATCH(0, IF($A$1='Récaptitulatif Résa PARIS 2018'!$F$2:OFFSET($F$2,LastR2,0), COUNTIF($A$2:$A303, 'Récaptitulatif Résa PARIS 2018'!$A$2:OFFSET($A$2,LastR2,0)), ""), 0)),"")</f>
        <v/>
      </c>
      <c r="B304" s="43">
        <f ca="1">IF(OR($A304="",$A304=0),0,SUMPRODUCT((('Récaptitulatif Résa PARIS 2018'!$A$2:OFFSET($A$2,LastR2,0))='Analyse par appartement'!$A304)*(('Récaptitulatif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04" s="43">
        <f ca="1">IF(OR($A304="",$A304=0),0,SUMPRODUCT((('Récaptitulatif Résa PARIS 2018'!$A$2:OFFSET($A$2,LastR2,0))='Analyse par appartement'!$A304)*(('Récaptitulatif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04" s="43">
        <f ca="1">IF(OR($A304="",$A304=0),0,SUMPRODUCT((('Récaptitulatif Résa PARIS 2018'!$A$2:OFFSET($A$2,LastR2,0))='Analyse par appartement'!$A304)*(('Récaptitulatif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04" s="43">
        <f ca="1">IF(OR($A304="",$A304=0),0,SUMPRODUCT((('Récaptitulatif Résa PARIS 2018'!$A$2:OFFSET($A$2,LastR2,0))='Analyse par appartement'!$A304)*(('Récaptitulatif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04" s="92">
        <f ca="1">IF(OR($A304="",$A304=0),0,SUMPRODUCT((('Récaptitulatif Résa PARIS 2018'!$A$2:OFFSET($A$2,LastR2,0))='Analyse par appartement'!$A304)*(('Récaptitulatif Résa PARIS 2018'!$F$2:OFFSET($F$2,LastR2,0))='Analyse par appartement'!$A$1)*(('Récaptitulatif Résa PARIS 2018'!$I$2:OFFSET($I$2,LastR2,0)))))</f>
        <v>0</v>
      </c>
      <c r="G304" s="43">
        <f ca="1">IFERROR(IF(A304="",0,INDIRECT("'Récaptitulatif Loyer Paris'!"&amp;ADDRESS(MATCH(A304,'Récapitulatif  Loyer PARIS 2018'!$A:$A,0),MATCH($A$1,'Récapitulatif  Loyer PARIS 2018'!$1:$1,0)+1,4))),0)</f>
        <v>0</v>
      </c>
      <c r="H304" s="92">
        <f ca="1">IFERROR(IF(A304="",0,INDIRECT("'Récaptitulatif Loyer Paris'!"&amp;ADDRESS(MATCH(A304,'Récapitulatif  Loyer PARIS 2018'!$A:$A,0),MATCH($A$1,'Récapitulatif  Loyer PARIS 2018'!$1:$1,0),4))),0)</f>
        <v>0</v>
      </c>
      <c r="I304" s="43">
        <f t="shared" ca="1" si="21"/>
        <v>0</v>
      </c>
      <c r="J304" s="44" t="str">
        <f t="shared" ca="1" si="22"/>
        <v/>
      </c>
      <c r="K304" s="45" t="str">
        <f t="shared" ca="1" si="23"/>
        <v/>
      </c>
    </row>
    <row r="305" spans="1:11" ht="20.100000000000001" customHeight="1" x14ac:dyDescent="0.25">
      <c r="A305" s="12" t="str">
        <f t="array" aca="1" ref="A305" ca="1">IFERROR(INDEX('Récaptitulatif Résa PARIS 2018'!$A$2:OFFSET($A$2,LastR2,0), MATCH(0, IF($A$1='Récaptitulatif Résa PARIS 2018'!$F$2:OFFSET($F$2,LastR2,0), COUNTIF($A$2:$A304, 'Récaptitulatif Résa PARIS 2018'!$A$2:OFFSET($A$2,LastR2,0)), ""), 0)),"")</f>
        <v/>
      </c>
      <c r="B305" s="43">
        <f ca="1">IF(OR($A305="",$A305=0),0,SUMPRODUCT((('Récaptitulatif Résa PARIS 2018'!$A$2:OFFSET($A$2,LastR2,0))='Analyse par appartement'!$A305)*(('Récaptitulatif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05" s="43">
        <f ca="1">IF(OR($A305="",$A305=0),0,SUMPRODUCT((('Récaptitulatif Résa PARIS 2018'!$A$2:OFFSET($A$2,LastR2,0))='Analyse par appartement'!$A305)*(('Récaptitulatif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05" s="43">
        <f ca="1">IF(OR($A305="",$A305=0),0,SUMPRODUCT((('Récaptitulatif Résa PARIS 2018'!$A$2:OFFSET($A$2,LastR2,0))='Analyse par appartement'!$A305)*(('Récaptitulatif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05" s="43">
        <f ca="1">IF(OR($A305="",$A305=0),0,SUMPRODUCT((('Récaptitulatif Résa PARIS 2018'!$A$2:OFFSET($A$2,LastR2,0))='Analyse par appartement'!$A305)*(('Récaptitulatif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05" s="92">
        <f ca="1">IF(OR($A305="",$A305=0),0,SUMPRODUCT((('Récaptitulatif Résa PARIS 2018'!$A$2:OFFSET($A$2,LastR2,0))='Analyse par appartement'!$A305)*(('Récaptitulatif Résa PARIS 2018'!$F$2:OFFSET($F$2,LastR2,0))='Analyse par appartement'!$A$1)*(('Récaptitulatif Résa PARIS 2018'!$I$2:OFFSET($I$2,LastR2,0)))))</f>
        <v>0</v>
      </c>
      <c r="G305" s="43">
        <f ca="1">IFERROR(IF(A305="",0,INDIRECT("'Récaptitulatif Loyer Paris'!"&amp;ADDRESS(MATCH(A305,'Récapitulatif  Loyer PARIS 2018'!$A:$A,0),MATCH($A$1,'Récapitulatif  Loyer PARIS 2018'!$1:$1,0)+1,4))),0)</f>
        <v>0</v>
      </c>
      <c r="H305" s="92">
        <f ca="1">IFERROR(IF(A305="",0,INDIRECT("'Récaptitulatif Loyer Paris'!"&amp;ADDRESS(MATCH(A305,'Récapitulatif  Loyer PARIS 2018'!$A:$A,0),MATCH($A$1,'Récapitulatif  Loyer PARIS 2018'!$1:$1,0),4))),0)</f>
        <v>0</v>
      </c>
      <c r="I305" s="43">
        <f t="shared" ca="1" si="21"/>
        <v>0</v>
      </c>
      <c r="J305" s="44" t="str">
        <f t="shared" ca="1" si="22"/>
        <v/>
      </c>
      <c r="K305" s="45" t="str">
        <f t="shared" ca="1" si="23"/>
        <v/>
      </c>
    </row>
    <row r="306" spans="1:11" ht="20.100000000000001" customHeight="1" x14ac:dyDescent="0.25">
      <c r="A306" s="12" t="str">
        <f t="array" aca="1" ref="A306" ca="1">IFERROR(INDEX('Récaptitulatif Résa PARIS 2018'!$A$2:OFFSET($A$2,LastR2,0), MATCH(0, IF($A$1='Récaptitulatif Résa PARIS 2018'!$F$2:OFFSET($F$2,LastR2,0), COUNTIF($A$2:$A305, 'Récaptitulatif Résa PARIS 2018'!$A$2:OFFSET($A$2,LastR2,0)), ""), 0)),"")</f>
        <v/>
      </c>
      <c r="B306" s="43">
        <f ca="1">IF(OR($A306="",$A306=0),0,SUMPRODUCT((('Récaptitulatif Résa PARIS 2018'!$A$2:OFFSET($A$2,LastR2,0))='Analyse par appartement'!$A306)*(('Récaptitulatif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06" s="43">
        <f ca="1">IF(OR($A306="",$A306=0),0,SUMPRODUCT((('Récaptitulatif Résa PARIS 2018'!$A$2:OFFSET($A$2,LastR2,0))='Analyse par appartement'!$A306)*(('Récaptitulatif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06" s="43">
        <f ca="1">IF(OR($A306="",$A306=0),0,SUMPRODUCT((('Récaptitulatif Résa PARIS 2018'!$A$2:OFFSET($A$2,LastR2,0))='Analyse par appartement'!$A306)*(('Récaptitulatif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06" s="43">
        <f ca="1">IF(OR($A306="",$A306=0),0,SUMPRODUCT((('Récaptitulatif Résa PARIS 2018'!$A$2:OFFSET($A$2,LastR2,0))='Analyse par appartement'!$A306)*(('Récaptitulatif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06" s="92">
        <f ca="1">IF(OR($A306="",$A306=0),0,SUMPRODUCT((('Récaptitulatif Résa PARIS 2018'!$A$2:OFFSET($A$2,LastR2,0))='Analyse par appartement'!$A306)*(('Récaptitulatif Résa PARIS 2018'!$F$2:OFFSET($F$2,LastR2,0))='Analyse par appartement'!$A$1)*(('Récaptitulatif Résa PARIS 2018'!$I$2:OFFSET($I$2,LastR2,0)))))</f>
        <v>0</v>
      </c>
      <c r="G306" s="43">
        <f ca="1">IFERROR(IF(A306="",0,INDIRECT("'Récaptitulatif Loyer Paris'!"&amp;ADDRESS(MATCH(A306,'Récapitulatif  Loyer PARIS 2018'!$A:$A,0),MATCH($A$1,'Récapitulatif  Loyer PARIS 2018'!$1:$1,0)+1,4))),0)</f>
        <v>0</v>
      </c>
      <c r="H306" s="92">
        <f ca="1">IFERROR(IF(A306="",0,INDIRECT("'Récaptitulatif Loyer Paris'!"&amp;ADDRESS(MATCH(A306,'Récapitulatif  Loyer PARIS 2018'!$A:$A,0),MATCH($A$1,'Récapitulatif  Loyer PARIS 2018'!$1:$1,0),4))),0)</f>
        <v>0</v>
      </c>
      <c r="I306" s="43">
        <f t="shared" ca="1" si="21"/>
        <v>0</v>
      </c>
      <c r="J306" s="44" t="str">
        <f t="shared" ca="1" si="22"/>
        <v/>
      </c>
      <c r="K306" s="45" t="str">
        <f t="shared" ca="1" si="23"/>
        <v/>
      </c>
    </row>
    <row r="307" spans="1:11" ht="20.100000000000001" customHeight="1" x14ac:dyDescent="0.25">
      <c r="A307" s="12" t="str">
        <f t="array" aca="1" ref="A307" ca="1">IFERROR(INDEX('Récaptitulatif Résa PARIS 2018'!$A$2:OFFSET($A$2,LastR2,0), MATCH(0, IF($A$1='Récaptitulatif Résa PARIS 2018'!$F$2:OFFSET($F$2,LastR2,0), COUNTIF($A$2:$A306, 'Récaptitulatif Résa PARIS 2018'!$A$2:OFFSET($A$2,LastR2,0)), ""), 0)),"")</f>
        <v/>
      </c>
      <c r="B307" s="43">
        <f ca="1">IF(OR($A307="",$A307=0),0,SUMPRODUCT((('Récaptitulatif Résa PARIS 2018'!$A$2:OFFSET($A$2,LastR2,0))='Analyse par appartement'!$A307)*(('Récaptitulatif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07" s="43">
        <f ca="1">IF(OR($A307="",$A307=0),0,SUMPRODUCT((('Récaptitulatif Résa PARIS 2018'!$A$2:OFFSET($A$2,LastR2,0))='Analyse par appartement'!$A307)*(('Récaptitulatif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07" s="43">
        <f ca="1">IF(OR($A307="",$A307=0),0,SUMPRODUCT((('Récaptitulatif Résa PARIS 2018'!$A$2:OFFSET($A$2,LastR2,0))='Analyse par appartement'!$A307)*(('Récaptitulatif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07" s="43">
        <f ca="1">IF(OR($A307="",$A307=0),0,SUMPRODUCT((('Récaptitulatif Résa PARIS 2018'!$A$2:OFFSET($A$2,LastR2,0))='Analyse par appartement'!$A307)*(('Récaptitulatif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07" s="92">
        <f ca="1">IF(OR($A307="",$A307=0),0,SUMPRODUCT((('Récaptitulatif Résa PARIS 2018'!$A$2:OFFSET($A$2,LastR2,0))='Analyse par appartement'!$A307)*(('Récaptitulatif Résa PARIS 2018'!$F$2:OFFSET($F$2,LastR2,0))='Analyse par appartement'!$A$1)*(('Récaptitulatif Résa PARIS 2018'!$I$2:OFFSET($I$2,LastR2,0)))))</f>
        <v>0</v>
      </c>
      <c r="G307" s="43">
        <f ca="1">IFERROR(IF(A307="",0,INDIRECT("'Récaptitulatif Loyer Paris'!"&amp;ADDRESS(MATCH(A307,'Récapitulatif  Loyer PARIS 2018'!$A:$A,0),MATCH($A$1,'Récapitulatif  Loyer PARIS 2018'!$1:$1,0)+1,4))),0)</f>
        <v>0</v>
      </c>
      <c r="H307" s="92">
        <f ca="1">IFERROR(IF(A307="",0,INDIRECT("'Récaptitulatif Loyer Paris'!"&amp;ADDRESS(MATCH(A307,'Récapitulatif  Loyer PARIS 2018'!$A:$A,0),MATCH($A$1,'Récapitulatif  Loyer PARIS 2018'!$1:$1,0),4))),0)</f>
        <v>0</v>
      </c>
      <c r="I307" s="43">
        <f t="shared" ca="1" si="21"/>
        <v>0</v>
      </c>
      <c r="J307" s="44" t="str">
        <f t="shared" ca="1" si="22"/>
        <v/>
      </c>
      <c r="K307" s="45" t="str">
        <f t="shared" ca="1" si="23"/>
        <v/>
      </c>
    </row>
    <row r="308" spans="1:11" ht="20.100000000000001" customHeight="1" x14ac:dyDescent="0.25">
      <c r="A308" s="12" t="str">
        <f t="array" aca="1" ref="A308" ca="1">IFERROR(INDEX('Récaptitulatif Résa PARIS 2018'!$A$2:OFFSET($A$2,LastR2,0), MATCH(0, IF($A$1='Récaptitulatif Résa PARIS 2018'!$F$2:OFFSET($F$2,LastR2,0), COUNTIF($A$2:$A307, 'Récaptitulatif Résa PARIS 2018'!$A$2:OFFSET($A$2,LastR2,0)), ""), 0)),"")</f>
        <v/>
      </c>
      <c r="B308" s="43">
        <f ca="1">IF(OR($A308="",$A308=0),0,SUMPRODUCT((('Récaptitulatif Résa PARIS 2018'!$A$2:OFFSET($A$2,LastR2,0))='Analyse par appartement'!$A308)*(('Récaptitulatif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08" s="43">
        <f ca="1">IF(OR($A308="",$A308=0),0,SUMPRODUCT((('Récaptitulatif Résa PARIS 2018'!$A$2:OFFSET($A$2,LastR2,0))='Analyse par appartement'!$A308)*(('Récaptitulatif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08" s="43">
        <f ca="1">IF(OR($A308="",$A308=0),0,SUMPRODUCT((('Récaptitulatif Résa PARIS 2018'!$A$2:OFFSET($A$2,LastR2,0))='Analyse par appartement'!$A308)*(('Récaptitulatif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08" s="43">
        <f ca="1">IF(OR($A308="",$A308=0),0,SUMPRODUCT((('Récaptitulatif Résa PARIS 2018'!$A$2:OFFSET($A$2,LastR2,0))='Analyse par appartement'!$A308)*(('Récaptitulatif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08" s="92">
        <f ca="1">IF(OR($A308="",$A308=0),0,SUMPRODUCT((('Récaptitulatif Résa PARIS 2018'!$A$2:OFFSET($A$2,LastR2,0))='Analyse par appartement'!$A308)*(('Récaptitulatif Résa PARIS 2018'!$F$2:OFFSET($F$2,LastR2,0))='Analyse par appartement'!$A$1)*(('Récaptitulatif Résa PARIS 2018'!$I$2:OFFSET($I$2,LastR2,0)))))</f>
        <v>0</v>
      </c>
      <c r="G308" s="43">
        <f ca="1">IFERROR(IF(A308="",0,INDIRECT("'Récaptitulatif Loyer Paris'!"&amp;ADDRESS(MATCH(A308,'Récapitulatif  Loyer PARIS 2018'!$A:$A,0),MATCH($A$1,'Récapitulatif  Loyer PARIS 2018'!$1:$1,0)+1,4))),0)</f>
        <v>0</v>
      </c>
      <c r="H308" s="92">
        <f ca="1">IFERROR(IF(A308="",0,INDIRECT("'Récaptitulatif Loyer Paris'!"&amp;ADDRESS(MATCH(A308,'Récapitulatif  Loyer PARIS 2018'!$A:$A,0),MATCH($A$1,'Récapitulatif  Loyer PARIS 2018'!$1:$1,0),4))),0)</f>
        <v>0</v>
      </c>
      <c r="I308" s="43">
        <f t="shared" ca="1" si="21"/>
        <v>0</v>
      </c>
      <c r="J308" s="44" t="str">
        <f t="shared" ca="1" si="22"/>
        <v/>
      </c>
      <c r="K308" s="45" t="str">
        <f t="shared" ca="1" si="23"/>
        <v/>
      </c>
    </row>
    <row r="309" spans="1:11" ht="20.100000000000001" customHeight="1" x14ac:dyDescent="0.25">
      <c r="A309" s="12" t="str">
        <f t="array" aca="1" ref="A309" ca="1">IFERROR(INDEX('Récaptitulatif Résa PARIS 2018'!$A$2:OFFSET($A$2,LastR2,0), MATCH(0, IF($A$1='Récaptitulatif Résa PARIS 2018'!$F$2:OFFSET($F$2,LastR2,0), COUNTIF($A$2:$A308, 'Récaptitulatif Résa PARIS 2018'!$A$2:OFFSET($A$2,LastR2,0)), ""), 0)),"")</f>
        <v/>
      </c>
      <c r="B309" s="43">
        <f ca="1">IF(OR($A309="",$A309=0),0,SUMPRODUCT((('Récaptitulatif Résa PARIS 2018'!$A$2:OFFSET($A$2,LastR2,0))='Analyse par appartement'!$A309)*(('Récaptitulatif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09" s="43">
        <f ca="1">IF(OR($A309="",$A309=0),0,SUMPRODUCT((('Récaptitulatif Résa PARIS 2018'!$A$2:OFFSET($A$2,LastR2,0))='Analyse par appartement'!$A309)*(('Récaptitulatif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09" s="43">
        <f ca="1">IF(OR($A309="",$A309=0),0,SUMPRODUCT((('Récaptitulatif Résa PARIS 2018'!$A$2:OFFSET($A$2,LastR2,0))='Analyse par appartement'!$A309)*(('Récaptitulatif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09" s="43">
        <f ca="1">IF(OR($A309="",$A309=0),0,SUMPRODUCT((('Récaptitulatif Résa PARIS 2018'!$A$2:OFFSET($A$2,LastR2,0))='Analyse par appartement'!$A309)*(('Récaptitulatif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09" s="92">
        <f ca="1">IF(OR($A309="",$A309=0),0,SUMPRODUCT((('Récaptitulatif Résa PARIS 2018'!$A$2:OFFSET($A$2,LastR2,0))='Analyse par appartement'!$A309)*(('Récaptitulatif Résa PARIS 2018'!$F$2:OFFSET($F$2,LastR2,0))='Analyse par appartement'!$A$1)*(('Récaptitulatif Résa PARIS 2018'!$I$2:OFFSET($I$2,LastR2,0)))))</f>
        <v>0</v>
      </c>
      <c r="G309" s="43">
        <f ca="1">IFERROR(IF(A309="",0,INDIRECT("'Récaptitulatif Loyer Paris'!"&amp;ADDRESS(MATCH(A309,'Récapitulatif  Loyer PARIS 2018'!$A:$A,0),MATCH($A$1,'Récapitulatif  Loyer PARIS 2018'!$1:$1,0)+1,4))),0)</f>
        <v>0</v>
      </c>
      <c r="H309" s="92">
        <f ca="1">IFERROR(IF(A309="",0,INDIRECT("'Récaptitulatif Loyer Paris'!"&amp;ADDRESS(MATCH(A309,'Récapitulatif  Loyer PARIS 2018'!$A:$A,0),MATCH($A$1,'Récapitulatif  Loyer PARIS 2018'!$1:$1,0),4))),0)</f>
        <v>0</v>
      </c>
      <c r="I309" s="43">
        <f t="shared" ca="1" si="21"/>
        <v>0</v>
      </c>
      <c r="J309" s="44" t="str">
        <f t="shared" ca="1" si="22"/>
        <v/>
      </c>
      <c r="K309" s="45" t="str">
        <f t="shared" ca="1" si="23"/>
        <v/>
      </c>
    </row>
    <row r="310" spans="1:11" ht="20.100000000000001" customHeight="1" x14ac:dyDescent="0.25">
      <c r="A310" s="12" t="str">
        <f t="array" aca="1" ref="A310" ca="1">IFERROR(INDEX('Récaptitulatif Résa PARIS 2018'!$A$2:OFFSET($A$2,LastR2,0), MATCH(0, IF($A$1='Récaptitulatif Résa PARIS 2018'!$F$2:OFFSET($F$2,LastR2,0), COUNTIF($A$2:$A309, 'Récaptitulatif Résa PARIS 2018'!$A$2:OFFSET($A$2,LastR2,0)), ""), 0)),"")</f>
        <v/>
      </c>
      <c r="B310" s="43">
        <f ca="1">IF(OR($A310="",$A310=0),0,SUMPRODUCT((('Récaptitulatif Résa PARIS 2018'!$A$2:OFFSET($A$2,LastR2,0))='Analyse par appartement'!$A310)*(('Récaptitulatif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10" s="43">
        <f ca="1">IF(OR($A310="",$A310=0),0,SUMPRODUCT((('Récaptitulatif Résa PARIS 2018'!$A$2:OFFSET($A$2,LastR2,0))='Analyse par appartement'!$A310)*(('Récaptitulatif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10" s="43">
        <f ca="1">IF(OR($A310="",$A310=0),0,SUMPRODUCT((('Récaptitulatif Résa PARIS 2018'!$A$2:OFFSET($A$2,LastR2,0))='Analyse par appartement'!$A310)*(('Récaptitulatif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10" s="43">
        <f ca="1">IF(OR($A310="",$A310=0),0,SUMPRODUCT((('Récaptitulatif Résa PARIS 2018'!$A$2:OFFSET($A$2,LastR2,0))='Analyse par appartement'!$A310)*(('Récaptitulatif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10" s="92">
        <f ca="1">IF(OR($A310="",$A310=0),0,SUMPRODUCT((('Récaptitulatif Résa PARIS 2018'!$A$2:OFFSET($A$2,LastR2,0))='Analyse par appartement'!$A310)*(('Récaptitulatif Résa PARIS 2018'!$F$2:OFFSET($F$2,LastR2,0))='Analyse par appartement'!$A$1)*(('Récaptitulatif Résa PARIS 2018'!$I$2:OFFSET($I$2,LastR2,0)))))</f>
        <v>0</v>
      </c>
      <c r="G310" s="43">
        <f ca="1">IFERROR(IF(A310="",0,INDIRECT("'Récaptitulatif Loyer Paris'!"&amp;ADDRESS(MATCH(A310,'Récapitulatif  Loyer PARIS 2018'!$A:$A,0),MATCH($A$1,'Récapitulatif  Loyer PARIS 2018'!$1:$1,0)+1,4))),0)</f>
        <v>0</v>
      </c>
      <c r="H310" s="92">
        <f ca="1">IFERROR(IF(A310="",0,INDIRECT("'Récaptitulatif Loyer Paris'!"&amp;ADDRESS(MATCH(A310,'Récapitulatif  Loyer PARIS 2018'!$A:$A,0),MATCH($A$1,'Récapitulatif  Loyer PARIS 2018'!$1:$1,0),4))),0)</f>
        <v>0</v>
      </c>
      <c r="I310" s="43">
        <f t="shared" ca="1" si="21"/>
        <v>0</v>
      </c>
      <c r="J310" s="44" t="str">
        <f t="shared" ca="1" si="22"/>
        <v/>
      </c>
      <c r="K310" s="45" t="str">
        <f t="shared" ca="1" si="23"/>
        <v/>
      </c>
    </row>
    <row r="311" spans="1:11" ht="20.100000000000001" customHeight="1" x14ac:dyDescent="0.25">
      <c r="A311" s="12" t="str">
        <f t="array" aca="1" ref="A311" ca="1">IFERROR(INDEX('Récaptitulatif Résa PARIS 2018'!$A$2:OFFSET($A$2,LastR2,0), MATCH(0, IF($A$1='Récaptitulatif Résa PARIS 2018'!$F$2:OFFSET($F$2,LastR2,0), COUNTIF($A$2:$A310, 'Récaptitulatif Résa PARIS 2018'!$A$2:OFFSET($A$2,LastR2,0)), ""), 0)),"")</f>
        <v/>
      </c>
      <c r="B311" s="43">
        <f ca="1">IF(OR($A311="",$A311=0),0,SUMPRODUCT((('Récaptitulatif Résa PARIS 2018'!$A$2:OFFSET($A$2,LastR2,0))='Analyse par appartement'!$A311)*(('Récaptitulatif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11" s="43">
        <f ca="1">IF(OR($A311="",$A311=0),0,SUMPRODUCT((('Récaptitulatif Résa PARIS 2018'!$A$2:OFFSET($A$2,LastR2,0))='Analyse par appartement'!$A311)*(('Récaptitulatif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11" s="43">
        <f ca="1">IF(OR($A311="",$A311=0),0,SUMPRODUCT((('Récaptitulatif Résa PARIS 2018'!$A$2:OFFSET($A$2,LastR2,0))='Analyse par appartement'!$A311)*(('Récaptitulatif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11" s="43">
        <f ca="1">IF(OR($A311="",$A311=0),0,SUMPRODUCT((('Récaptitulatif Résa PARIS 2018'!$A$2:OFFSET($A$2,LastR2,0))='Analyse par appartement'!$A311)*(('Récaptitulatif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11" s="92">
        <f ca="1">IF(OR($A311="",$A311=0),0,SUMPRODUCT((('Récaptitulatif Résa PARIS 2018'!$A$2:OFFSET($A$2,LastR2,0))='Analyse par appartement'!$A311)*(('Récaptitulatif Résa PARIS 2018'!$F$2:OFFSET($F$2,LastR2,0))='Analyse par appartement'!$A$1)*(('Récaptitulatif Résa PARIS 2018'!$I$2:OFFSET($I$2,LastR2,0)))))</f>
        <v>0</v>
      </c>
      <c r="G311" s="43">
        <f ca="1">IFERROR(IF(A311="",0,INDIRECT("'Récaptitulatif Loyer Paris'!"&amp;ADDRESS(MATCH(A311,'Récapitulatif  Loyer PARIS 2018'!$A:$A,0),MATCH($A$1,'Récapitulatif  Loyer PARIS 2018'!$1:$1,0)+1,4))),0)</f>
        <v>0</v>
      </c>
      <c r="H311" s="92">
        <f ca="1">IFERROR(IF(A311="",0,INDIRECT("'Récaptitulatif Loyer Paris'!"&amp;ADDRESS(MATCH(A311,'Récapitulatif  Loyer PARIS 2018'!$A:$A,0),MATCH($A$1,'Récapitulatif  Loyer PARIS 2018'!$1:$1,0),4))),0)</f>
        <v>0</v>
      </c>
      <c r="I311" s="43">
        <f t="shared" ca="1" si="21"/>
        <v>0</v>
      </c>
      <c r="J311" s="44" t="str">
        <f t="shared" ca="1" si="22"/>
        <v/>
      </c>
      <c r="K311" s="45" t="str">
        <f t="shared" ca="1" si="23"/>
        <v/>
      </c>
    </row>
    <row r="312" spans="1:11" ht="20.100000000000001" customHeight="1" x14ac:dyDescent="0.25">
      <c r="A312" s="12" t="str">
        <f t="array" aca="1" ref="A312" ca="1">IFERROR(INDEX('Récaptitulatif Résa PARIS 2018'!$A$2:OFFSET($A$2,LastR2,0), MATCH(0, IF($A$1='Récaptitulatif Résa PARIS 2018'!$F$2:OFFSET($F$2,LastR2,0), COUNTIF($A$2:$A311, 'Récaptitulatif Résa PARIS 2018'!$A$2:OFFSET($A$2,LastR2,0)), ""), 0)),"")</f>
        <v/>
      </c>
      <c r="B312" s="43">
        <f ca="1">IF(OR($A312="",$A312=0),0,SUMPRODUCT((('Récaptitulatif Résa PARIS 2018'!$A$2:OFFSET($A$2,LastR2,0))='Analyse par appartement'!$A312)*(('Récaptitulatif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12" s="43">
        <f ca="1">IF(OR($A312="",$A312=0),0,SUMPRODUCT((('Récaptitulatif Résa PARIS 2018'!$A$2:OFFSET($A$2,LastR2,0))='Analyse par appartement'!$A312)*(('Récaptitulatif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12" s="43">
        <f ca="1">IF(OR($A312="",$A312=0),0,SUMPRODUCT((('Récaptitulatif Résa PARIS 2018'!$A$2:OFFSET($A$2,LastR2,0))='Analyse par appartement'!$A312)*(('Récaptitulatif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12" s="43">
        <f ca="1">IF(OR($A312="",$A312=0),0,SUMPRODUCT((('Récaptitulatif Résa PARIS 2018'!$A$2:OFFSET($A$2,LastR2,0))='Analyse par appartement'!$A312)*(('Récaptitulatif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12" s="92">
        <f ca="1">IF(OR($A312="",$A312=0),0,SUMPRODUCT((('Récaptitulatif Résa PARIS 2018'!$A$2:OFFSET($A$2,LastR2,0))='Analyse par appartement'!$A312)*(('Récaptitulatif Résa PARIS 2018'!$F$2:OFFSET($F$2,LastR2,0))='Analyse par appartement'!$A$1)*(('Récaptitulatif Résa PARIS 2018'!$I$2:OFFSET($I$2,LastR2,0)))))</f>
        <v>0</v>
      </c>
      <c r="G312" s="43">
        <f ca="1">IFERROR(IF(A312="",0,INDIRECT("'Récaptitulatif Loyer Paris'!"&amp;ADDRESS(MATCH(A312,'Récapitulatif  Loyer PARIS 2018'!$A:$A,0),MATCH($A$1,'Récapitulatif  Loyer PARIS 2018'!$1:$1,0)+1,4))),0)</f>
        <v>0</v>
      </c>
      <c r="H312" s="92">
        <f ca="1">IFERROR(IF(A312="",0,INDIRECT("'Récaptitulatif Loyer Paris'!"&amp;ADDRESS(MATCH(A312,'Récapitulatif  Loyer PARIS 2018'!$A:$A,0),MATCH($A$1,'Récapitulatif  Loyer PARIS 2018'!$1:$1,0),4))),0)</f>
        <v>0</v>
      </c>
      <c r="I312" s="43">
        <f t="shared" ca="1" si="21"/>
        <v>0</v>
      </c>
      <c r="J312" s="44" t="str">
        <f t="shared" ca="1" si="22"/>
        <v/>
      </c>
      <c r="K312" s="45" t="str">
        <f t="shared" ca="1" si="23"/>
        <v/>
      </c>
    </row>
    <row r="313" spans="1:11" ht="20.100000000000001" customHeight="1" x14ac:dyDescent="0.25">
      <c r="A313" s="12" t="str">
        <f t="array" aca="1" ref="A313" ca="1">IFERROR(INDEX('Récaptitulatif Résa PARIS 2018'!$A$2:OFFSET($A$2,LastR2,0), MATCH(0, IF($A$1='Récaptitulatif Résa PARIS 2018'!$F$2:OFFSET($F$2,LastR2,0), COUNTIF($A$2:$A312, 'Récaptitulatif Résa PARIS 2018'!$A$2:OFFSET($A$2,LastR2,0)), ""), 0)),"")</f>
        <v/>
      </c>
      <c r="B313" s="43">
        <f ca="1">IF(OR($A313="",$A313=0),0,SUMPRODUCT((('Récaptitulatif Résa PARIS 2018'!$A$2:OFFSET($A$2,LastR2,0))='Analyse par appartement'!$A313)*(('Récaptitulatif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13" s="43">
        <f ca="1">IF(OR($A313="",$A313=0),0,SUMPRODUCT((('Récaptitulatif Résa PARIS 2018'!$A$2:OFFSET($A$2,LastR2,0))='Analyse par appartement'!$A313)*(('Récaptitulatif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13" s="43">
        <f ca="1">IF(OR($A313="",$A313=0),0,SUMPRODUCT((('Récaptitulatif Résa PARIS 2018'!$A$2:OFFSET($A$2,LastR2,0))='Analyse par appartement'!$A313)*(('Récaptitulatif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13" s="43">
        <f ca="1">IF(OR($A313="",$A313=0),0,SUMPRODUCT((('Récaptitulatif Résa PARIS 2018'!$A$2:OFFSET($A$2,LastR2,0))='Analyse par appartement'!$A313)*(('Récaptitulatif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13" s="92">
        <f ca="1">IF(OR($A313="",$A313=0),0,SUMPRODUCT((('Récaptitulatif Résa PARIS 2018'!$A$2:OFFSET($A$2,LastR2,0))='Analyse par appartement'!$A313)*(('Récaptitulatif Résa PARIS 2018'!$F$2:OFFSET($F$2,LastR2,0))='Analyse par appartement'!$A$1)*(('Récaptitulatif Résa PARIS 2018'!$I$2:OFFSET($I$2,LastR2,0)))))</f>
        <v>0</v>
      </c>
      <c r="G313" s="43">
        <f ca="1">IFERROR(IF(A313="",0,INDIRECT("'Récaptitulatif Loyer Paris'!"&amp;ADDRESS(MATCH(A313,'Récapitulatif  Loyer PARIS 2018'!$A:$A,0),MATCH($A$1,'Récapitulatif  Loyer PARIS 2018'!$1:$1,0)+1,4))),0)</f>
        <v>0</v>
      </c>
      <c r="H313" s="92">
        <f ca="1">IFERROR(IF(A313="",0,INDIRECT("'Récaptitulatif Loyer Paris'!"&amp;ADDRESS(MATCH(A313,'Récapitulatif  Loyer PARIS 2018'!$A:$A,0),MATCH($A$1,'Récapitulatif  Loyer PARIS 2018'!$1:$1,0),4))),0)</f>
        <v>0</v>
      </c>
      <c r="I313" s="43">
        <f t="shared" ca="1" si="21"/>
        <v>0</v>
      </c>
      <c r="J313" s="44" t="str">
        <f t="shared" ca="1" si="22"/>
        <v/>
      </c>
      <c r="K313" s="45" t="str">
        <f t="shared" ca="1" si="23"/>
        <v/>
      </c>
    </row>
    <row r="314" spans="1:11" ht="20.100000000000001" customHeight="1" x14ac:dyDescent="0.25">
      <c r="A314" s="12" t="str">
        <f t="array" aca="1" ref="A314" ca="1">IFERROR(INDEX('Récaptitulatif Résa PARIS 2018'!$A$2:OFFSET($A$2,LastR2,0), MATCH(0, IF($A$1='Récaptitulatif Résa PARIS 2018'!$F$2:OFFSET($F$2,LastR2,0), COUNTIF($A$2:$A313, 'Récaptitulatif Résa PARIS 2018'!$A$2:OFFSET($A$2,LastR2,0)), ""), 0)),"")</f>
        <v/>
      </c>
      <c r="B314" s="43">
        <f ca="1">IF(OR($A314="",$A314=0),0,SUMPRODUCT((('Récaptitulatif Résa PARIS 2018'!$A$2:OFFSET($A$2,LastR2,0))='Analyse par appartement'!$A314)*(('Récaptitulatif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14" s="43">
        <f ca="1">IF(OR($A314="",$A314=0),0,SUMPRODUCT((('Récaptitulatif Résa PARIS 2018'!$A$2:OFFSET($A$2,LastR2,0))='Analyse par appartement'!$A314)*(('Récaptitulatif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14" s="43">
        <f ca="1">IF(OR($A314="",$A314=0),0,SUMPRODUCT((('Récaptitulatif Résa PARIS 2018'!$A$2:OFFSET($A$2,LastR2,0))='Analyse par appartement'!$A314)*(('Récaptitulatif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14" s="43">
        <f ca="1">IF(OR($A314="",$A314=0),0,SUMPRODUCT((('Récaptitulatif Résa PARIS 2018'!$A$2:OFFSET($A$2,LastR2,0))='Analyse par appartement'!$A314)*(('Récaptitulatif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14" s="92">
        <f ca="1">IF(OR($A314="",$A314=0),0,SUMPRODUCT((('Récaptitulatif Résa PARIS 2018'!$A$2:OFFSET($A$2,LastR2,0))='Analyse par appartement'!$A314)*(('Récaptitulatif Résa PARIS 2018'!$F$2:OFFSET($F$2,LastR2,0))='Analyse par appartement'!$A$1)*(('Récaptitulatif Résa PARIS 2018'!$I$2:OFFSET($I$2,LastR2,0)))))</f>
        <v>0</v>
      </c>
      <c r="G314" s="43">
        <f ca="1">IFERROR(IF(A314="",0,INDIRECT("'Récaptitulatif Loyer Paris'!"&amp;ADDRESS(MATCH(A314,'Récapitulatif  Loyer PARIS 2018'!$A:$A,0),MATCH($A$1,'Récapitulatif  Loyer PARIS 2018'!$1:$1,0)+1,4))),0)</f>
        <v>0</v>
      </c>
      <c r="H314" s="92">
        <f ca="1">IFERROR(IF(A314="",0,INDIRECT("'Récaptitulatif Loyer Paris'!"&amp;ADDRESS(MATCH(A314,'Récapitulatif  Loyer PARIS 2018'!$A:$A,0),MATCH($A$1,'Récapitulatif  Loyer PARIS 2018'!$1:$1,0),4))),0)</f>
        <v>0</v>
      </c>
      <c r="I314" s="43">
        <f t="shared" ca="1" si="21"/>
        <v>0</v>
      </c>
      <c r="J314" s="44" t="str">
        <f t="shared" ca="1" si="22"/>
        <v/>
      </c>
      <c r="K314" s="45" t="str">
        <f t="shared" ca="1" si="23"/>
        <v/>
      </c>
    </row>
    <row r="315" spans="1:11" ht="20.100000000000001" customHeight="1" x14ac:dyDescent="0.25">
      <c r="A315" s="12" t="str">
        <f t="array" aca="1" ref="A315" ca="1">IFERROR(INDEX('Récaptitulatif Résa PARIS 2018'!$A$2:OFFSET($A$2,LastR2,0), MATCH(0, IF($A$1='Récaptitulatif Résa PARIS 2018'!$F$2:OFFSET($F$2,LastR2,0), COUNTIF($A$2:$A314, 'Récaptitulatif Résa PARIS 2018'!$A$2:OFFSET($A$2,LastR2,0)), ""), 0)),"")</f>
        <v/>
      </c>
      <c r="B315" s="43">
        <f ca="1">IF(OR($A315="",$A315=0),0,SUMPRODUCT((('Récaptitulatif Résa PARIS 2018'!$A$2:OFFSET($A$2,LastR2,0))='Analyse par appartement'!$A315)*(('Récaptitulatif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15" s="43">
        <f ca="1">IF(OR($A315="",$A315=0),0,SUMPRODUCT((('Récaptitulatif Résa PARIS 2018'!$A$2:OFFSET($A$2,LastR2,0))='Analyse par appartement'!$A315)*(('Récaptitulatif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15" s="43">
        <f ca="1">IF(OR($A315="",$A315=0),0,SUMPRODUCT((('Récaptitulatif Résa PARIS 2018'!$A$2:OFFSET($A$2,LastR2,0))='Analyse par appartement'!$A315)*(('Récaptitulatif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15" s="43">
        <f ca="1">IF(OR($A315="",$A315=0),0,SUMPRODUCT((('Récaptitulatif Résa PARIS 2018'!$A$2:OFFSET($A$2,LastR2,0))='Analyse par appartement'!$A315)*(('Récaptitulatif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15" s="92">
        <f ca="1">IF(OR($A315="",$A315=0),0,SUMPRODUCT((('Récaptitulatif Résa PARIS 2018'!$A$2:OFFSET($A$2,LastR2,0))='Analyse par appartement'!$A315)*(('Récaptitulatif Résa PARIS 2018'!$F$2:OFFSET($F$2,LastR2,0))='Analyse par appartement'!$A$1)*(('Récaptitulatif Résa PARIS 2018'!$I$2:OFFSET($I$2,LastR2,0)))))</f>
        <v>0</v>
      </c>
      <c r="G315" s="43">
        <f ca="1">IFERROR(IF(A315="",0,INDIRECT("'Récaptitulatif Loyer Paris'!"&amp;ADDRESS(MATCH(A315,'Récapitulatif  Loyer PARIS 2018'!$A:$A,0),MATCH($A$1,'Récapitulatif  Loyer PARIS 2018'!$1:$1,0)+1,4))),0)</f>
        <v>0</v>
      </c>
      <c r="H315" s="92">
        <f ca="1">IFERROR(IF(A315="",0,INDIRECT("'Récaptitulatif Loyer Paris'!"&amp;ADDRESS(MATCH(A315,'Récapitulatif  Loyer PARIS 2018'!$A:$A,0),MATCH($A$1,'Récapitulatif  Loyer PARIS 2018'!$1:$1,0),4))),0)</f>
        <v>0</v>
      </c>
      <c r="I315" s="43">
        <f t="shared" ca="1" si="21"/>
        <v>0</v>
      </c>
      <c r="J315" s="44" t="str">
        <f t="shared" ca="1" si="22"/>
        <v/>
      </c>
      <c r="K315" s="45" t="str">
        <f t="shared" ca="1" si="23"/>
        <v/>
      </c>
    </row>
    <row r="316" spans="1:11" ht="20.100000000000001" customHeight="1" x14ac:dyDescent="0.25">
      <c r="A316" s="12" t="str">
        <f t="array" aca="1" ref="A316" ca="1">IFERROR(INDEX('Récaptitulatif Résa PARIS 2018'!$A$2:OFFSET($A$2,LastR2,0), MATCH(0, IF($A$1='Récaptitulatif Résa PARIS 2018'!$F$2:OFFSET($F$2,LastR2,0), COUNTIF($A$2:$A315, 'Récaptitulatif Résa PARIS 2018'!$A$2:OFFSET($A$2,LastR2,0)), ""), 0)),"")</f>
        <v/>
      </c>
      <c r="B316" s="43">
        <f ca="1">IF(OR($A316="",$A316=0),0,SUMPRODUCT((('Récaptitulatif Résa PARIS 2018'!$A$2:OFFSET($A$2,LastR2,0))='Analyse par appartement'!$A316)*(('Récaptitulatif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16" s="43">
        <f ca="1">IF(OR($A316="",$A316=0),0,SUMPRODUCT((('Récaptitulatif Résa PARIS 2018'!$A$2:OFFSET($A$2,LastR2,0))='Analyse par appartement'!$A316)*(('Récaptitulatif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16" s="43">
        <f ca="1">IF(OR($A316="",$A316=0),0,SUMPRODUCT((('Récaptitulatif Résa PARIS 2018'!$A$2:OFFSET($A$2,LastR2,0))='Analyse par appartement'!$A316)*(('Récaptitulatif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16" s="43">
        <f ca="1">IF(OR($A316="",$A316=0),0,SUMPRODUCT((('Récaptitulatif Résa PARIS 2018'!$A$2:OFFSET($A$2,LastR2,0))='Analyse par appartement'!$A316)*(('Récaptitulatif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16" s="92">
        <f ca="1">IF(OR($A316="",$A316=0),0,SUMPRODUCT((('Récaptitulatif Résa PARIS 2018'!$A$2:OFFSET($A$2,LastR2,0))='Analyse par appartement'!$A316)*(('Récaptitulatif Résa PARIS 2018'!$F$2:OFFSET($F$2,LastR2,0))='Analyse par appartement'!$A$1)*(('Récaptitulatif Résa PARIS 2018'!$I$2:OFFSET($I$2,LastR2,0)))))</f>
        <v>0</v>
      </c>
      <c r="G316" s="43">
        <f ca="1">IFERROR(IF(A316="",0,INDIRECT("'Récaptitulatif Loyer Paris'!"&amp;ADDRESS(MATCH(A316,'Récapitulatif  Loyer PARIS 2018'!$A:$A,0),MATCH($A$1,'Récapitulatif  Loyer PARIS 2018'!$1:$1,0)+1,4))),0)</f>
        <v>0</v>
      </c>
      <c r="H316" s="92">
        <f ca="1">IFERROR(IF(A316="",0,INDIRECT("'Récaptitulatif Loyer Paris'!"&amp;ADDRESS(MATCH(A316,'Récapitulatif  Loyer PARIS 2018'!$A:$A,0),MATCH($A$1,'Récapitulatif  Loyer PARIS 2018'!$1:$1,0),4))),0)</f>
        <v>0</v>
      </c>
      <c r="I316" s="43">
        <f t="shared" ca="1" si="21"/>
        <v>0</v>
      </c>
      <c r="J316" s="44" t="str">
        <f t="shared" ca="1" si="22"/>
        <v/>
      </c>
      <c r="K316" s="45" t="str">
        <f t="shared" ca="1" si="23"/>
        <v/>
      </c>
    </row>
    <row r="317" spans="1:11" ht="20.100000000000001" customHeight="1" x14ac:dyDescent="0.25">
      <c r="A317" s="12" t="str">
        <f t="array" aca="1" ref="A317" ca="1">IFERROR(INDEX('Récaptitulatif Résa PARIS 2018'!$A$2:OFFSET($A$2,LastR2,0), MATCH(0, IF($A$1='Récaptitulatif Résa PARIS 2018'!$F$2:OFFSET($F$2,LastR2,0), COUNTIF($A$2:$A316, 'Récaptitulatif Résa PARIS 2018'!$A$2:OFFSET($A$2,LastR2,0)), ""), 0)),"")</f>
        <v/>
      </c>
      <c r="B317" s="43">
        <f ca="1">IF(OR($A317="",$A317=0),0,SUMPRODUCT((('Récaptitulatif Résa PARIS 2018'!$A$2:OFFSET($A$2,LastR2,0))='Analyse par appartement'!$A317)*(('Récaptitulatif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17" s="43">
        <f ca="1">IF(OR($A317="",$A317=0),0,SUMPRODUCT((('Récaptitulatif Résa PARIS 2018'!$A$2:OFFSET($A$2,LastR2,0))='Analyse par appartement'!$A317)*(('Récaptitulatif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17" s="43">
        <f ca="1">IF(OR($A317="",$A317=0),0,SUMPRODUCT((('Récaptitulatif Résa PARIS 2018'!$A$2:OFFSET($A$2,LastR2,0))='Analyse par appartement'!$A317)*(('Récaptitulatif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17" s="43">
        <f ca="1">IF(OR($A317="",$A317=0),0,SUMPRODUCT((('Récaptitulatif Résa PARIS 2018'!$A$2:OFFSET($A$2,LastR2,0))='Analyse par appartement'!$A317)*(('Récaptitulatif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17" s="92">
        <f ca="1">IF(OR($A317="",$A317=0),0,SUMPRODUCT((('Récaptitulatif Résa PARIS 2018'!$A$2:OFFSET($A$2,LastR2,0))='Analyse par appartement'!$A317)*(('Récaptitulatif Résa PARIS 2018'!$F$2:OFFSET($F$2,LastR2,0))='Analyse par appartement'!$A$1)*(('Récaptitulatif Résa PARIS 2018'!$I$2:OFFSET($I$2,LastR2,0)))))</f>
        <v>0</v>
      </c>
      <c r="G317" s="43">
        <f ca="1">IFERROR(IF(A317="",0,INDIRECT("'Récaptitulatif Loyer Paris'!"&amp;ADDRESS(MATCH(A317,'Récapitulatif  Loyer PARIS 2018'!$A:$A,0),MATCH($A$1,'Récapitulatif  Loyer PARIS 2018'!$1:$1,0)+1,4))),0)</f>
        <v>0</v>
      </c>
      <c r="H317" s="92">
        <f ca="1">IFERROR(IF(A317="",0,INDIRECT("'Récaptitulatif Loyer Paris'!"&amp;ADDRESS(MATCH(A317,'Récapitulatif  Loyer PARIS 2018'!$A:$A,0),MATCH($A$1,'Récapitulatif  Loyer PARIS 2018'!$1:$1,0),4))),0)</f>
        <v>0</v>
      </c>
      <c r="I317" s="43">
        <f t="shared" ca="1" si="21"/>
        <v>0</v>
      </c>
      <c r="J317" s="44" t="str">
        <f t="shared" ca="1" si="22"/>
        <v/>
      </c>
      <c r="K317" s="45" t="str">
        <f t="shared" ca="1" si="23"/>
        <v/>
      </c>
    </row>
    <row r="318" spans="1:11" ht="20.100000000000001" customHeight="1" x14ac:dyDescent="0.25">
      <c r="A318" s="12" t="str">
        <f t="array" aca="1" ref="A318" ca="1">IFERROR(INDEX('Récaptitulatif Résa PARIS 2018'!$A$2:OFFSET($A$2,LastR2,0), MATCH(0, IF($A$1='Récaptitulatif Résa PARIS 2018'!$F$2:OFFSET($F$2,LastR2,0), COUNTIF($A$2:$A317, 'Récaptitulatif Résa PARIS 2018'!$A$2:OFFSET($A$2,LastR2,0)), ""), 0)),"")</f>
        <v/>
      </c>
      <c r="B318" s="43">
        <f ca="1">IF(OR($A318="",$A318=0),0,SUMPRODUCT((('Récaptitulatif Résa PARIS 2018'!$A$2:OFFSET($A$2,LastR2,0))='Analyse par appartement'!$A318)*(('Récaptitulatif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18" s="43">
        <f ca="1">IF(OR($A318="",$A318=0),0,SUMPRODUCT((('Récaptitulatif Résa PARIS 2018'!$A$2:OFFSET($A$2,LastR2,0))='Analyse par appartement'!$A318)*(('Récaptitulatif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18" s="43">
        <f ca="1">IF(OR($A318="",$A318=0),0,SUMPRODUCT((('Récaptitulatif Résa PARIS 2018'!$A$2:OFFSET($A$2,LastR2,0))='Analyse par appartement'!$A318)*(('Récaptitulatif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18" s="43">
        <f ca="1">IF(OR($A318="",$A318=0),0,SUMPRODUCT((('Récaptitulatif Résa PARIS 2018'!$A$2:OFFSET($A$2,LastR2,0))='Analyse par appartement'!$A318)*(('Récaptitulatif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18" s="92">
        <f ca="1">IF(OR($A318="",$A318=0),0,SUMPRODUCT((('Récaptitulatif Résa PARIS 2018'!$A$2:OFFSET($A$2,LastR2,0))='Analyse par appartement'!$A318)*(('Récaptitulatif Résa PARIS 2018'!$F$2:OFFSET($F$2,LastR2,0))='Analyse par appartement'!$A$1)*(('Récaptitulatif Résa PARIS 2018'!$I$2:OFFSET($I$2,LastR2,0)))))</f>
        <v>0</v>
      </c>
      <c r="G318" s="43">
        <f ca="1">IFERROR(IF(A318="",0,INDIRECT("'Récaptitulatif Loyer Paris'!"&amp;ADDRESS(MATCH(A318,'Récapitulatif  Loyer PARIS 2018'!$A:$A,0),MATCH($A$1,'Récapitulatif  Loyer PARIS 2018'!$1:$1,0)+1,4))),0)</f>
        <v>0</v>
      </c>
      <c r="H318" s="92">
        <f ca="1">IFERROR(IF(A318="",0,INDIRECT("'Récaptitulatif Loyer Paris'!"&amp;ADDRESS(MATCH(A318,'Récapitulatif  Loyer PARIS 2018'!$A:$A,0),MATCH($A$1,'Récapitulatif  Loyer PARIS 2018'!$1:$1,0),4))),0)</f>
        <v>0</v>
      </c>
      <c r="I318" s="43">
        <f t="shared" ca="1" si="21"/>
        <v>0</v>
      </c>
      <c r="J318" s="44" t="str">
        <f t="shared" ca="1" si="22"/>
        <v/>
      </c>
      <c r="K318" s="45" t="str">
        <f t="shared" ca="1" si="23"/>
        <v/>
      </c>
    </row>
    <row r="319" spans="1:11" ht="20.100000000000001" customHeight="1" x14ac:dyDescent="0.25">
      <c r="A319" s="12" t="str">
        <f t="array" aca="1" ref="A319" ca="1">IFERROR(INDEX('Récaptitulatif Résa PARIS 2018'!$A$2:OFFSET($A$2,LastR2,0), MATCH(0, IF($A$1='Récaptitulatif Résa PARIS 2018'!$F$2:OFFSET($F$2,LastR2,0), COUNTIF($A$2:$A318, 'Récaptitulatif Résa PARIS 2018'!$A$2:OFFSET($A$2,LastR2,0)), ""), 0)),"")</f>
        <v/>
      </c>
      <c r="B319" s="43">
        <f ca="1">IF(OR($A319="",$A319=0),0,SUMPRODUCT((('Récaptitulatif Résa PARIS 2018'!$A$2:OFFSET($A$2,LastR2,0))='Analyse par appartement'!$A319)*(('Récaptitulatif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19" s="43">
        <f ca="1">IF(OR($A319="",$A319=0),0,SUMPRODUCT((('Récaptitulatif Résa PARIS 2018'!$A$2:OFFSET($A$2,LastR2,0))='Analyse par appartement'!$A319)*(('Récaptitulatif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19" s="43">
        <f ca="1">IF(OR($A319="",$A319=0),0,SUMPRODUCT((('Récaptitulatif Résa PARIS 2018'!$A$2:OFFSET($A$2,LastR2,0))='Analyse par appartement'!$A319)*(('Récaptitulatif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19" s="43">
        <f ca="1">IF(OR($A319="",$A319=0),0,SUMPRODUCT((('Récaptitulatif Résa PARIS 2018'!$A$2:OFFSET($A$2,LastR2,0))='Analyse par appartement'!$A319)*(('Récaptitulatif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19" s="92">
        <f ca="1">IF(OR($A319="",$A319=0),0,SUMPRODUCT((('Récaptitulatif Résa PARIS 2018'!$A$2:OFFSET($A$2,LastR2,0))='Analyse par appartement'!$A319)*(('Récaptitulatif Résa PARIS 2018'!$F$2:OFFSET($F$2,LastR2,0))='Analyse par appartement'!$A$1)*(('Récaptitulatif Résa PARIS 2018'!$I$2:OFFSET($I$2,LastR2,0)))))</f>
        <v>0</v>
      </c>
      <c r="G319" s="43">
        <f ca="1">IFERROR(IF(A319="",0,INDIRECT("'Récaptitulatif Loyer Paris'!"&amp;ADDRESS(MATCH(A319,'Récapitulatif  Loyer PARIS 2018'!$A:$A,0),MATCH($A$1,'Récapitulatif  Loyer PARIS 2018'!$1:$1,0)+1,4))),0)</f>
        <v>0</v>
      </c>
      <c r="H319" s="92">
        <f ca="1">IFERROR(IF(A319="",0,INDIRECT("'Récaptitulatif Loyer Paris'!"&amp;ADDRESS(MATCH(A319,'Récapitulatif  Loyer PARIS 2018'!$A:$A,0),MATCH($A$1,'Récapitulatif  Loyer PARIS 2018'!$1:$1,0),4))),0)</f>
        <v>0</v>
      </c>
      <c r="I319" s="43">
        <f t="shared" ca="1" si="21"/>
        <v>0</v>
      </c>
      <c r="J319" s="44" t="str">
        <f t="shared" ca="1" si="22"/>
        <v/>
      </c>
      <c r="K319" s="45" t="str">
        <f t="shared" ca="1" si="23"/>
        <v/>
      </c>
    </row>
    <row r="320" spans="1:11" ht="20.100000000000001" customHeight="1" x14ac:dyDescent="0.25">
      <c r="A320" s="12" t="str">
        <f t="array" aca="1" ref="A320" ca="1">IFERROR(INDEX('Récaptitulatif Résa PARIS 2018'!$A$2:OFFSET($A$2,LastR2,0), MATCH(0, IF($A$1='Récaptitulatif Résa PARIS 2018'!$F$2:OFFSET($F$2,LastR2,0), COUNTIF($A$2:$A319, 'Récaptitulatif Résa PARIS 2018'!$A$2:OFFSET($A$2,LastR2,0)), ""), 0)),"")</f>
        <v/>
      </c>
      <c r="B320" s="43">
        <f ca="1">IF(OR($A320="",$A320=0),0,SUMPRODUCT((('Récaptitulatif Résa PARIS 2018'!$A$2:OFFSET($A$2,LastR2,0))='Analyse par appartement'!$A320)*(('Récaptitulatif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20" s="43">
        <f ca="1">IF(OR($A320="",$A320=0),0,SUMPRODUCT((('Récaptitulatif Résa PARIS 2018'!$A$2:OFFSET($A$2,LastR2,0))='Analyse par appartement'!$A320)*(('Récaptitulatif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20" s="43">
        <f ca="1">IF(OR($A320="",$A320=0),0,SUMPRODUCT((('Récaptitulatif Résa PARIS 2018'!$A$2:OFFSET($A$2,LastR2,0))='Analyse par appartement'!$A320)*(('Récaptitulatif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20" s="43">
        <f ca="1">IF(OR($A320="",$A320=0),0,SUMPRODUCT((('Récaptitulatif Résa PARIS 2018'!$A$2:OFFSET($A$2,LastR2,0))='Analyse par appartement'!$A320)*(('Récaptitulatif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20" s="92">
        <f ca="1">IF(OR($A320="",$A320=0),0,SUMPRODUCT((('Récaptitulatif Résa PARIS 2018'!$A$2:OFFSET($A$2,LastR2,0))='Analyse par appartement'!$A320)*(('Récaptitulatif Résa PARIS 2018'!$F$2:OFFSET($F$2,LastR2,0))='Analyse par appartement'!$A$1)*(('Récaptitulatif Résa PARIS 2018'!$I$2:OFFSET($I$2,LastR2,0)))))</f>
        <v>0</v>
      </c>
      <c r="G320" s="43">
        <f ca="1">IFERROR(IF(A320="",0,INDIRECT("'Récaptitulatif Loyer Paris'!"&amp;ADDRESS(MATCH(A320,'Récapitulatif  Loyer PARIS 2018'!$A:$A,0),MATCH($A$1,'Récapitulatif  Loyer PARIS 2018'!$1:$1,0)+1,4))),0)</f>
        <v>0</v>
      </c>
      <c r="H320" s="92">
        <f ca="1">IFERROR(IF(A320="",0,INDIRECT("'Récaptitulatif Loyer Paris'!"&amp;ADDRESS(MATCH(A320,'Récapitulatif  Loyer PARIS 2018'!$A:$A,0),MATCH($A$1,'Récapitulatif  Loyer PARIS 2018'!$1:$1,0),4))),0)</f>
        <v>0</v>
      </c>
      <c r="I320" s="43">
        <f t="shared" ca="1" si="21"/>
        <v>0</v>
      </c>
      <c r="J320" s="44" t="str">
        <f t="shared" ca="1" si="22"/>
        <v/>
      </c>
      <c r="K320" s="45" t="str">
        <f t="shared" ca="1" si="23"/>
        <v/>
      </c>
    </row>
    <row r="321" spans="1:11" ht="20.100000000000001" customHeight="1" x14ac:dyDescent="0.25">
      <c r="A321" s="12" t="str">
        <f t="array" aca="1" ref="A321" ca="1">IFERROR(INDEX('Récaptitulatif Résa PARIS 2018'!$A$2:OFFSET($A$2,LastR2,0), MATCH(0, IF($A$1='Récaptitulatif Résa PARIS 2018'!$F$2:OFFSET($F$2,LastR2,0), COUNTIF($A$2:$A320, 'Récaptitulatif Résa PARIS 2018'!$A$2:OFFSET($A$2,LastR2,0)), ""), 0)),"")</f>
        <v/>
      </c>
      <c r="B321" s="43">
        <f ca="1">IF(OR($A321="",$A321=0),0,SUMPRODUCT((('Récaptitulatif Résa PARIS 2018'!$A$2:OFFSET($A$2,LastR2,0))='Analyse par appartement'!$A321)*(('Récaptitulatif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21" s="43">
        <f ca="1">IF(OR($A321="",$A321=0),0,SUMPRODUCT((('Récaptitulatif Résa PARIS 2018'!$A$2:OFFSET($A$2,LastR2,0))='Analyse par appartement'!$A321)*(('Récaptitulatif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21" s="43">
        <f ca="1">IF(OR($A321="",$A321=0),0,SUMPRODUCT((('Récaptitulatif Résa PARIS 2018'!$A$2:OFFSET($A$2,LastR2,0))='Analyse par appartement'!$A321)*(('Récaptitulatif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21" s="43">
        <f ca="1">IF(OR($A321="",$A321=0),0,SUMPRODUCT((('Récaptitulatif Résa PARIS 2018'!$A$2:OFFSET($A$2,LastR2,0))='Analyse par appartement'!$A321)*(('Récaptitulatif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21" s="92">
        <f ca="1">IF(OR($A321="",$A321=0),0,SUMPRODUCT((('Récaptitulatif Résa PARIS 2018'!$A$2:OFFSET($A$2,LastR2,0))='Analyse par appartement'!$A321)*(('Récaptitulatif Résa PARIS 2018'!$F$2:OFFSET($F$2,LastR2,0))='Analyse par appartement'!$A$1)*(('Récaptitulatif Résa PARIS 2018'!$I$2:OFFSET($I$2,LastR2,0)))))</f>
        <v>0</v>
      </c>
      <c r="G321" s="43">
        <f ca="1">IFERROR(IF(A321="",0,INDIRECT("'Récaptitulatif Loyer Paris'!"&amp;ADDRESS(MATCH(A321,'Récapitulatif  Loyer PARIS 2018'!$A:$A,0),MATCH($A$1,'Récapitulatif  Loyer PARIS 2018'!$1:$1,0)+1,4))),0)</f>
        <v>0</v>
      </c>
      <c r="H321" s="92">
        <f ca="1">IFERROR(IF(A321="",0,INDIRECT("'Récaptitulatif Loyer Paris'!"&amp;ADDRESS(MATCH(A321,'Récapitulatif  Loyer PARIS 2018'!$A:$A,0),MATCH($A$1,'Récapitulatif  Loyer PARIS 2018'!$1:$1,0),4))),0)</f>
        <v>0</v>
      </c>
      <c r="I321" s="43">
        <f t="shared" ca="1" si="21"/>
        <v>0</v>
      </c>
      <c r="J321" s="44" t="str">
        <f t="shared" ca="1" si="22"/>
        <v/>
      </c>
      <c r="K321" s="45" t="str">
        <f t="shared" ca="1" si="23"/>
        <v/>
      </c>
    </row>
    <row r="322" spans="1:11" ht="20.100000000000001" customHeight="1" x14ac:dyDescent="0.25">
      <c r="A322" s="12" t="str">
        <f t="array" aca="1" ref="A322" ca="1">IFERROR(INDEX('Récaptitulatif Résa PARIS 2018'!$A$2:OFFSET($A$2,LastR2,0), MATCH(0, IF($A$1='Récaptitulatif Résa PARIS 2018'!$F$2:OFFSET($F$2,LastR2,0), COUNTIF($A$2:$A321, 'Récaptitulatif Résa PARIS 2018'!$A$2:OFFSET($A$2,LastR2,0)), ""), 0)),"")</f>
        <v/>
      </c>
      <c r="B322" s="43">
        <f ca="1">IF(OR($A322="",$A322=0),0,SUMPRODUCT((('Récaptitulatif Résa PARIS 2018'!$A$2:OFFSET($A$2,LastR2,0))='Analyse par appartement'!$A322)*(('Récaptitulatif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22" s="43">
        <f ca="1">IF(OR($A322="",$A322=0),0,SUMPRODUCT((('Récaptitulatif Résa PARIS 2018'!$A$2:OFFSET($A$2,LastR2,0))='Analyse par appartement'!$A322)*(('Récaptitulatif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22" s="43">
        <f ca="1">IF(OR($A322="",$A322=0),0,SUMPRODUCT((('Récaptitulatif Résa PARIS 2018'!$A$2:OFFSET($A$2,LastR2,0))='Analyse par appartement'!$A322)*(('Récaptitulatif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22" s="43">
        <f ca="1">IF(OR($A322="",$A322=0),0,SUMPRODUCT((('Récaptitulatif Résa PARIS 2018'!$A$2:OFFSET($A$2,LastR2,0))='Analyse par appartement'!$A322)*(('Récaptitulatif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22" s="92">
        <f ca="1">IF(OR($A322="",$A322=0),0,SUMPRODUCT((('Récaptitulatif Résa PARIS 2018'!$A$2:OFFSET($A$2,LastR2,0))='Analyse par appartement'!$A322)*(('Récaptitulatif Résa PARIS 2018'!$F$2:OFFSET($F$2,LastR2,0))='Analyse par appartement'!$A$1)*(('Récaptitulatif Résa PARIS 2018'!$I$2:OFFSET($I$2,LastR2,0)))))</f>
        <v>0</v>
      </c>
      <c r="G322" s="43">
        <f ca="1">IFERROR(IF(A322="",0,INDIRECT("'Récaptitulatif Loyer Paris'!"&amp;ADDRESS(MATCH(A322,'Récapitulatif  Loyer PARIS 2018'!$A:$A,0),MATCH($A$1,'Récapitulatif  Loyer PARIS 2018'!$1:$1,0)+1,4))),0)</f>
        <v>0</v>
      </c>
      <c r="H322" s="92">
        <f ca="1">IFERROR(IF(A322="",0,INDIRECT("'Récaptitulatif Loyer Paris'!"&amp;ADDRESS(MATCH(A322,'Récapitulatif  Loyer PARIS 2018'!$A:$A,0),MATCH($A$1,'Récapitulatif  Loyer PARIS 2018'!$1:$1,0),4))),0)</f>
        <v>0</v>
      </c>
      <c r="I322" s="43">
        <f t="shared" ca="1" si="21"/>
        <v>0</v>
      </c>
      <c r="J322" s="44" t="str">
        <f t="shared" ca="1" si="22"/>
        <v/>
      </c>
      <c r="K322" s="45" t="str">
        <f t="shared" ca="1" si="23"/>
        <v/>
      </c>
    </row>
    <row r="323" spans="1:11" ht="20.100000000000001" customHeight="1" x14ac:dyDescent="0.25">
      <c r="A323" s="12" t="str">
        <f t="array" aca="1" ref="A323" ca="1">IFERROR(INDEX('Récaptitulatif Résa PARIS 2018'!$A$2:OFFSET($A$2,LastR2,0), MATCH(0, IF($A$1='Récaptitulatif Résa PARIS 2018'!$F$2:OFFSET($F$2,LastR2,0), COUNTIF($A$2:$A322, 'Récaptitulatif Résa PARIS 2018'!$A$2:OFFSET($A$2,LastR2,0)), ""), 0)),"")</f>
        <v/>
      </c>
      <c r="B323" s="43">
        <f ca="1">IF(OR($A323="",$A323=0),0,SUMPRODUCT((('Récaptitulatif Résa PARIS 2018'!$A$2:OFFSET($A$2,LastR2,0))='Analyse par appartement'!$A323)*(('Récaptitulatif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23" s="43">
        <f ca="1">IF(OR($A323="",$A323=0),0,SUMPRODUCT((('Récaptitulatif Résa PARIS 2018'!$A$2:OFFSET($A$2,LastR2,0))='Analyse par appartement'!$A323)*(('Récaptitulatif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23" s="43">
        <f ca="1">IF(OR($A323="",$A323=0),0,SUMPRODUCT((('Récaptitulatif Résa PARIS 2018'!$A$2:OFFSET($A$2,LastR2,0))='Analyse par appartement'!$A323)*(('Récaptitulatif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23" s="43">
        <f ca="1">IF(OR($A323="",$A323=0),0,SUMPRODUCT((('Récaptitulatif Résa PARIS 2018'!$A$2:OFFSET($A$2,LastR2,0))='Analyse par appartement'!$A323)*(('Récaptitulatif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23" s="92">
        <f ca="1">IF(OR($A323="",$A323=0),0,SUMPRODUCT((('Récaptitulatif Résa PARIS 2018'!$A$2:OFFSET($A$2,LastR2,0))='Analyse par appartement'!$A323)*(('Récaptitulatif Résa PARIS 2018'!$F$2:OFFSET($F$2,LastR2,0))='Analyse par appartement'!$A$1)*(('Récaptitulatif Résa PARIS 2018'!$I$2:OFFSET($I$2,LastR2,0)))))</f>
        <v>0</v>
      </c>
      <c r="G323" s="43">
        <f ca="1">IFERROR(IF(A323="",0,INDIRECT("'Récaptitulatif Loyer Paris'!"&amp;ADDRESS(MATCH(A323,'Récapitulatif  Loyer PARIS 2018'!$A:$A,0),MATCH($A$1,'Récapitulatif  Loyer PARIS 2018'!$1:$1,0)+1,4))),0)</f>
        <v>0</v>
      </c>
      <c r="H323" s="92">
        <f ca="1">IFERROR(IF(A323="",0,INDIRECT("'Récaptitulatif Loyer Paris'!"&amp;ADDRESS(MATCH(A323,'Récapitulatif  Loyer PARIS 2018'!$A:$A,0),MATCH($A$1,'Récapitulatif  Loyer PARIS 2018'!$1:$1,0),4))),0)</f>
        <v>0</v>
      </c>
      <c r="I323" s="43">
        <f t="shared" ca="1" si="21"/>
        <v>0</v>
      </c>
      <c r="J323" s="44" t="str">
        <f t="shared" ca="1" si="22"/>
        <v/>
      </c>
      <c r="K323" s="45" t="str">
        <f t="shared" ca="1" si="23"/>
        <v/>
      </c>
    </row>
    <row r="324" spans="1:11" ht="20.100000000000001" customHeight="1" x14ac:dyDescent="0.25">
      <c r="A324" s="12" t="str">
        <f t="array" aca="1" ref="A324" ca="1">IFERROR(INDEX('Récaptitulatif Résa PARIS 2018'!$A$2:OFFSET($A$2,LastR2,0), MATCH(0, IF($A$1='Récaptitulatif Résa PARIS 2018'!$F$2:OFFSET($F$2,LastR2,0), COUNTIF($A$2:$A323, 'Récaptitulatif Résa PARIS 2018'!$A$2:OFFSET($A$2,LastR2,0)), ""), 0)),"")</f>
        <v/>
      </c>
      <c r="B324" s="43">
        <f ca="1">IF(OR($A324="",$A324=0),0,SUMPRODUCT((('Récaptitulatif Résa PARIS 2018'!$A$2:OFFSET($A$2,LastR2,0))='Analyse par appartement'!$A324)*(('Récaptitulatif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24" s="43">
        <f ca="1">IF(OR($A324="",$A324=0),0,SUMPRODUCT((('Récaptitulatif Résa PARIS 2018'!$A$2:OFFSET($A$2,LastR2,0))='Analyse par appartement'!$A324)*(('Récaptitulatif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24" s="43">
        <f ca="1">IF(OR($A324="",$A324=0),0,SUMPRODUCT((('Récaptitulatif Résa PARIS 2018'!$A$2:OFFSET($A$2,LastR2,0))='Analyse par appartement'!$A324)*(('Récaptitulatif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24" s="43">
        <f ca="1">IF(OR($A324="",$A324=0),0,SUMPRODUCT((('Récaptitulatif Résa PARIS 2018'!$A$2:OFFSET($A$2,LastR2,0))='Analyse par appartement'!$A324)*(('Récaptitulatif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24" s="92">
        <f ca="1">IF(OR($A324="",$A324=0),0,SUMPRODUCT((('Récaptitulatif Résa PARIS 2018'!$A$2:OFFSET($A$2,LastR2,0))='Analyse par appartement'!$A324)*(('Récaptitulatif Résa PARIS 2018'!$F$2:OFFSET($F$2,LastR2,0))='Analyse par appartement'!$A$1)*(('Récaptitulatif Résa PARIS 2018'!$I$2:OFFSET($I$2,LastR2,0)))))</f>
        <v>0</v>
      </c>
      <c r="G324" s="43">
        <f ca="1">IFERROR(IF(A324="",0,INDIRECT("'Récaptitulatif Loyer Paris'!"&amp;ADDRESS(MATCH(A324,'Récapitulatif  Loyer PARIS 2018'!$A:$A,0),MATCH($A$1,'Récapitulatif  Loyer PARIS 2018'!$1:$1,0)+1,4))),0)</f>
        <v>0</v>
      </c>
      <c r="H324" s="92">
        <f ca="1">IFERROR(IF(A324="",0,INDIRECT("'Récaptitulatif Loyer Paris'!"&amp;ADDRESS(MATCH(A324,'Récapitulatif  Loyer PARIS 2018'!$A:$A,0),MATCH($A$1,'Récapitulatif  Loyer PARIS 2018'!$1:$1,0),4))),0)</f>
        <v>0</v>
      </c>
      <c r="I324" s="43">
        <f t="shared" ca="1" si="21"/>
        <v>0</v>
      </c>
      <c r="J324" s="44" t="str">
        <f t="shared" ca="1" si="22"/>
        <v/>
      </c>
      <c r="K324" s="45" t="str">
        <f t="shared" ca="1" si="23"/>
        <v/>
      </c>
    </row>
    <row r="325" spans="1:11" ht="20.100000000000001" customHeight="1" x14ac:dyDescent="0.25">
      <c r="A325" s="12" t="str">
        <f t="array" aca="1" ref="A325" ca="1">IFERROR(INDEX('Récaptitulatif Résa PARIS 2018'!$A$2:OFFSET($A$2,LastR2,0), MATCH(0, IF($A$1='Récaptitulatif Résa PARIS 2018'!$F$2:OFFSET($F$2,LastR2,0), COUNTIF($A$2:$A324, 'Récaptitulatif Résa PARIS 2018'!$A$2:OFFSET($A$2,LastR2,0)), ""), 0)),"")</f>
        <v/>
      </c>
      <c r="B325" s="43">
        <f ca="1">IF(OR($A325="",$A325=0),0,SUMPRODUCT((('Récaptitulatif Résa PARIS 2018'!$A$2:OFFSET($A$2,LastR2,0))='Analyse par appartement'!$A325)*(('Récaptitulatif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25" s="43">
        <f ca="1">IF(OR($A325="",$A325=0),0,SUMPRODUCT((('Récaptitulatif Résa PARIS 2018'!$A$2:OFFSET($A$2,LastR2,0))='Analyse par appartement'!$A325)*(('Récaptitulatif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25" s="43">
        <f ca="1">IF(OR($A325="",$A325=0),0,SUMPRODUCT((('Récaptitulatif Résa PARIS 2018'!$A$2:OFFSET($A$2,LastR2,0))='Analyse par appartement'!$A325)*(('Récaptitulatif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25" s="43">
        <f ca="1">IF(OR($A325="",$A325=0),0,SUMPRODUCT((('Récaptitulatif Résa PARIS 2018'!$A$2:OFFSET($A$2,LastR2,0))='Analyse par appartement'!$A325)*(('Récaptitulatif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25" s="92">
        <f ca="1">IF(OR($A325="",$A325=0),0,SUMPRODUCT((('Récaptitulatif Résa PARIS 2018'!$A$2:OFFSET($A$2,LastR2,0))='Analyse par appartement'!$A325)*(('Récaptitulatif Résa PARIS 2018'!$F$2:OFFSET($F$2,LastR2,0))='Analyse par appartement'!$A$1)*(('Récaptitulatif Résa PARIS 2018'!$I$2:OFFSET($I$2,LastR2,0)))))</f>
        <v>0</v>
      </c>
      <c r="G325" s="43">
        <f ca="1">IFERROR(IF(A325="",0,INDIRECT("'Récaptitulatif Loyer Paris'!"&amp;ADDRESS(MATCH(A325,'Récapitulatif  Loyer PARIS 2018'!$A:$A,0),MATCH($A$1,'Récapitulatif  Loyer PARIS 2018'!$1:$1,0)+1,4))),0)</f>
        <v>0</v>
      </c>
      <c r="H325" s="92">
        <f ca="1">IFERROR(IF(A325="",0,INDIRECT("'Récaptitulatif Loyer Paris'!"&amp;ADDRESS(MATCH(A325,'Récapitulatif  Loyer PARIS 2018'!$A:$A,0),MATCH($A$1,'Récapitulatif  Loyer PARIS 2018'!$1:$1,0),4))),0)</f>
        <v>0</v>
      </c>
      <c r="I325" s="43">
        <f t="shared" ca="1" si="21"/>
        <v>0</v>
      </c>
      <c r="J325" s="44" t="str">
        <f t="shared" ca="1" si="22"/>
        <v/>
      </c>
      <c r="K325" s="45" t="str">
        <f t="shared" ca="1" si="23"/>
        <v/>
      </c>
    </row>
    <row r="326" spans="1:11" ht="20.100000000000001" customHeight="1" x14ac:dyDescent="0.25">
      <c r="A326" s="12" t="str">
        <f t="array" aca="1" ref="A326" ca="1">IFERROR(INDEX('Récaptitulatif Résa PARIS 2018'!$A$2:OFFSET($A$2,LastR2,0), MATCH(0, IF($A$1='Récaptitulatif Résa PARIS 2018'!$F$2:OFFSET($F$2,LastR2,0), COUNTIF($A$2:$A325, 'Récaptitulatif Résa PARIS 2018'!$A$2:OFFSET($A$2,LastR2,0)), ""), 0)),"")</f>
        <v/>
      </c>
      <c r="B326" s="43">
        <f ca="1">IF(OR($A326="",$A326=0),0,SUMPRODUCT((('Récaptitulatif Résa PARIS 2018'!$A$2:OFFSET($A$2,LastR2,0))='Analyse par appartement'!$A326)*(('Récaptitulatif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26" s="43">
        <f ca="1">IF(OR($A326="",$A326=0),0,SUMPRODUCT((('Récaptitulatif Résa PARIS 2018'!$A$2:OFFSET($A$2,LastR2,0))='Analyse par appartement'!$A326)*(('Récaptitulatif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26" s="43">
        <f ca="1">IF(OR($A326="",$A326=0),0,SUMPRODUCT((('Récaptitulatif Résa PARIS 2018'!$A$2:OFFSET($A$2,LastR2,0))='Analyse par appartement'!$A326)*(('Récaptitulatif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26" s="43">
        <f ca="1">IF(OR($A326="",$A326=0),0,SUMPRODUCT((('Récaptitulatif Résa PARIS 2018'!$A$2:OFFSET($A$2,LastR2,0))='Analyse par appartement'!$A326)*(('Récaptitulatif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26" s="92">
        <f ca="1">IF(OR($A326="",$A326=0),0,SUMPRODUCT((('Récaptitulatif Résa PARIS 2018'!$A$2:OFFSET($A$2,LastR2,0))='Analyse par appartement'!$A326)*(('Récaptitulatif Résa PARIS 2018'!$F$2:OFFSET($F$2,LastR2,0))='Analyse par appartement'!$A$1)*(('Récaptitulatif Résa PARIS 2018'!$I$2:OFFSET($I$2,LastR2,0)))))</f>
        <v>0</v>
      </c>
      <c r="G326" s="43">
        <f ca="1">IFERROR(IF(A326="",0,INDIRECT("'Récaptitulatif Loyer Paris'!"&amp;ADDRESS(MATCH(A326,'Récapitulatif  Loyer PARIS 2018'!$A:$A,0),MATCH($A$1,'Récapitulatif  Loyer PARIS 2018'!$1:$1,0)+1,4))),0)</f>
        <v>0</v>
      </c>
      <c r="H326" s="92">
        <f ca="1">IFERROR(IF(A326="",0,INDIRECT("'Récaptitulatif Loyer Paris'!"&amp;ADDRESS(MATCH(A326,'Récapitulatif  Loyer PARIS 2018'!$A:$A,0),MATCH($A$1,'Récapitulatif  Loyer PARIS 2018'!$1:$1,0),4))),0)</f>
        <v>0</v>
      </c>
      <c r="I326" s="43">
        <f t="shared" ca="1" si="21"/>
        <v>0</v>
      </c>
      <c r="J326" s="44" t="str">
        <f t="shared" ca="1" si="22"/>
        <v/>
      </c>
      <c r="K326" s="45" t="str">
        <f t="shared" ca="1" si="23"/>
        <v/>
      </c>
    </row>
    <row r="327" spans="1:11" ht="20.100000000000001" customHeight="1" x14ac:dyDescent="0.25">
      <c r="A327" s="12" t="str">
        <f t="array" aca="1" ref="A327" ca="1">IFERROR(INDEX('Récaptitulatif Résa PARIS 2018'!$A$2:OFFSET($A$2,LastR2,0), MATCH(0, IF($A$1='Récaptitulatif Résa PARIS 2018'!$F$2:OFFSET($F$2,LastR2,0), COUNTIF($A$2:$A326, 'Récaptitulatif Résa PARIS 2018'!$A$2:OFFSET($A$2,LastR2,0)), ""), 0)),"")</f>
        <v/>
      </c>
      <c r="B327" s="43">
        <f ca="1">IF(OR($A327="",$A327=0),0,SUMPRODUCT((('Récaptitulatif Résa PARIS 2018'!$A$2:OFFSET($A$2,LastR2,0))='Analyse par appartement'!$A327)*(('Récaptitulatif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27" s="43">
        <f ca="1">IF(OR($A327="",$A327=0),0,SUMPRODUCT((('Récaptitulatif Résa PARIS 2018'!$A$2:OFFSET($A$2,LastR2,0))='Analyse par appartement'!$A327)*(('Récaptitulatif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27" s="43">
        <f ca="1">IF(OR($A327="",$A327=0),0,SUMPRODUCT((('Récaptitulatif Résa PARIS 2018'!$A$2:OFFSET($A$2,LastR2,0))='Analyse par appartement'!$A327)*(('Récaptitulatif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27" s="43">
        <f ca="1">IF(OR($A327="",$A327=0),0,SUMPRODUCT((('Récaptitulatif Résa PARIS 2018'!$A$2:OFFSET($A$2,LastR2,0))='Analyse par appartement'!$A327)*(('Récaptitulatif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27" s="92">
        <f ca="1">IF(OR($A327="",$A327=0),0,SUMPRODUCT((('Récaptitulatif Résa PARIS 2018'!$A$2:OFFSET($A$2,LastR2,0))='Analyse par appartement'!$A327)*(('Récaptitulatif Résa PARIS 2018'!$F$2:OFFSET($F$2,LastR2,0))='Analyse par appartement'!$A$1)*(('Récaptitulatif Résa PARIS 2018'!$I$2:OFFSET($I$2,LastR2,0)))))</f>
        <v>0</v>
      </c>
      <c r="G327" s="43">
        <f ca="1">IFERROR(IF(A327="",0,INDIRECT("'Récaptitulatif Loyer Paris'!"&amp;ADDRESS(MATCH(A327,'Récapitulatif  Loyer PARIS 2018'!$A:$A,0),MATCH($A$1,'Récapitulatif  Loyer PARIS 2018'!$1:$1,0)+1,4))),0)</f>
        <v>0</v>
      </c>
      <c r="H327" s="92">
        <f ca="1">IFERROR(IF(A327="",0,INDIRECT("'Récaptitulatif Loyer Paris'!"&amp;ADDRESS(MATCH(A327,'Récapitulatif  Loyer PARIS 2018'!$A:$A,0),MATCH($A$1,'Récapitulatif  Loyer PARIS 2018'!$1:$1,0),4))),0)</f>
        <v>0</v>
      </c>
      <c r="I327" s="43">
        <f t="shared" ca="1" si="21"/>
        <v>0</v>
      </c>
      <c r="J327" s="44" t="str">
        <f t="shared" ca="1" si="22"/>
        <v/>
      </c>
      <c r="K327" s="45" t="str">
        <f t="shared" ca="1" si="23"/>
        <v/>
      </c>
    </row>
    <row r="328" spans="1:11" ht="20.100000000000001" customHeight="1" x14ac:dyDescent="0.25">
      <c r="A328" s="12" t="str">
        <f t="array" aca="1" ref="A328" ca="1">IFERROR(INDEX('Récaptitulatif Résa PARIS 2018'!$A$2:OFFSET($A$2,LastR2,0), MATCH(0, IF($A$1='Récaptitulatif Résa PARIS 2018'!$F$2:OFFSET($F$2,LastR2,0), COUNTIF($A$2:$A327, 'Récaptitulatif Résa PARIS 2018'!$A$2:OFFSET($A$2,LastR2,0)), ""), 0)),"")</f>
        <v/>
      </c>
      <c r="B328" s="43">
        <f ca="1">IF(OR($A328="",$A328=0),0,SUMPRODUCT((('Récaptitulatif Résa PARIS 2018'!$A$2:OFFSET($A$2,LastR2,0))='Analyse par appartement'!$A328)*(('Récaptitulatif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28" s="43">
        <f ca="1">IF(OR($A328="",$A328=0),0,SUMPRODUCT((('Récaptitulatif Résa PARIS 2018'!$A$2:OFFSET($A$2,LastR2,0))='Analyse par appartement'!$A328)*(('Récaptitulatif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28" s="43">
        <f ca="1">IF(OR($A328="",$A328=0),0,SUMPRODUCT((('Récaptitulatif Résa PARIS 2018'!$A$2:OFFSET($A$2,LastR2,0))='Analyse par appartement'!$A328)*(('Récaptitulatif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28" s="43">
        <f ca="1">IF(OR($A328="",$A328=0),0,SUMPRODUCT((('Récaptitulatif Résa PARIS 2018'!$A$2:OFFSET($A$2,LastR2,0))='Analyse par appartement'!$A328)*(('Récaptitulatif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28" s="92">
        <f ca="1">IF(OR($A328="",$A328=0),0,SUMPRODUCT((('Récaptitulatif Résa PARIS 2018'!$A$2:OFFSET($A$2,LastR2,0))='Analyse par appartement'!$A328)*(('Récaptitulatif Résa PARIS 2018'!$F$2:OFFSET($F$2,LastR2,0))='Analyse par appartement'!$A$1)*(('Récaptitulatif Résa PARIS 2018'!$I$2:OFFSET($I$2,LastR2,0)))))</f>
        <v>0</v>
      </c>
      <c r="G328" s="43">
        <f ca="1">IFERROR(IF(A328="",0,INDIRECT("'Récaptitulatif Loyer Paris'!"&amp;ADDRESS(MATCH(A328,'Récapitulatif  Loyer PARIS 2018'!$A:$A,0),MATCH($A$1,'Récapitulatif  Loyer PARIS 2018'!$1:$1,0)+1,4))),0)</f>
        <v>0</v>
      </c>
      <c r="H328" s="92">
        <f ca="1">IFERROR(IF(A328="",0,INDIRECT("'Récaptitulatif Loyer Paris'!"&amp;ADDRESS(MATCH(A328,'Récapitulatif  Loyer PARIS 2018'!$A:$A,0),MATCH($A$1,'Récapitulatif  Loyer PARIS 2018'!$1:$1,0),4))),0)</f>
        <v>0</v>
      </c>
      <c r="I328" s="43">
        <f t="shared" ca="1" si="21"/>
        <v>0</v>
      </c>
      <c r="J328" s="44" t="str">
        <f t="shared" ca="1" si="22"/>
        <v/>
      </c>
      <c r="K328" s="45" t="str">
        <f t="shared" ca="1" si="23"/>
        <v/>
      </c>
    </row>
    <row r="329" spans="1:11" ht="20.100000000000001" customHeight="1" x14ac:dyDescent="0.25">
      <c r="A329" s="12" t="str">
        <f t="array" aca="1" ref="A329" ca="1">IFERROR(INDEX('Récaptitulatif Résa PARIS 2018'!$A$2:OFFSET($A$2,LastR2,0), MATCH(0, IF($A$1='Récaptitulatif Résa PARIS 2018'!$F$2:OFFSET($F$2,LastR2,0), COUNTIF($A$2:$A328, 'Récaptitulatif Résa PARIS 2018'!$A$2:OFFSET($A$2,LastR2,0)), ""), 0)),"")</f>
        <v/>
      </c>
      <c r="B329" s="43">
        <f ca="1">IF(OR($A329="",$A329=0),0,SUMPRODUCT((('Récaptitulatif Résa PARIS 2018'!$A$2:OFFSET($A$2,LastR2,0))='Analyse par appartement'!$A329)*(('Récaptitulatif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29" s="43">
        <f ca="1">IF(OR($A329="",$A329=0),0,SUMPRODUCT((('Récaptitulatif Résa PARIS 2018'!$A$2:OFFSET($A$2,LastR2,0))='Analyse par appartement'!$A329)*(('Récaptitulatif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29" s="43">
        <f ca="1">IF(OR($A329="",$A329=0),0,SUMPRODUCT((('Récaptitulatif Résa PARIS 2018'!$A$2:OFFSET($A$2,LastR2,0))='Analyse par appartement'!$A329)*(('Récaptitulatif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29" s="43">
        <f ca="1">IF(OR($A329="",$A329=0),0,SUMPRODUCT((('Récaptitulatif Résa PARIS 2018'!$A$2:OFFSET($A$2,LastR2,0))='Analyse par appartement'!$A329)*(('Récaptitulatif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29" s="92">
        <f ca="1">IF(OR($A329="",$A329=0),0,SUMPRODUCT((('Récaptitulatif Résa PARIS 2018'!$A$2:OFFSET($A$2,LastR2,0))='Analyse par appartement'!$A329)*(('Récaptitulatif Résa PARIS 2018'!$F$2:OFFSET($F$2,LastR2,0))='Analyse par appartement'!$A$1)*(('Récaptitulatif Résa PARIS 2018'!$I$2:OFFSET($I$2,LastR2,0)))))</f>
        <v>0</v>
      </c>
      <c r="G329" s="43">
        <f ca="1">IFERROR(IF(A329="",0,INDIRECT("'Récaptitulatif Loyer Paris'!"&amp;ADDRESS(MATCH(A329,'Récapitulatif  Loyer PARIS 2018'!$A:$A,0),MATCH($A$1,'Récapitulatif  Loyer PARIS 2018'!$1:$1,0)+1,4))),0)</f>
        <v>0</v>
      </c>
      <c r="H329" s="92">
        <f ca="1">IFERROR(IF(A329="",0,INDIRECT("'Récaptitulatif Loyer Paris'!"&amp;ADDRESS(MATCH(A329,'Récapitulatif  Loyer PARIS 2018'!$A:$A,0),MATCH($A$1,'Récapitulatif  Loyer PARIS 2018'!$1:$1,0),4))),0)</f>
        <v>0</v>
      </c>
      <c r="I329" s="43">
        <f t="shared" ca="1" si="21"/>
        <v>0</v>
      </c>
      <c r="J329" s="44" t="str">
        <f t="shared" ca="1" si="22"/>
        <v/>
      </c>
      <c r="K329" s="45" t="str">
        <f t="shared" ca="1" si="23"/>
        <v/>
      </c>
    </row>
    <row r="330" spans="1:11" ht="20.100000000000001" customHeight="1" x14ac:dyDescent="0.25">
      <c r="A330" s="12" t="str">
        <f t="array" aca="1" ref="A330" ca="1">IFERROR(INDEX('Récaptitulatif Résa PARIS 2018'!$A$2:OFFSET($A$2,LastR2,0), MATCH(0, IF($A$1='Récaptitulatif Résa PARIS 2018'!$F$2:OFFSET($F$2,LastR2,0), COUNTIF($A$2:$A329, 'Récaptitulatif Résa PARIS 2018'!$A$2:OFFSET($A$2,LastR2,0)), ""), 0)),"")</f>
        <v/>
      </c>
      <c r="B330" s="43">
        <f ca="1">IF(OR($A330="",$A330=0),0,SUMPRODUCT((('Récaptitulatif Résa PARIS 2018'!$A$2:OFFSET($A$2,LastR2,0))='Analyse par appartement'!$A330)*(('Récaptitulatif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30" s="43">
        <f ca="1">IF(OR($A330="",$A330=0),0,SUMPRODUCT((('Récaptitulatif Résa PARIS 2018'!$A$2:OFFSET($A$2,LastR2,0))='Analyse par appartement'!$A330)*(('Récaptitulatif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30" s="43">
        <f ca="1">IF(OR($A330="",$A330=0),0,SUMPRODUCT((('Récaptitulatif Résa PARIS 2018'!$A$2:OFFSET($A$2,LastR2,0))='Analyse par appartement'!$A330)*(('Récaptitulatif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30" s="43">
        <f ca="1">IF(OR($A330="",$A330=0),0,SUMPRODUCT((('Récaptitulatif Résa PARIS 2018'!$A$2:OFFSET($A$2,LastR2,0))='Analyse par appartement'!$A330)*(('Récaptitulatif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30" s="92">
        <f ca="1">IF(OR($A330="",$A330=0),0,SUMPRODUCT((('Récaptitulatif Résa PARIS 2018'!$A$2:OFFSET($A$2,LastR2,0))='Analyse par appartement'!$A330)*(('Récaptitulatif Résa PARIS 2018'!$F$2:OFFSET($F$2,LastR2,0))='Analyse par appartement'!$A$1)*(('Récaptitulatif Résa PARIS 2018'!$I$2:OFFSET($I$2,LastR2,0)))))</f>
        <v>0</v>
      </c>
      <c r="G330" s="43">
        <f ca="1">IFERROR(IF(A330="",0,INDIRECT("'Récaptitulatif Loyer Paris'!"&amp;ADDRESS(MATCH(A330,'Récapitulatif  Loyer PARIS 2018'!$A:$A,0),MATCH($A$1,'Récapitulatif  Loyer PARIS 2018'!$1:$1,0)+1,4))),0)</f>
        <v>0</v>
      </c>
      <c r="H330" s="92">
        <f ca="1">IFERROR(IF(A330="",0,INDIRECT("'Récaptitulatif Loyer Paris'!"&amp;ADDRESS(MATCH(A330,'Récapitulatif  Loyer PARIS 2018'!$A:$A,0),MATCH($A$1,'Récapitulatif  Loyer PARIS 2018'!$1:$1,0),4))),0)</f>
        <v>0</v>
      </c>
      <c r="I330" s="43">
        <f t="shared" ca="1" si="21"/>
        <v>0</v>
      </c>
      <c r="J330" s="44" t="str">
        <f t="shared" ca="1" si="22"/>
        <v/>
      </c>
      <c r="K330" s="45" t="str">
        <f t="shared" ca="1" si="23"/>
        <v/>
      </c>
    </row>
    <row r="331" spans="1:11" ht="20.100000000000001" customHeight="1" x14ac:dyDescent="0.25">
      <c r="A331" s="12" t="str">
        <f t="array" aca="1" ref="A331" ca="1">IFERROR(INDEX('Récaptitulatif Résa PARIS 2018'!$A$2:OFFSET($A$2,LastR2,0), MATCH(0, IF($A$1='Récaptitulatif Résa PARIS 2018'!$F$2:OFFSET($F$2,LastR2,0), COUNTIF($A$2:$A330, 'Récaptitulatif Résa PARIS 2018'!$A$2:OFFSET($A$2,LastR2,0)), ""), 0)),"")</f>
        <v/>
      </c>
      <c r="B331" s="43">
        <f ca="1">IF(OR($A331="",$A331=0),0,SUMPRODUCT((('Récaptitulatif Résa PARIS 2018'!$A$2:OFFSET($A$2,LastR2,0))='Analyse par appartement'!$A331)*(('Récaptitulatif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31" s="43">
        <f ca="1">IF(OR($A331="",$A331=0),0,SUMPRODUCT((('Récaptitulatif Résa PARIS 2018'!$A$2:OFFSET($A$2,LastR2,0))='Analyse par appartement'!$A331)*(('Récaptitulatif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31" s="43">
        <f ca="1">IF(OR($A331="",$A331=0),0,SUMPRODUCT((('Récaptitulatif Résa PARIS 2018'!$A$2:OFFSET($A$2,LastR2,0))='Analyse par appartement'!$A331)*(('Récaptitulatif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31" s="43">
        <f ca="1">IF(OR($A331="",$A331=0),0,SUMPRODUCT((('Récaptitulatif Résa PARIS 2018'!$A$2:OFFSET($A$2,LastR2,0))='Analyse par appartement'!$A331)*(('Récaptitulatif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31" s="92">
        <f ca="1">IF(OR($A331="",$A331=0),0,SUMPRODUCT((('Récaptitulatif Résa PARIS 2018'!$A$2:OFFSET($A$2,LastR2,0))='Analyse par appartement'!$A331)*(('Récaptitulatif Résa PARIS 2018'!$F$2:OFFSET($F$2,LastR2,0))='Analyse par appartement'!$A$1)*(('Récaptitulatif Résa PARIS 2018'!$I$2:OFFSET($I$2,LastR2,0)))))</f>
        <v>0</v>
      </c>
      <c r="G331" s="43">
        <f ca="1">IFERROR(IF(A331="",0,INDIRECT("'Récaptitulatif Loyer Paris'!"&amp;ADDRESS(MATCH(A331,'Récapitulatif  Loyer PARIS 2018'!$A:$A,0),MATCH($A$1,'Récapitulatif  Loyer PARIS 2018'!$1:$1,0)+1,4))),0)</f>
        <v>0</v>
      </c>
      <c r="H331" s="92">
        <f ca="1">IFERROR(IF(A331="",0,INDIRECT("'Récaptitulatif Loyer Paris'!"&amp;ADDRESS(MATCH(A331,'Récapitulatif  Loyer PARIS 2018'!$A:$A,0),MATCH($A$1,'Récapitulatif  Loyer PARIS 2018'!$1:$1,0),4))),0)</f>
        <v>0</v>
      </c>
      <c r="I331" s="43">
        <f t="shared" ca="1" si="21"/>
        <v>0</v>
      </c>
      <c r="J331" s="44" t="str">
        <f t="shared" ca="1" si="22"/>
        <v/>
      </c>
      <c r="K331" s="45" t="str">
        <f t="shared" ca="1" si="23"/>
        <v/>
      </c>
    </row>
    <row r="332" spans="1:11" ht="20.100000000000001" customHeight="1" x14ac:dyDescent="0.25">
      <c r="A332" s="12" t="str">
        <f t="array" aca="1" ref="A332" ca="1">IFERROR(INDEX('Récaptitulatif Résa PARIS 2018'!$A$2:OFFSET($A$2,LastR2,0), MATCH(0, IF($A$1='Récaptitulatif Résa PARIS 2018'!$F$2:OFFSET($F$2,LastR2,0), COUNTIF($A$2:$A331, 'Récaptitulatif Résa PARIS 2018'!$A$2:OFFSET($A$2,LastR2,0)), ""), 0)),"")</f>
        <v/>
      </c>
      <c r="B332" s="43">
        <f ca="1">IF(OR($A332="",$A332=0),0,SUMPRODUCT((('Récaptitulatif Résa PARIS 2018'!$A$2:OFFSET($A$2,LastR2,0))='Analyse par appartement'!$A332)*(('Récaptitulatif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32" s="43">
        <f ca="1">IF(OR($A332="",$A332=0),0,SUMPRODUCT((('Récaptitulatif Résa PARIS 2018'!$A$2:OFFSET($A$2,LastR2,0))='Analyse par appartement'!$A332)*(('Récaptitulatif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32" s="43">
        <f ca="1">IF(OR($A332="",$A332=0),0,SUMPRODUCT((('Récaptitulatif Résa PARIS 2018'!$A$2:OFFSET($A$2,LastR2,0))='Analyse par appartement'!$A332)*(('Récaptitulatif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32" s="43">
        <f ca="1">IF(OR($A332="",$A332=0),0,SUMPRODUCT((('Récaptitulatif Résa PARIS 2018'!$A$2:OFFSET($A$2,LastR2,0))='Analyse par appartement'!$A332)*(('Récaptitulatif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32" s="92">
        <f ca="1">IF(OR($A332="",$A332=0),0,SUMPRODUCT((('Récaptitulatif Résa PARIS 2018'!$A$2:OFFSET($A$2,LastR2,0))='Analyse par appartement'!$A332)*(('Récaptitulatif Résa PARIS 2018'!$F$2:OFFSET($F$2,LastR2,0))='Analyse par appartement'!$A$1)*(('Récaptitulatif Résa PARIS 2018'!$I$2:OFFSET($I$2,LastR2,0)))))</f>
        <v>0</v>
      </c>
      <c r="G332" s="43">
        <f ca="1">IFERROR(IF(A332="",0,INDIRECT("'Récaptitulatif Loyer Paris'!"&amp;ADDRESS(MATCH(A332,'Récapitulatif  Loyer PARIS 2018'!$A:$A,0),MATCH($A$1,'Récapitulatif  Loyer PARIS 2018'!$1:$1,0)+1,4))),0)</f>
        <v>0</v>
      </c>
      <c r="H332" s="92">
        <f ca="1">IFERROR(IF(A332="",0,INDIRECT("'Récaptitulatif Loyer Paris'!"&amp;ADDRESS(MATCH(A332,'Récapitulatif  Loyer PARIS 2018'!$A:$A,0),MATCH($A$1,'Récapitulatif  Loyer PARIS 2018'!$1:$1,0),4))),0)</f>
        <v>0</v>
      </c>
      <c r="I332" s="43">
        <f t="shared" ca="1" si="21"/>
        <v>0</v>
      </c>
      <c r="J332" s="44" t="str">
        <f t="shared" ca="1" si="22"/>
        <v/>
      </c>
      <c r="K332" s="45" t="str">
        <f t="shared" ca="1" si="23"/>
        <v/>
      </c>
    </row>
    <row r="333" spans="1:11" ht="20.100000000000001" customHeight="1" x14ac:dyDescent="0.25">
      <c r="A333" s="12" t="str">
        <f t="array" aca="1" ref="A333" ca="1">IFERROR(INDEX('Récaptitulatif Résa PARIS 2018'!$A$2:OFFSET($A$2,LastR2,0), MATCH(0, IF($A$1='Récaptitulatif Résa PARIS 2018'!$F$2:OFFSET($F$2,LastR2,0), COUNTIF($A$2:$A332, 'Récaptitulatif Résa PARIS 2018'!$A$2:OFFSET($A$2,LastR2,0)), ""), 0)),"")</f>
        <v/>
      </c>
      <c r="B333" s="43">
        <f ca="1">IF(OR($A333="",$A333=0),0,SUMPRODUCT((('Récaptitulatif Résa PARIS 2018'!$A$2:OFFSET($A$2,LastR2,0))='Analyse par appartement'!$A333)*(('Récaptitulatif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33" s="43">
        <f ca="1">IF(OR($A333="",$A333=0),0,SUMPRODUCT((('Récaptitulatif Résa PARIS 2018'!$A$2:OFFSET($A$2,LastR2,0))='Analyse par appartement'!$A333)*(('Récaptitulatif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33" s="43">
        <f ca="1">IF(OR($A333="",$A333=0),0,SUMPRODUCT((('Récaptitulatif Résa PARIS 2018'!$A$2:OFFSET($A$2,LastR2,0))='Analyse par appartement'!$A333)*(('Récaptitulatif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33" s="43">
        <f ca="1">IF(OR($A333="",$A333=0),0,SUMPRODUCT((('Récaptitulatif Résa PARIS 2018'!$A$2:OFFSET($A$2,LastR2,0))='Analyse par appartement'!$A333)*(('Récaptitulatif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33" s="92">
        <f ca="1">IF(OR($A333="",$A333=0),0,SUMPRODUCT((('Récaptitulatif Résa PARIS 2018'!$A$2:OFFSET($A$2,LastR2,0))='Analyse par appartement'!$A333)*(('Récaptitulatif Résa PARIS 2018'!$F$2:OFFSET($F$2,LastR2,0))='Analyse par appartement'!$A$1)*(('Récaptitulatif Résa PARIS 2018'!$I$2:OFFSET($I$2,LastR2,0)))))</f>
        <v>0</v>
      </c>
      <c r="G333" s="43">
        <f ca="1">IFERROR(IF(A333="",0,INDIRECT("'Récaptitulatif Loyer Paris'!"&amp;ADDRESS(MATCH(A333,'Récapitulatif  Loyer PARIS 2018'!$A:$A,0),MATCH($A$1,'Récapitulatif  Loyer PARIS 2018'!$1:$1,0)+1,4))),0)</f>
        <v>0</v>
      </c>
      <c r="H333" s="92">
        <f ca="1">IFERROR(IF(A333="",0,INDIRECT("'Récaptitulatif Loyer Paris'!"&amp;ADDRESS(MATCH(A333,'Récapitulatif  Loyer PARIS 2018'!$A:$A,0),MATCH($A$1,'Récapitulatif  Loyer PARIS 2018'!$1:$1,0),4))),0)</f>
        <v>0</v>
      </c>
      <c r="I333" s="43">
        <f t="shared" ca="1" si="21"/>
        <v>0</v>
      </c>
      <c r="J333" s="44" t="str">
        <f t="shared" ca="1" si="22"/>
        <v/>
      </c>
      <c r="K333" s="45" t="str">
        <f t="shared" ca="1" si="23"/>
        <v/>
      </c>
    </row>
    <row r="334" spans="1:11" ht="20.100000000000001" customHeight="1" x14ac:dyDescent="0.25">
      <c r="A334" s="12" t="str">
        <f t="array" aca="1" ref="A334" ca="1">IFERROR(INDEX('Récaptitulatif Résa PARIS 2018'!$A$2:OFFSET($A$2,LastR2,0), MATCH(0, IF($A$1='Récaptitulatif Résa PARIS 2018'!$F$2:OFFSET($F$2,LastR2,0), COUNTIF($A$2:$A333, 'Récaptitulatif Résa PARIS 2018'!$A$2:OFFSET($A$2,LastR2,0)), ""), 0)),"")</f>
        <v/>
      </c>
      <c r="B334" s="43">
        <f ca="1">IF(OR($A334="",$A334=0),0,SUMPRODUCT((('Récaptitulatif Résa PARIS 2018'!$A$2:OFFSET($A$2,LastR2,0))='Analyse par appartement'!$A334)*(('Récaptitulatif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34" s="43">
        <f ca="1">IF(OR($A334="",$A334=0),0,SUMPRODUCT((('Récaptitulatif Résa PARIS 2018'!$A$2:OFFSET($A$2,LastR2,0))='Analyse par appartement'!$A334)*(('Récaptitulatif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34" s="43">
        <f ca="1">IF(OR($A334="",$A334=0),0,SUMPRODUCT((('Récaptitulatif Résa PARIS 2018'!$A$2:OFFSET($A$2,LastR2,0))='Analyse par appartement'!$A334)*(('Récaptitulatif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34" s="43">
        <f ca="1">IF(OR($A334="",$A334=0),0,SUMPRODUCT((('Récaptitulatif Résa PARIS 2018'!$A$2:OFFSET($A$2,LastR2,0))='Analyse par appartement'!$A334)*(('Récaptitulatif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34" s="92">
        <f ca="1">IF(OR($A334="",$A334=0),0,SUMPRODUCT((('Récaptitulatif Résa PARIS 2018'!$A$2:OFFSET($A$2,LastR2,0))='Analyse par appartement'!$A334)*(('Récaptitulatif Résa PARIS 2018'!$F$2:OFFSET($F$2,LastR2,0))='Analyse par appartement'!$A$1)*(('Récaptitulatif Résa PARIS 2018'!$I$2:OFFSET($I$2,LastR2,0)))))</f>
        <v>0</v>
      </c>
      <c r="G334" s="43">
        <f ca="1">IFERROR(IF(A334="",0,INDIRECT("'Récaptitulatif Loyer Paris'!"&amp;ADDRESS(MATCH(A334,'Récapitulatif  Loyer PARIS 2018'!$A:$A,0),MATCH($A$1,'Récapitulatif  Loyer PARIS 2018'!$1:$1,0)+1,4))),0)</f>
        <v>0</v>
      </c>
      <c r="H334" s="92">
        <f ca="1">IFERROR(IF(A334="",0,INDIRECT("'Récaptitulatif Loyer Paris'!"&amp;ADDRESS(MATCH(A334,'Récapitulatif  Loyer PARIS 2018'!$A:$A,0),MATCH($A$1,'Récapitulatif  Loyer PARIS 2018'!$1:$1,0),4))),0)</f>
        <v>0</v>
      </c>
      <c r="I334" s="43">
        <f t="shared" ca="1" si="21"/>
        <v>0</v>
      </c>
      <c r="J334" s="44" t="str">
        <f t="shared" ca="1" si="22"/>
        <v/>
      </c>
      <c r="K334" s="45" t="str">
        <f t="shared" ca="1" si="23"/>
        <v/>
      </c>
    </row>
    <row r="335" spans="1:11" ht="20.100000000000001" customHeight="1" x14ac:dyDescent="0.25">
      <c r="A335" s="12" t="str">
        <f t="array" aca="1" ref="A335" ca="1">IFERROR(INDEX('Récaptitulatif Résa PARIS 2018'!$A$2:OFFSET($A$2,LastR2,0), MATCH(0, IF($A$1='Récaptitulatif Résa PARIS 2018'!$F$2:OFFSET($F$2,LastR2,0), COUNTIF($A$2:$A334, 'Récaptitulatif Résa PARIS 2018'!$A$2:OFFSET($A$2,LastR2,0)), ""), 0)),"")</f>
        <v/>
      </c>
      <c r="B335" s="43">
        <f ca="1">IF(OR($A335="",$A335=0),0,SUMPRODUCT((('Récaptitulatif Résa PARIS 2018'!$A$2:OFFSET($A$2,LastR2,0))='Analyse par appartement'!$A335)*(('Récaptitulatif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35" s="43">
        <f ca="1">IF(OR($A335="",$A335=0),0,SUMPRODUCT((('Récaptitulatif Résa PARIS 2018'!$A$2:OFFSET($A$2,LastR2,0))='Analyse par appartement'!$A335)*(('Récaptitulatif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35" s="43">
        <f ca="1">IF(OR($A335="",$A335=0),0,SUMPRODUCT((('Récaptitulatif Résa PARIS 2018'!$A$2:OFFSET($A$2,LastR2,0))='Analyse par appartement'!$A335)*(('Récaptitulatif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35" s="43">
        <f ca="1">IF(OR($A335="",$A335=0),0,SUMPRODUCT((('Récaptitulatif Résa PARIS 2018'!$A$2:OFFSET($A$2,LastR2,0))='Analyse par appartement'!$A335)*(('Récaptitulatif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35" s="92">
        <f ca="1">IF(OR($A335="",$A335=0),0,SUMPRODUCT((('Récaptitulatif Résa PARIS 2018'!$A$2:OFFSET($A$2,LastR2,0))='Analyse par appartement'!$A335)*(('Récaptitulatif Résa PARIS 2018'!$F$2:OFFSET($F$2,LastR2,0))='Analyse par appartement'!$A$1)*(('Récaptitulatif Résa PARIS 2018'!$I$2:OFFSET($I$2,LastR2,0)))))</f>
        <v>0</v>
      </c>
      <c r="G335" s="43">
        <f ca="1">IFERROR(IF(A335="",0,INDIRECT("'Récaptitulatif Loyer Paris'!"&amp;ADDRESS(MATCH(A335,'Récapitulatif  Loyer PARIS 2018'!$A:$A,0),MATCH($A$1,'Récapitulatif  Loyer PARIS 2018'!$1:$1,0)+1,4))),0)</f>
        <v>0</v>
      </c>
      <c r="H335" s="92">
        <f ca="1">IFERROR(IF(A335="",0,INDIRECT("'Récaptitulatif Loyer Paris'!"&amp;ADDRESS(MATCH(A335,'Récapitulatif  Loyer PARIS 2018'!$A:$A,0),MATCH($A$1,'Récapitulatif  Loyer PARIS 2018'!$1:$1,0),4))),0)</f>
        <v>0</v>
      </c>
      <c r="I335" s="43">
        <f t="shared" ca="1" si="21"/>
        <v>0</v>
      </c>
      <c r="J335" s="44" t="str">
        <f t="shared" ca="1" si="22"/>
        <v/>
      </c>
      <c r="K335" s="45" t="str">
        <f t="shared" ca="1" si="23"/>
        <v/>
      </c>
    </row>
    <row r="336" spans="1:11" ht="20.100000000000001" customHeight="1" x14ac:dyDescent="0.25">
      <c r="A336" s="12" t="str">
        <f t="array" aca="1" ref="A336" ca="1">IFERROR(INDEX('Récaptitulatif Résa PARIS 2018'!$A$2:OFFSET($A$2,LastR2,0), MATCH(0, IF($A$1='Récaptitulatif Résa PARIS 2018'!$F$2:OFFSET($F$2,LastR2,0), COUNTIF($A$2:$A335, 'Récaptitulatif Résa PARIS 2018'!$A$2:OFFSET($A$2,LastR2,0)), ""), 0)),"")</f>
        <v/>
      </c>
      <c r="B336" s="43">
        <f ca="1">IF(OR($A336="",$A336=0),0,SUMPRODUCT((('Récaptitulatif Résa PARIS 2018'!$A$2:OFFSET($A$2,LastR2,0))='Analyse par appartement'!$A336)*(('Récaptitulatif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36" s="43">
        <f ca="1">IF(OR($A336="",$A336=0),0,SUMPRODUCT((('Récaptitulatif Résa PARIS 2018'!$A$2:OFFSET($A$2,LastR2,0))='Analyse par appartement'!$A336)*(('Récaptitulatif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36" s="43">
        <f ca="1">IF(OR($A336="",$A336=0),0,SUMPRODUCT((('Récaptitulatif Résa PARIS 2018'!$A$2:OFFSET($A$2,LastR2,0))='Analyse par appartement'!$A336)*(('Récaptitulatif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36" s="43">
        <f ca="1">IF(OR($A336="",$A336=0),0,SUMPRODUCT((('Récaptitulatif Résa PARIS 2018'!$A$2:OFFSET($A$2,LastR2,0))='Analyse par appartement'!$A336)*(('Récaptitulatif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36" s="92">
        <f ca="1">IF(OR($A336="",$A336=0),0,SUMPRODUCT((('Récaptitulatif Résa PARIS 2018'!$A$2:OFFSET($A$2,LastR2,0))='Analyse par appartement'!$A336)*(('Récaptitulatif Résa PARIS 2018'!$F$2:OFFSET($F$2,LastR2,0))='Analyse par appartement'!$A$1)*(('Récaptitulatif Résa PARIS 2018'!$I$2:OFFSET($I$2,LastR2,0)))))</f>
        <v>0</v>
      </c>
      <c r="G336" s="43">
        <f ca="1">IFERROR(IF(A336="",0,INDIRECT("'Récaptitulatif Loyer Paris'!"&amp;ADDRESS(MATCH(A336,'Récapitulatif  Loyer PARIS 2018'!$A:$A,0),MATCH($A$1,'Récapitulatif  Loyer PARIS 2018'!$1:$1,0)+1,4))),0)</f>
        <v>0</v>
      </c>
      <c r="H336" s="92">
        <f ca="1">IFERROR(IF(A336="",0,INDIRECT("'Récaptitulatif Loyer Paris'!"&amp;ADDRESS(MATCH(A336,'Récapitulatif  Loyer PARIS 2018'!$A:$A,0),MATCH($A$1,'Récapitulatif  Loyer PARIS 2018'!$1:$1,0),4))),0)</f>
        <v>0</v>
      </c>
      <c r="I336" s="43">
        <f t="shared" ref="I336:I399" ca="1" si="24">B336-G336</f>
        <v>0</v>
      </c>
      <c r="J336" s="44" t="str">
        <f t="shared" ref="J336:J399" ca="1" si="25">IFERROR(I336/B336,"")</f>
        <v/>
      </c>
      <c r="K336" s="45" t="str">
        <f t="shared" ref="K336:K399" ca="1" si="26">IFERROR(F336/H336,"")</f>
        <v/>
      </c>
    </row>
    <row r="337" spans="1:11" ht="20.100000000000001" customHeight="1" x14ac:dyDescent="0.25">
      <c r="A337" s="12" t="str">
        <f t="array" aca="1" ref="A337" ca="1">IFERROR(INDEX('Récaptitulatif Résa PARIS 2018'!$A$2:OFFSET($A$2,LastR2,0), MATCH(0, IF($A$1='Récaptitulatif Résa PARIS 2018'!$F$2:OFFSET($F$2,LastR2,0), COUNTIF($A$2:$A336, 'Récaptitulatif Résa PARIS 2018'!$A$2:OFFSET($A$2,LastR2,0)), ""), 0)),"")</f>
        <v/>
      </c>
      <c r="B337" s="43">
        <f ca="1">IF(OR($A337="",$A337=0),0,SUMPRODUCT((('Récaptitulatif Résa PARIS 2018'!$A$2:OFFSET($A$2,LastR2,0))='Analyse par appartement'!$A337)*(('Récaptitulatif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37" s="43">
        <f ca="1">IF(OR($A337="",$A337=0),0,SUMPRODUCT((('Récaptitulatif Résa PARIS 2018'!$A$2:OFFSET($A$2,LastR2,0))='Analyse par appartement'!$A337)*(('Récaptitulatif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37" s="43">
        <f ca="1">IF(OR($A337="",$A337=0),0,SUMPRODUCT((('Récaptitulatif Résa PARIS 2018'!$A$2:OFFSET($A$2,LastR2,0))='Analyse par appartement'!$A337)*(('Récaptitulatif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37" s="43">
        <f ca="1">IF(OR($A337="",$A337=0),0,SUMPRODUCT((('Récaptitulatif Résa PARIS 2018'!$A$2:OFFSET($A$2,LastR2,0))='Analyse par appartement'!$A337)*(('Récaptitulatif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37" s="92">
        <f ca="1">IF(OR($A337="",$A337=0),0,SUMPRODUCT((('Récaptitulatif Résa PARIS 2018'!$A$2:OFFSET($A$2,LastR2,0))='Analyse par appartement'!$A337)*(('Récaptitulatif Résa PARIS 2018'!$F$2:OFFSET($F$2,LastR2,0))='Analyse par appartement'!$A$1)*(('Récaptitulatif Résa PARIS 2018'!$I$2:OFFSET($I$2,LastR2,0)))))</f>
        <v>0</v>
      </c>
      <c r="G337" s="43">
        <f ca="1">IFERROR(IF(A337="",0,INDIRECT("'Récaptitulatif Loyer Paris'!"&amp;ADDRESS(MATCH(A337,'Récapitulatif  Loyer PARIS 2018'!$A:$A,0),MATCH($A$1,'Récapitulatif  Loyer PARIS 2018'!$1:$1,0)+1,4))),0)</f>
        <v>0</v>
      </c>
      <c r="H337" s="92">
        <f ca="1">IFERROR(IF(A337="",0,INDIRECT("'Récaptitulatif Loyer Paris'!"&amp;ADDRESS(MATCH(A337,'Récapitulatif  Loyer PARIS 2018'!$A:$A,0),MATCH($A$1,'Récapitulatif  Loyer PARIS 2018'!$1:$1,0),4))),0)</f>
        <v>0</v>
      </c>
      <c r="I337" s="43">
        <f t="shared" ca="1" si="24"/>
        <v>0</v>
      </c>
      <c r="J337" s="44" t="str">
        <f t="shared" ca="1" si="25"/>
        <v/>
      </c>
      <c r="K337" s="45" t="str">
        <f t="shared" ca="1" si="26"/>
        <v/>
      </c>
    </row>
    <row r="338" spans="1:11" ht="20.100000000000001" customHeight="1" x14ac:dyDescent="0.25">
      <c r="A338" s="12" t="str">
        <f t="array" aca="1" ref="A338" ca="1">IFERROR(INDEX('Récaptitulatif Résa PARIS 2018'!$A$2:OFFSET($A$2,LastR2,0), MATCH(0, IF($A$1='Récaptitulatif Résa PARIS 2018'!$F$2:OFFSET($F$2,LastR2,0), COUNTIF($A$2:$A337, 'Récaptitulatif Résa PARIS 2018'!$A$2:OFFSET($A$2,LastR2,0)), ""), 0)),"")</f>
        <v/>
      </c>
      <c r="B338" s="43">
        <f ca="1">IF(OR($A338="",$A338=0),0,SUMPRODUCT((('Récaptitulatif Résa PARIS 2018'!$A$2:OFFSET($A$2,LastR2,0))='Analyse par appartement'!$A338)*(('Récaptitulatif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38" s="43">
        <f ca="1">IF(OR($A338="",$A338=0),0,SUMPRODUCT((('Récaptitulatif Résa PARIS 2018'!$A$2:OFFSET($A$2,LastR2,0))='Analyse par appartement'!$A338)*(('Récaptitulatif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38" s="43">
        <f ca="1">IF(OR($A338="",$A338=0),0,SUMPRODUCT((('Récaptitulatif Résa PARIS 2018'!$A$2:OFFSET($A$2,LastR2,0))='Analyse par appartement'!$A338)*(('Récaptitulatif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38" s="43">
        <f ca="1">IF(OR($A338="",$A338=0),0,SUMPRODUCT((('Récaptitulatif Résa PARIS 2018'!$A$2:OFFSET($A$2,LastR2,0))='Analyse par appartement'!$A338)*(('Récaptitulatif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38" s="92">
        <f ca="1">IF(OR($A338="",$A338=0),0,SUMPRODUCT((('Récaptitulatif Résa PARIS 2018'!$A$2:OFFSET($A$2,LastR2,0))='Analyse par appartement'!$A338)*(('Récaptitulatif Résa PARIS 2018'!$F$2:OFFSET($F$2,LastR2,0))='Analyse par appartement'!$A$1)*(('Récaptitulatif Résa PARIS 2018'!$I$2:OFFSET($I$2,LastR2,0)))))</f>
        <v>0</v>
      </c>
      <c r="G338" s="43">
        <f ca="1">IFERROR(IF(A338="",0,INDIRECT("'Récaptitulatif Loyer Paris'!"&amp;ADDRESS(MATCH(A338,'Récapitulatif  Loyer PARIS 2018'!$A:$A,0),MATCH($A$1,'Récapitulatif  Loyer PARIS 2018'!$1:$1,0)+1,4))),0)</f>
        <v>0</v>
      </c>
      <c r="H338" s="92">
        <f ca="1">IFERROR(IF(A338="",0,INDIRECT("'Récaptitulatif Loyer Paris'!"&amp;ADDRESS(MATCH(A338,'Récapitulatif  Loyer PARIS 2018'!$A:$A,0),MATCH($A$1,'Récapitulatif  Loyer PARIS 2018'!$1:$1,0),4))),0)</f>
        <v>0</v>
      </c>
      <c r="I338" s="43">
        <f t="shared" ca="1" si="24"/>
        <v>0</v>
      </c>
      <c r="J338" s="44" t="str">
        <f t="shared" ca="1" si="25"/>
        <v/>
      </c>
      <c r="K338" s="45" t="str">
        <f t="shared" ca="1" si="26"/>
        <v/>
      </c>
    </row>
    <row r="339" spans="1:11" ht="20.100000000000001" customHeight="1" x14ac:dyDescent="0.25">
      <c r="A339" s="12" t="str">
        <f t="array" aca="1" ref="A339" ca="1">IFERROR(INDEX('Récaptitulatif Résa PARIS 2018'!$A$2:OFFSET($A$2,LastR2,0), MATCH(0, IF($A$1='Récaptitulatif Résa PARIS 2018'!$F$2:OFFSET($F$2,LastR2,0), COUNTIF($A$2:$A338, 'Récaptitulatif Résa PARIS 2018'!$A$2:OFFSET($A$2,LastR2,0)), ""), 0)),"")</f>
        <v/>
      </c>
      <c r="B339" s="43">
        <f ca="1">IF(OR($A339="",$A339=0),0,SUMPRODUCT((('Récaptitulatif Résa PARIS 2018'!$A$2:OFFSET($A$2,LastR2,0))='Analyse par appartement'!$A339)*(('Récaptitulatif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39" s="43">
        <f ca="1">IF(OR($A339="",$A339=0),0,SUMPRODUCT((('Récaptitulatif Résa PARIS 2018'!$A$2:OFFSET($A$2,LastR2,0))='Analyse par appartement'!$A339)*(('Récaptitulatif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39" s="43">
        <f ca="1">IF(OR($A339="",$A339=0),0,SUMPRODUCT((('Récaptitulatif Résa PARIS 2018'!$A$2:OFFSET($A$2,LastR2,0))='Analyse par appartement'!$A339)*(('Récaptitulatif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39" s="43">
        <f ca="1">IF(OR($A339="",$A339=0),0,SUMPRODUCT((('Récaptitulatif Résa PARIS 2018'!$A$2:OFFSET($A$2,LastR2,0))='Analyse par appartement'!$A339)*(('Récaptitulatif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39" s="92">
        <f ca="1">IF(OR($A339="",$A339=0),0,SUMPRODUCT((('Récaptitulatif Résa PARIS 2018'!$A$2:OFFSET($A$2,LastR2,0))='Analyse par appartement'!$A339)*(('Récaptitulatif Résa PARIS 2018'!$F$2:OFFSET($F$2,LastR2,0))='Analyse par appartement'!$A$1)*(('Récaptitulatif Résa PARIS 2018'!$I$2:OFFSET($I$2,LastR2,0)))))</f>
        <v>0</v>
      </c>
      <c r="G339" s="43">
        <f ca="1">IFERROR(IF(A339="",0,INDIRECT("'Récaptitulatif Loyer Paris'!"&amp;ADDRESS(MATCH(A339,'Récapitulatif  Loyer PARIS 2018'!$A:$A,0),MATCH($A$1,'Récapitulatif  Loyer PARIS 2018'!$1:$1,0)+1,4))),0)</f>
        <v>0</v>
      </c>
      <c r="H339" s="92">
        <f ca="1">IFERROR(IF(A339="",0,INDIRECT("'Récaptitulatif Loyer Paris'!"&amp;ADDRESS(MATCH(A339,'Récapitulatif  Loyer PARIS 2018'!$A:$A,0),MATCH($A$1,'Récapitulatif  Loyer PARIS 2018'!$1:$1,0),4))),0)</f>
        <v>0</v>
      </c>
      <c r="I339" s="43">
        <f t="shared" ca="1" si="24"/>
        <v>0</v>
      </c>
      <c r="J339" s="44" t="str">
        <f t="shared" ca="1" si="25"/>
        <v/>
      </c>
      <c r="K339" s="45" t="str">
        <f t="shared" ca="1" si="26"/>
        <v/>
      </c>
    </row>
    <row r="340" spans="1:11" ht="20.100000000000001" customHeight="1" x14ac:dyDescent="0.25">
      <c r="A340" s="12" t="str">
        <f t="array" aca="1" ref="A340" ca="1">IFERROR(INDEX('Récaptitulatif Résa PARIS 2018'!$A$2:OFFSET($A$2,LastR2,0), MATCH(0, IF($A$1='Récaptitulatif Résa PARIS 2018'!$F$2:OFFSET($F$2,LastR2,0), COUNTIF($A$2:$A339, 'Récaptitulatif Résa PARIS 2018'!$A$2:OFFSET($A$2,LastR2,0)), ""), 0)),"")</f>
        <v/>
      </c>
      <c r="B340" s="43">
        <f ca="1">IF(OR($A340="",$A340=0),0,SUMPRODUCT((('Récaptitulatif Résa PARIS 2018'!$A$2:OFFSET($A$2,LastR2,0))='Analyse par appartement'!$A340)*(('Récaptitulatif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40" s="43">
        <f ca="1">IF(OR($A340="",$A340=0),0,SUMPRODUCT((('Récaptitulatif Résa PARIS 2018'!$A$2:OFFSET($A$2,LastR2,0))='Analyse par appartement'!$A340)*(('Récaptitulatif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40" s="43">
        <f ca="1">IF(OR($A340="",$A340=0),0,SUMPRODUCT((('Récaptitulatif Résa PARIS 2018'!$A$2:OFFSET($A$2,LastR2,0))='Analyse par appartement'!$A340)*(('Récaptitulatif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40" s="43">
        <f ca="1">IF(OR($A340="",$A340=0),0,SUMPRODUCT((('Récaptitulatif Résa PARIS 2018'!$A$2:OFFSET($A$2,LastR2,0))='Analyse par appartement'!$A340)*(('Récaptitulatif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40" s="92">
        <f ca="1">IF(OR($A340="",$A340=0),0,SUMPRODUCT((('Récaptitulatif Résa PARIS 2018'!$A$2:OFFSET($A$2,LastR2,0))='Analyse par appartement'!$A340)*(('Récaptitulatif Résa PARIS 2018'!$F$2:OFFSET($F$2,LastR2,0))='Analyse par appartement'!$A$1)*(('Récaptitulatif Résa PARIS 2018'!$I$2:OFFSET($I$2,LastR2,0)))))</f>
        <v>0</v>
      </c>
      <c r="G340" s="43">
        <f ca="1">IFERROR(IF(A340="",0,INDIRECT("'Récaptitulatif Loyer Paris'!"&amp;ADDRESS(MATCH(A340,'Récapitulatif  Loyer PARIS 2018'!$A:$A,0),MATCH($A$1,'Récapitulatif  Loyer PARIS 2018'!$1:$1,0)+1,4))),0)</f>
        <v>0</v>
      </c>
      <c r="H340" s="92">
        <f ca="1">IFERROR(IF(A340="",0,INDIRECT("'Récaptitulatif Loyer Paris'!"&amp;ADDRESS(MATCH(A340,'Récapitulatif  Loyer PARIS 2018'!$A:$A,0),MATCH($A$1,'Récapitulatif  Loyer PARIS 2018'!$1:$1,0),4))),0)</f>
        <v>0</v>
      </c>
      <c r="I340" s="43">
        <f t="shared" ca="1" si="24"/>
        <v>0</v>
      </c>
      <c r="J340" s="44" t="str">
        <f t="shared" ca="1" si="25"/>
        <v/>
      </c>
      <c r="K340" s="45" t="str">
        <f t="shared" ca="1" si="26"/>
        <v/>
      </c>
    </row>
    <row r="341" spans="1:11" ht="20.100000000000001" customHeight="1" x14ac:dyDescent="0.25">
      <c r="A341" s="12" t="str">
        <f t="array" aca="1" ref="A341" ca="1">IFERROR(INDEX('Récaptitulatif Résa PARIS 2018'!$A$2:OFFSET($A$2,LastR2,0), MATCH(0, IF($A$1='Récaptitulatif Résa PARIS 2018'!$F$2:OFFSET($F$2,LastR2,0), COUNTIF($A$2:$A340, 'Récaptitulatif Résa PARIS 2018'!$A$2:OFFSET($A$2,LastR2,0)), ""), 0)),"")</f>
        <v/>
      </c>
      <c r="B341" s="43">
        <f ca="1">IF(OR($A341="",$A341=0),0,SUMPRODUCT((('Récaptitulatif Résa PARIS 2018'!$A$2:OFFSET($A$2,LastR2,0))='Analyse par appartement'!$A341)*(('Récaptitulatif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41" s="43">
        <f ca="1">IF(OR($A341="",$A341=0),0,SUMPRODUCT((('Récaptitulatif Résa PARIS 2018'!$A$2:OFFSET($A$2,LastR2,0))='Analyse par appartement'!$A341)*(('Récaptitulatif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41" s="43">
        <f ca="1">IF(OR($A341="",$A341=0),0,SUMPRODUCT((('Récaptitulatif Résa PARIS 2018'!$A$2:OFFSET($A$2,LastR2,0))='Analyse par appartement'!$A341)*(('Récaptitulatif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41" s="43">
        <f ca="1">IF(OR($A341="",$A341=0),0,SUMPRODUCT((('Récaptitulatif Résa PARIS 2018'!$A$2:OFFSET($A$2,LastR2,0))='Analyse par appartement'!$A341)*(('Récaptitulatif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41" s="92">
        <f ca="1">IF(OR($A341="",$A341=0),0,SUMPRODUCT((('Récaptitulatif Résa PARIS 2018'!$A$2:OFFSET($A$2,LastR2,0))='Analyse par appartement'!$A341)*(('Récaptitulatif Résa PARIS 2018'!$F$2:OFFSET($F$2,LastR2,0))='Analyse par appartement'!$A$1)*(('Récaptitulatif Résa PARIS 2018'!$I$2:OFFSET($I$2,LastR2,0)))))</f>
        <v>0</v>
      </c>
      <c r="G341" s="43">
        <f ca="1">IFERROR(IF(A341="",0,INDIRECT("'Récaptitulatif Loyer Paris'!"&amp;ADDRESS(MATCH(A341,'Récapitulatif  Loyer PARIS 2018'!$A:$A,0),MATCH($A$1,'Récapitulatif  Loyer PARIS 2018'!$1:$1,0)+1,4))),0)</f>
        <v>0</v>
      </c>
      <c r="H341" s="92">
        <f ca="1">IFERROR(IF(A341="",0,INDIRECT("'Récaptitulatif Loyer Paris'!"&amp;ADDRESS(MATCH(A341,'Récapitulatif  Loyer PARIS 2018'!$A:$A,0),MATCH($A$1,'Récapitulatif  Loyer PARIS 2018'!$1:$1,0),4))),0)</f>
        <v>0</v>
      </c>
      <c r="I341" s="43">
        <f t="shared" ca="1" si="24"/>
        <v>0</v>
      </c>
      <c r="J341" s="44" t="str">
        <f t="shared" ca="1" si="25"/>
        <v/>
      </c>
      <c r="K341" s="45" t="str">
        <f t="shared" ca="1" si="26"/>
        <v/>
      </c>
    </row>
    <row r="342" spans="1:11" ht="20.100000000000001" customHeight="1" x14ac:dyDescent="0.25">
      <c r="A342" s="12" t="str">
        <f t="array" aca="1" ref="A342" ca="1">IFERROR(INDEX('Récaptitulatif Résa PARIS 2018'!$A$2:OFFSET($A$2,LastR2,0), MATCH(0, IF($A$1='Récaptitulatif Résa PARIS 2018'!$F$2:OFFSET($F$2,LastR2,0), COUNTIF($A$2:$A341, 'Récaptitulatif Résa PARIS 2018'!$A$2:OFFSET($A$2,LastR2,0)), ""), 0)),"")</f>
        <v/>
      </c>
      <c r="B342" s="43">
        <f ca="1">IF(OR($A342="",$A342=0),0,SUMPRODUCT((('Récaptitulatif Résa PARIS 2018'!$A$2:OFFSET($A$2,LastR2,0))='Analyse par appartement'!$A342)*(('Récaptitulatif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42" s="43">
        <f ca="1">IF(OR($A342="",$A342=0),0,SUMPRODUCT((('Récaptitulatif Résa PARIS 2018'!$A$2:OFFSET($A$2,LastR2,0))='Analyse par appartement'!$A342)*(('Récaptitulatif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42" s="43">
        <f ca="1">IF(OR($A342="",$A342=0),0,SUMPRODUCT((('Récaptitulatif Résa PARIS 2018'!$A$2:OFFSET($A$2,LastR2,0))='Analyse par appartement'!$A342)*(('Récaptitulatif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42" s="43">
        <f ca="1">IF(OR($A342="",$A342=0),0,SUMPRODUCT((('Récaptitulatif Résa PARIS 2018'!$A$2:OFFSET($A$2,LastR2,0))='Analyse par appartement'!$A342)*(('Récaptitulatif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42" s="92">
        <f ca="1">IF(OR($A342="",$A342=0),0,SUMPRODUCT((('Récaptitulatif Résa PARIS 2018'!$A$2:OFFSET($A$2,LastR2,0))='Analyse par appartement'!$A342)*(('Récaptitulatif Résa PARIS 2018'!$F$2:OFFSET($F$2,LastR2,0))='Analyse par appartement'!$A$1)*(('Récaptitulatif Résa PARIS 2018'!$I$2:OFFSET($I$2,LastR2,0)))))</f>
        <v>0</v>
      </c>
      <c r="G342" s="43">
        <f ca="1">IFERROR(IF(A342="",0,INDIRECT("'Récaptitulatif Loyer Paris'!"&amp;ADDRESS(MATCH(A342,'Récapitulatif  Loyer PARIS 2018'!$A:$A,0),MATCH($A$1,'Récapitulatif  Loyer PARIS 2018'!$1:$1,0)+1,4))),0)</f>
        <v>0</v>
      </c>
      <c r="H342" s="92">
        <f ca="1">IFERROR(IF(A342="",0,INDIRECT("'Récaptitulatif Loyer Paris'!"&amp;ADDRESS(MATCH(A342,'Récapitulatif  Loyer PARIS 2018'!$A:$A,0),MATCH($A$1,'Récapitulatif  Loyer PARIS 2018'!$1:$1,0),4))),0)</f>
        <v>0</v>
      </c>
      <c r="I342" s="43">
        <f t="shared" ca="1" si="24"/>
        <v>0</v>
      </c>
      <c r="J342" s="44" t="str">
        <f t="shared" ca="1" si="25"/>
        <v/>
      </c>
      <c r="K342" s="45" t="str">
        <f t="shared" ca="1" si="26"/>
        <v/>
      </c>
    </row>
    <row r="343" spans="1:11" ht="20.100000000000001" customHeight="1" x14ac:dyDescent="0.25">
      <c r="A343" s="12" t="str">
        <f t="array" aca="1" ref="A343" ca="1">IFERROR(INDEX('Récaptitulatif Résa PARIS 2018'!$A$2:OFFSET($A$2,LastR2,0), MATCH(0, IF($A$1='Récaptitulatif Résa PARIS 2018'!$F$2:OFFSET($F$2,LastR2,0), COUNTIF($A$2:$A342, 'Récaptitulatif Résa PARIS 2018'!$A$2:OFFSET($A$2,LastR2,0)), ""), 0)),"")</f>
        <v/>
      </c>
      <c r="B343" s="43">
        <f ca="1">IF(OR($A343="",$A343=0),0,SUMPRODUCT((('Récaptitulatif Résa PARIS 2018'!$A$2:OFFSET($A$2,LastR2,0))='Analyse par appartement'!$A343)*(('Récaptitulatif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43" s="43">
        <f ca="1">IF(OR($A343="",$A343=0),0,SUMPRODUCT((('Récaptitulatif Résa PARIS 2018'!$A$2:OFFSET($A$2,LastR2,0))='Analyse par appartement'!$A343)*(('Récaptitulatif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43" s="43">
        <f ca="1">IF(OR($A343="",$A343=0),0,SUMPRODUCT((('Récaptitulatif Résa PARIS 2018'!$A$2:OFFSET($A$2,LastR2,0))='Analyse par appartement'!$A343)*(('Récaptitulatif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43" s="43">
        <f ca="1">IF(OR($A343="",$A343=0),0,SUMPRODUCT((('Récaptitulatif Résa PARIS 2018'!$A$2:OFFSET($A$2,LastR2,0))='Analyse par appartement'!$A343)*(('Récaptitulatif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43" s="92">
        <f ca="1">IF(OR($A343="",$A343=0),0,SUMPRODUCT((('Récaptitulatif Résa PARIS 2018'!$A$2:OFFSET($A$2,LastR2,0))='Analyse par appartement'!$A343)*(('Récaptitulatif Résa PARIS 2018'!$F$2:OFFSET($F$2,LastR2,0))='Analyse par appartement'!$A$1)*(('Récaptitulatif Résa PARIS 2018'!$I$2:OFFSET($I$2,LastR2,0)))))</f>
        <v>0</v>
      </c>
      <c r="G343" s="43">
        <f ca="1">IFERROR(IF(A343="",0,INDIRECT("'Récaptitulatif Loyer Paris'!"&amp;ADDRESS(MATCH(A343,'Récapitulatif  Loyer PARIS 2018'!$A:$A,0),MATCH($A$1,'Récapitulatif  Loyer PARIS 2018'!$1:$1,0)+1,4))),0)</f>
        <v>0</v>
      </c>
      <c r="H343" s="92">
        <f ca="1">IFERROR(IF(A343="",0,INDIRECT("'Récaptitulatif Loyer Paris'!"&amp;ADDRESS(MATCH(A343,'Récapitulatif  Loyer PARIS 2018'!$A:$A,0),MATCH($A$1,'Récapitulatif  Loyer PARIS 2018'!$1:$1,0),4))),0)</f>
        <v>0</v>
      </c>
      <c r="I343" s="43">
        <f t="shared" ca="1" si="24"/>
        <v>0</v>
      </c>
      <c r="J343" s="44" t="str">
        <f t="shared" ca="1" si="25"/>
        <v/>
      </c>
      <c r="K343" s="45" t="str">
        <f t="shared" ca="1" si="26"/>
        <v/>
      </c>
    </row>
    <row r="344" spans="1:11" ht="20.100000000000001" customHeight="1" x14ac:dyDescent="0.25">
      <c r="A344" s="12" t="str">
        <f t="array" aca="1" ref="A344" ca="1">IFERROR(INDEX('Récaptitulatif Résa PARIS 2018'!$A$2:OFFSET($A$2,LastR2,0), MATCH(0, IF($A$1='Récaptitulatif Résa PARIS 2018'!$F$2:OFFSET($F$2,LastR2,0), COUNTIF($A$2:$A343, 'Récaptitulatif Résa PARIS 2018'!$A$2:OFFSET($A$2,LastR2,0)), ""), 0)),"")</f>
        <v/>
      </c>
      <c r="B344" s="43">
        <f ca="1">IF(OR($A344="",$A344=0),0,SUMPRODUCT((('Récaptitulatif Résa PARIS 2018'!$A$2:OFFSET($A$2,LastR2,0))='Analyse par appartement'!$A344)*(('Récaptitulatif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44" s="43">
        <f ca="1">IF(OR($A344="",$A344=0),0,SUMPRODUCT((('Récaptitulatif Résa PARIS 2018'!$A$2:OFFSET($A$2,LastR2,0))='Analyse par appartement'!$A344)*(('Récaptitulatif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44" s="43">
        <f ca="1">IF(OR($A344="",$A344=0),0,SUMPRODUCT((('Récaptitulatif Résa PARIS 2018'!$A$2:OFFSET($A$2,LastR2,0))='Analyse par appartement'!$A344)*(('Récaptitulatif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44" s="43">
        <f ca="1">IF(OR($A344="",$A344=0),0,SUMPRODUCT((('Récaptitulatif Résa PARIS 2018'!$A$2:OFFSET($A$2,LastR2,0))='Analyse par appartement'!$A344)*(('Récaptitulatif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44" s="92">
        <f ca="1">IF(OR($A344="",$A344=0),0,SUMPRODUCT((('Récaptitulatif Résa PARIS 2018'!$A$2:OFFSET($A$2,LastR2,0))='Analyse par appartement'!$A344)*(('Récaptitulatif Résa PARIS 2018'!$F$2:OFFSET($F$2,LastR2,0))='Analyse par appartement'!$A$1)*(('Récaptitulatif Résa PARIS 2018'!$I$2:OFFSET($I$2,LastR2,0)))))</f>
        <v>0</v>
      </c>
      <c r="G344" s="43">
        <f ca="1">IFERROR(IF(A344="",0,INDIRECT("'Récaptitulatif Loyer Paris'!"&amp;ADDRESS(MATCH(A344,'Récapitulatif  Loyer PARIS 2018'!$A:$A,0),MATCH($A$1,'Récapitulatif  Loyer PARIS 2018'!$1:$1,0)+1,4))),0)</f>
        <v>0</v>
      </c>
      <c r="H344" s="92">
        <f ca="1">IFERROR(IF(A344="",0,INDIRECT("'Récaptitulatif Loyer Paris'!"&amp;ADDRESS(MATCH(A344,'Récapitulatif  Loyer PARIS 2018'!$A:$A,0),MATCH($A$1,'Récapitulatif  Loyer PARIS 2018'!$1:$1,0),4))),0)</f>
        <v>0</v>
      </c>
      <c r="I344" s="43">
        <f t="shared" ca="1" si="24"/>
        <v>0</v>
      </c>
      <c r="J344" s="44" t="str">
        <f t="shared" ca="1" si="25"/>
        <v/>
      </c>
      <c r="K344" s="45" t="str">
        <f t="shared" ca="1" si="26"/>
        <v/>
      </c>
    </row>
    <row r="345" spans="1:11" ht="20.100000000000001" customHeight="1" x14ac:dyDescent="0.25">
      <c r="A345" s="12" t="str">
        <f t="array" aca="1" ref="A345" ca="1">IFERROR(INDEX('Récaptitulatif Résa PARIS 2018'!$A$2:OFFSET($A$2,LastR2,0), MATCH(0, IF($A$1='Récaptitulatif Résa PARIS 2018'!$F$2:OFFSET($F$2,LastR2,0), COUNTIF($A$2:$A344, 'Récaptitulatif Résa PARIS 2018'!$A$2:OFFSET($A$2,LastR2,0)), ""), 0)),"")</f>
        <v/>
      </c>
      <c r="B345" s="43">
        <f ca="1">IF(OR($A345="",$A345=0),0,SUMPRODUCT((('Récaptitulatif Résa PARIS 2018'!$A$2:OFFSET($A$2,LastR2,0))='Analyse par appartement'!$A345)*(('Récaptitulatif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45" s="43">
        <f ca="1">IF(OR($A345="",$A345=0),0,SUMPRODUCT((('Récaptitulatif Résa PARIS 2018'!$A$2:OFFSET($A$2,LastR2,0))='Analyse par appartement'!$A345)*(('Récaptitulatif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45" s="43">
        <f ca="1">IF(OR($A345="",$A345=0),0,SUMPRODUCT((('Récaptitulatif Résa PARIS 2018'!$A$2:OFFSET($A$2,LastR2,0))='Analyse par appartement'!$A345)*(('Récaptitulatif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45" s="43">
        <f ca="1">IF(OR($A345="",$A345=0),0,SUMPRODUCT((('Récaptitulatif Résa PARIS 2018'!$A$2:OFFSET($A$2,LastR2,0))='Analyse par appartement'!$A345)*(('Récaptitulatif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45" s="92">
        <f ca="1">IF(OR($A345="",$A345=0),0,SUMPRODUCT((('Récaptitulatif Résa PARIS 2018'!$A$2:OFFSET($A$2,LastR2,0))='Analyse par appartement'!$A345)*(('Récaptitulatif Résa PARIS 2018'!$F$2:OFFSET($F$2,LastR2,0))='Analyse par appartement'!$A$1)*(('Récaptitulatif Résa PARIS 2018'!$I$2:OFFSET($I$2,LastR2,0)))))</f>
        <v>0</v>
      </c>
      <c r="G345" s="43">
        <f ca="1">IFERROR(IF(A345="",0,INDIRECT("'Récaptitulatif Loyer Paris'!"&amp;ADDRESS(MATCH(A345,'Récapitulatif  Loyer PARIS 2018'!$A:$A,0),MATCH($A$1,'Récapitulatif  Loyer PARIS 2018'!$1:$1,0)+1,4))),0)</f>
        <v>0</v>
      </c>
      <c r="H345" s="92">
        <f ca="1">IFERROR(IF(A345="",0,INDIRECT("'Récaptitulatif Loyer Paris'!"&amp;ADDRESS(MATCH(A345,'Récapitulatif  Loyer PARIS 2018'!$A:$A,0),MATCH($A$1,'Récapitulatif  Loyer PARIS 2018'!$1:$1,0),4))),0)</f>
        <v>0</v>
      </c>
      <c r="I345" s="43">
        <f t="shared" ca="1" si="24"/>
        <v>0</v>
      </c>
      <c r="J345" s="44" t="str">
        <f t="shared" ca="1" si="25"/>
        <v/>
      </c>
      <c r="K345" s="45" t="str">
        <f t="shared" ca="1" si="26"/>
        <v/>
      </c>
    </row>
    <row r="346" spans="1:11" ht="20.100000000000001" customHeight="1" x14ac:dyDescent="0.25">
      <c r="A346" s="12" t="str">
        <f t="array" aca="1" ref="A346" ca="1">IFERROR(INDEX('Récaptitulatif Résa PARIS 2018'!$A$2:OFFSET($A$2,LastR2,0), MATCH(0, IF($A$1='Récaptitulatif Résa PARIS 2018'!$F$2:OFFSET($F$2,LastR2,0), COUNTIF($A$2:$A345, 'Récaptitulatif Résa PARIS 2018'!$A$2:OFFSET($A$2,LastR2,0)), ""), 0)),"")</f>
        <v/>
      </c>
      <c r="B346" s="43">
        <f ca="1">IF(OR($A346="",$A346=0),0,SUMPRODUCT((('Récaptitulatif Résa PARIS 2018'!$A$2:OFFSET($A$2,LastR2,0))='Analyse par appartement'!$A346)*(('Récaptitulatif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46" s="43">
        <f ca="1">IF(OR($A346="",$A346=0),0,SUMPRODUCT((('Récaptitulatif Résa PARIS 2018'!$A$2:OFFSET($A$2,LastR2,0))='Analyse par appartement'!$A346)*(('Récaptitulatif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46" s="43">
        <f ca="1">IF(OR($A346="",$A346=0),0,SUMPRODUCT((('Récaptitulatif Résa PARIS 2018'!$A$2:OFFSET($A$2,LastR2,0))='Analyse par appartement'!$A346)*(('Récaptitulatif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46" s="43">
        <f ca="1">IF(OR($A346="",$A346=0),0,SUMPRODUCT((('Récaptitulatif Résa PARIS 2018'!$A$2:OFFSET($A$2,LastR2,0))='Analyse par appartement'!$A346)*(('Récaptitulatif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46" s="92">
        <f ca="1">IF(OR($A346="",$A346=0),0,SUMPRODUCT((('Récaptitulatif Résa PARIS 2018'!$A$2:OFFSET($A$2,LastR2,0))='Analyse par appartement'!$A346)*(('Récaptitulatif Résa PARIS 2018'!$F$2:OFFSET($F$2,LastR2,0))='Analyse par appartement'!$A$1)*(('Récaptitulatif Résa PARIS 2018'!$I$2:OFFSET($I$2,LastR2,0)))))</f>
        <v>0</v>
      </c>
      <c r="G346" s="43">
        <f ca="1">IFERROR(IF(A346="",0,INDIRECT("'Récaptitulatif Loyer Paris'!"&amp;ADDRESS(MATCH(A346,'Récapitulatif  Loyer PARIS 2018'!$A:$A,0),MATCH($A$1,'Récapitulatif  Loyer PARIS 2018'!$1:$1,0)+1,4))),0)</f>
        <v>0</v>
      </c>
      <c r="H346" s="92">
        <f ca="1">IFERROR(IF(A346="",0,INDIRECT("'Récaptitulatif Loyer Paris'!"&amp;ADDRESS(MATCH(A346,'Récapitulatif  Loyer PARIS 2018'!$A:$A,0),MATCH($A$1,'Récapitulatif  Loyer PARIS 2018'!$1:$1,0),4))),0)</f>
        <v>0</v>
      </c>
      <c r="I346" s="43">
        <f t="shared" ca="1" si="24"/>
        <v>0</v>
      </c>
      <c r="J346" s="44" t="str">
        <f t="shared" ca="1" si="25"/>
        <v/>
      </c>
      <c r="K346" s="45" t="str">
        <f t="shared" ca="1" si="26"/>
        <v/>
      </c>
    </row>
    <row r="347" spans="1:11" ht="20.100000000000001" customHeight="1" x14ac:dyDescent="0.25">
      <c r="A347" s="12" t="str">
        <f t="array" aca="1" ref="A347" ca="1">IFERROR(INDEX('Récaptitulatif Résa PARIS 2018'!$A$2:OFFSET($A$2,LastR2,0), MATCH(0, IF($A$1='Récaptitulatif Résa PARIS 2018'!$F$2:OFFSET($F$2,LastR2,0), COUNTIF($A$2:$A346, 'Récaptitulatif Résa PARIS 2018'!$A$2:OFFSET($A$2,LastR2,0)), ""), 0)),"")</f>
        <v/>
      </c>
      <c r="B347" s="43">
        <f ca="1">IF(OR($A347="",$A347=0),0,SUMPRODUCT((('Récaptitulatif Résa PARIS 2018'!$A$2:OFFSET($A$2,LastR2,0))='Analyse par appartement'!$A347)*(('Récaptitulatif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47" s="43">
        <f ca="1">IF(OR($A347="",$A347=0),0,SUMPRODUCT((('Récaptitulatif Résa PARIS 2018'!$A$2:OFFSET($A$2,LastR2,0))='Analyse par appartement'!$A347)*(('Récaptitulatif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47" s="43">
        <f ca="1">IF(OR($A347="",$A347=0),0,SUMPRODUCT((('Récaptitulatif Résa PARIS 2018'!$A$2:OFFSET($A$2,LastR2,0))='Analyse par appartement'!$A347)*(('Récaptitulatif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47" s="43">
        <f ca="1">IF(OR($A347="",$A347=0),0,SUMPRODUCT((('Récaptitulatif Résa PARIS 2018'!$A$2:OFFSET($A$2,LastR2,0))='Analyse par appartement'!$A347)*(('Récaptitulatif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47" s="92">
        <f ca="1">IF(OR($A347="",$A347=0),0,SUMPRODUCT((('Récaptitulatif Résa PARIS 2018'!$A$2:OFFSET($A$2,LastR2,0))='Analyse par appartement'!$A347)*(('Récaptitulatif Résa PARIS 2018'!$F$2:OFFSET($F$2,LastR2,0))='Analyse par appartement'!$A$1)*(('Récaptitulatif Résa PARIS 2018'!$I$2:OFFSET($I$2,LastR2,0)))))</f>
        <v>0</v>
      </c>
      <c r="G347" s="43">
        <f ca="1">IFERROR(IF(A347="",0,INDIRECT("'Récaptitulatif Loyer Paris'!"&amp;ADDRESS(MATCH(A347,'Récapitulatif  Loyer PARIS 2018'!$A:$A,0),MATCH($A$1,'Récapitulatif  Loyer PARIS 2018'!$1:$1,0)+1,4))),0)</f>
        <v>0</v>
      </c>
      <c r="H347" s="92">
        <f ca="1">IFERROR(IF(A347="",0,INDIRECT("'Récaptitulatif Loyer Paris'!"&amp;ADDRESS(MATCH(A347,'Récapitulatif  Loyer PARIS 2018'!$A:$A,0),MATCH($A$1,'Récapitulatif  Loyer PARIS 2018'!$1:$1,0),4))),0)</f>
        <v>0</v>
      </c>
      <c r="I347" s="43">
        <f t="shared" ca="1" si="24"/>
        <v>0</v>
      </c>
      <c r="J347" s="44" t="str">
        <f t="shared" ca="1" si="25"/>
        <v/>
      </c>
      <c r="K347" s="45" t="str">
        <f t="shared" ca="1" si="26"/>
        <v/>
      </c>
    </row>
    <row r="348" spans="1:11" ht="20.100000000000001" customHeight="1" x14ac:dyDescent="0.25">
      <c r="A348" s="12" t="str">
        <f t="array" aca="1" ref="A348" ca="1">IFERROR(INDEX('Récaptitulatif Résa PARIS 2018'!$A$2:OFFSET($A$2,LastR2,0), MATCH(0, IF($A$1='Récaptitulatif Résa PARIS 2018'!$F$2:OFFSET($F$2,LastR2,0), COUNTIF($A$2:$A347, 'Récaptitulatif Résa PARIS 2018'!$A$2:OFFSET($A$2,LastR2,0)), ""), 0)),"")</f>
        <v/>
      </c>
      <c r="B348" s="43">
        <f ca="1">IF(OR($A348="",$A348=0),0,SUMPRODUCT((('Récaptitulatif Résa PARIS 2018'!$A$2:OFFSET($A$2,LastR2,0))='Analyse par appartement'!$A348)*(('Récaptitulatif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48" s="43">
        <f ca="1">IF(OR($A348="",$A348=0),0,SUMPRODUCT((('Récaptitulatif Résa PARIS 2018'!$A$2:OFFSET($A$2,LastR2,0))='Analyse par appartement'!$A348)*(('Récaptitulatif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48" s="43">
        <f ca="1">IF(OR($A348="",$A348=0),0,SUMPRODUCT((('Récaptitulatif Résa PARIS 2018'!$A$2:OFFSET($A$2,LastR2,0))='Analyse par appartement'!$A348)*(('Récaptitulatif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48" s="43">
        <f ca="1">IF(OR($A348="",$A348=0),0,SUMPRODUCT((('Récaptitulatif Résa PARIS 2018'!$A$2:OFFSET($A$2,LastR2,0))='Analyse par appartement'!$A348)*(('Récaptitulatif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48" s="92">
        <f ca="1">IF(OR($A348="",$A348=0),0,SUMPRODUCT((('Récaptitulatif Résa PARIS 2018'!$A$2:OFFSET($A$2,LastR2,0))='Analyse par appartement'!$A348)*(('Récaptitulatif Résa PARIS 2018'!$F$2:OFFSET($F$2,LastR2,0))='Analyse par appartement'!$A$1)*(('Récaptitulatif Résa PARIS 2018'!$I$2:OFFSET($I$2,LastR2,0)))))</f>
        <v>0</v>
      </c>
      <c r="G348" s="43">
        <f ca="1">IFERROR(IF(A348="",0,INDIRECT("'Récaptitulatif Loyer Paris'!"&amp;ADDRESS(MATCH(A348,'Récapitulatif  Loyer PARIS 2018'!$A:$A,0),MATCH($A$1,'Récapitulatif  Loyer PARIS 2018'!$1:$1,0)+1,4))),0)</f>
        <v>0</v>
      </c>
      <c r="H348" s="92">
        <f ca="1">IFERROR(IF(A348="",0,INDIRECT("'Récaptitulatif Loyer Paris'!"&amp;ADDRESS(MATCH(A348,'Récapitulatif  Loyer PARIS 2018'!$A:$A,0),MATCH($A$1,'Récapitulatif  Loyer PARIS 2018'!$1:$1,0),4))),0)</f>
        <v>0</v>
      </c>
      <c r="I348" s="43">
        <f t="shared" ca="1" si="24"/>
        <v>0</v>
      </c>
      <c r="J348" s="44" t="str">
        <f t="shared" ca="1" si="25"/>
        <v/>
      </c>
      <c r="K348" s="45" t="str">
        <f t="shared" ca="1" si="26"/>
        <v/>
      </c>
    </row>
    <row r="349" spans="1:11" ht="20.100000000000001" customHeight="1" x14ac:dyDescent="0.25">
      <c r="A349" s="12" t="str">
        <f t="array" aca="1" ref="A349" ca="1">IFERROR(INDEX('Récaptitulatif Résa PARIS 2018'!$A$2:OFFSET($A$2,LastR2,0), MATCH(0, IF($A$1='Récaptitulatif Résa PARIS 2018'!$F$2:OFFSET($F$2,LastR2,0), COUNTIF($A$2:$A348, 'Récaptitulatif Résa PARIS 2018'!$A$2:OFFSET($A$2,LastR2,0)), ""), 0)),"")</f>
        <v/>
      </c>
      <c r="B349" s="43">
        <f ca="1">IF(OR($A349="",$A349=0),0,SUMPRODUCT((('Récaptitulatif Résa PARIS 2018'!$A$2:OFFSET($A$2,LastR2,0))='Analyse par appartement'!$A349)*(('Récaptitulatif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49" s="43">
        <f ca="1">IF(OR($A349="",$A349=0),0,SUMPRODUCT((('Récaptitulatif Résa PARIS 2018'!$A$2:OFFSET($A$2,LastR2,0))='Analyse par appartement'!$A349)*(('Récaptitulatif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49" s="43">
        <f ca="1">IF(OR($A349="",$A349=0),0,SUMPRODUCT((('Récaptitulatif Résa PARIS 2018'!$A$2:OFFSET($A$2,LastR2,0))='Analyse par appartement'!$A349)*(('Récaptitulatif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49" s="43">
        <f ca="1">IF(OR($A349="",$A349=0),0,SUMPRODUCT((('Récaptitulatif Résa PARIS 2018'!$A$2:OFFSET($A$2,LastR2,0))='Analyse par appartement'!$A349)*(('Récaptitulatif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49" s="92">
        <f ca="1">IF(OR($A349="",$A349=0),0,SUMPRODUCT((('Récaptitulatif Résa PARIS 2018'!$A$2:OFFSET($A$2,LastR2,0))='Analyse par appartement'!$A349)*(('Récaptitulatif Résa PARIS 2018'!$F$2:OFFSET($F$2,LastR2,0))='Analyse par appartement'!$A$1)*(('Récaptitulatif Résa PARIS 2018'!$I$2:OFFSET($I$2,LastR2,0)))))</f>
        <v>0</v>
      </c>
      <c r="G349" s="43">
        <f ca="1">IFERROR(IF(A349="",0,INDIRECT("'Récaptitulatif Loyer Paris'!"&amp;ADDRESS(MATCH(A349,'Récapitulatif  Loyer PARIS 2018'!$A:$A,0),MATCH($A$1,'Récapitulatif  Loyer PARIS 2018'!$1:$1,0)+1,4))),0)</f>
        <v>0</v>
      </c>
      <c r="H349" s="92">
        <f ca="1">IFERROR(IF(A349="",0,INDIRECT("'Récaptitulatif Loyer Paris'!"&amp;ADDRESS(MATCH(A349,'Récapitulatif  Loyer PARIS 2018'!$A:$A,0),MATCH($A$1,'Récapitulatif  Loyer PARIS 2018'!$1:$1,0),4))),0)</f>
        <v>0</v>
      </c>
      <c r="I349" s="43">
        <f t="shared" ca="1" si="24"/>
        <v>0</v>
      </c>
      <c r="J349" s="44" t="str">
        <f t="shared" ca="1" si="25"/>
        <v/>
      </c>
      <c r="K349" s="45" t="str">
        <f t="shared" ca="1" si="26"/>
        <v/>
      </c>
    </row>
    <row r="350" spans="1:11" ht="20.100000000000001" customHeight="1" x14ac:dyDescent="0.25">
      <c r="A350" s="12" t="str">
        <f t="array" aca="1" ref="A350" ca="1">IFERROR(INDEX('Récaptitulatif Résa PARIS 2018'!$A$2:OFFSET($A$2,LastR2,0), MATCH(0, IF($A$1='Récaptitulatif Résa PARIS 2018'!$F$2:OFFSET($F$2,LastR2,0), COUNTIF($A$2:$A349, 'Récaptitulatif Résa PARIS 2018'!$A$2:OFFSET($A$2,LastR2,0)), ""), 0)),"")</f>
        <v/>
      </c>
      <c r="B350" s="43">
        <f ca="1">IF(OR($A350="",$A350=0),0,SUMPRODUCT((('Récaptitulatif Résa PARIS 2018'!$A$2:OFFSET($A$2,LastR2,0))='Analyse par appartement'!$A350)*(('Récaptitulatif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50" s="43">
        <f ca="1">IF(OR($A350="",$A350=0),0,SUMPRODUCT((('Récaptitulatif Résa PARIS 2018'!$A$2:OFFSET($A$2,LastR2,0))='Analyse par appartement'!$A350)*(('Récaptitulatif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50" s="43">
        <f ca="1">IF(OR($A350="",$A350=0),0,SUMPRODUCT((('Récaptitulatif Résa PARIS 2018'!$A$2:OFFSET($A$2,LastR2,0))='Analyse par appartement'!$A350)*(('Récaptitulatif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50" s="43">
        <f ca="1">IF(OR($A350="",$A350=0),0,SUMPRODUCT((('Récaptitulatif Résa PARIS 2018'!$A$2:OFFSET($A$2,LastR2,0))='Analyse par appartement'!$A350)*(('Récaptitulatif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50" s="92">
        <f ca="1">IF(OR($A350="",$A350=0),0,SUMPRODUCT((('Récaptitulatif Résa PARIS 2018'!$A$2:OFFSET($A$2,LastR2,0))='Analyse par appartement'!$A350)*(('Récaptitulatif Résa PARIS 2018'!$F$2:OFFSET($F$2,LastR2,0))='Analyse par appartement'!$A$1)*(('Récaptitulatif Résa PARIS 2018'!$I$2:OFFSET($I$2,LastR2,0)))))</f>
        <v>0</v>
      </c>
      <c r="G350" s="43">
        <f ca="1">IFERROR(IF(A350="",0,INDIRECT("'Récaptitulatif Loyer Paris'!"&amp;ADDRESS(MATCH(A350,'Récapitulatif  Loyer PARIS 2018'!$A:$A,0),MATCH($A$1,'Récapitulatif  Loyer PARIS 2018'!$1:$1,0)+1,4))),0)</f>
        <v>0</v>
      </c>
      <c r="H350" s="92">
        <f ca="1">IFERROR(IF(A350="",0,INDIRECT("'Récaptitulatif Loyer Paris'!"&amp;ADDRESS(MATCH(A350,'Récapitulatif  Loyer PARIS 2018'!$A:$A,0),MATCH($A$1,'Récapitulatif  Loyer PARIS 2018'!$1:$1,0),4))),0)</f>
        <v>0</v>
      </c>
      <c r="I350" s="43">
        <f t="shared" ca="1" si="24"/>
        <v>0</v>
      </c>
      <c r="J350" s="44" t="str">
        <f t="shared" ca="1" si="25"/>
        <v/>
      </c>
      <c r="K350" s="45" t="str">
        <f t="shared" ca="1" si="26"/>
        <v/>
      </c>
    </row>
    <row r="351" spans="1:11" ht="20.100000000000001" customHeight="1" x14ac:dyDescent="0.25">
      <c r="A351" s="12" t="str">
        <f t="array" aca="1" ref="A351" ca="1">IFERROR(INDEX('Récaptitulatif Résa PARIS 2018'!$A$2:OFFSET($A$2,LastR2,0), MATCH(0, IF($A$1='Récaptitulatif Résa PARIS 2018'!$F$2:OFFSET($F$2,LastR2,0), COUNTIF($A$2:$A350, 'Récaptitulatif Résa PARIS 2018'!$A$2:OFFSET($A$2,LastR2,0)), ""), 0)),"")</f>
        <v/>
      </c>
      <c r="B351" s="43">
        <f ca="1">IF(OR($A351="",$A351=0),0,SUMPRODUCT((('Récaptitulatif Résa PARIS 2018'!$A$2:OFFSET($A$2,LastR2,0))='Analyse par appartement'!$A351)*(('Récaptitulatif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51" s="43">
        <f ca="1">IF(OR($A351="",$A351=0),0,SUMPRODUCT((('Récaptitulatif Résa PARIS 2018'!$A$2:OFFSET($A$2,LastR2,0))='Analyse par appartement'!$A351)*(('Récaptitulatif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51" s="43">
        <f ca="1">IF(OR($A351="",$A351=0),0,SUMPRODUCT((('Récaptitulatif Résa PARIS 2018'!$A$2:OFFSET($A$2,LastR2,0))='Analyse par appartement'!$A351)*(('Récaptitulatif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51" s="43">
        <f ca="1">IF(OR($A351="",$A351=0),0,SUMPRODUCT((('Récaptitulatif Résa PARIS 2018'!$A$2:OFFSET($A$2,LastR2,0))='Analyse par appartement'!$A351)*(('Récaptitulatif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51" s="92">
        <f ca="1">IF(OR($A351="",$A351=0),0,SUMPRODUCT((('Récaptitulatif Résa PARIS 2018'!$A$2:OFFSET($A$2,LastR2,0))='Analyse par appartement'!$A351)*(('Récaptitulatif Résa PARIS 2018'!$F$2:OFFSET($F$2,LastR2,0))='Analyse par appartement'!$A$1)*(('Récaptitulatif Résa PARIS 2018'!$I$2:OFFSET($I$2,LastR2,0)))))</f>
        <v>0</v>
      </c>
      <c r="G351" s="43">
        <f ca="1">IFERROR(IF(A351="",0,INDIRECT("'Récaptitulatif Loyer Paris'!"&amp;ADDRESS(MATCH(A351,'Récapitulatif  Loyer PARIS 2018'!$A:$A,0),MATCH($A$1,'Récapitulatif  Loyer PARIS 2018'!$1:$1,0)+1,4))),0)</f>
        <v>0</v>
      </c>
      <c r="H351" s="92">
        <f ca="1">IFERROR(IF(A351="",0,INDIRECT("'Récaptitulatif Loyer Paris'!"&amp;ADDRESS(MATCH(A351,'Récapitulatif  Loyer PARIS 2018'!$A:$A,0),MATCH($A$1,'Récapitulatif  Loyer PARIS 2018'!$1:$1,0),4))),0)</f>
        <v>0</v>
      </c>
      <c r="I351" s="43">
        <f t="shared" ca="1" si="24"/>
        <v>0</v>
      </c>
      <c r="J351" s="44" t="str">
        <f t="shared" ca="1" si="25"/>
        <v/>
      </c>
      <c r="K351" s="45" t="str">
        <f t="shared" ca="1" si="26"/>
        <v/>
      </c>
    </row>
    <row r="352" spans="1:11" ht="20.100000000000001" customHeight="1" x14ac:dyDescent="0.25">
      <c r="A352" s="12" t="str">
        <f t="array" aca="1" ref="A352" ca="1">IFERROR(INDEX('Récaptitulatif Résa PARIS 2018'!$A$2:OFFSET($A$2,LastR2,0), MATCH(0, IF($A$1='Récaptitulatif Résa PARIS 2018'!$F$2:OFFSET($F$2,LastR2,0), COUNTIF($A$2:$A351, 'Récaptitulatif Résa PARIS 2018'!$A$2:OFFSET($A$2,LastR2,0)), ""), 0)),"")</f>
        <v/>
      </c>
      <c r="B352" s="43">
        <f ca="1">IF(OR($A352="",$A352=0),0,SUMPRODUCT((('Récaptitulatif Résa PARIS 2018'!$A$2:OFFSET($A$2,LastR2,0))='Analyse par appartement'!$A352)*(('Récaptitulatif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52" s="43">
        <f ca="1">IF(OR($A352="",$A352=0),0,SUMPRODUCT((('Récaptitulatif Résa PARIS 2018'!$A$2:OFFSET($A$2,LastR2,0))='Analyse par appartement'!$A352)*(('Récaptitulatif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52" s="43">
        <f ca="1">IF(OR($A352="",$A352=0),0,SUMPRODUCT((('Récaptitulatif Résa PARIS 2018'!$A$2:OFFSET($A$2,LastR2,0))='Analyse par appartement'!$A352)*(('Récaptitulatif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52" s="43">
        <f ca="1">IF(OR($A352="",$A352=0),0,SUMPRODUCT((('Récaptitulatif Résa PARIS 2018'!$A$2:OFFSET($A$2,LastR2,0))='Analyse par appartement'!$A352)*(('Récaptitulatif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52" s="92">
        <f ca="1">IF(OR($A352="",$A352=0),0,SUMPRODUCT((('Récaptitulatif Résa PARIS 2018'!$A$2:OFFSET($A$2,LastR2,0))='Analyse par appartement'!$A352)*(('Récaptitulatif Résa PARIS 2018'!$F$2:OFFSET($F$2,LastR2,0))='Analyse par appartement'!$A$1)*(('Récaptitulatif Résa PARIS 2018'!$I$2:OFFSET($I$2,LastR2,0)))))</f>
        <v>0</v>
      </c>
      <c r="G352" s="43">
        <f ca="1">IFERROR(IF(A352="",0,INDIRECT("'Récaptitulatif Loyer Paris'!"&amp;ADDRESS(MATCH(A352,'Récapitulatif  Loyer PARIS 2018'!$A:$A,0),MATCH($A$1,'Récapitulatif  Loyer PARIS 2018'!$1:$1,0)+1,4))),0)</f>
        <v>0</v>
      </c>
      <c r="H352" s="92">
        <f ca="1">IFERROR(IF(A352="",0,INDIRECT("'Récaptitulatif Loyer Paris'!"&amp;ADDRESS(MATCH(A352,'Récapitulatif  Loyer PARIS 2018'!$A:$A,0),MATCH($A$1,'Récapitulatif  Loyer PARIS 2018'!$1:$1,0),4))),0)</f>
        <v>0</v>
      </c>
      <c r="I352" s="43">
        <f t="shared" ca="1" si="24"/>
        <v>0</v>
      </c>
      <c r="J352" s="44" t="str">
        <f t="shared" ca="1" si="25"/>
        <v/>
      </c>
      <c r="K352" s="45" t="str">
        <f t="shared" ca="1" si="26"/>
        <v/>
      </c>
    </row>
    <row r="353" spans="1:11" ht="20.100000000000001" customHeight="1" x14ac:dyDescent="0.25">
      <c r="A353" s="12" t="str">
        <f t="array" aca="1" ref="A353" ca="1">IFERROR(INDEX('Récaptitulatif Résa PARIS 2018'!$A$2:OFFSET($A$2,LastR2,0), MATCH(0, IF($A$1='Récaptitulatif Résa PARIS 2018'!$F$2:OFFSET($F$2,LastR2,0), COUNTIF($A$2:$A352, 'Récaptitulatif Résa PARIS 2018'!$A$2:OFFSET($A$2,LastR2,0)), ""), 0)),"")</f>
        <v/>
      </c>
      <c r="B353" s="43">
        <f ca="1">IF(OR($A353="",$A353=0),0,SUMPRODUCT((('Récaptitulatif Résa PARIS 2018'!$A$2:OFFSET($A$2,LastR2,0))='Analyse par appartement'!$A353)*(('Récaptitulatif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53" s="43">
        <f ca="1">IF(OR($A353="",$A353=0),0,SUMPRODUCT((('Récaptitulatif Résa PARIS 2018'!$A$2:OFFSET($A$2,LastR2,0))='Analyse par appartement'!$A353)*(('Récaptitulatif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53" s="43">
        <f ca="1">IF(OR($A353="",$A353=0),0,SUMPRODUCT((('Récaptitulatif Résa PARIS 2018'!$A$2:OFFSET($A$2,LastR2,0))='Analyse par appartement'!$A353)*(('Récaptitulatif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53" s="43">
        <f ca="1">IF(OR($A353="",$A353=0),0,SUMPRODUCT((('Récaptitulatif Résa PARIS 2018'!$A$2:OFFSET($A$2,LastR2,0))='Analyse par appartement'!$A353)*(('Récaptitulatif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53" s="92">
        <f ca="1">IF(OR($A353="",$A353=0),0,SUMPRODUCT((('Récaptitulatif Résa PARIS 2018'!$A$2:OFFSET($A$2,LastR2,0))='Analyse par appartement'!$A353)*(('Récaptitulatif Résa PARIS 2018'!$F$2:OFFSET($F$2,LastR2,0))='Analyse par appartement'!$A$1)*(('Récaptitulatif Résa PARIS 2018'!$I$2:OFFSET($I$2,LastR2,0)))))</f>
        <v>0</v>
      </c>
      <c r="G353" s="43">
        <f ca="1">IFERROR(IF(A353="",0,INDIRECT("'Récaptitulatif Loyer Paris'!"&amp;ADDRESS(MATCH(A353,'Récapitulatif  Loyer PARIS 2018'!$A:$A,0),MATCH($A$1,'Récapitulatif  Loyer PARIS 2018'!$1:$1,0)+1,4))),0)</f>
        <v>0</v>
      </c>
      <c r="H353" s="92">
        <f ca="1">IFERROR(IF(A353="",0,INDIRECT("'Récaptitulatif Loyer Paris'!"&amp;ADDRESS(MATCH(A353,'Récapitulatif  Loyer PARIS 2018'!$A:$A,0),MATCH($A$1,'Récapitulatif  Loyer PARIS 2018'!$1:$1,0),4))),0)</f>
        <v>0</v>
      </c>
      <c r="I353" s="43">
        <f t="shared" ca="1" si="24"/>
        <v>0</v>
      </c>
      <c r="J353" s="44" t="str">
        <f t="shared" ca="1" si="25"/>
        <v/>
      </c>
      <c r="K353" s="45" t="str">
        <f t="shared" ca="1" si="26"/>
        <v/>
      </c>
    </row>
    <row r="354" spans="1:11" ht="20.100000000000001" customHeight="1" x14ac:dyDescent="0.25">
      <c r="A354" s="12" t="str">
        <f t="array" aca="1" ref="A354" ca="1">IFERROR(INDEX('Récaptitulatif Résa PARIS 2018'!$A$2:OFFSET($A$2,LastR2,0), MATCH(0, IF($A$1='Récaptitulatif Résa PARIS 2018'!$F$2:OFFSET($F$2,LastR2,0), COUNTIF($A$2:$A353, 'Récaptitulatif Résa PARIS 2018'!$A$2:OFFSET($A$2,LastR2,0)), ""), 0)),"")</f>
        <v/>
      </c>
      <c r="B354" s="43">
        <f ca="1">IF(OR($A354="",$A354=0),0,SUMPRODUCT((('Récaptitulatif Résa PARIS 2018'!$A$2:OFFSET($A$2,LastR2,0))='Analyse par appartement'!$A354)*(('Récaptitulatif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54" s="43">
        <f ca="1">IF(OR($A354="",$A354=0),0,SUMPRODUCT((('Récaptitulatif Résa PARIS 2018'!$A$2:OFFSET($A$2,LastR2,0))='Analyse par appartement'!$A354)*(('Récaptitulatif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54" s="43">
        <f ca="1">IF(OR($A354="",$A354=0),0,SUMPRODUCT((('Récaptitulatif Résa PARIS 2018'!$A$2:OFFSET($A$2,LastR2,0))='Analyse par appartement'!$A354)*(('Récaptitulatif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54" s="43">
        <f ca="1">IF(OR($A354="",$A354=0),0,SUMPRODUCT((('Récaptitulatif Résa PARIS 2018'!$A$2:OFFSET($A$2,LastR2,0))='Analyse par appartement'!$A354)*(('Récaptitulatif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54" s="92">
        <f ca="1">IF(OR($A354="",$A354=0),0,SUMPRODUCT((('Récaptitulatif Résa PARIS 2018'!$A$2:OFFSET($A$2,LastR2,0))='Analyse par appartement'!$A354)*(('Récaptitulatif Résa PARIS 2018'!$F$2:OFFSET($F$2,LastR2,0))='Analyse par appartement'!$A$1)*(('Récaptitulatif Résa PARIS 2018'!$I$2:OFFSET($I$2,LastR2,0)))))</f>
        <v>0</v>
      </c>
      <c r="G354" s="43">
        <f ca="1">IFERROR(IF(A354="",0,INDIRECT("'Récaptitulatif Loyer Paris'!"&amp;ADDRESS(MATCH(A354,'Récapitulatif  Loyer PARIS 2018'!$A:$A,0),MATCH($A$1,'Récapitulatif  Loyer PARIS 2018'!$1:$1,0)+1,4))),0)</f>
        <v>0</v>
      </c>
      <c r="H354" s="92">
        <f ca="1">IFERROR(IF(A354="",0,INDIRECT("'Récaptitulatif Loyer Paris'!"&amp;ADDRESS(MATCH(A354,'Récapitulatif  Loyer PARIS 2018'!$A:$A,0),MATCH($A$1,'Récapitulatif  Loyer PARIS 2018'!$1:$1,0),4))),0)</f>
        <v>0</v>
      </c>
      <c r="I354" s="43">
        <f t="shared" ca="1" si="24"/>
        <v>0</v>
      </c>
      <c r="J354" s="44" t="str">
        <f t="shared" ca="1" si="25"/>
        <v/>
      </c>
      <c r="K354" s="45" t="str">
        <f t="shared" ca="1" si="26"/>
        <v/>
      </c>
    </row>
    <row r="355" spans="1:11" ht="20.100000000000001" customHeight="1" x14ac:dyDescent="0.25">
      <c r="A355" s="12" t="str">
        <f t="array" aca="1" ref="A355" ca="1">IFERROR(INDEX('Récaptitulatif Résa PARIS 2018'!$A$2:OFFSET($A$2,LastR2,0), MATCH(0, IF($A$1='Récaptitulatif Résa PARIS 2018'!$F$2:OFFSET($F$2,LastR2,0), COUNTIF($A$2:$A354, 'Récaptitulatif Résa PARIS 2018'!$A$2:OFFSET($A$2,LastR2,0)), ""), 0)),"")</f>
        <v/>
      </c>
      <c r="B355" s="43">
        <f ca="1">IF(OR($A355="",$A355=0),0,SUMPRODUCT((('Récaptitulatif Résa PARIS 2018'!$A$2:OFFSET($A$2,LastR2,0))='Analyse par appartement'!$A355)*(('Récaptitulatif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55" s="43">
        <f ca="1">IF(OR($A355="",$A355=0),0,SUMPRODUCT((('Récaptitulatif Résa PARIS 2018'!$A$2:OFFSET($A$2,LastR2,0))='Analyse par appartement'!$A355)*(('Récaptitulatif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55" s="43">
        <f ca="1">IF(OR($A355="",$A355=0),0,SUMPRODUCT((('Récaptitulatif Résa PARIS 2018'!$A$2:OFFSET($A$2,LastR2,0))='Analyse par appartement'!$A355)*(('Récaptitulatif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55" s="43">
        <f ca="1">IF(OR($A355="",$A355=0),0,SUMPRODUCT((('Récaptitulatif Résa PARIS 2018'!$A$2:OFFSET($A$2,LastR2,0))='Analyse par appartement'!$A355)*(('Récaptitulatif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55" s="92">
        <f ca="1">IF(OR($A355="",$A355=0),0,SUMPRODUCT((('Récaptitulatif Résa PARIS 2018'!$A$2:OFFSET($A$2,LastR2,0))='Analyse par appartement'!$A355)*(('Récaptitulatif Résa PARIS 2018'!$F$2:OFFSET($F$2,LastR2,0))='Analyse par appartement'!$A$1)*(('Récaptitulatif Résa PARIS 2018'!$I$2:OFFSET($I$2,LastR2,0)))))</f>
        <v>0</v>
      </c>
      <c r="G355" s="43">
        <f ca="1">IFERROR(IF(A355="",0,INDIRECT("'Récaptitulatif Loyer Paris'!"&amp;ADDRESS(MATCH(A355,'Récapitulatif  Loyer PARIS 2018'!$A:$A,0),MATCH($A$1,'Récapitulatif  Loyer PARIS 2018'!$1:$1,0)+1,4))),0)</f>
        <v>0</v>
      </c>
      <c r="H355" s="92">
        <f ca="1">IFERROR(IF(A355="",0,INDIRECT("'Récaptitulatif Loyer Paris'!"&amp;ADDRESS(MATCH(A355,'Récapitulatif  Loyer PARIS 2018'!$A:$A,0),MATCH($A$1,'Récapitulatif  Loyer PARIS 2018'!$1:$1,0),4))),0)</f>
        <v>0</v>
      </c>
      <c r="I355" s="43">
        <f t="shared" ca="1" si="24"/>
        <v>0</v>
      </c>
      <c r="J355" s="44" t="str">
        <f t="shared" ca="1" si="25"/>
        <v/>
      </c>
      <c r="K355" s="45" t="str">
        <f t="shared" ca="1" si="26"/>
        <v/>
      </c>
    </row>
    <row r="356" spans="1:11" ht="20.100000000000001" customHeight="1" x14ac:dyDescent="0.25">
      <c r="A356" s="12" t="str">
        <f t="array" aca="1" ref="A356" ca="1">IFERROR(INDEX('Récaptitulatif Résa PARIS 2018'!$A$2:OFFSET($A$2,LastR2,0), MATCH(0, IF($A$1='Récaptitulatif Résa PARIS 2018'!$F$2:OFFSET($F$2,LastR2,0), COUNTIF($A$2:$A355, 'Récaptitulatif Résa PARIS 2018'!$A$2:OFFSET($A$2,LastR2,0)), ""), 0)),"")</f>
        <v/>
      </c>
      <c r="B356" s="43">
        <f ca="1">IF(OR($A356="",$A356=0),0,SUMPRODUCT((('Récaptitulatif Résa PARIS 2018'!$A$2:OFFSET($A$2,LastR2,0))='Analyse par appartement'!$A356)*(('Récaptitulatif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56" s="43">
        <f ca="1">IF(OR($A356="",$A356=0),0,SUMPRODUCT((('Récaptitulatif Résa PARIS 2018'!$A$2:OFFSET($A$2,LastR2,0))='Analyse par appartement'!$A356)*(('Récaptitulatif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56" s="43">
        <f ca="1">IF(OR($A356="",$A356=0),0,SUMPRODUCT((('Récaptitulatif Résa PARIS 2018'!$A$2:OFFSET($A$2,LastR2,0))='Analyse par appartement'!$A356)*(('Récaptitulatif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56" s="43">
        <f ca="1">IF(OR($A356="",$A356=0),0,SUMPRODUCT((('Récaptitulatif Résa PARIS 2018'!$A$2:OFFSET($A$2,LastR2,0))='Analyse par appartement'!$A356)*(('Récaptitulatif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56" s="92">
        <f ca="1">IF(OR($A356="",$A356=0),0,SUMPRODUCT((('Récaptitulatif Résa PARIS 2018'!$A$2:OFFSET($A$2,LastR2,0))='Analyse par appartement'!$A356)*(('Récaptitulatif Résa PARIS 2018'!$F$2:OFFSET($F$2,LastR2,0))='Analyse par appartement'!$A$1)*(('Récaptitulatif Résa PARIS 2018'!$I$2:OFFSET($I$2,LastR2,0)))))</f>
        <v>0</v>
      </c>
      <c r="G356" s="43">
        <f ca="1">IFERROR(IF(A356="",0,INDIRECT("'Récaptitulatif Loyer Paris'!"&amp;ADDRESS(MATCH(A356,'Récapitulatif  Loyer PARIS 2018'!$A:$A,0),MATCH($A$1,'Récapitulatif  Loyer PARIS 2018'!$1:$1,0)+1,4))),0)</f>
        <v>0</v>
      </c>
      <c r="H356" s="92">
        <f ca="1">IFERROR(IF(A356="",0,INDIRECT("'Récaptitulatif Loyer Paris'!"&amp;ADDRESS(MATCH(A356,'Récapitulatif  Loyer PARIS 2018'!$A:$A,0),MATCH($A$1,'Récapitulatif  Loyer PARIS 2018'!$1:$1,0),4))),0)</f>
        <v>0</v>
      </c>
      <c r="I356" s="43">
        <f t="shared" ca="1" si="24"/>
        <v>0</v>
      </c>
      <c r="J356" s="44" t="str">
        <f t="shared" ca="1" si="25"/>
        <v/>
      </c>
      <c r="K356" s="45" t="str">
        <f t="shared" ca="1" si="26"/>
        <v/>
      </c>
    </row>
    <row r="357" spans="1:11" ht="20.100000000000001" customHeight="1" x14ac:dyDescent="0.25">
      <c r="A357" s="12" t="str">
        <f t="array" aca="1" ref="A357" ca="1">IFERROR(INDEX('Récaptitulatif Résa PARIS 2018'!$A$2:OFFSET($A$2,LastR2,0), MATCH(0, IF($A$1='Récaptitulatif Résa PARIS 2018'!$F$2:OFFSET($F$2,LastR2,0), COUNTIF($A$2:$A356, 'Récaptitulatif Résa PARIS 2018'!$A$2:OFFSET($A$2,LastR2,0)), ""), 0)),"")</f>
        <v/>
      </c>
      <c r="B357" s="43">
        <f ca="1">IF(OR($A357="",$A357=0),0,SUMPRODUCT((('Récaptitulatif Résa PARIS 2018'!$A$2:OFFSET($A$2,LastR2,0))='Analyse par appartement'!$A357)*(('Récaptitulatif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57" s="43">
        <f ca="1">IF(OR($A357="",$A357=0),0,SUMPRODUCT((('Récaptitulatif Résa PARIS 2018'!$A$2:OFFSET($A$2,LastR2,0))='Analyse par appartement'!$A357)*(('Récaptitulatif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57" s="43">
        <f ca="1">IF(OR($A357="",$A357=0),0,SUMPRODUCT((('Récaptitulatif Résa PARIS 2018'!$A$2:OFFSET($A$2,LastR2,0))='Analyse par appartement'!$A357)*(('Récaptitulatif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57" s="43">
        <f ca="1">IF(OR($A357="",$A357=0),0,SUMPRODUCT((('Récaptitulatif Résa PARIS 2018'!$A$2:OFFSET($A$2,LastR2,0))='Analyse par appartement'!$A357)*(('Récaptitulatif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57" s="92">
        <f ca="1">IF(OR($A357="",$A357=0),0,SUMPRODUCT((('Récaptitulatif Résa PARIS 2018'!$A$2:OFFSET($A$2,LastR2,0))='Analyse par appartement'!$A357)*(('Récaptitulatif Résa PARIS 2018'!$F$2:OFFSET($F$2,LastR2,0))='Analyse par appartement'!$A$1)*(('Récaptitulatif Résa PARIS 2018'!$I$2:OFFSET($I$2,LastR2,0)))))</f>
        <v>0</v>
      </c>
      <c r="G357" s="43">
        <f ca="1">IFERROR(IF(A357="",0,INDIRECT("'Récaptitulatif Loyer Paris'!"&amp;ADDRESS(MATCH(A357,'Récapitulatif  Loyer PARIS 2018'!$A:$A,0),MATCH($A$1,'Récapitulatif  Loyer PARIS 2018'!$1:$1,0)+1,4))),0)</f>
        <v>0</v>
      </c>
      <c r="H357" s="92">
        <f ca="1">IFERROR(IF(A357="",0,INDIRECT("'Récaptitulatif Loyer Paris'!"&amp;ADDRESS(MATCH(A357,'Récapitulatif  Loyer PARIS 2018'!$A:$A,0),MATCH($A$1,'Récapitulatif  Loyer PARIS 2018'!$1:$1,0),4))),0)</f>
        <v>0</v>
      </c>
      <c r="I357" s="43">
        <f t="shared" ca="1" si="24"/>
        <v>0</v>
      </c>
      <c r="J357" s="44" t="str">
        <f t="shared" ca="1" si="25"/>
        <v/>
      </c>
      <c r="K357" s="45" t="str">
        <f t="shared" ca="1" si="26"/>
        <v/>
      </c>
    </row>
    <row r="358" spans="1:11" ht="20.100000000000001" customHeight="1" x14ac:dyDescent="0.25">
      <c r="A358" s="12" t="str">
        <f t="array" aca="1" ref="A358" ca="1">IFERROR(INDEX('Récaptitulatif Résa PARIS 2018'!$A$2:OFFSET($A$2,LastR2,0), MATCH(0, IF($A$1='Récaptitulatif Résa PARIS 2018'!$F$2:OFFSET($F$2,LastR2,0), COUNTIF($A$2:$A357, 'Récaptitulatif Résa PARIS 2018'!$A$2:OFFSET($A$2,LastR2,0)), ""), 0)),"")</f>
        <v/>
      </c>
      <c r="B358" s="43">
        <f ca="1">IF(OR($A358="",$A358=0),0,SUMPRODUCT((('Récaptitulatif Résa PARIS 2018'!$A$2:OFFSET($A$2,LastR2,0))='Analyse par appartement'!$A358)*(('Récaptitulatif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58" s="43">
        <f ca="1">IF(OR($A358="",$A358=0),0,SUMPRODUCT((('Récaptitulatif Résa PARIS 2018'!$A$2:OFFSET($A$2,LastR2,0))='Analyse par appartement'!$A358)*(('Récaptitulatif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58" s="43">
        <f ca="1">IF(OR($A358="",$A358=0),0,SUMPRODUCT((('Récaptitulatif Résa PARIS 2018'!$A$2:OFFSET($A$2,LastR2,0))='Analyse par appartement'!$A358)*(('Récaptitulatif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58" s="43">
        <f ca="1">IF(OR($A358="",$A358=0),0,SUMPRODUCT((('Récaptitulatif Résa PARIS 2018'!$A$2:OFFSET($A$2,LastR2,0))='Analyse par appartement'!$A358)*(('Récaptitulatif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58" s="92">
        <f ca="1">IF(OR($A358="",$A358=0),0,SUMPRODUCT((('Récaptitulatif Résa PARIS 2018'!$A$2:OFFSET($A$2,LastR2,0))='Analyse par appartement'!$A358)*(('Récaptitulatif Résa PARIS 2018'!$F$2:OFFSET($F$2,LastR2,0))='Analyse par appartement'!$A$1)*(('Récaptitulatif Résa PARIS 2018'!$I$2:OFFSET($I$2,LastR2,0)))))</f>
        <v>0</v>
      </c>
      <c r="G358" s="43">
        <f ca="1">IFERROR(IF(A358="",0,INDIRECT("'Récaptitulatif Loyer Paris'!"&amp;ADDRESS(MATCH(A358,'Récapitulatif  Loyer PARIS 2018'!$A:$A,0),MATCH($A$1,'Récapitulatif  Loyer PARIS 2018'!$1:$1,0)+1,4))),0)</f>
        <v>0</v>
      </c>
      <c r="H358" s="92">
        <f ca="1">IFERROR(IF(A358="",0,INDIRECT("'Récaptitulatif Loyer Paris'!"&amp;ADDRESS(MATCH(A358,'Récapitulatif  Loyer PARIS 2018'!$A:$A,0),MATCH($A$1,'Récapitulatif  Loyer PARIS 2018'!$1:$1,0),4))),0)</f>
        <v>0</v>
      </c>
      <c r="I358" s="43">
        <f t="shared" ca="1" si="24"/>
        <v>0</v>
      </c>
      <c r="J358" s="44" t="str">
        <f t="shared" ca="1" si="25"/>
        <v/>
      </c>
      <c r="K358" s="45" t="str">
        <f t="shared" ca="1" si="26"/>
        <v/>
      </c>
    </row>
    <row r="359" spans="1:11" ht="20.100000000000001" customHeight="1" x14ac:dyDescent="0.25">
      <c r="A359" s="12" t="str">
        <f t="array" aca="1" ref="A359" ca="1">IFERROR(INDEX('Récaptitulatif Résa PARIS 2018'!$A$2:OFFSET($A$2,LastR2,0), MATCH(0, IF($A$1='Récaptitulatif Résa PARIS 2018'!$F$2:OFFSET($F$2,LastR2,0), COUNTIF($A$2:$A358, 'Récaptitulatif Résa PARIS 2018'!$A$2:OFFSET($A$2,LastR2,0)), ""), 0)),"")</f>
        <v/>
      </c>
      <c r="B359" s="43">
        <f ca="1">IF(OR($A359="",$A359=0),0,SUMPRODUCT((('Récaptitulatif Résa PARIS 2018'!$A$2:OFFSET($A$2,LastR2,0))='Analyse par appartement'!$A359)*(('Récaptitulatif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59" s="43">
        <f ca="1">IF(OR($A359="",$A359=0),0,SUMPRODUCT((('Récaptitulatif Résa PARIS 2018'!$A$2:OFFSET($A$2,LastR2,0))='Analyse par appartement'!$A359)*(('Récaptitulatif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59" s="43">
        <f ca="1">IF(OR($A359="",$A359=0),0,SUMPRODUCT((('Récaptitulatif Résa PARIS 2018'!$A$2:OFFSET($A$2,LastR2,0))='Analyse par appartement'!$A359)*(('Récaptitulatif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59" s="43">
        <f ca="1">IF(OR($A359="",$A359=0),0,SUMPRODUCT((('Récaptitulatif Résa PARIS 2018'!$A$2:OFFSET($A$2,LastR2,0))='Analyse par appartement'!$A359)*(('Récaptitulatif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59" s="92">
        <f ca="1">IF(OR($A359="",$A359=0),0,SUMPRODUCT((('Récaptitulatif Résa PARIS 2018'!$A$2:OFFSET($A$2,LastR2,0))='Analyse par appartement'!$A359)*(('Récaptitulatif Résa PARIS 2018'!$F$2:OFFSET($F$2,LastR2,0))='Analyse par appartement'!$A$1)*(('Récaptitulatif Résa PARIS 2018'!$I$2:OFFSET($I$2,LastR2,0)))))</f>
        <v>0</v>
      </c>
      <c r="G359" s="43">
        <f ca="1">IFERROR(IF(A359="",0,INDIRECT("'Récaptitulatif Loyer Paris'!"&amp;ADDRESS(MATCH(A359,'Récapitulatif  Loyer PARIS 2018'!$A:$A,0),MATCH($A$1,'Récapitulatif  Loyer PARIS 2018'!$1:$1,0)+1,4))),0)</f>
        <v>0</v>
      </c>
      <c r="H359" s="92">
        <f ca="1">IFERROR(IF(A359="",0,INDIRECT("'Récaptitulatif Loyer Paris'!"&amp;ADDRESS(MATCH(A359,'Récapitulatif  Loyer PARIS 2018'!$A:$A,0),MATCH($A$1,'Récapitulatif  Loyer PARIS 2018'!$1:$1,0),4))),0)</f>
        <v>0</v>
      </c>
      <c r="I359" s="43">
        <f t="shared" ca="1" si="24"/>
        <v>0</v>
      </c>
      <c r="J359" s="44" t="str">
        <f t="shared" ca="1" si="25"/>
        <v/>
      </c>
      <c r="K359" s="45" t="str">
        <f t="shared" ca="1" si="26"/>
        <v/>
      </c>
    </row>
    <row r="360" spans="1:11" ht="20.100000000000001" customHeight="1" x14ac:dyDescent="0.25">
      <c r="A360" s="12" t="str">
        <f t="array" aca="1" ref="A360" ca="1">IFERROR(INDEX('Récaptitulatif Résa PARIS 2018'!$A$2:OFFSET($A$2,LastR2,0), MATCH(0, IF($A$1='Récaptitulatif Résa PARIS 2018'!$F$2:OFFSET($F$2,LastR2,0), COUNTIF($A$2:$A359, 'Récaptitulatif Résa PARIS 2018'!$A$2:OFFSET($A$2,LastR2,0)), ""), 0)),"")</f>
        <v/>
      </c>
      <c r="B360" s="43">
        <f ca="1">IF(OR($A360="",$A360=0),0,SUMPRODUCT((('Récaptitulatif Résa PARIS 2018'!$A$2:OFFSET($A$2,LastR2,0))='Analyse par appartement'!$A360)*(('Récaptitulatif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60" s="43">
        <f ca="1">IF(OR($A360="",$A360=0),0,SUMPRODUCT((('Récaptitulatif Résa PARIS 2018'!$A$2:OFFSET($A$2,LastR2,0))='Analyse par appartement'!$A360)*(('Récaptitulatif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60" s="43">
        <f ca="1">IF(OR($A360="",$A360=0),0,SUMPRODUCT((('Récaptitulatif Résa PARIS 2018'!$A$2:OFFSET($A$2,LastR2,0))='Analyse par appartement'!$A360)*(('Récaptitulatif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60" s="43">
        <f ca="1">IF(OR($A360="",$A360=0),0,SUMPRODUCT((('Récaptitulatif Résa PARIS 2018'!$A$2:OFFSET($A$2,LastR2,0))='Analyse par appartement'!$A360)*(('Récaptitulatif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60" s="92">
        <f ca="1">IF(OR($A360="",$A360=0),0,SUMPRODUCT((('Récaptitulatif Résa PARIS 2018'!$A$2:OFFSET($A$2,LastR2,0))='Analyse par appartement'!$A360)*(('Récaptitulatif Résa PARIS 2018'!$F$2:OFFSET($F$2,LastR2,0))='Analyse par appartement'!$A$1)*(('Récaptitulatif Résa PARIS 2018'!$I$2:OFFSET($I$2,LastR2,0)))))</f>
        <v>0</v>
      </c>
      <c r="G360" s="43">
        <f ca="1">IFERROR(IF(A360="",0,INDIRECT("'Récaptitulatif Loyer Paris'!"&amp;ADDRESS(MATCH(A360,'Récapitulatif  Loyer PARIS 2018'!$A:$A,0),MATCH($A$1,'Récapitulatif  Loyer PARIS 2018'!$1:$1,0)+1,4))),0)</f>
        <v>0</v>
      </c>
      <c r="H360" s="92">
        <f ca="1">IFERROR(IF(A360="",0,INDIRECT("'Récaptitulatif Loyer Paris'!"&amp;ADDRESS(MATCH(A360,'Récapitulatif  Loyer PARIS 2018'!$A:$A,0),MATCH($A$1,'Récapitulatif  Loyer PARIS 2018'!$1:$1,0),4))),0)</f>
        <v>0</v>
      </c>
      <c r="I360" s="43">
        <f t="shared" ca="1" si="24"/>
        <v>0</v>
      </c>
      <c r="J360" s="44" t="str">
        <f t="shared" ca="1" si="25"/>
        <v/>
      </c>
      <c r="K360" s="45" t="str">
        <f t="shared" ca="1" si="26"/>
        <v/>
      </c>
    </row>
    <row r="361" spans="1:11" ht="20.100000000000001" customHeight="1" x14ac:dyDescent="0.25">
      <c r="A361" s="12" t="str">
        <f t="array" aca="1" ref="A361" ca="1">IFERROR(INDEX('Récaptitulatif Résa PARIS 2018'!$A$2:OFFSET($A$2,LastR2,0), MATCH(0, IF($A$1='Récaptitulatif Résa PARIS 2018'!$F$2:OFFSET($F$2,LastR2,0), COUNTIF($A$2:$A360, 'Récaptitulatif Résa PARIS 2018'!$A$2:OFFSET($A$2,LastR2,0)), ""), 0)),"")</f>
        <v/>
      </c>
      <c r="B361" s="43">
        <f ca="1">IF(OR($A361="",$A361=0),0,SUMPRODUCT((('Récaptitulatif Résa PARIS 2018'!$A$2:OFFSET($A$2,LastR2,0))='Analyse par appartement'!$A361)*(('Récaptitulatif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61" s="43">
        <f ca="1">IF(OR($A361="",$A361=0),0,SUMPRODUCT((('Récaptitulatif Résa PARIS 2018'!$A$2:OFFSET($A$2,LastR2,0))='Analyse par appartement'!$A361)*(('Récaptitulatif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61" s="43">
        <f ca="1">IF(OR($A361="",$A361=0),0,SUMPRODUCT((('Récaptitulatif Résa PARIS 2018'!$A$2:OFFSET($A$2,LastR2,0))='Analyse par appartement'!$A361)*(('Récaptitulatif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61" s="43">
        <f ca="1">IF(OR($A361="",$A361=0),0,SUMPRODUCT((('Récaptitulatif Résa PARIS 2018'!$A$2:OFFSET($A$2,LastR2,0))='Analyse par appartement'!$A361)*(('Récaptitulatif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61" s="92">
        <f ca="1">IF(OR($A361="",$A361=0),0,SUMPRODUCT((('Récaptitulatif Résa PARIS 2018'!$A$2:OFFSET($A$2,LastR2,0))='Analyse par appartement'!$A361)*(('Récaptitulatif Résa PARIS 2018'!$F$2:OFFSET($F$2,LastR2,0))='Analyse par appartement'!$A$1)*(('Récaptitulatif Résa PARIS 2018'!$I$2:OFFSET($I$2,LastR2,0)))))</f>
        <v>0</v>
      </c>
      <c r="G361" s="43">
        <f ca="1">IFERROR(IF(A361="",0,INDIRECT("'Récaptitulatif Loyer Paris'!"&amp;ADDRESS(MATCH(A361,'Récapitulatif  Loyer PARIS 2018'!$A:$A,0),MATCH($A$1,'Récapitulatif  Loyer PARIS 2018'!$1:$1,0)+1,4))),0)</f>
        <v>0</v>
      </c>
      <c r="H361" s="92">
        <f ca="1">IFERROR(IF(A361="",0,INDIRECT("'Récaptitulatif Loyer Paris'!"&amp;ADDRESS(MATCH(A361,'Récapitulatif  Loyer PARIS 2018'!$A:$A,0),MATCH($A$1,'Récapitulatif  Loyer PARIS 2018'!$1:$1,0),4))),0)</f>
        <v>0</v>
      </c>
      <c r="I361" s="43">
        <f t="shared" ca="1" si="24"/>
        <v>0</v>
      </c>
      <c r="J361" s="44" t="str">
        <f t="shared" ca="1" si="25"/>
        <v/>
      </c>
      <c r="K361" s="45" t="str">
        <f t="shared" ca="1" si="26"/>
        <v/>
      </c>
    </row>
    <row r="362" spans="1:11" ht="20.100000000000001" customHeight="1" x14ac:dyDescent="0.25">
      <c r="A362" s="12" t="str">
        <f t="array" aca="1" ref="A362" ca="1">IFERROR(INDEX('Récaptitulatif Résa PARIS 2018'!$A$2:OFFSET($A$2,LastR2,0), MATCH(0, IF($A$1='Récaptitulatif Résa PARIS 2018'!$F$2:OFFSET($F$2,LastR2,0), COUNTIF($A$2:$A361, 'Récaptitulatif Résa PARIS 2018'!$A$2:OFFSET($A$2,LastR2,0)), ""), 0)),"")</f>
        <v/>
      </c>
      <c r="B362" s="43">
        <f ca="1">IF(OR($A362="",$A362=0),0,SUMPRODUCT((('Récaptitulatif Résa PARIS 2018'!$A$2:OFFSET($A$2,LastR2,0))='Analyse par appartement'!$A362)*(('Récaptitulatif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62" s="43">
        <f ca="1">IF(OR($A362="",$A362=0),0,SUMPRODUCT((('Récaptitulatif Résa PARIS 2018'!$A$2:OFFSET($A$2,LastR2,0))='Analyse par appartement'!$A362)*(('Récaptitulatif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62" s="43">
        <f ca="1">IF(OR($A362="",$A362=0),0,SUMPRODUCT((('Récaptitulatif Résa PARIS 2018'!$A$2:OFFSET($A$2,LastR2,0))='Analyse par appartement'!$A362)*(('Récaptitulatif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62" s="43">
        <f ca="1">IF(OR($A362="",$A362=0),0,SUMPRODUCT((('Récaptitulatif Résa PARIS 2018'!$A$2:OFFSET($A$2,LastR2,0))='Analyse par appartement'!$A362)*(('Récaptitulatif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62" s="92">
        <f ca="1">IF(OR($A362="",$A362=0),0,SUMPRODUCT((('Récaptitulatif Résa PARIS 2018'!$A$2:OFFSET($A$2,LastR2,0))='Analyse par appartement'!$A362)*(('Récaptitulatif Résa PARIS 2018'!$F$2:OFFSET($F$2,LastR2,0))='Analyse par appartement'!$A$1)*(('Récaptitulatif Résa PARIS 2018'!$I$2:OFFSET($I$2,LastR2,0)))))</f>
        <v>0</v>
      </c>
      <c r="G362" s="43">
        <f ca="1">IFERROR(IF(A362="",0,INDIRECT("'Récaptitulatif Loyer Paris'!"&amp;ADDRESS(MATCH(A362,'Récapitulatif  Loyer PARIS 2018'!$A:$A,0),MATCH($A$1,'Récapitulatif  Loyer PARIS 2018'!$1:$1,0)+1,4))),0)</f>
        <v>0</v>
      </c>
      <c r="H362" s="92">
        <f ca="1">IFERROR(IF(A362="",0,INDIRECT("'Récaptitulatif Loyer Paris'!"&amp;ADDRESS(MATCH(A362,'Récapitulatif  Loyer PARIS 2018'!$A:$A,0),MATCH($A$1,'Récapitulatif  Loyer PARIS 2018'!$1:$1,0),4))),0)</f>
        <v>0</v>
      </c>
      <c r="I362" s="43">
        <f t="shared" ca="1" si="24"/>
        <v>0</v>
      </c>
      <c r="J362" s="44" t="str">
        <f t="shared" ca="1" si="25"/>
        <v/>
      </c>
      <c r="K362" s="45" t="str">
        <f t="shared" ca="1" si="26"/>
        <v/>
      </c>
    </row>
    <row r="363" spans="1:11" ht="20.100000000000001" customHeight="1" x14ac:dyDescent="0.25">
      <c r="A363" s="12" t="str">
        <f t="array" aca="1" ref="A363" ca="1">IFERROR(INDEX('Récaptitulatif Résa PARIS 2018'!$A$2:OFFSET($A$2,LastR2,0), MATCH(0, IF($A$1='Récaptitulatif Résa PARIS 2018'!$F$2:OFFSET($F$2,LastR2,0), COUNTIF($A$2:$A362, 'Récaptitulatif Résa PARIS 2018'!$A$2:OFFSET($A$2,LastR2,0)), ""), 0)),"")</f>
        <v/>
      </c>
      <c r="B363" s="43">
        <f ca="1">IF(OR($A363="",$A363=0),0,SUMPRODUCT((('Récaptitulatif Résa PARIS 2018'!$A$2:OFFSET($A$2,LastR2,0))='Analyse par appartement'!$A363)*(('Récaptitulatif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63" s="43">
        <f ca="1">IF(OR($A363="",$A363=0),0,SUMPRODUCT((('Récaptitulatif Résa PARIS 2018'!$A$2:OFFSET($A$2,LastR2,0))='Analyse par appartement'!$A363)*(('Récaptitulatif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63" s="43">
        <f ca="1">IF(OR($A363="",$A363=0),0,SUMPRODUCT((('Récaptitulatif Résa PARIS 2018'!$A$2:OFFSET($A$2,LastR2,0))='Analyse par appartement'!$A363)*(('Récaptitulatif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63" s="43">
        <f ca="1">IF(OR($A363="",$A363=0),0,SUMPRODUCT((('Récaptitulatif Résa PARIS 2018'!$A$2:OFFSET($A$2,LastR2,0))='Analyse par appartement'!$A363)*(('Récaptitulatif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63" s="92">
        <f ca="1">IF(OR($A363="",$A363=0),0,SUMPRODUCT((('Récaptitulatif Résa PARIS 2018'!$A$2:OFFSET($A$2,LastR2,0))='Analyse par appartement'!$A363)*(('Récaptitulatif Résa PARIS 2018'!$F$2:OFFSET($F$2,LastR2,0))='Analyse par appartement'!$A$1)*(('Récaptitulatif Résa PARIS 2018'!$I$2:OFFSET($I$2,LastR2,0)))))</f>
        <v>0</v>
      </c>
      <c r="G363" s="43">
        <f ca="1">IFERROR(IF(A363="",0,INDIRECT("'Récaptitulatif Loyer Paris'!"&amp;ADDRESS(MATCH(A363,'Récapitulatif  Loyer PARIS 2018'!$A:$A,0),MATCH($A$1,'Récapitulatif  Loyer PARIS 2018'!$1:$1,0)+1,4))),0)</f>
        <v>0</v>
      </c>
      <c r="H363" s="92">
        <f ca="1">IFERROR(IF(A363="",0,INDIRECT("'Récaptitulatif Loyer Paris'!"&amp;ADDRESS(MATCH(A363,'Récapitulatif  Loyer PARIS 2018'!$A:$A,0),MATCH($A$1,'Récapitulatif  Loyer PARIS 2018'!$1:$1,0),4))),0)</f>
        <v>0</v>
      </c>
      <c r="I363" s="43">
        <f t="shared" ca="1" si="24"/>
        <v>0</v>
      </c>
      <c r="J363" s="44" t="str">
        <f t="shared" ca="1" si="25"/>
        <v/>
      </c>
      <c r="K363" s="45" t="str">
        <f t="shared" ca="1" si="26"/>
        <v/>
      </c>
    </row>
    <row r="364" spans="1:11" ht="20.100000000000001" customHeight="1" x14ac:dyDescent="0.25">
      <c r="A364" s="12" t="str">
        <f t="array" aca="1" ref="A364" ca="1">IFERROR(INDEX('Récaptitulatif Résa PARIS 2018'!$A$2:OFFSET($A$2,LastR2,0), MATCH(0, IF($A$1='Récaptitulatif Résa PARIS 2018'!$F$2:OFFSET($F$2,LastR2,0), COUNTIF($A$2:$A363, 'Récaptitulatif Résa PARIS 2018'!$A$2:OFFSET($A$2,LastR2,0)), ""), 0)),"")</f>
        <v/>
      </c>
      <c r="B364" s="43">
        <f ca="1">IF(OR($A364="",$A364=0),0,SUMPRODUCT((('Récaptitulatif Résa PARIS 2018'!$A$2:OFFSET($A$2,LastR2,0))='Analyse par appartement'!$A364)*(('Récaptitulatif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64" s="43">
        <f ca="1">IF(OR($A364="",$A364=0),0,SUMPRODUCT((('Récaptitulatif Résa PARIS 2018'!$A$2:OFFSET($A$2,LastR2,0))='Analyse par appartement'!$A364)*(('Récaptitulatif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64" s="43">
        <f ca="1">IF(OR($A364="",$A364=0),0,SUMPRODUCT((('Récaptitulatif Résa PARIS 2018'!$A$2:OFFSET($A$2,LastR2,0))='Analyse par appartement'!$A364)*(('Récaptitulatif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64" s="43">
        <f ca="1">IF(OR($A364="",$A364=0),0,SUMPRODUCT((('Récaptitulatif Résa PARIS 2018'!$A$2:OFFSET($A$2,LastR2,0))='Analyse par appartement'!$A364)*(('Récaptitulatif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64" s="92">
        <f ca="1">IF(OR($A364="",$A364=0),0,SUMPRODUCT((('Récaptitulatif Résa PARIS 2018'!$A$2:OFFSET($A$2,LastR2,0))='Analyse par appartement'!$A364)*(('Récaptitulatif Résa PARIS 2018'!$F$2:OFFSET($F$2,LastR2,0))='Analyse par appartement'!$A$1)*(('Récaptitulatif Résa PARIS 2018'!$I$2:OFFSET($I$2,LastR2,0)))))</f>
        <v>0</v>
      </c>
      <c r="G364" s="43">
        <f ca="1">IFERROR(IF(A364="",0,INDIRECT("'Récaptitulatif Loyer Paris'!"&amp;ADDRESS(MATCH(A364,'Récapitulatif  Loyer PARIS 2018'!$A:$A,0),MATCH($A$1,'Récapitulatif  Loyer PARIS 2018'!$1:$1,0)+1,4))),0)</f>
        <v>0</v>
      </c>
      <c r="H364" s="92">
        <f ca="1">IFERROR(IF(A364="",0,INDIRECT("'Récaptitulatif Loyer Paris'!"&amp;ADDRESS(MATCH(A364,'Récapitulatif  Loyer PARIS 2018'!$A:$A,0),MATCH($A$1,'Récapitulatif  Loyer PARIS 2018'!$1:$1,0),4))),0)</f>
        <v>0</v>
      </c>
      <c r="I364" s="43">
        <f t="shared" ca="1" si="24"/>
        <v>0</v>
      </c>
      <c r="J364" s="44" t="str">
        <f t="shared" ca="1" si="25"/>
        <v/>
      </c>
      <c r="K364" s="45" t="str">
        <f t="shared" ca="1" si="26"/>
        <v/>
      </c>
    </row>
    <row r="365" spans="1:11" ht="20.100000000000001" customHeight="1" x14ac:dyDescent="0.25">
      <c r="A365" s="12" t="str">
        <f t="array" aca="1" ref="A365" ca="1">IFERROR(INDEX('Récaptitulatif Résa PARIS 2018'!$A$2:OFFSET($A$2,LastR2,0), MATCH(0, IF($A$1='Récaptitulatif Résa PARIS 2018'!$F$2:OFFSET($F$2,LastR2,0), COUNTIF($A$2:$A364, 'Récaptitulatif Résa PARIS 2018'!$A$2:OFFSET($A$2,LastR2,0)), ""), 0)),"")</f>
        <v/>
      </c>
      <c r="B365" s="43">
        <f ca="1">IF(OR($A365="",$A365=0),0,SUMPRODUCT((('Récaptitulatif Résa PARIS 2018'!$A$2:OFFSET($A$2,LastR2,0))='Analyse par appartement'!$A365)*(('Récaptitulatif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65" s="43">
        <f ca="1">IF(OR($A365="",$A365=0),0,SUMPRODUCT((('Récaptitulatif Résa PARIS 2018'!$A$2:OFFSET($A$2,LastR2,0))='Analyse par appartement'!$A365)*(('Récaptitulatif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65" s="43">
        <f ca="1">IF(OR($A365="",$A365=0),0,SUMPRODUCT((('Récaptitulatif Résa PARIS 2018'!$A$2:OFFSET($A$2,LastR2,0))='Analyse par appartement'!$A365)*(('Récaptitulatif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65" s="43">
        <f ca="1">IF(OR($A365="",$A365=0),0,SUMPRODUCT((('Récaptitulatif Résa PARIS 2018'!$A$2:OFFSET($A$2,LastR2,0))='Analyse par appartement'!$A365)*(('Récaptitulatif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65" s="92">
        <f ca="1">IF(OR($A365="",$A365=0),0,SUMPRODUCT((('Récaptitulatif Résa PARIS 2018'!$A$2:OFFSET($A$2,LastR2,0))='Analyse par appartement'!$A365)*(('Récaptitulatif Résa PARIS 2018'!$F$2:OFFSET($F$2,LastR2,0))='Analyse par appartement'!$A$1)*(('Récaptitulatif Résa PARIS 2018'!$I$2:OFFSET($I$2,LastR2,0)))))</f>
        <v>0</v>
      </c>
      <c r="G365" s="43">
        <f ca="1">IFERROR(IF(A365="",0,INDIRECT("'Récaptitulatif Loyer Paris'!"&amp;ADDRESS(MATCH(A365,'Récapitulatif  Loyer PARIS 2018'!$A:$A,0),MATCH($A$1,'Récapitulatif  Loyer PARIS 2018'!$1:$1,0)+1,4))),0)</f>
        <v>0</v>
      </c>
      <c r="H365" s="92">
        <f ca="1">IFERROR(IF(A365="",0,INDIRECT("'Récaptitulatif Loyer Paris'!"&amp;ADDRESS(MATCH(A365,'Récapitulatif  Loyer PARIS 2018'!$A:$A,0),MATCH($A$1,'Récapitulatif  Loyer PARIS 2018'!$1:$1,0),4))),0)</f>
        <v>0</v>
      </c>
      <c r="I365" s="43">
        <f t="shared" ca="1" si="24"/>
        <v>0</v>
      </c>
      <c r="J365" s="44" t="str">
        <f t="shared" ca="1" si="25"/>
        <v/>
      </c>
      <c r="K365" s="45" t="str">
        <f t="shared" ca="1" si="26"/>
        <v/>
      </c>
    </row>
    <row r="366" spans="1:11" ht="20.100000000000001" customHeight="1" x14ac:dyDescent="0.25">
      <c r="A366" s="12" t="str">
        <f t="array" aca="1" ref="A366" ca="1">IFERROR(INDEX('Récaptitulatif Résa PARIS 2018'!$A$2:OFFSET($A$2,LastR2,0), MATCH(0, IF($A$1='Récaptitulatif Résa PARIS 2018'!$F$2:OFFSET($F$2,LastR2,0), COUNTIF($A$2:$A365, 'Récaptitulatif Résa PARIS 2018'!$A$2:OFFSET($A$2,LastR2,0)), ""), 0)),"")</f>
        <v/>
      </c>
      <c r="B366" s="43">
        <f ca="1">IF(OR($A366="",$A366=0),0,SUMPRODUCT((('Récaptitulatif Résa PARIS 2018'!$A$2:OFFSET($A$2,LastR2,0))='Analyse par appartement'!$A366)*(('Récaptitulatif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66" s="43">
        <f ca="1">IF(OR($A366="",$A366=0),0,SUMPRODUCT((('Récaptitulatif Résa PARIS 2018'!$A$2:OFFSET($A$2,LastR2,0))='Analyse par appartement'!$A366)*(('Récaptitulatif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66" s="43">
        <f ca="1">IF(OR($A366="",$A366=0),0,SUMPRODUCT((('Récaptitulatif Résa PARIS 2018'!$A$2:OFFSET($A$2,LastR2,0))='Analyse par appartement'!$A366)*(('Récaptitulatif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66" s="43">
        <f ca="1">IF(OR($A366="",$A366=0),0,SUMPRODUCT((('Récaptitulatif Résa PARIS 2018'!$A$2:OFFSET($A$2,LastR2,0))='Analyse par appartement'!$A366)*(('Récaptitulatif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66" s="92">
        <f ca="1">IF(OR($A366="",$A366=0),0,SUMPRODUCT((('Récaptitulatif Résa PARIS 2018'!$A$2:OFFSET($A$2,LastR2,0))='Analyse par appartement'!$A366)*(('Récaptitulatif Résa PARIS 2018'!$F$2:OFFSET($F$2,LastR2,0))='Analyse par appartement'!$A$1)*(('Récaptitulatif Résa PARIS 2018'!$I$2:OFFSET($I$2,LastR2,0)))))</f>
        <v>0</v>
      </c>
      <c r="G366" s="43">
        <f ca="1">IFERROR(IF(A366="",0,INDIRECT("'Récaptitulatif Loyer Paris'!"&amp;ADDRESS(MATCH(A366,'Récapitulatif  Loyer PARIS 2018'!$A:$A,0),MATCH($A$1,'Récapitulatif  Loyer PARIS 2018'!$1:$1,0)+1,4))),0)</f>
        <v>0</v>
      </c>
      <c r="H366" s="92">
        <f ca="1">IFERROR(IF(A366="",0,INDIRECT("'Récaptitulatif Loyer Paris'!"&amp;ADDRESS(MATCH(A366,'Récapitulatif  Loyer PARIS 2018'!$A:$A,0),MATCH($A$1,'Récapitulatif  Loyer PARIS 2018'!$1:$1,0),4))),0)</f>
        <v>0</v>
      </c>
      <c r="I366" s="43">
        <f t="shared" ca="1" si="24"/>
        <v>0</v>
      </c>
      <c r="J366" s="44" t="str">
        <f t="shared" ca="1" si="25"/>
        <v/>
      </c>
      <c r="K366" s="45" t="str">
        <f t="shared" ca="1" si="26"/>
        <v/>
      </c>
    </row>
    <row r="367" spans="1:11" ht="20.100000000000001" customHeight="1" x14ac:dyDescent="0.25">
      <c r="A367" s="12" t="str">
        <f t="array" aca="1" ref="A367" ca="1">IFERROR(INDEX('Récaptitulatif Résa PARIS 2018'!$A$2:OFFSET($A$2,LastR2,0), MATCH(0, IF($A$1='Récaptitulatif Résa PARIS 2018'!$F$2:OFFSET($F$2,LastR2,0), COUNTIF($A$2:$A366, 'Récaptitulatif Résa PARIS 2018'!$A$2:OFFSET($A$2,LastR2,0)), ""), 0)),"")</f>
        <v/>
      </c>
      <c r="B367" s="43">
        <f ca="1">IF(OR($A367="",$A367=0),0,SUMPRODUCT((('Récaptitulatif Résa PARIS 2018'!$A$2:OFFSET($A$2,LastR2,0))='Analyse par appartement'!$A367)*(('Récaptitulatif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67" s="43">
        <f ca="1">IF(OR($A367="",$A367=0),0,SUMPRODUCT((('Récaptitulatif Résa PARIS 2018'!$A$2:OFFSET($A$2,LastR2,0))='Analyse par appartement'!$A367)*(('Récaptitulatif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67" s="43">
        <f ca="1">IF(OR($A367="",$A367=0),0,SUMPRODUCT((('Récaptitulatif Résa PARIS 2018'!$A$2:OFFSET($A$2,LastR2,0))='Analyse par appartement'!$A367)*(('Récaptitulatif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67" s="43">
        <f ca="1">IF(OR($A367="",$A367=0),0,SUMPRODUCT((('Récaptitulatif Résa PARIS 2018'!$A$2:OFFSET($A$2,LastR2,0))='Analyse par appartement'!$A367)*(('Récaptitulatif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67" s="92">
        <f ca="1">IF(OR($A367="",$A367=0),0,SUMPRODUCT((('Récaptitulatif Résa PARIS 2018'!$A$2:OFFSET($A$2,LastR2,0))='Analyse par appartement'!$A367)*(('Récaptitulatif Résa PARIS 2018'!$F$2:OFFSET($F$2,LastR2,0))='Analyse par appartement'!$A$1)*(('Récaptitulatif Résa PARIS 2018'!$I$2:OFFSET($I$2,LastR2,0)))))</f>
        <v>0</v>
      </c>
      <c r="G367" s="43">
        <f ca="1">IFERROR(IF(A367="",0,INDIRECT("'Récaptitulatif Loyer Paris'!"&amp;ADDRESS(MATCH(A367,'Récapitulatif  Loyer PARIS 2018'!$A:$A,0),MATCH($A$1,'Récapitulatif  Loyer PARIS 2018'!$1:$1,0)+1,4))),0)</f>
        <v>0</v>
      </c>
      <c r="H367" s="92">
        <f ca="1">IFERROR(IF(A367="",0,INDIRECT("'Récaptitulatif Loyer Paris'!"&amp;ADDRESS(MATCH(A367,'Récapitulatif  Loyer PARIS 2018'!$A:$A,0),MATCH($A$1,'Récapitulatif  Loyer PARIS 2018'!$1:$1,0),4))),0)</f>
        <v>0</v>
      </c>
      <c r="I367" s="43">
        <f t="shared" ca="1" si="24"/>
        <v>0</v>
      </c>
      <c r="J367" s="44" t="str">
        <f t="shared" ca="1" si="25"/>
        <v/>
      </c>
      <c r="K367" s="45" t="str">
        <f t="shared" ca="1" si="26"/>
        <v/>
      </c>
    </row>
    <row r="368" spans="1:11" ht="20.100000000000001" customHeight="1" x14ac:dyDescent="0.25">
      <c r="A368" s="12" t="str">
        <f t="array" aca="1" ref="A368" ca="1">IFERROR(INDEX('Récaptitulatif Résa PARIS 2018'!$A$2:OFFSET($A$2,LastR2,0), MATCH(0, IF($A$1='Récaptitulatif Résa PARIS 2018'!$F$2:OFFSET($F$2,LastR2,0), COUNTIF($A$2:$A367, 'Récaptitulatif Résa PARIS 2018'!$A$2:OFFSET($A$2,LastR2,0)), ""), 0)),"")</f>
        <v/>
      </c>
      <c r="B368" s="43">
        <f ca="1">IF(OR($A368="",$A368=0),0,SUMPRODUCT((('Récaptitulatif Résa PARIS 2018'!$A$2:OFFSET($A$2,LastR2,0))='Analyse par appartement'!$A368)*(('Récaptitulatif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68" s="43">
        <f ca="1">IF(OR($A368="",$A368=0),0,SUMPRODUCT((('Récaptitulatif Résa PARIS 2018'!$A$2:OFFSET($A$2,LastR2,0))='Analyse par appartement'!$A368)*(('Récaptitulatif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68" s="43">
        <f ca="1">IF(OR($A368="",$A368=0),0,SUMPRODUCT((('Récaptitulatif Résa PARIS 2018'!$A$2:OFFSET($A$2,LastR2,0))='Analyse par appartement'!$A368)*(('Récaptitulatif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68" s="43">
        <f ca="1">IF(OR($A368="",$A368=0),0,SUMPRODUCT((('Récaptitulatif Résa PARIS 2018'!$A$2:OFFSET($A$2,LastR2,0))='Analyse par appartement'!$A368)*(('Récaptitulatif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68" s="92">
        <f ca="1">IF(OR($A368="",$A368=0),0,SUMPRODUCT((('Récaptitulatif Résa PARIS 2018'!$A$2:OFFSET($A$2,LastR2,0))='Analyse par appartement'!$A368)*(('Récaptitulatif Résa PARIS 2018'!$F$2:OFFSET($F$2,LastR2,0))='Analyse par appartement'!$A$1)*(('Récaptitulatif Résa PARIS 2018'!$I$2:OFFSET($I$2,LastR2,0)))))</f>
        <v>0</v>
      </c>
      <c r="G368" s="43">
        <f ca="1">IFERROR(IF(A368="",0,INDIRECT("'Récaptitulatif Loyer Paris'!"&amp;ADDRESS(MATCH(A368,'Récapitulatif  Loyer PARIS 2018'!$A:$A,0),MATCH($A$1,'Récapitulatif  Loyer PARIS 2018'!$1:$1,0)+1,4))),0)</f>
        <v>0</v>
      </c>
      <c r="H368" s="92">
        <f ca="1">IFERROR(IF(A368="",0,INDIRECT("'Récaptitulatif Loyer Paris'!"&amp;ADDRESS(MATCH(A368,'Récapitulatif  Loyer PARIS 2018'!$A:$A,0),MATCH($A$1,'Récapitulatif  Loyer PARIS 2018'!$1:$1,0),4))),0)</f>
        <v>0</v>
      </c>
      <c r="I368" s="43">
        <f t="shared" ca="1" si="24"/>
        <v>0</v>
      </c>
      <c r="J368" s="44" t="str">
        <f t="shared" ca="1" si="25"/>
        <v/>
      </c>
      <c r="K368" s="45" t="str">
        <f t="shared" ca="1" si="26"/>
        <v/>
      </c>
    </row>
    <row r="369" spans="1:11" ht="20.100000000000001" customHeight="1" x14ac:dyDescent="0.25">
      <c r="A369" s="12" t="str">
        <f t="array" aca="1" ref="A369" ca="1">IFERROR(INDEX('Récaptitulatif Résa PARIS 2018'!$A$2:OFFSET($A$2,LastR2,0), MATCH(0, IF($A$1='Récaptitulatif Résa PARIS 2018'!$F$2:OFFSET($F$2,LastR2,0), COUNTIF($A$2:$A368, 'Récaptitulatif Résa PARIS 2018'!$A$2:OFFSET($A$2,LastR2,0)), ""), 0)),"")</f>
        <v/>
      </c>
      <c r="B369" s="43">
        <f ca="1">IF(OR($A369="",$A369=0),0,SUMPRODUCT((('Récaptitulatif Résa PARIS 2018'!$A$2:OFFSET($A$2,LastR2,0))='Analyse par appartement'!$A369)*(('Récaptitulatif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69" s="43">
        <f ca="1">IF(OR($A369="",$A369=0),0,SUMPRODUCT((('Récaptitulatif Résa PARIS 2018'!$A$2:OFFSET($A$2,LastR2,0))='Analyse par appartement'!$A369)*(('Récaptitulatif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69" s="43">
        <f ca="1">IF(OR($A369="",$A369=0),0,SUMPRODUCT((('Récaptitulatif Résa PARIS 2018'!$A$2:OFFSET($A$2,LastR2,0))='Analyse par appartement'!$A369)*(('Récaptitulatif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69" s="43">
        <f ca="1">IF(OR($A369="",$A369=0),0,SUMPRODUCT((('Récaptitulatif Résa PARIS 2018'!$A$2:OFFSET($A$2,LastR2,0))='Analyse par appartement'!$A369)*(('Récaptitulatif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69" s="92">
        <f ca="1">IF(OR($A369="",$A369=0),0,SUMPRODUCT((('Récaptitulatif Résa PARIS 2018'!$A$2:OFFSET($A$2,LastR2,0))='Analyse par appartement'!$A369)*(('Récaptitulatif Résa PARIS 2018'!$F$2:OFFSET($F$2,LastR2,0))='Analyse par appartement'!$A$1)*(('Récaptitulatif Résa PARIS 2018'!$I$2:OFFSET($I$2,LastR2,0)))))</f>
        <v>0</v>
      </c>
      <c r="G369" s="43">
        <f ca="1">IFERROR(IF(A369="",0,INDIRECT("'Récaptitulatif Loyer Paris'!"&amp;ADDRESS(MATCH(A369,'Récapitulatif  Loyer PARIS 2018'!$A:$A,0),MATCH($A$1,'Récapitulatif  Loyer PARIS 2018'!$1:$1,0)+1,4))),0)</f>
        <v>0</v>
      </c>
      <c r="H369" s="92">
        <f ca="1">IFERROR(IF(A369="",0,INDIRECT("'Récaptitulatif Loyer Paris'!"&amp;ADDRESS(MATCH(A369,'Récapitulatif  Loyer PARIS 2018'!$A:$A,0),MATCH($A$1,'Récapitulatif  Loyer PARIS 2018'!$1:$1,0),4))),0)</f>
        <v>0</v>
      </c>
      <c r="I369" s="43">
        <f t="shared" ca="1" si="24"/>
        <v>0</v>
      </c>
      <c r="J369" s="44" t="str">
        <f t="shared" ca="1" si="25"/>
        <v/>
      </c>
      <c r="K369" s="45" t="str">
        <f t="shared" ca="1" si="26"/>
        <v/>
      </c>
    </row>
    <row r="370" spans="1:11" ht="20.100000000000001" customHeight="1" x14ac:dyDescent="0.25">
      <c r="A370" s="12" t="str">
        <f t="array" aca="1" ref="A370" ca="1">IFERROR(INDEX('Récaptitulatif Résa PARIS 2018'!$A$2:OFFSET($A$2,LastR2,0), MATCH(0, IF($A$1='Récaptitulatif Résa PARIS 2018'!$F$2:OFFSET($F$2,LastR2,0), COUNTIF($A$2:$A369, 'Récaptitulatif Résa PARIS 2018'!$A$2:OFFSET($A$2,LastR2,0)), ""), 0)),"")</f>
        <v/>
      </c>
      <c r="B370" s="43">
        <f ca="1">IF(OR($A370="",$A370=0),0,SUMPRODUCT((('Récaptitulatif Résa PARIS 2018'!$A$2:OFFSET($A$2,LastR2,0))='Analyse par appartement'!$A370)*(('Récaptitulatif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70" s="43">
        <f ca="1">IF(OR($A370="",$A370=0),0,SUMPRODUCT((('Récaptitulatif Résa PARIS 2018'!$A$2:OFFSET($A$2,LastR2,0))='Analyse par appartement'!$A370)*(('Récaptitulatif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70" s="43">
        <f ca="1">IF(OR($A370="",$A370=0),0,SUMPRODUCT((('Récaptitulatif Résa PARIS 2018'!$A$2:OFFSET($A$2,LastR2,0))='Analyse par appartement'!$A370)*(('Récaptitulatif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70" s="43">
        <f ca="1">IF(OR($A370="",$A370=0),0,SUMPRODUCT((('Récaptitulatif Résa PARIS 2018'!$A$2:OFFSET($A$2,LastR2,0))='Analyse par appartement'!$A370)*(('Récaptitulatif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70" s="92">
        <f ca="1">IF(OR($A370="",$A370=0),0,SUMPRODUCT((('Récaptitulatif Résa PARIS 2018'!$A$2:OFFSET($A$2,LastR2,0))='Analyse par appartement'!$A370)*(('Récaptitulatif Résa PARIS 2018'!$F$2:OFFSET($F$2,LastR2,0))='Analyse par appartement'!$A$1)*(('Récaptitulatif Résa PARIS 2018'!$I$2:OFFSET($I$2,LastR2,0)))))</f>
        <v>0</v>
      </c>
      <c r="G370" s="43">
        <f ca="1">IFERROR(IF(A370="",0,INDIRECT("'Récaptitulatif Loyer Paris'!"&amp;ADDRESS(MATCH(A370,'Récapitulatif  Loyer PARIS 2018'!$A:$A,0),MATCH($A$1,'Récapitulatif  Loyer PARIS 2018'!$1:$1,0)+1,4))),0)</f>
        <v>0</v>
      </c>
      <c r="H370" s="92">
        <f ca="1">IFERROR(IF(A370="",0,INDIRECT("'Récaptitulatif Loyer Paris'!"&amp;ADDRESS(MATCH(A370,'Récapitulatif  Loyer PARIS 2018'!$A:$A,0),MATCH($A$1,'Récapitulatif  Loyer PARIS 2018'!$1:$1,0),4))),0)</f>
        <v>0</v>
      </c>
      <c r="I370" s="43">
        <f t="shared" ca="1" si="24"/>
        <v>0</v>
      </c>
      <c r="J370" s="44" t="str">
        <f t="shared" ca="1" si="25"/>
        <v/>
      </c>
      <c r="K370" s="45" t="str">
        <f t="shared" ca="1" si="26"/>
        <v/>
      </c>
    </row>
    <row r="371" spans="1:11" ht="20.100000000000001" customHeight="1" x14ac:dyDescent="0.25">
      <c r="A371" s="12" t="str">
        <f t="array" aca="1" ref="A371" ca="1">IFERROR(INDEX('Récaptitulatif Résa PARIS 2018'!$A$2:OFFSET($A$2,LastR2,0), MATCH(0, IF($A$1='Récaptitulatif Résa PARIS 2018'!$F$2:OFFSET($F$2,LastR2,0), COUNTIF($A$2:$A370, 'Récaptitulatif Résa PARIS 2018'!$A$2:OFFSET($A$2,LastR2,0)), ""), 0)),"")</f>
        <v/>
      </c>
      <c r="B371" s="43">
        <f ca="1">IF(OR($A371="",$A371=0),0,SUMPRODUCT((('Récaptitulatif Résa PARIS 2018'!$A$2:OFFSET($A$2,LastR2,0))='Analyse par appartement'!$A371)*(('Récaptitulatif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71" s="43">
        <f ca="1">IF(OR($A371="",$A371=0),0,SUMPRODUCT((('Récaptitulatif Résa PARIS 2018'!$A$2:OFFSET($A$2,LastR2,0))='Analyse par appartement'!$A371)*(('Récaptitulatif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71" s="43">
        <f ca="1">IF(OR($A371="",$A371=0),0,SUMPRODUCT((('Récaptitulatif Résa PARIS 2018'!$A$2:OFFSET($A$2,LastR2,0))='Analyse par appartement'!$A371)*(('Récaptitulatif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71" s="43">
        <f ca="1">IF(OR($A371="",$A371=0),0,SUMPRODUCT((('Récaptitulatif Résa PARIS 2018'!$A$2:OFFSET($A$2,LastR2,0))='Analyse par appartement'!$A371)*(('Récaptitulatif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71" s="92">
        <f ca="1">IF(OR($A371="",$A371=0),0,SUMPRODUCT((('Récaptitulatif Résa PARIS 2018'!$A$2:OFFSET($A$2,LastR2,0))='Analyse par appartement'!$A371)*(('Récaptitulatif Résa PARIS 2018'!$F$2:OFFSET($F$2,LastR2,0))='Analyse par appartement'!$A$1)*(('Récaptitulatif Résa PARIS 2018'!$I$2:OFFSET($I$2,LastR2,0)))))</f>
        <v>0</v>
      </c>
      <c r="G371" s="43">
        <f ca="1">IFERROR(IF(A371="",0,INDIRECT("'Récaptitulatif Loyer Paris'!"&amp;ADDRESS(MATCH(A371,'Récapitulatif  Loyer PARIS 2018'!$A:$A,0),MATCH($A$1,'Récapitulatif  Loyer PARIS 2018'!$1:$1,0)+1,4))),0)</f>
        <v>0</v>
      </c>
      <c r="H371" s="92">
        <f ca="1">IFERROR(IF(A371="",0,INDIRECT("'Récaptitulatif Loyer Paris'!"&amp;ADDRESS(MATCH(A371,'Récapitulatif  Loyer PARIS 2018'!$A:$A,0),MATCH($A$1,'Récapitulatif  Loyer PARIS 2018'!$1:$1,0),4))),0)</f>
        <v>0</v>
      </c>
      <c r="I371" s="43">
        <f t="shared" ca="1" si="24"/>
        <v>0</v>
      </c>
      <c r="J371" s="44" t="str">
        <f t="shared" ca="1" si="25"/>
        <v/>
      </c>
      <c r="K371" s="45" t="str">
        <f t="shared" ca="1" si="26"/>
        <v/>
      </c>
    </row>
    <row r="372" spans="1:11" ht="20.100000000000001" customHeight="1" x14ac:dyDescent="0.25">
      <c r="A372" s="12" t="str">
        <f t="array" aca="1" ref="A372" ca="1">IFERROR(INDEX('Récaptitulatif Résa PARIS 2018'!$A$2:OFFSET($A$2,LastR2,0), MATCH(0, IF($A$1='Récaptitulatif Résa PARIS 2018'!$F$2:OFFSET($F$2,LastR2,0), COUNTIF($A$2:$A371, 'Récaptitulatif Résa PARIS 2018'!$A$2:OFFSET($A$2,LastR2,0)), ""), 0)),"")</f>
        <v/>
      </c>
      <c r="B372" s="43">
        <f ca="1">IF(OR($A372="",$A372=0),0,SUMPRODUCT((('Récaptitulatif Résa PARIS 2018'!$A$2:OFFSET($A$2,LastR2,0))='Analyse par appartement'!$A372)*(('Récaptitulatif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72" s="43">
        <f ca="1">IF(OR($A372="",$A372=0),0,SUMPRODUCT((('Récaptitulatif Résa PARIS 2018'!$A$2:OFFSET($A$2,LastR2,0))='Analyse par appartement'!$A372)*(('Récaptitulatif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72" s="43">
        <f ca="1">IF(OR($A372="",$A372=0),0,SUMPRODUCT((('Récaptitulatif Résa PARIS 2018'!$A$2:OFFSET($A$2,LastR2,0))='Analyse par appartement'!$A372)*(('Récaptitulatif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72" s="43">
        <f ca="1">IF(OR($A372="",$A372=0),0,SUMPRODUCT((('Récaptitulatif Résa PARIS 2018'!$A$2:OFFSET($A$2,LastR2,0))='Analyse par appartement'!$A372)*(('Récaptitulatif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72" s="92">
        <f ca="1">IF(OR($A372="",$A372=0),0,SUMPRODUCT((('Récaptitulatif Résa PARIS 2018'!$A$2:OFFSET($A$2,LastR2,0))='Analyse par appartement'!$A372)*(('Récaptitulatif Résa PARIS 2018'!$F$2:OFFSET($F$2,LastR2,0))='Analyse par appartement'!$A$1)*(('Récaptitulatif Résa PARIS 2018'!$I$2:OFFSET($I$2,LastR2,0)))))</f>
        <v>0</v>
      </c>
      <c r="G372" s="43">
        <f ca="1">IFERROR(IF(A372="",0,INDIRECT("'Récaptitulatif Loyer Paris'!"&amp;ADDRESS(MATCH(A372,'Récapitulatif  Loyer PARIS 2018'!$A:$A,0),MATCH($A$1,'Récapitulatif  Loyer PARIS 2018'!$1:$1,0)+1,4))),0)</f>
        <v>0</v>
      </c>
      <c r="H372" s="92">
        <f ca="1">IFERROR(IF(A372="",0,INDIRECT("'Récaptitulatif Loyer Paris'!"&amp;ADDRESS(MATCH(A372,'Récapitulatif  Loyer PARIS 2018'!$A:$A,0),MATCH($A$1,'Récapitulatif  Loyer PARIS 2018'!$1:$1,0),4))),0)</f>
        <v>0</v>
      </c>
      <c r="I372" s="43">
        <f t="shared" ca="1" si="24"/>
        <v>0</v>
      </c>
      <c r="J372" s="44" t="str">
        <f t="shared" ca="1" si="25"/>
        <v/>
      </c>
      <c r="K372" s="45" t="str">
        <f t="shared" ca="1" si="26"/>
        <v/>
      </c>
    </row>
    <row r="373" spans="1:11" ht="20.100000000000001" customHeight="1" x14ac:dyDescent="0.25">
      <c r="A373" s="12" t="str">
        <f t="array" aca="1" ref="A373" ca="1">IFERROR(INDEX('Récaptitulatif Résa PARIS 2018'!$A$2:OFFSET($A$2,LastR2,0), MATCH(0, IF($A$1='Récaptitulatif Résa PARIS 2018'!$F$2:OFFSET($F$2,LastR2,0), COUNTIF($A$2:$A372, 'Récaptitulatif Résa PARIS 2018'!$A$2:OFFSET($A$2,LastR2,0)), ""), 0)),"")</f>
        <v/>
      </c>
      <c r="B373" s="43">
        <f ca="1">IF(OR($A373="",$A373=0),0,SUMPRODUCT((('Récaptitulatif Résa PARIS 2018'!$A$2:OFFSET($A$2,LastR2,0))='Analyse par appartement'!$A373)*(('Récaptitulatif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73" s="43">
        <f ca="1">IF(OR($A373="",$A373=0),0,SUMPRODUCT((('Récaptitulatif Résa PARIS 2018'!$A$2:OFFSET($A$2,LastR2,0))='Analyse par appartement'!$A373)*(('Récaptitulatif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73" s="43">
        <f ca="1">IF(OR($A373="",$A373=0),0,SUMPRODUCT((('Récaptitulatif Résa PARIS 2018'!$A$2:OFFSET($A$2,LastR2,0))='Analyse par appartement'!$A373)*(('Récaptitulatif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73" s="43">
        <f ca="1">IF(OR($A373="",$A373=0),0,SUMPRODUCT((('Récaptitulatif Résa PARIS 2018'!$A$2:OFFSET($A$2,LastR2,0))='Analyse par appartement'!$A373)*(('Récaptitulatif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73" s="92">
        <f ca="1">IF(OR($A373="",$A373=0),0,SUMPRODUCT((('Récaptitulatif Résa PARIS 2018'!$A$2:OFFSET($A$2,LastR2,0))='Analyse par appartement'!$A373)*(('Récaptitulatif Résa PARIS 2018'!$F$2:OFFSET($F$2,LastR2,0))='Analyse par appartement'!$A$1)*(('Récaptitulatif Résa PARIS 2018'!$I$2:OFFSET($I$2,LastR2,0)))))</f>
        <v>0</v>
      </c>
      <c r="G373" s="43">
        <f ca="1">IFERROR(IF(A373="",0,INDIRECT("'Récaptitulatif Loyer Paris'!"&amp;ADDRESS(MATCH(A373,'Récapitulatif  Loyer PARIS 2018'!$A:$A,0),MATCH($A$1,'Récapitulatif  Loyer PARIS 2018'!$1:$1,0)+1,4))),0)</f>
        <v>0</v>
      </c>
      <c r="H373" s="92">
        <f ca="1">IFERROR(IF(A373="",0,INDIRECT("'Récaptitulatif Loyer Paris'!"&amp;ADDRESS(MATCH(A373,'Récapitulatif  Loyer PARIS 2018'!$A:$A,0),MATCH($A$1,'Récapitulatif  Loyer PARIS 2018'!$1:$1,0),4))),0)</f>
        <v>0</v>
      </c>
      <c r="I373" s="43">
        <f t="shared" ca="1" si="24"/>
        <v>0</v>
      </c>
      <c r="J373" s="44" t="str">
        <f t="shared" ca="1" si="25"/>
        <v/>
      </c>
      <c r="K373" s="45" t="str">
        <f t="shared" ca="1" si="26"/>
        <v/>
      </c>
    </row>
    <row r="374" spans="1:11" ht="20.100000000000001" customHeight="1" x14ac:dyDescent="0.25">
      <c r="A374" s="12" t="str">
        <f t="array" aca="1" ref="A374" ca="1">IFERROR(INDEX('Récaptitulatif Résa PARIS 2018'!$A$2:OFFSET($A$2,LastR2,0), MATCH(0, IF($A$1='Récaptitulatif Résa PARIS 2018'!$F$2:OFFSET($F$2,LastR2,0), COUNTIF($A$2:$A373, 'Récaptitulatif Résa PARIS 2018'!$A$2:OFFSET($A$2,LastR2,0)), ""), 0)),"")</f>
        <v/>
      </c>
      <c r="B374" s="43">
        <f ca="1">IF(OR($A374="",$A374=0),0,SUMPRODUCT((('Récaptitulatif Résa PARIS 2018'!$A$2:OFFSET($A$2,LastR2,0))='Analyse par appartement'!$A374)*(('Récaptitulatif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74" s="43">
        <f ca="1">IF(OR($A374="",$A374=0),0,SUMPRODUCT((('Récaptitulatif Résa PARIS 2018'!$A$2:OFFSET($A$2,LastR2,0))='Analyse par appartement'!$A374)*(('Récaptitulatif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74" s="43">
        <f ca="1">IF(OR($A374="",$A374=0),0,SUMPRODUCT((('Récaptitulatif Résa PARIS 2018'!$A$2:OFFSET($A$2,LastR2,0))='Analyse par appartement'!$A374)*(('Récaptitulatif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74" s="43">
        <f ca="1">IF(OR($A374="",$A374=0),0,SUMPRODUCT((('Récaptitulatif Résa PARIS 2018'!$A$2:OFFSET($A$2,LastR2,0))='Analyse par appartement'!$A374)*(('Récaptitulatif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74" s="92">
        <f ca="1">IF(OR($A374="",$A374=0),0,SUMPRODUCT((('Récaptitulatif Résa PARIS 2018'!$A$2:OFFSET($A$2,LastR2,0))='Analyse par appartement'!$A374)*(('Récaptitulatif Résa PARIS 2018'!$F$2:OFFSET($F$2,LastR2,0))='Analyse par appartement'!$A$1)*(('Récaptitulatif Résa PARIS 2018'!$I$2:OFFSET($I$2,LastR2,0)))))</f>
        <v>0</v>
      </c>
      <c r="G374" s="43">
        <f ca="1">IFERROR(IF(A374="",0,INDIRECT("'Récaptitulatif Loyer Paris'!"&amp;ADDRESS(MATCH(A374,'Récapitulatif  Loyer PARIS 2018'!$A:$A,0),MATCH($A$1,'Récapitulatif  Loyer PARIS 2018'!$1:$1,0)+1,4))),0)</f>
        <v>0</v>
      </c>
      <c r="H374" s="92">
        <f ca="1">IFERROR(IF(A374="",0,INDIRECT("'Récaptitulatif Loyer Paris'!"&amp;ADDRESS(MATCH(A374,'Récapitulatif  Loyer PARIS 2018'!$A:$A,0),MATCH($A$1,'Récapitulatif  Loyer PARIS 2018'!$1:$1,0),4))),0)</f>
        <v>0</v>
      </c>
      <c r="I374" s="43">
        <f t="shared" ca="1" si="24"/>
        <v>0</v>
      </c>
      <c r="J374" s="44" t="str">
        <f t="shared" ca="1" si="25"/>
        <v/>
      </c>
      <c r="K374" s="45" t="str">
        <f t="shared" ca="1" si="26"/>
        <v/>
      </c>
    </row>
    <row r="375" spans="1:11" ht="20.100000000000001" customHeight="1" x14ac:dyDescent="0.25">
      <c r="A375" s="12" t="str">
        <f t="array" aca="1" ref="A375" ca="1">IFERROR(INDEX('Récaptitulatif Résa PARIS 2018'!$A$2:OFFSET($A$2,LastR2,0), MATCH(0, IF($A$1='Récaptitulatif Résa PARIS 2018'!$F$2:OFFSET($F$2,LastR2,0), COUNTIF($A$2:$A374, 'Récaptitulatif Résa PARIS 2018'!$A$2:OFFSET($A$2,LastR2,0)), ""), 0)),"")</f>
        <v/>
      </c>
      <c r="B375" s="43">
        <f ca="1">IF(OR($A375="",$A375=0),0,SUMPRODUCT((('Récaptitulatif Résa PARIS 2018'!$A$2:OFFSET($A$2,LastR2,0))='Analyse par appartement'!$A375)*(('Récaptitulatif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75" s="43">
        <f ca="1">IF(OR($A375="",$A375=0),0,SUMPRODUCT((('Récaptitulatif Résa PARIS 2018'!$A$2:OFFSET($A$2,LastR2,0))='Analyse par appartement'!$A375)*(('Récaptitulatif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75" s="43">
        <f ca="1">IF(OR($A375="",$A375=0),0,SUMPRODUCT((('Récaptitulatif Résa PARIS 2018'!$A$2:OFFSET($A$2,LastR2,0))='Analyse par appartement'!$A375)*(('Récaptitulatif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75" s="43">
        <f ca="1">IF(OR($A375="",$A375=0),0,SUMPRODUCT((('Récaptitulatif Résa PARIS 2018'!$A$2:OFFSET($A$2,LastR2,0))='Analyse par appartement'!$A375)*(('Récaptitulatif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75" s="92">
        <f ca="1">IF(OR($A375="",$A375=0),0,SUMPRODUCT((('Récaptitulatif Résa PARIS 2018'!$A$2:OFFSET($A$2,LastR2,0))='Analyse par appartement'!$A375)*(('Récaptitulatif Résa PARIS 2018'!$F$2:OFFSET($F$2,LastR2,0))='Analyse par appartement'!$A$1)*(('Récaptitulatif Résa PARIS 2018'!$I$2:OFFSET($I$2,LastR2,0)))))</f>
        <v>0</v>
      </c>
      <c r="G375" s="43">
        <f ca="1">IFERROR(IF(A375="",0,INDIRECT("'Récaptitulatif Loyer Paris'!"&amp;ADDRESS(MATCH(A375,'Récapitulatif  Loyer PARIS 2018'!$A:$A,0),MATCH($A$1,'Récapitulatif  Loyer PARIS 2018'!$1:$1,0)+1,4))),0)</f>
        <v>0</v>
      </c>
      <c r="H375" s="92">
        <f ca="1">IFERROR(IF(A375="",0,INDIRECT("'Récaptitulatif Loyer Paris'!"&amp;ADDRESS(MATCH(A375,'Récapitulatif  Loyer PARIS 2018'!$A:$A,0),MATCH($A$1,'Récapitulatif  Loyer PARIS 2018'!$1:$1,0),4))),0)</f>
        <v>0</v>
      </c>
      <c r="I375" s="43">
        <f t="shared" ca="1" si="24"/>
        <v>0</v>
      </c>
      <c r="J375" s="44" t="str">
        <f t="shared" ca="1" si="25"/>
        <v/>
      </c>
      <c r="K375" s="45" t="str">
        <f t="shared" ca="1" si="26"/>
        <v/>
      </c>
    </row>
    <row r="376" spans="1:11" ht="20.100000000000001" customHeight="1" x14ac:dyDescent="0.25">
      <c r="A376" s="12" t="str">
        <f t="array" aca="1" ref="A376" ca="1">IFERROR(INDEX('Récaptitulatif Résa PARIS 2018'!$A$2:OFFSET($A$2,LastR2,0), MATCH(0, IF($A$1='Récaptitulatif Résa PARIS 2018'!$F$2:OFFSET($F$2,LastR2,0), COUNTIF($A$2:$A375, 'Récaptitulatif Résa PARIS 2018'!$A$2:OFFSET($A$2,LastR2,0)), ""), 0)),"")</f>
        <v/>
      </c>
      <c r="B376" s="43">
        <f ca="1">IF(OR($A376="",$A376=0),0,SUMPRODUCT((('Récaptitulatif Résa PARIS 2018'!$A$2:OFFSET($A$2,LastR2,0))='Analyse par appartement'!$A376)*(('Récaptitulatif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76" s="43">
        <f ca="1">IF(OR($A376="",$A376=0),0,SUMPRODUCT((('Récaptitulatif Résa PARIS 2018'!$A$2:OFFSET($A$2,LastR2,0))='Analyse par appartement'!$A376)*(('Récaptitulatif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76" s="43">
        <f ca="1">IF(OR($A376="",$A376=0),0,SUMPRODUCT((('Récaptitulatif Résa PARIS 2018'!$A$2:OFFSET($A$2,LastR2,0))='Analyse par appartement'!$A376)*(('Récaptitulatif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76" s="43">
        <f ca="1">IF(OR($A376="",$A376=0),0,SUMPRODUCT((('Récaptitulatif Résa PARIS 2018'!$A$2:OFFSET($A$2,LastR2,0))='Analyse par appartement'!$A376)*(('Récaptitulatif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76" s="92">
        <f ca="1">IF(OR($A376="",$A376=0),0,SUMPRODUCT((('Récaptitulatif Résa PARIS 2018'!$A$2:OFFSET($A$2,LastR2,0))='Analyse par appartement'!$A376)*(('Récaptitulatif Résa PARIS 2018'!$F$2:OFFSET($F$2,LastR2,0))='Analyse par appartement'!$A$1)*(('Récaptitulatif Résa PARIS 2018'!$I$2:OFFSET($I$2,LastR2,0)))))</f>
        <v>0</v>
      </c>
      <c r="G376" s="43">
        <f ca="1">IFERROR(IF(A376="",0,INDIRECT("'Récaptitulatif Loyer Paris'!"&amp;ADDRESS(MATCH(A376,'Récapitulatif  Loyer PARIS 2018'!$A:$A,0),MATCH($A$1,'Récapitulatif  Loyer PARIS 2018'!$1:$1,0)+1,4))),0)</f>
        <v>0</v>
      </c>
      <c r="H376" s="92">
        <f ca="1">IFERROR(IF(A376="",0,INDIRECT("'Récaptitulatif Loyer Paris'!"&amp;ADDRESS(MATCH(A376,'Récapitulatif  Loyer PARIS 2018'!$A:$A,0),MATCH($A$1,'Récapitulatif  Loyer PARIS 2018'!$1:$1,0),4))),0)</f>
        <v>0</v>
      </c>
      <c r="I376" s="43">
        <f t="shared" ca="1" si="24"/>
        <v>0</v>
      </c>
      <c r="J376" s="44" t="str">
        <f t="shared" ca="1" si="25"/>
        <v/>
      </c>
      <c r="K376" s="45" t="str">
        <f t="shared" ca="1" si="26"/>
        <v/>
      </c>
    </row>
    <row r="377" spans="1:11" ht="20.100000000000001" customHeight="1" x14ac:dyDescent="0.25">
      <c r="A377" s="12" t="str">
        <f t="array" aca="1" ref="A377" ca="1">IFERROR(INDEX('Récaptitulatif Résa PARIS 2018'!$A$2:OFFSET($A$2,LastR2,0), MATCH(0, IF($A$1='Récaptitulatif Résa PARIS 2018'!$F$2:OFFSET($F$2,LastR2,0), COUNTIF($A$2:$A376, 'Récaptitulatif Résa PARIS 2018'!$A$2:OFFSET($A$2,LastR2,0)), ""), 0)),"")</f>
        <v/>
      </c>
      <c r="B377" s="43">
        <f ca="1">IF(OR($A377="",$A377=0),0,SUMPRODUCT((('Récaptitulatif Résa PARIS 2018'!$A$2:OFFSET($A$2,LastR2,0))='Analyse par appartement'!$A377)*(('Récaptitulatif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77" s="43">
        <f ca="1">IF(OR($A377="",$A377=0),0,SUMPRODUCT((('Récaptitulatif Résa PARIS 2018'!$A$2:OFFSET($A$2,LastR2,0))='Analyse par appartement'!$A377)*(('Récaptitulatif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77" s="43">
        <f ca="1">IF(OR($A377="",$A377=0),0,SUMPRODUCT((('Récaptitulatif Résa PARIS 2018'!$A$2:OFFSET($A$2,LastR2,0))='Analyse par appartement'!$A377)*(('Récaptitulatif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77" s="43">
        <f ca="1">IF(OR($A377="",$A377=0),0,SUMPRODUCT((('Récaptitulatif Résa PARIS 2018'!$A$2:OFFSET($A$2,LastR2,0))='Analyse par appartement'!$A377)*(('Récaptitulatif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77" s="92">
        <f ca="1">IF(OR($A377="",$A377=0),0,SUMPRODUCT((('Récaptitulatif Résa PARIS 2018'!$A$2:OFFSET($A$2,LastR2,0))='Analyse par appartement'!$A377)*(('Récaptitulatif Résa PARIS 2018'!$F$2:OFFSET($F$2,LastR2,0))='Analyse par appartement'!$A$1)*(('Récaptitulatif Résa PARIS 2018'!$I$2:OFFSET($I$2,LastR2,0)))))</f>
        <v>0</v>
      </c>
      <c r="G377" s="43">
        <f ca="1">IFERROR(IF(A377="",0,INDIRECT("'Récaptitulatif Loyer Paris'!"&amp;ADDRESS(MATCH(A377,'Récapitulatif  Loyer PARIS 2018'!$A:$A,0),MATCH($A$1,'Récapitulatif  Loyer PARIS 2018'!$1:$1,0)+1,4))),0)</f>
        <v>0</v>
      </c>
      <c r="H377" s="92">
        <f ca="1">IFERROR(IF(A377="",0,INDIRECT("'Récaptitulatif Loyer Paris'!"&amp;ADDRESS(MATCH(A377,'Récapitulatif  Loyer PARIS 2018'!$A:$A,0),MATCH($A$1,'Récapitulatif  Loyer PARIS 2018'!$1:$1,0),4))),0)</f>
        <v>0</v>
      </c>
      <c r="I377" s="43">
        <f t="shared" ca="1" si="24"/>
        <v>0</v>
      </c>
      <c r="J377" s="44" t="str">
        <f t="shared" ca="1" si="25"/>
        <v/>
      </c>
      <c r="K377" s="45" t="str">
        <f t="shared" ca="1" si="26"/>
        <v/>
      </c>
    </row>
    <row r="378" spans="1:11" ht="20.100000000000001" customHeight="1" x14ac:dyDescent="0.25">
      <c r="A378" s="12" t="str">
        <f t="array" aca="1" ref="A378" ca="1">IFERROR(INDEX('Récaptitulatif Résa PARIS 2018'!$A$2:OFFSET($A$2,LastR2,0), MATCH(0, IF($A$1='Récaptitulatif Résa PARIS 2018'!$F$2:OFFSET($F$2,LastR2,0), COUNTIF($A$2:$A377, 'Récaptitulatif Résa PARIS 2018'!$A$2:OFFSET($A$2,LastR2,0)), ""), 0)),"")</f>
        <v/>
      </c>
      <c r="B378" s="43">
        <f ca="1">IF(OR($A378="",$A378=0),0,SUMPRODUCT((('Récaptitulatif Résa PARIS 2018'!$A$2:OFFSET($A$2,LastR2,0))='Analyse par appartement'!$A378)*(('Récaptitulatif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78" s="43">
        <f ca="1">IF(OR($A378="",$A378=0),0,SUMPRODUCT((('Récaptitulatif Résa PARIS 2018'!$A$2:OFFSET($A$2,LastR2,0))='Analyse par appartement'!$A378)*(('Récaptitulatif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78" s="43">
        <f ca="1">IF(OR($A378="",$A378=0),0,SUMPRODUCT((('Récaptitulatif Résa PARIS 2018'!$A$2:OFFSET($A$2,LastR2,0))='Analyse par appartement'!$A378)*(('Récaptitulatif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78" s="43">
        <f ca="1">IF(OR($A378="",$A378=0),0,SUMPRODUCT((('Récaptitulatif Résa PARIS 2018'!$A$2:OFFSET($A$2,LastR2,0))='Analyse par appartement'!$A378)*(('Récaptitulatif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78" s="92">
        <f ca="1">IF(OR($A378="",$A378=0),0,SUMPRODUCT((('Récaptitulatif Résa PARIS 2018'!$A$2:OFFSET($A$2,LastR2,0))='Analyse par appartement'!$A378)*(('Récaptitulatif Résa PARIS 2018'!$F$2:OFFSET($F$2,LastR2,0))='Analyse par appartement'!$A$1)*(('Récaptitulatif Résa PARIS 2018'!$I$2:OFFSET($I$2,LastR2,0)))))</f>
        <v>0</v>
      </c>
      <c r="G378" s="43">
        <f ca="1">IFERROR(IF(A378="",0,INDIRECT("'Récaptitulatif Loyer Paris'!"&amp;ADDRESS(MATCH(A378,'Récapitulatif  Loyer PARIS 2018'!$A:$A,0),MATCH($A$1,'Récapitulatif  Loyer PARIS 2018'!$1:$1,0)+1,4))),0)</f>
        <v>0</v>
      </c>
      <c r="H378" s="92">
        <f ca="1">IFERROR(IF(A378="",0,INDIRECT("'Récaptitulatif Loyer Paris'!"&amp;ADDRESS(MATCH(A378,'Récapitulatif  Loyer PARIS 2018'!$A:$A,0),MATCH($A$1,'Récapitulatif  Loyer PARIS 2018'!$1:$1,0),4))),0)</f>
        <v>0</v>
      </c>
      <c r="I378" s="43">
        <f t="shared" ca="1" si="24"/>
        <v>0</v>
      </c>
      <c r="J378" s="44" t="str">
        <f t="shared" ca="1" si="25"/>
        <v/>
      </c>
      <c r="K378" s="45" t="str">
        <f t="shared" ca="1" si="26"/>
        <v/>
      </c>
    </row>
    <row r="379" spans="1:11" ht="20.100000000000001" customHeight="1" x14ac:dyDescent="0.25">
      <c r="A379" s="12" t="str">
        <f t="array" aca="1" ref="A379" ca="1">IFERROR(INDEX('Récaptitulatif Résa PARIS 2018'!$A$2:OFFSET($A$2,LastR2,0), MATCH(0, IF($A$1='Récaptitulatif Résa PARIS 2018'!$F$2:OFFSET($F$2,LastR2,0), COUNTIF($A$2:$A378, 'Récaptitulatif Résa PARIS 2018'!$A$2:OFFSET($A$2,LastR2,0)), ""), 0)),"")</f>
        <v/>
      </c>
      <c r="B379" s="43">
        <f ca="1">IF(OR($A379="",$A379=0),0,SUMPRODUCT((('Récaptitulatif Résa PARIS 2018'!$A$2:OFFSET($A$2,LastR2,0))='Analyse par appartement'!$A379)*(('Récaptitulatif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79" s="43">
        <f ca="1">IF(OR($A379="",$A379=0),0,SUMPRODUCT((('Récaptitulatif Résa PARIS 2018'!$A$2:OFFSET($A$2,LastR2,0))='Analyse par appartement'!$A379)*(('Récaptitulatif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79" s="43">
        <f ca="1">IF(OR($A379="",$A379=0),0,SUMPRODUCT((('Récaptitulatif Résa PARIS 2018'!$A$2:OFFSET($A$2,LastR2,0))='Analyse par appartement'!$A379)*(('Récaptitulatif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79" s="43">
        <f ca="1">IF(OR($A379="",$A379=0),0,SUMPRODUCT((('Récaptitulatif Résa PARIS 2018'!$A$2:OFFSET($A$2,LastR2,0))='Analyse par appartement'!$A379)*(('Récaptitulatif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79" s="92">
        <f ca="1">IF(OR($A379="",$A379=0),0,SUMPRODUCT((('Récaptitulatif Résa PARIS 2018'!$A$2:OFFSET($A$2,LastR2,0))='Analyse par appartement'!$A379)*(('Récaptitulatif Résa PARIS 2018'!$F$2:OFFSET($F$2,LastR2,0))='Analyse par appartement'!$A$1)*(('Récaptitulatif Résa PARIS 2018'!$I$2:OFFSET($I$2,LastR2,0)))))</f>
        <v>0</v>
      </c>
      <c r="G379" s="43">
        <f ca="1">IFERROR(IF(A379="",0,INDIRECT("'Récaptitulatif Loyer Paris'!"&amp;ADDRESS(MATCH(A379,'Récapitulatif  Loyer PARIS 2018'!$A:$A,0),MATCH($A$1,'Récapitulatif  Loyer PARIS 2018'!$1:$1,0)+1,4))),0)</f>
        <v>0</v>
      </c>
      <c r="H379" s="92">
        <f ca="1">IFERROR(IF(A379="",0,INDIRECT("'Récaptitulatif Loyer Paris'!"&amp;ADDRESS(MATCH(A379,'Récapitulatif  Loyer PARIS 2018'!$A:$A,0),MATCH($A$1,'Récapitulatif  Loyer PARIS 2018'!$1:$1,0),4))),0)</f>
        <v>0</v>
      </c>
      <c r="I379" s="43">
        <f t="shared" ca="1" si="24"/>
        <v>0</v>
      </c>
      <c r="J379" s="44" t="str">
        <f t="shared" ca="1" si="25"/>
        <v/>
      </c>
      <c r="K379" s="45" t="str">
        <f t="shared" ca="1" si="26"/>
        <v/>
      </c>
    </row>
    <row r="380" spans="1:11" ht="20.100000000000001" customHeight="1" x14ac:dyDescent="0.25">
      <c r="A380" s="12" t="str">
        <f t="array" aca="1" ref="A380" ca="1">IFERROR(INDEX('Récaptitulatif Résa PARIS 2018'!$A$2:OFFSET($A$2,LastR2,0), MATCH(0, IF($A$1='Récaptitulatif Résa PARIS 2018'!$F$2:OFFSET($F$2,LastR2,0), COUNTIF($A$2:$A379, 'Récaptitulatif Résa PARIS 2018'!$A$2:OFFSET($A$2,LastR2,0)), ""), 0)),"")</f>
        <v/>
      </c>
      <c r="B380" s="43">
        <f ca="1">IF(OR($A380="",$A380=0),0,SUMPRODUCT((('Récaptitulatif Résa PARIS 2018'!$A$2:OFFSET($A$2,LastR2,0))='Analyse par appartement'!$A380)*(('Récaptitulatif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80" s="43">
        <f ca="1">IF(OR($A380="",$A380=0),0,SUMPRODUCT((('Récaptitulatif Résa PARIS 2018'!$A$2:OFFSET($A$2,LastR2,0))='Analyse par appartement'!$A380)*(('Récaptitulatif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80" s="43">
        <f ca="1">IF(OR($A380="",$A380=0),0,SUMPRODUCT((('Récaptitulatif Résa PARIS 2018'!$A$2:OFFSET($A$2,LastR2,0))='Analyse par appartement'!$A380)*(('Récaptitulatif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80" s="43">
        <f ca="1">IF(OR($A380="",$A380=0),0,SUMPRODUCT((('Récaptitulatif Résa PARIS 2018'!$A$2:OFFSET($A$2,LastR2,0))='Analyse par appartement'!$A380)*(('Récaptitulatif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80" s="92">
        <f ca="1">IF(OR($A380="",$A380=0),0,SUMPRODUCT((('Récaptitulatif Résa PARIS 2018'!$A$2:OFFSET($A$2,LastR2,0))='Analyse par appartement'!$A380)*(('Récaptitulatif Résa PARIS 2018'!$F$2:OFFSET($F$2,LastR2,0))='Analyse par appartement'!$A$1)*(('Récaptitulatif Résa PARIS 2018'!$I$2:OFFSET($I$2,LastR2,0)))))</f>
        <v>0</v>
      </c>
      <c r="G380" s="43">
        <f ca="1">IFERROR(IF(A380="",0,INDIRECT("'Récaptitulatif Loyer Paris'!"&amp;ADDRESS(MATCH(A380,'Récapitulatif  Loyer PARIS 2018'!$A:$A,0),MATCH($A$1,'Récapitulatif  Loyer PARIS 2018'!$1:$1,0)+1,4))),0)</f>
        <v>0</v>
      </c>
      <c r="H380" s="92">
        <f ca="1">IFERROR(IF(A380="",0,INDIRECT("'Récaptitulatif Loyer Paris'!"&amp;ADDRESS(MATCH(A380,'Récapitulatif  Loyer PARIS 2018'!$A:$A,0),MATCH($A$1,'Récapitulatif  Loyer PARIS 2018'!$1:$1,0),4))),0)</f>
        <v>0</v>
      </c>
      <c r="I380" s="43">
        <f t="shared" ca="1" si="24"/>
        <v>0</v>
      </c>
      <c r="J380" s="44" t="str">
        <f t="shared" ca="1" si="25"/>
        <v/>
      </c>
      <c r="K380" s="45" t="str">
        <f t="shared" ca="1" si="26"/>
        <v/>
      </c>
    </row>
    <row r="381" spans="1:11" ht="20.100000000000001" customHeight="1" x14ac:dyDescent="0.25">
      <c r="A381" s="12" t="str">
        <f t="array" aca="1" ref="A381" ca="1">IFERROR(INDEX('Récaptitulatif Résa PARIS 2018'!$A$2:OFFSET($A$2,LastR2,0), MATCH(0, IF($A$1='Récaptitulatif Résa PARIS 2018'!$F$2:OFFSET($F$2,LastR2,0), COUNTIF($A$2:$A380, 'Récaptitulatif Résa PARIS 2018'!$A$2:OFFSET($A$2,LastR2,0)), ""), 0)),"")</f>
        <v/>
      </c>
      <c r="B381" s="43">
        <f ca="1">IF(OR($A381="",$A381=0),0,SUMPRODUCT((('Récaptitulatif Résa PARIS 2018'!$A$2:OFFSET($A$2,LastR2,0))='Analyse par appartement'!$A381)*(('Récaptitulatif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81" s="43">
        <f ca="1">IF(OR($A381="",$A381=0),0,SUMPRODUCT((('Récaptitulatif Résa PARIS 2018'!$A$2:OFFSET($A$2,LastR2,0))='Analyse par appartement'!$A381)*(('Récaptitulatif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81" s="43">
        <f ca="1">IF(OR($A381="",$A381=0),0,SUMPRODUCT((('Récaptitulatif Résa PARIS 2018'!$A$2:OFFSET($A$2,LastR2,0))='Analyse par appartement'!$A381)*(('Récaptitulatif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81" s="43">
        <f ca="1">IF(OR($A381="",$A381=0),0,SUMPRODUCT((('Récaptitulatif Résa PARIS 2018'!$A$2:OFFSET($A$2,LastR2,0))='Analyse par appartement'!$A381)*(('Récaptitulatif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81" s="92">
        <f ca="1">IF(OR($A381="",$A381=0),0,SUMPRODUCT((('Récaptitulatif Résa PARIS 2018'!$A$2:OFFSET($A$2,LastR2,0))='Analyse par appartement'!$A381)*(('Récaptitulatif Résa PARIS 2018'!$F$2:OFFSET($F$2,LastR2,0))='Analyse par appartement'!$A$1)*(('Récaptitulatif Résa PARIS 2018'!$I$2:OFFSET($I$2,LastR2,0)))))</f>
        <v>0</v>
      </c>
      <c r="G381" s="43">
        <f ca="1">IFERROR(IF(A381="",0,INDIRECT("'Récaptitulatif Loyer Paris'!"&amp;ADDRESS(MATCH(A381,'Récapitulatif  Loyer PARIS 2018'!$A:$A,0),MATCH($A$1,'Récapitulatif  Loyer PARIS 2018'!$1:$1,0)+1,4))),0)</f>
        <v>0</v>
      </c>
      <c r="H381" s="92">
        <f ca="1">IFERROR(IF(A381="",0,INDIRECT("'Récaptitulatif Loyer Paris'!"&amp;ADDRESS(MATCH(A381,'Récapitulatif  Loyer PARIS 2018'!$A:$A,0),MATCH($A$1,'Récapitulatif  Loyer PARIS 2018'!$1:$1,0),4))),0)</f>
        <v>0</v>
      </c>
      <c r="I381" s="43">
        <f t="shared" ca="1" si="24"/>
        <v>0</v>
      </c>
      <c r="J381" s="44" t="str">
        <f t="shared" ca="1" si="25"/>
        <v/>
      </c>
      <c r="K381" s="45" t="str">
        <f t="shared" ca="1" si="26"/>
        <v/>
      </c>
    </row>
    <row r="382" spans="1:11" ht="20.100000000000001" customHeight="1" x14ac:dyDescent="0.25">
      <c r="A382" s="12" t="str">
        <f t="array" aca="1" ref="A382" ca="1">IFERROR(INDEX('Récaptitulatif Résa PARIS 2018'!$A$2:OFFSET($A$2,LastR2,0), MATCH(0, IF($A$1='Récaptitulatif Résa PARIS 2018'!$F$2:OFFSET($F$2,LastR2,0), COUNTIF($A$2:$A381, 'Récaptitulatif Résa PARIS 2018'!$A$2:OFFSET($A$2,LastR2,0)), ""), 0)),"")</f>
        <v/>
      </c>
      <c r="B382" s="43">
        <f ca="1">IF(OR($A382="",$A382=0),0,SUMPRODUCT((('Récaptitulatif Résa PARIS 2018'!$A$2:OFFSET($A$2,LastR2,0))='Analyse par appartement'!$A382)*(('Récaptitulatif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82" s="43">
        <f ca="1">IF(OR($A382="",$A382=0),0,SUMPRODUCT((('Récaptitulatif Résa PARIS 2018'!$A$2:OFFSET($A$2,LastR2,0))='Analyse par appartement'!$A382)*(('Récaptitulatif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82" s="43">
        <f ca="1">IF(OR($A382="",$A382=0),0,SUMPRODUCT((('Récaptitulatif Résa PARIS 2018'!$A$2:OFFSET($A$2,LastR2,0))='Analyse par appartement'!$A382)*(('Récaptitulatif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82" s="43">
        <f ca="1">IF(OR($A382="",$A382=0),0,SUMPRODUCT((('Récaptitulatif Résa PARIS 2018'!$A$2:OFFSET($A$2,LastR2,0))='Analyse par appartement'!$A382)*(('Récaptitulatif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82" s="92">
        <f ca="1">IF(OR($A382="",$A382=0),0,SUMPRODUCT((('Récaptitulatif Résa PARIS 2018'!$A$2:OFFSET($A$2,LastR2,0))='Analyse par appartement'!$A382)*(('Récaptitulatif Résa PARIS 2018'!$F$2:OFFSET($F$2,LastR2,0))='Analyse par appartement'!$A$1)*(('Récaptitulatif Résa PARIS 2018'!$I$2:OFFSET($I$2,LastR2,0)))))</f>
        <v>0</v>
      </c>
      <c r="G382" s="43">
        <f ca="1">IFERROR(IF(A382="",0,INDIRECT("'Récaptitulatif Loyer Paris'!"&amp;ADDRESS(MATCH(A382,'Récapitulatif  Loyer PARIS 2018'!$A:$A,0),MATCH($A$1,'Récapitulatif  Loyer PARIS 2018'!$1:$1,0)+1,4))),0)</f>
        <v>0</v>
      </c>
      <c r="H382" s="92">
        <f ca="1">IFERROR(IF(A382="",0,INDIRECT("'Récaptitulatif Loyer Paris'!"&amp;ADDRESS(MATCH(A382,'Récapitulatif  Loyer PARIS 2018'!$A:$A,0),MATCH($A$1,'Récapitulatif  Loyer PARIS 2018'!$1:$1,0),4))),0)</f>
        <v>0</v>
      </c>
      <c r="I382" s="43">
        <f t="shared" ca="1" si="24"/>
        <v>0</v>
      </c>
      <c r="J382" s="44" t="str">
        <f t="shared" ca="1" si="25"/>
        <v/>
      </c>
      <c r="K382" s="45" t="str">
        <f t="shared" ca="1" si="26"/>
        <v/>
      </c>
    </row>
    <row r="383" spans="1:11" ht="20.100000000000001" customHeight="1" x14ac:dyDescent="0.25">
      <c r="A383" s="12" t="str">
        <f t="array" aca="1" ref="A383" ca="1">IFERROR(INDEX('Récaptitulatif Résa PARIS 2018'!$A$2:OFFSET($A$2,LastR2,0), MATCH(0, IF($A$1='Récaptitulatif Résa PARIS 2018'!$F$2:OFFSET($F$2,LastR2,0), COUNTIF($A$2:$A382, 'Récaptitulatif Résa PARIS 2018'!$A$2:OFFSET($A$2,LastR2,0)), ""), 0)),"")</f>
        <v/>
      </c>
      <c r="B383" s="43">
        <f ca="1">IF(OR($A383="",$A383=0),0,SUMPRODUCT((('Récaptitulatif Résa PARIS 2018'!$A$2:OFFSET($A$2,LastR2,0))='Analyse par appartement'!$A383)*(('Récaptitulatif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83" s="43">
        <f ca="1">IF(OR($A383="",$A383=0),0,SUMPRODUCT((('Récaptitulatif Résa PARIS 2018'!$A$2:OFFSET($A$2,LastR2,0))='Analyse par appartement'!$A383)*(('Récaptitulatif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83" s="43">
        <f ca="1">IF(OR($A383="",$A383=0),0,SUMPRODUCT((('Récaptitulatif Résa PARIS 2018'!$A$2:OFFSET($A$2,LastR2,0))='Analyse par appartement'!$A383)*(('Récaptitulatif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83" s="43">
        <f ca="1">IF(OR($A383="",$A383=0),0,SUMPRODUCT((('Récaptitulatif Résa PARIS 2018'!$A$2:OFFSET($A$2,LastR2,0))='Analyse par appartement'!$A383)*(('Récaptitulatif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83" s="92">
        <f ca="1">IF(OR($A383="",$A383=0),0,SUMPRODUCT((('Récaptitulatif Résa PARIS 2018'!$A$2:OFFSET($A$2,LastR2,0))='Analyse par appartement'!$A383)*(('Récaptitulatif Résa PARIS 2018'!$F$2:OFFSET($F$2,LastR2,0))='Analyse par appartement'!$A$1)*(('Récaptitulatif Résa PARIS 2018'!$I$2:OFFSET($I$2,LastR2,0)))))</f>
        <v>0</v>
      </c>
      <c r="G383" s="43">
        <f ca="1">IFERROR(IF(A383="",0,INDIRECT("'Récaptitulatif Loyer Paris'!"&amp;ADDRESS(MATCH(A383,'Récapitulatif  Loyer PARIS 2018'!$A:$A,0),MATCH($A$1,'Récapitulatif  Loyer PARIS 2018'!$1:$1,0)+1,4))),0)</f>
        <v>0</v>
      </c>
      <c r="H383" s="92">
        <f ca="1">IFERROR(IF(A383="",0,INDIRECT("'Récaptitulatif Loyer Paris'!"&amp;ADDRESS(MATCH(A383,'Récapitulatif  Loyer PARIS 2018'!$A:$A,0),MATCH($A$1,'Récapitulatif  Loyer PARIS 2018'!$1:$1,0),4))),0)</f>
        <v>0</v>
      </c>
      <c r="I383" s="43">
        <f t="shared" ca="1" si="24"/>
        <v>0</v>
      </c>
      <c r="J383" s="44" t="str">
        <f t="shared" ca="1" si="25"/>
        <v/>
      </c>
      <c r="K383" s="45" t="str">
        <f t="shared" ca="1" si="26"/>
        <v/>
      </c>
    </row>
    <row r="384" spans="1:11" ht="20.100000000000001" customHeight="1" x14ac:dyDescent="0.25">
      <c r="A384" s="12" t="str">
        <f t="array" aca="1" ref="A384" ca="1">IFERROR(INDEX('Récaptitulatif Résa PARIS 2018'!$A$2:OFFSET($A$2,LastR2,0), MATCH(0, IF($A$1='Récaptitulatif Résa PARIS 2018'!$F$2:OFFSET($F$2,LastR2,0), COUNTIF($A$2:$A383, 'Récaptitulatif Résa PARIS 2018'!$A$2:OFFSET($A$2,LastR2,0)), ""), 0)),"")</f>
        <v/>
      </c>
      <c r="B384" s="43">
        <f ca="1">IF(OR($A384="",$A384=0),0,SUMPRODUCT((('Récaptitulatif Résa PARIS 2018'!$A$2:OFFSET($A$2,LastR2,0))='Analyse par appartement'!$A384)*(('Récaptitulatif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84" s="43">
        <f ca="1">IF(OR($A384="",$A384=0),0,SUMPRODUCT((('Récaptitulatif Résa PARIS 2018'!$A$2:OFFSET($A$2,LastR2,0))='Analyse par appartement'!$A384)*(('Récaptitulatif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84" s="43">
        <f ca="1">IF(OR($A384="",$A384=0),0,SUMPRODUCT((('Récaptitulatif Résa PARIS 2018'!$A$2:OFFSET($A$2,LastR2,0))='Analyse par appartement'!$A384)*(('Récaptitulatif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84" s="43">
        <f ca="1">IF(OR($A384="",$A384=0),0,SUMPRODUCT((('Récaptitulatif Résa PARIS 2018'!$A$2:OFFSET($A$2,LastR2,0))='Analyse par appartement'!$A384)*(('Récaptitulatif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84" s="92">
        <f ca="1">IF(OR($A384="",$A384=0),0,SUMPRODUCT((('Récaptitulatif Résa PARIS 2018'!$A$2:OFFSET($A$2,LastR2,0))='Analyse par appartement'!$A384)*(('Récaptitulatif Résa PARIS 2018'!$F$2:OFFSET($F$2,LastR2,0))='Analyse par appartement'!$A$1)*(('Récaptitulatif Résa PARIS 2018'!$I$2:OFFSET($I$2,LastR2,0)))))</f>
        <v>0</v>
      </c>
      <c r="G384" s="43">
        <f ca="1">IFERROR(IF(A384="",0,INDIRECT("'Récaptitulatif Loyer Paris'!"&amp;ADDRESS(MATCH(A384,'Récapitulatif  Loyer PARIS 2018'!$A:$A,0),MATCH($A$1,'Récapitulatif  Loyer PARIS 2018'!$1:$1,0)+1,4))),0)</f>
        <v>0</v>
      </c>
      <c r="H384" s="92">
        <f ca="1">IFERROR(IF(A384="",0,INDIRECT("'Récaptitulatif Loyer Paris'!"&amp;ADDRESS(MATCH(A384,'Récapitulatif  Loyer PARIS 2018'!$A:$A,0),MATCH($A$1,'Récapitulatif  Loyer PARIS 2018'!$1:$1,0),4))),0)</f>
        <v>0</v>
      </c>
      <c r="I384" s="43">
        <f t="shared" ca="1" si="24"/>
        <v>0</v>
      </c>
      <c r="J384" s="44" t="str">
        <f t="shared" ca="1" si="25"/>
        <v/>
      </c>
      <c r="K384" s="45" t="str">
        <f t="shared" ca="1" si="26"/>
        <v/>
      </c>
    </row>
    <row r="385" spans="1:11" ht="20.100000000000001" customHeight="1" x14ac:dyDescent="0.25">
      <c r="A385" s="12" t="str">
        <f t="array" aca="1" ref="A385" ca="1">IFERROR(INDEX('Récaptitulatif Résa PARIS 2018'!$A$2:OFFSET($A$2,LastR2,0), MATCH(0, IF($A$1='Récaptitulatif Résa PARIS 2018'!$F$2:OFFSET($F$2,LastR2,0), COUNTIF($A$2:$A384, 'Récaptitulatif Résa PARIS 2018'!$A$2:OFFSET($A$2,LastR2,0)), ""), 0)),"")</f>
        <v/>
      </c>
      <c r="B385" s="43">
        <f ca="1">IF(OR($A385="",$A385=0),0,SUMPRODUCT((('Récaptitulatif Résa PARIS 2018'!$A$2:OFFSET($A$2,LastR2,0))='Analyse par appartement'!$A385)*(('Récaptitulatif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85" s="43">
        <f ca="1">IF(OR($A385="",$A385=0),0,SUMPRODUCT((('Récaptitulatif Résa PARIS 2018'!$A$2:OFFSET($A$2,LastR2,0))='Analyse par appartement'!$A385)*(('Récaptitulatif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85" s="43">
        <f ca="1">IF(OR($A385="",$A385=0),0,SUMPRODUCT((('Récaptitulatif Résa PARIS 2018'!$A$2:OFFSET($A$2,LastR2,0))='Analyse par appartement'!$A385)*(('Récaptitulatif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85" s="43">
        <f ca="1">IF(OR($A385="",$A385=0),0,SUMPRODUCT((('Récaptitulatif Résa PARIS 2018'!$A$2:OFFSET($A$2,LastR2,0))='Analyse par appartement'!$A385)*(('Récaptitulatif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85" s="92">
        <f ca="1">IF(OR($A385="",$A385=0),0,SUMPRODUCT((('Récaptitulatif Résa PARIS 2018'!$A$2:OFFSET($A$2,LastR2,0))='Analyse par appartement'!$A385)*(('Récaptitulatif Résa PARIS 2018'!$F$2:OFFSET($F$2,LastR2,0))='Analyse par appartement'!$A$1)*(('Récaptitulatif Résa PARIS 2018'!$I$2:OFFSET($I$2,LastR2,0)))))</f>
        <v>0</v>
      </c>
      <c r="G385" s="43">
        <f ca="1">IFERROR(IF(A385="",0,INDIRECT("'Récaptitulatif Loyer Paris'!"&amp;ADDRESS(MATCH(A385,'Récapitulatif  Loyer PARIS 2018'!$A:$A,0),MATCH($A$1,'Récapitulatif  Loyer PARIS 2018'!$1:$1,0)+1,4))),0)</f>
        <v>0</v>
      </c>
      <c r="H385" s="92">
        <f ca="1">IFERROR(IF(A385="",0,INDIRECT("'Récaptitulatif Loyer Paris'!"&amp;ADDRESS(MATCH(A385,'Récapitulatif  Loyer PARIS 2018'!$A:$A,0),MATCH($A$1,'Récapitulatif  Loyer PARIS 2018'!$1:$1,0),4))),0)</f>
        <v>0</v>
      </c>
      <c r="I385" s="43">
        <f t="shared" ca="1" si="24"/>
        <v>0</v>
      </c>
      <c r="J385" s="44" t="str">
        <f t="shared" ca="1" si="25"/>
        <v/>
      </c>
      <c r="K385" s="45" t="str">
        <f t="shared" ca="1" si="26"/>
        <v/>
      </c>
    </row>
    <row r="386" spans="1:11" ht="20.100000000000001" customHeight="1" x14ac:dyDescent="0.25">
      <c r="A386" s="12" t="str">
        <f t="array" aca="1" ref="A386" ca="1">IFERROR(INDEX('Récaptitulatif Résa PARIS 2018'!$A$2:OFFSET($A$2,LastR2,0), MATCH(0, IF($A$1='Récaptitulatif Résa PARIS 2018'!$F$2:OFFSET($F$2,LastR2,0), COUNTIF($A$2:$A385, 'Récaptitulatif Résa PARIS 2018'!$A$2:OFFSET($A$2,LastR2,0)), ""), 0)),"")</f>
        <v/>
      </c>
      <c r="B386" s="43">
        <f ca="1">IF(OR($A386="",$A386=0),0,SUMPRODUCT((('Récaptitulatif Résa PARIS 2018'!$A$2:OFFSET($A$2,LastR2,0))='Analyse par appartement'!$A386)*(('Récaptitulatif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86" s="43">
        <f ca="1">IF(OR($A386="",$A386=0),0,SUMPRODUCT((('Récaptitulatif Résa PARIS 2018'!$A$2:OFFSET($A$2,LastR2,0))='Analyse par appartement'!$A386)*(('Récaptitulatif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86" s="43">
        <f ca="1">IF(OR($A386="",$A386=0),0,SUMPRODUCT((('Récaptitulatif Résa PARIS 2018'!$A$2:OFFSET($A$2,LastR2,0))='Analyse par appartement'!$A386)*(('Récaptitulatif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86" s="43">
        <f ca="1">IF(OR($A386="",$A386=0),0,SUMPRODUCT((('Récaptitulatif Résa PARIS 2018'!$A$2:OFFSET($A$2,LastR2,0))='Analyse par appartement'!$A386)*(('Récaptitulatif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86" s="92">
        <f ca="1">IF(OR($A386="",$A386=0),0,SUMPRODUCT((('Récaptitulatif Résa PARIS 2018'!$A$2:OFFSET($A$2,LastR2,0))='Analyse par appartement'!$A386)*(('Récaptitulatif Résa PARIS 2018'!$F$2:OFFSET($F$2,LastR2,0))='Analyse par appartement'!$A$1)*(('Récaptitulatif Résa PARIS 2018'!$I$2:OFFSET($I$2,LastR2,0)))))</f>
        <v>0</v>
      </c>
      <c r="G386" s="43">
        <f ca="1">IFERROR(IF(A386="",0,INDIRECT("'Récaptitulatif Loyer Paris'!"&amp;ADDRESS(MATCH(A386,'Récapitulatif  Loyer PARIS 2018'!$A:$A,0),MATCH($A$1,'Récapitulatif  Loyer PARIS 2018'!$1:$1,0)+1,4))),0)</f>
        <v>0</v>
      </c>
      <c r="H386" s="92">
        <f ca="1">IFERROR(IF(A386="",0,INDIRECT("'Récaptitulatif Loyer Paris'!"&amp;ADDRESS(MATCH(A386,'Récapitulatif  Loyer PARIS 2018'!$A:$A,0),MATCH($A$1,'Récapitulatif  Loyer PARIS 2018'!$1:$1,0),4))),0)</f>
        <v>0</v>
      </c>
      <c r="I386" s="43">
        <f t="shared" ca="1" si="24"/>
        <v>0</v>
      </c>
      <c r="J386" s="44" t="str">
        <f t="shared" ca="1" si="25"/>
        <v/>
      </c>
      <c r="K386" s="45" t="str">
        <f t="shared" ca="1" si="26"/>
        <v/>
      </c>
    </row>
    <row r="387" spans="1:11" ht="20.100000000000001" customHeight="1" x14ac:dyDescent="0.25">
      <c r="A387" s="12" t="str">
        <f t="array" aca="1" ref="A387" ca="1">IFERROR(INDEX('Récaptitulatif Résa PARIS 2018'!$A$2:OFFSET($A$2,LastR2,0), MATCH(0, IF($A$1='Récaptitulatif Résa PARIS 2018'!$F$2:OFFSET($F$2,LastR2,0), COUNTIF($A$2:$A386, 'Récaptitulatif Résa PARIS 2018'!$A$2:OFFSET($A$2,LastR2,0)), ""), 0)),"")</f>
        <v/>
      </c>
      <c r="B387" s="43">
        <f ca="1">IF(OR($A387="",$A387=0),0,SUMPRODUCT((('Récaptitulatif Résa PARIS 2018'!$A$2:OFFSET($A$2,LastR2,0))='Analyse par appartement'!$A387)*(('Récaptitulatif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87" s="43">
        <f ca="1">IF(OR($A387="",$A387=0),0,SUMPRODUCT((('Récaptitulatif Résa PARIS 2018'!$A$2:OFFSET($A$2,LastR2,0))='Analyse par appartement'!$A387)*(('Récaptitulatif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87" s="43">
        <f ca="1">IF(OR($A387="",$A387=0),0,SUMPRODUCT((('Récaptitulatif Résa PARIS 2018'!$A$2:OFFSET($A$2,LastR2,0))='Analyse par appartement'!$A387)*(('Récaptitulatif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87" s="43">
        <f ca="1">IF(OR($A387="",$A387=0),0,SUMPRODUCT((('Récaptitulatif Résa PARIS 2018'!$A$2:OFFSET($A$2,LastR2,0))='Analyse par appartement'!$A387)*(('Récaptitulatif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87" s="92">
        <f ca="1">IF(OR($A387="",$A387=0),0,SUMPRODUCT((('Récaptitulatif Résa PARIS 2018'!$A$2:OFFSET($A$2,LastR2,0))='Analyse par appartement'!$A387)*(('Récaptitulatif Résa PARIS 2018'!$F$2:OFFSET($F$2,LastR2,0))='Analyse par appartement'!$A$1)*(('Récaptitulatif Résa PARIS 2018'!$I$2:OFFSET($I$2,LastR2,0)))))</f>
        <v>0</v>
      </c>
      <c r="G387" s="43">
        <f ca="1">IFERROR(IF(A387="",0,INDIRECT("'Récaptitulatif Loyer Paris'!"&amp;ADDRESS(MATCH(A387,'Récapitulatif  Loyer PARIS 2018'!$A:$A,0),MATCH($A$1,'Récapitulatif  Loyer PARIS 2018'!$1:$1,0)+1,4))),0)</f>
        <v>0</v>
      </c>
      <c r="H387" s="92">
        <f ca="1">IFERROR(IF(A387="",0,INDIRECT("'Récaptitulatif Loyer Paris'!"&amp;ADDRESS(MATCH(A387,'Récapitulatif  Loyer PARIS 2018'!$A:$A,0),MATCH($A$1,'Récapitulatif  Loyer PARIS 2018'!$1:$1,0),4))),0)</f>
        <v>0</v>
      </c>
      <c r="I387" s="43">
        <f t="shared" ca="1" si="24"/>
        <v>0</v>
      </c>
      <c r="J387" s="44" t="str">
        <f t="shared" ca="1" si="25"/>
        <v/>
      </c>
      <c r="K387" s="45" t="str">
        <f t="shared" ca="1" si="26"/>
        <v/>
      </c>
    </row>
    <row r="388" spans="1:11" ht="20.100000000000001" customHeight="1" x14ac:dyDescent="0.25">
      <c r="A388" s="12" t="str">
        <f t="array" aca="1" ref="A388" ca="1">IFERROR(INDEX('Récaptitulatif Résa PARIS 2018'!$A$2:OFFSET($A$2,LastR2,0), MATCH(0, IF($A$1='Récaptitulatif Résa PARIS 2018'!$F$2:OFFSET($F$2,LastR2,0), COUNTIF($A$2:$A387, 'Récaptitulatif Résa PARIS 2018'!$A$2:OFFSET($A$2,LastR2,0)), ""), 0)),"")</f>
        <v/>
      </c>
      <c r="B388" s="43">
        <f ca="1">IF(OR($A388="",$A388=0),0,SUMPRODUCT((('Récaptitulatif Résa PARIS 2018'!$A$2:OFFSET($A$2,LastR2,0))='Analyse par appartement'!$A388)*(('Récaptitulatif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88" s="43">
        <f ca="1">IF(OR($A388="",$A388=0),0,SUMPRODUCT((('Récaptitulatif Résa PARIS 2018'!$A$2:OFFSET($A$2,LastR2,0))='Analyse par appartement'!$A388)*(('Récaptitulatif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88" s="43">
        <f ca="1">IF(OR($A388="",$A388=0),0,SUMPRODUCT((('Récaptitulatif Résa PARIS 2018'!$A$2:OFFSET($A$2,LastR2,0))='Analyse par appartement'!$A388)*(('Récaptitulatif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88" s="43">
        <f ca="1">IF(OR($A388="",$A388=0),0,SUMPRODUCT((('Récaptitulatif Résa PARIS 2018'!$A$2:OFFSET($A$2,LastR2,0))='Analyse par appartement'!$A388)*(('Récaptitulatif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88" s="92">
        <f ca="1">IF(OR($A388="",$A388=0),0,SUMPRODUCT((('Récaptitulatif Résa PARIS 2018'!$A$2:OFFSET($A$2,LastR2,0))='Analyse par appartement'!$A388)*(('Récaptitulatif Résa PARIS 2018'!$F$2:OFFSET($F$2,LastR2,0))='Analyse par appartement'!$A$1)*(('Récaptitulatif Résa PARIS 2018'!$I$2:OFFSET($I$2,LastR2,0)))))</f>
        <v>0</v>
      </c>
      <c r="G388" s="43">
        <f ca="1">IFERROR(IF(A388="",0,INDIRECT("'Récaptitulatif Loyer Paris'!"&amp;ADDRESS(MATCH(A388,'Récapitulatif  Loyer PARIS 2018'!$A:$A,0),MATCH($A$1,'Récapitulatif  Loyer PARIS 2018'!$1:$1,0)+1,4))),0)</f>
        <v>0</v>
      </c>
      <c r="H388" s="92">
        <f ca="1">IFERROR(IF(A388="",0,INDIRECT("'Récaptitulatif Loyer Paris'!"&amp;ADDRESS(MATCH(A388,'Récapitulatif  Loyer PARIS 2018'!$A:$A,0),MATCH($A$1,'Récapitulatif  Loyer PARIS 2018'!$1:$1,0),4))),0)</f>
        <v>0</v>
      </c>
      <c r="I388" s="43">
        <f t="shared" ca="1" si="24"/>
        <v>0</v>
      </c>
      <c r="J388" s="44" t="str">
        <f t="shared" ca="1" si="25"/>
        <v/>
      </c>
      <c r="K388" s="45" t="str">
        <f t="shared" ca="1" si="26"/>
        <v/>
      </c>
    </row>
    <row r="389" spans="1:11" ht="20.100000000000001" customHeight="1" x14ac:dyDescent="0.25">
      <c r="A389" s="12" t="str">
        <f t="array" aca="1" ref="A389" ca="1">IFERROR(INDEX('Récaptitulatif Résa PARIS 2018'!$A$2:OFFSET($A$2,LastR2,0), MATCH(0, IF($A$1='Récaptitulatif Résa PARIS 2018'!$F$2:OFFSET($F$2,LastR2,0), COUNTIF($A$2:$A388, 'Récaptitulatif Résa PARIS 2018'!$A$2:OFFSET($A$2,LastR2,0)), ""), 0)),"")</f>
        <v/>
      </c>
      <c r="B389" s="43">
        <f ca="1">IF(OR($A389="",$A389=0),0,SUMPRODUCT((('Récaptitulatif Résa PARIS 2018'!$A$2:OFFSET($A$2,LastR2,0))='Analyse par appartement'!$A389)*(('Récaptitulatif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89" s="43">
        <f ca="1">IF(OR($A389="",$A389=0),0,SUMPRODUCT((('Récaptitulatif Résa PARIS 2018'!$A$2:OFFSET($A$2,LastR2,0))='Analyse par appartement'!$A389)*(('Récaptitulatif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89" s="43">
        <f ca="1">IF(OR($A389="",$A389=0),0,SUMPRODUCT((('Récaptitulatif Résa PARIS 2018'!$A$2:OFFSET($A$2,LastR2,0))='Analyse par appartement'!$A389)*(('Récaptitulatif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89" s="43">
        <f ca="1">IF(OR($A389="",$A389=0),0,SUMPRODUCT((('Récaptitulatif Résa PARIS 2018'!$A$2:OFFSET($A$2,LastR2,0))='Analyse par appartement'!$A389)*(('Récaptitulatif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89" s="92">
        <f ca="1">IF(OR($A389="",$A389=0),0,SUMPRODUCT((('Récaptitulatif Résa PARIS 2018'!$A$2:OFFSET($A$2,LastR2,0))='Analyse par appartement'!$A389)*(('Récaptitulatif Résa PARIS 2018'!$F$2:OFFSET($F$2,LastR2,0))='Analyse par appartement'!$A$1)*(('Récaptitulatif Résa PARIS 2018'!$I$2:OFFSET($I$2,LastR2,0)))))</f>
        <v>0</v>
      </c>
      <c r="G389" s="43">
        <f ca="1">IFERROR(IF(A389="",0,INDIRECT("'Récaptitulatif Loyer Paris'!"&amp;ADDRESS(MATCH(A389,'Récapitulatif  Loyer PARIS 2018'!$A:$A,0),MATCH($A$1,'Récapitulatif  Loyer PARIS 2018'!$1:$1,0)+1,4))),0)</f>
        <v>0</v>
      </c>
      <c r="H389" s="92">
        <f ca="1">IFERROR(IF(A389="",0,INDIRECT("'Récaptitulatif Loyer Paris'!"&amp;ADDRESS(MATCH(A389,'Récapitulatif  Loyer PARIS 2018'!$A:$A,0),MATCH($A$1,'Récapitulatif  Loyer PARIS 2018'!$1:$1,0),4))),0)</f>
        <v>0</v>
      </c>
      <c r="I389" s="43">
        <f t="shared" ca="1" si="24"/>
        <v>0</v>
      </c>
      <c r="J389" s="44" t="str">
        <f t="shared" ca="1" si="25"/>
        <v/>
      </c>
      <c r="K389" s="45" t="str">
        <f t="shared" ca="1" si="26"/>
        <v/>
      </c>
    </row>
    <row r="390" spans="1:11" ht="20.100000000000001" customHeight="1" x14ac:dyDescent="0.25">
      <c r="A390" s="12" t="str">
        <f t="array" aca="1" ref="A390" ca="1">IFERROR(INDEX('Récaptitulatif Résa PARIS 2018'!$A$2:OFFSET($A$2,LastR2,0), MATCH(0, IF($A$1='Récaptitulatif Résa PARIS 2018'!$F$2:OFFSET($F$2,LastR2,0), COUNTIF($A$2:$A389, 'Récaptitulatif Résa PARIS 2018'!$A$2:OFFSET($A$2,LastR2,0)), ""), 0)),"")</f>
        <v/>
      </c>
      <c r="B390" s="43">
        <f ca="1">IF(OR($A390="",$A390=0),0,SUMPRODUCT((('Récaptitulatif Résa PARIS 2018'!$A$2:OFFSET($A$2,LastR2,0))='Analyse par appartement'!$A390)*(('Récaptitulatif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90" s="43">
        <f ca="1">IF(OR($A390="",$A390=0),0,SUMPRODUCT((('Récaptitulatif Résa PARIS 2018'!$A$2:OFFSET($A$2,LastR2,0))='Analyse par appartement'!$A390)*(('Récaptitulatif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90" s="43">
        <f ca="1">IF(OR($A390="",$A390=0),0,SUMPRODUCT((('Récaptitulatif Résa PARIS 2018'!$A$2:OFFSET($A$2,LastR2,0))='Analyse par appartement'!$A390)*(('Récaptitulatif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90" s="43">
        <f ca="1">IF(OR($A390="",$A390=0),0,SUMPRODUCT((('Récaptitulatif Résa PARIS 2018'!$A$2:OFFSET($A$2,LastR2,0))='Analyse par appartement'!$A390)*(('Récaptitulatif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90" s="92">
        <f ca="1">IF(OR($A390="",$A390=0),0,SUMPRODUCT((('Récaptitulatif Résa PARIS 2018'!$A$2:OFFSET($A$2,LastR2,0))='Analyse par appartement'!$A390)*(('Récaptitulatif Résa PARIS 2018'!$F$2:OFFSET($F$2,LastR2,0))='Analyse par appartement'!$A$1)*(('Récaptitulatif Résa PARIS 2018'!$I$2:OFFSET($I$2,LastR2,0)))))</f>
        <v>0</v>
      </c>
      <c r="G390" s="43">
        <f ca="1">IFERROR(IF(A390="",0,INDIRECT("'Récaptitulatif Loyer Paris'!"&amp;ADDRESS(MATCH(A390,'Récapitulatif  Loyer PARIS 2018'!$A:$A,0),MATCH($A$1,'Récapitulatif  Loyer PARIS 2018'!$1:$1,0)+1,4))),0)</f>
        <v>0</v>
      </c>
      <c r="H390" s="92">
        <f ca="1">IFERROR(IF(A390="",0,INDIRECT("'Récaptitulatif Loyer Paris'!"&amp;ADDRESS(MATCH(A390,'Récapitulatif  Loyer PARIS 2018'!$A:$A,0),MATCH($A$1,'Récapitulatif  Loyer PARIS 2018'!$1:$1,0),4))),0)</f>
        <v>0</v>
      </c>
      <c r="I390" s="43">
        <f t="shared" ca="1" si="24"/>
        <v>0</v>
      </c>
      <c r="J390" s="44" t="str">
        <f t="shared" ca="1" si="25"/>
        <v/>
      </c>
      <c r="K390" s="45" t="str">
        <f t="shared" ca="1" si="26"/>
        <v/>
      </c>
    </row>
    <row r="391" spans="1:11" ht="20.100000000000001" customHeight="1" x14ac:dyDescent="0.25">
      <c r="A391" s="12" t="str">
        <f t="array" aca="1" ref="A391" ca="1">IFERROR(INDEX('Récaptitulatif Résa PARIS 2018'!$A$2:OFFSET($A$2,LastR2,0), MATCH(0, IF($A$1='Récaptitulatif Résa PARIS 2018'!$F$2:OFFSET($F$2,LastR2,0), COUNTIF($A$2:$A390, 'Récaptitulatif Résa PARIS 2018'!$A$2:OFFSET($A$2,LastR2,0)), ""), 0)),"")</f>
        <v/>
      </c>
      <c r="B391" s="43">
        <f ca="1">IF(OR($A391="",$A391=0),0,SUMPRODUCT((('Récaptitulatif Résa PARIS 2018'!$A$2:OFFSET($A$2,LastR2,0))='Analyse par appartement'!$A391)*(('Récaptitulatif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91" s="43">
        <f ca="1">IF(OR($A391="",$A391=0),0,SUMPRODUCT((('Récaptitulatif Résa PARIS 2018'!$A$2:OFFSET($A$2,LastR2,0))='Analyse par appartement'!$A391)*(('Récaptitulatif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91" s="43">
        <f ca="1">IF(OR($A391="",$A391=0),0,SUMPRODUCT((('Récaptitulatif Résa PARIS 2018'!$A$2:OFFSET($A$2,LastR2,0))='Analyse par appartement'!$A391)*(('Récaptitulatif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91" s="43">
        <f ca="1">IF(OR($A391="",$A391=0),0,SUMPRODUCT((('Récaptitulatif Résa PARIS 2018'!$A$2:OFFSET($A$2,LastR2,0))='Analyse par appartement'!$A391)*(('Récaptitulatif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91" s="92">
        <f ca="1">IF(OR($A391="",$A391=0),0,SUMPRODUCT((('Récaptitulatif Résa PARIS 2018'!$A$2:OFFSET($A$2,LastR2,0))='Analyse par appartement'!$A391)*(('Récaptitulatif Résa PARIS 2018'!$F$2:OFFSET($F$2,LastR2,0))='Analyse par appartement'!$A$1)*(('Récaptitulatif Résa PARIS 2018'!$I$2:OFFSET($I$2,LastR2,0)))))</f>
        <v>0</v>
      </c>
      <c r="G391" s="43">
        <f ca="1">IFERROR(IF(A391="",0,INDIRECT("'Récaptitulatif Loyer Paris'!"&amp;ADDRESS(MATCH(A391,'Récapitulatif  Loyer PARIS 2018'!$A:$A,0),MATCH($A$1,'Récapitulatif  Loyer PARIS 2018'!$1:$1,0)+1,4))),0)</f>
        <v>0</v>
      </c>
      <c r="H391" s="92">
        <f ca="1">IFERROR(IF(A391="",0,INDIRECT("'Récaptitulatif Loyer Paris'!"&amp;ADDRESS(MATCH(A391,'Récapitulatif  Loyer PARIS 2018'!$A:$A,0),MATCH($A$1,'Récapitulatif  Loyer PARIS 2018'!$1:$1,0),4))),0)</f>
        <v>0</v>
      </c>
      <c r="I391" s="43">
        <f t="shared" ca="1" si="24"/>
        <v>0</v>
      </c>
      <c r="J391" s="44" t="str">
        <f t="shared" ca="1" si="25"/>
        <v/>
      </c>
      <c r="K391" s="45" t="str">
        <f t="shared" ca="1" si="26"/>
        <v/>
      </c>
    </row>
    <row r="392" spans="1:11" ht="20.100000000000001" customHeight="1" x14ac:dyDescent="0.25">
      <c r="A392" s="12" t="str">
        <f t="array" aca="1" ref="A392" ca="1">IFERROR(INDEX('Récaptitulatif Résa PARIS 2018'!$A$2:OFFSET($A$2,LastR2,0), MATCH(0, IF($A$1='Récaptitulatif Résa PARIS 2018'!$F$2:OFFSET($F$2,LastR2,0), COUNTIF($A$2:$A391, 'Récaptitulatif Résa PARIS 2018'!$A$2:OFFSET($A$2,LastR2,0)), ""), 0)),"")</f>
        <v/>
      </c>
      <c r="B392" s="43">
        <f ca="1">IF(OR($A392="",$A392=0),0,SUMPRODUCT((('Récaptitulatif Résa PARIS 2018'!$A$2:OFFSET($A$2,LastR2,0))='Analyse par appartement'!$A392)*(('Récaptitulatif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92" s="43">
        <f ca="1">IF(OR($A392="",$A392=0),0,SUMPRODUCT((('Récaptitulatif Résa PARIS 2018'!$A$2:OFFSET($A$2,LastR2,0))='Analyse par appartement'!$A392)*(('Récaptitulatif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92" s="43">
        <f ca="1">IF(OR($A392="",$A392=0),0,SUMPRODUCT((('Récaptitulatif Résa PARIS 2018'!$A$2:OFFSET($A$2,LastR2,0))='Analyse par appartement'!$A392)*(('Récaptitulatif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92" s="43">
        <f ca="1">IF(OR($A392="",$A392=0),0,SUMPRODUCT((('Récaptitulatif Résa PARIS 2018'!$A$2:OFFSET($A$2,LastR2,0))='Analyse par appartement'!$A392)*(('Récaptitulatif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92" s="92">
        <f ca="1">IF(OR($A392="",$A392=0),0,SUMPRODUCT((('Récaptitulatif Résa PARIS 2018'!$A$2:OFFSET($A$2,LastR2,0))='Analyse par appartement'!$A392)*(('Récaptitulatif Résa PARIS 2018'!$F$2:OFFSET($F$2,LastR2,0))='Analyse par appartement'!$A$1)*(('Récaptitulatif Résa PARIS 2018'!$I$2:OFFSET($I$2,LastR2,0)))))</f>
        <v>0</v>
      </c>
      <c r="G392" s="43">
        <f ca="1">IFERROR(IF(A392="",0,INDIRECT("'Récaptitulatif Loyer Paris'!"&amp;ADDRESS(MATCH(A392,'Récapitulatif  Loyer PARIS 2018'!$A:$A,0),MATCH($A$1,'Récapitulatif  Loyer PARIS 2018'!$1:$1,0)+1,4))),0)</f>
        <v>0</v>
      </c>
      <c r="H392" s="92">
        <f ca="1">IFERROR(IF(A392="",0,INDIRECT("'Récaptitulatif Loyer Paris'!"&amp;ADDRESS(MATCH(A392,'Récapitulatif  Loyer PARIS 2018'!$A:$A,0),MATCH($A$1,'Récapitulatif  Loyer PARIS 2018'!$1:$1,0),4))),0)</f>
        <v>0</v>
      </c>
      <c r="I392" s="43">
        <f t="shared" ca="1" si="24"/>
        <v>0</v>
      </c>
      <c r="J392" s="44" t="str">
        <f t="shared" ca="1" si="25"/>
        <v/>
      </c>
      <c r="K392" s="45" t="str">
        <f t="shared" ca="1" si="26"/>
        <v/>
      </c>
    </row>
    <row r="393" spans="1:11" ht="20.100000000000001" customHeight="1" x14ac:dyDescent="0.25">
      <c r="A393" s="12" t="str">
        <f t="array" aca="1" ref="A393" ca="1">IFERROR(INDEX('Récaptitulatif Résa PARIS 2018'!$A$2:OFFSET($A$2,LastR2,0), MATCH(0, IF($A$1='Récaptitulatif Résa PARIS 2018'!$F$2:OFFSET($F$2,LastR2,0), COUNTIF($A$2:$A392, 'Récaptitulatif Résa PARIS 2018'!$A$2:OFFSET($A$2,LastR2,0)), ""), 0)),"")</f>
        <v/>
      </c>
      <c r="B393" s="43">
        <f ca="1">IF(OR($A393="",$A393=0),0,SUMPRODUCT((('Récaptitulatif Résa PARIS 2018'!$A$2:OFFSET($A$2,LastR2,0))='Analyse par appartement'!$A393)*(('Récaptitulatif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93" s="43">
        <f ca="1">IF(OR($A393="",$A393=0),0,SUMPRODUCT((('Récaptitulatif Résa PARIS 2018'!$A$2:OFFSET($A$2,LastR2,0))='Analyse par appartement'!$A393)*(('Récaptitulatif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93" s="43">
        <f ca="1">IF(OR($A393="",$A393=0),0,SUMPRODUCT((('Récaptitulatif Résa PARIS 2018'!$A$2:OFFSET($A$2,LastR2,0))='Analyse par appartement'!$A393)*(('Récaptitulatif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93" s="43">
        <f ca="1">IF(OR($A393="",$A393=0),0,SUMPRODUCT((('Récaptitulatif Résa PARIS 2018'!$A$2:OFFSET($A$2,LastR2,0))='Analyse par appartement'!$A393)*(('Récaptitulatif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93" s="92">
        <f ca="1">IF(OR($A393="",$A393=0),0,SUMPRODUCT((('Récaptitulatif Résa PARIS 2018'!$A$2:OFFSET($A$2,LastR2,0))='Analyse par appartement'!$A393)*(('Récaptitulatif Résa PARIS 2018'!$F$2:OFFSET($F$2,LastR2,0))='Analyse par appartement'!$A$1)*(('Récaptitulatif Résa PARIS 2018'!$I$2:OFFSET($I$2,LastR2,0)))))</f>
        <v>0</v>
      </c>
      <c r="G393" s="43">
        <f ca="1">IFERROR(IF(A393="",0,INDIRECT("'Récaptitulatif Loyer Paris'!"&amp;ADDRESS(MATCH(A393,'Récapitulatif  Loyer PARIS 2018'!$A:$A,0),MATCH($A$1,'Récapitulatif  Loyer PARIS 2018'!$1:$1,0)+1,4))),0)</f>
        <v>0</v>
      </c>
      <c r="H393" s="92">
        <f ca="1">IFERROR(IF(A393="",0,INDIRECT("'Récaptitulatif Loyer Paris'!"&amp;ADDRESS(MATCH(A393,'Récapitulatif  Loyer PARIS 2018'!$A:$A,0),MATCH($A$1,'Récapitulatif  Loyer PARIS 2018'!$1:$1,0),4))),0)</f>
        <v>0</v>
      </c>
      <c r="I393" s="43">
        <f t="shared" ca="1" si="24"/>
        <v>0</v>
      </c>
      <c r="J393" s="44" t="str">
        <f t="shared" ca="1" si="25"/>
        <v/>
      </c>
      <c r="K393" s="45" t="str">
        <f t="shared" ca="1" si="26"/>
        <v/>
      </c>
    </row>
    <row r="394" spans="1:11" ht="20.100000000000001" customHeight="1" x14ac:dyDescent="0.25">
      <c r="A394" s="12" t="str">
        <f t="array" aca="1" ref="A394" ca="1">IFERROR(INDEX('Récaptitulatif Résa PARIS 2018'!$A$2:OFFSET($A$2,LastR2,0), MATCH(0, IF($A$1='Récaptitulatif Résa PARIS 2018'!$F$2:OFFSET($F$2,LastR2,0), COUNTIF($A$2:$A393, 'Récaptitulatif Résa PARIS 2018'!$A$2:OFFSET($A$2,LastR2,0)), ""), 0)),"")</f>
        <v/>
      </c>
      <c r="B394" s="43">
        <f ca="1">IF(OR($A394="",$A394=0),0,SUMPRODUCT((('Récaptitulatif Résa PARIS 2018'!$A$2:OFFSET($A$2,LastR2,0))='Analyse par appartement'!$A394)*(('Récaptitulatif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94" s="43">
        <f ca="1">IF(OR($A394="",$A394=0),0,SUMPRODUCT((('Récaptitulatif Résa PARIS 2018'!$A$2:OFFSET($A$2,LastR2,0))='Analyse par appartement'!$A394)*(('Récaptitulatif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94" s="43">
        <f ca="1">IF(OR($A394="",$A394=0),0,SUMPRODUCT((('Récaptitulatif Résa PARIS 2018'!$A$2:OFFSET($A$2,LastR2,0))='Analyse par appartement'!$A394)*(('Récaptitulatif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94" s="43">
        <f ca="1">IF(OR($A394="",$A394=0),0,SUMPRODUCT((('Récaptitulatif Résa PARIS 2018'!$A$2:OFFSET($A$2,LastR2,0))='Analyse par appartement'!$A394)*(('Récaptitulatif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94" s="92">
        <f ca="1">IF(OR($A394="",$A394=0),0,SUMPRODUCT((('Récaptitulatif Résa PARIS 2018'!$A$2:OFFSET($A$2,LastR2,0))='Analyse par appartement'!$A394)*(('Récaptitulatif Résa PARIS 2018'!$F$2:OFFSET($F$2,LastR2,0))='Analyse par appartement'!$A$1)*(('Récaptitulatif Résa PARIS 2018'!$I$2:OFFSET($I$2,LastR2,0)))))</f>
        <v>0</v>
      </c>
      <c r="G394" s="43">
        <f ca="1">IFERROR(IF(A394="",0,INDIRECT("'Récaptitulatif Loyer Paris'!"&amp;ADDRESS(MATCH(A394,'Récapitulatif  Loyer PARIS 2018'!$A:$A,0),MATCH($A$1,'Récapitulatif  Loyer PARIS 2018'!$1:$1,0)+1,4))),0)</f>
        <v>0</v>
      </c>
      <c r="H394" s="92">
        <f ca="1">IFERROR(IF(A394="",0,INDIRECT("'Récaptitulatif Loyer Paris'!"&amp;ADDRESS(MATCH(A394,'Récapitulatif  Loyer PARIS 2018'!$A:$A,0),MATCH($A$1,'Récapitulatif  Loyer PARIS 2018'!$1:$1,0),4))),0)</f>
        <v>0</v>
      </c>
      <c r="I394" s="43">
        <f t="shared" ca="1" si="24"/>
        <v>0</v>
      </c>
      <c r="J394" s="44" t="str">
        <f t="shared" ca="1" si="25"/>
        <v/>
      </c>
      <c r="K394" s="45" t="str">
        <f t="shared" ca="1" si="26"/>
        <v/>
      </c>
    </row>
    <row r="395" spans="1:11" ht="20.100000000000001" customHeight="1" x14ac:dyDescent="0.25">
      <c r="A395" s="12" t="str">
        <f t="array" aca="1" ref="A395" ca="1">IFERROR(INDEX('Récaptitulatif Résa PARIS 2018'!$A$2:OFFSET($A$2,LastR2,0), MATCH(0, IF($A$1='Récaptitulatif Résa PARIS 2018'!$F$2:OFFSET($F$2,LastR2,0), COUNTIF($A$2:$A394, 'Récaptitulatif Résa PARIS 2018'!$A$2:OFFSET($A$2,LastR2,0)), ""), 0)),"")</f>
        <v/>
      </c>
      <c r="B395" s="43">
        <f ca="1">IF(OR($A395="",$A395=0),0,SUMPRODUCT((('Récaptitulatif Résa PARIS 2018'!$A$2:OFFSET($A$2,LastR2,0))='Analyse par appartement'!$A395)*(('Récaptitulatif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95" s="43">
        <f ca="1">IF(OR($A395="",$A395=0),0,SUMPRODUCT((('Récaptitulatif Résa PARIS 2018'!$A$2:OFFSET($A$2,LastR2,0))='Analyse par appartement'!$A395)*(('Récaptitulatif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95" s="43">
        <f ca="1">IF(OR($A395="",$A395=0),0,SUMPRODUCT((('Récaptitulatif Résa PARIS 2018'!$A$2:OFFSET($A$2,LastR2,0))='Analyse par appartement'!$A395)*(('Récaptitulatif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95" s="43">
        <f ca="1">IF(OR($A395="",$A395=0),0,SUMPRODUCT((('Récaptitulatif Résa PARIS 2018'!$A$2:OFFSET($A$2,LastR2,0))='Analyse par appartement'!$A395)*(('Récaptitulatif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95" s="92">
        <f ca="1">IF(OR($A395="",$A395=0),0,SUMPRODUCT((('Récaptitulatif Résa PARIS 2018'!$A$2:OFFSET($A$2,LastR2,0))='Analyse par appartement'!$A395)*(('Récaptitulatif Résa PARIS 2018'!$F$2:OFFSET($F$2,LastR2,0))='Analyse par appartement'!$A$1)*(('Récaptitulatif Résa PARIS 2018'!$I$2:OFFSET($I$2,LastR2,0)))))</f>
        <v>0</v>
      </c>
      <c r="G395" s="43">
        <f ca="1">IFERROR(IF(A395="",0,INDIRECT("'Récaptitulatif Loyer Paris'!"&amp;ADDRESS(MATCH(A395,'Récapitulatif  Loyer PARIS 2018'!$A:$A,0),MATCH($A$1,'Récapitulatif  Loyer PARIS 2018'!$1:$1,0)+1,4))),0)</f>
        <v>0</v>
      </c>
      <c r="H395" s="92">
        <f ca="1">IFERROR(IF(A395="",0,INDIRECT("'Récaptitulatif Loyer Paris'!"&amp;ADDRESS(MATCH(A395,'Récapitulatif  Loyer PARIS 2018'!$A:$A,0),MATCH($A$1,'Récapitulatif  Loyer PARIS 2018'!$1:$1,0),4))),0)</f>
        <v>0</v>
      </c>
      <c r="I395" s="43">
        <f t="shared" ca="1" si="24"/>
        <v>0</v>
      </c>
      <c r="J395" s="44" t="str">
        <f t="shared" ca="1" si="25"/>
        <v/>
      </c>
      <c r="K395" s="45" t="str">
        <f t="shared" ca="1" si="26"/>
        <v/>
      </c>
    </row>
    <row r="396" spans="1:11" ht="20.100000000000001" customHeight="1" x14ac:dyDescent="0.25">
      <c r="A396" s="12" t="str">
        <f t="array" aca="1" ref="A396" ca="1">IFERROR(INDEX('Récaptitulatif Résa PARIS 2018'!$A$2:OFFSET($A$2,LastR2,0), MATCH(0, IF($A$1='Récaptitulatif Résa PARIS 2018'!$F$2:OFFSET($F$2,LastR2,0), COUNTIF($A$2:$A395, 'Récaptitulatif Résa PARIS 2018'!$A$2:OFFSET($A$2,LastR2,0)), ""), 0)),"")</f>
        <v/>
      </c>
      <c r="B396" s="43">
        <f ca="1">IF(OR($A396="",$A396=0),0,SUMPRODUCT((('Récaptitulatif Résa PARIS 2018'!$A$2:OFFSET($A$2,LastR2,0))='Analyse par appartement'!$A396)*(('Récaptitulatif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96" s="43">
        <f ca="1">IF(OR($A396="",$A396=0),0,SUMPRODUCT((('Récaptitulatif Résa PARIS 2018'!$A$2:OFFSET($A$2,LastR2,0))='Analyse par appartement'!$A396)*(('Récaptitulatif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96" s="43">
        <f ca="1">IF(OR($A396="",$A396=0),0,SUMPRODUCT((('Récaptitulatif Résa PARIS 2018'!$A$2:OFFSET($A$2,LastR2,0))='Analyse par appartement'!$A396)*(('Récaptitulatif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96" s="43">
        <f ca="1">IF(OR($A396="",$A396=0),0,SUMPRODUCT((('Récaptitulatif Résa PARIS 2018'!$A$2:OFFSET($A$2,LastR2,0))='Analyse par appartement'!$A396)*(('Récaptitulatif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96" s="92">
        <f ca="1">IF(OR($A396="",$A396=0),0,SUMPRODUCT((('Récaptitulatif Résa PARIS 2018'!$A$2:OFFSET($A$2,LastR2,0))='Analyse par appartement'!$A396)*(('Récaptitulatif Résa PARIS 2018'!$F$2:OFFSET($F$2,LastR2,0))='Analyse par appartement'!$A$1)*(('Récaptitulatif Résa PARIS 2018'!$I$2:OFFSET($I$2,LastR2,0)))))</f>
        <v>0</v>
      </c>
      <c r="G396" s="43">
        <f ca="1">IFERROR(IF(A396="",0,INDIRECT("'Récaptitulatif Loyer Paris'!"&amp;ADDRESS(MATCH(A396,'Récapitulatif  Loyer PARIS 2018'!$A:$A,0),MATCH($A$1,'Récapitulatif  Loyer PARIS 2018'!$1:$1,0)+1,4))),0)</f>
        <v>0</v>
      </c>
      <c r="H396" s="92">
        <f ca="1">IFERROR(IF(A396="",0,INDIRECT("'Récaptitulatif Loyer Paris'!"&amp;ADDRESS(MATCH(A396,'Récapitulatif  Loyer PARIS 2018'!$A:$A,0),MATCH($A$1,'Récapitulatif  Loyer PARIS 2018'!$1:$1,0),4))),0)</f>
        <v>0</v>
      </c>
      <c r="I396" s="43">
        <f t="shared" ca="1" si="24"/>
        <v>0</v>
      </c>
      <c r="J396" s="44" t="str">
        <f t="shared" ca="1" si="25"/>
        <v/>
      </c>
      <c r="K396" s="45" t="str">
        <f t="shared" ca="1" si="26"/>
        <v/>
      </c>
    </row>
    <row r="397" spans="1:11" ht="20.100000000000001" customHeight="1" x14ac:dyDescent="0.25">
      <c r="A397" s="12" t="str">
        <f t="array" aca="1" ref="A397" ca="1">IFERROR(INDEX('Récaptitulatif Résa PARIS 2018'!$A$2:OFFSET($A$2,LastR2,0), MATCH(0, IF($A$1='Récaptitulatif Résa PARIS 2018'!$F$2:OFFSET($F$2,LastR2,0), COUNTIF($A$2:$A396, 'Récaptitulatif Résa PARIS 2018'!$A$2:OFFSET($A$2,LastR2,0)), ""), 0)),"")</f>
        <v/>
      </c>
      <c r="B397" s="43">
        <f ca="1">IF(OR($A397="",$A397=0),0,SUMPRODUCT((('Récaptitulatif Résa PARIS 2018'!$A$2:OFFSET($A$2,LastR2,0))='Analyse par appartement'!$A397)*(('Récaptitulatif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97" s="43">
        <f ca="1">IF(OR($A397="",$A397=0),0,SUMPRODUCT((('Récaptitulatif Résa PARIS 2018'!$A$2:OFFSET($A$2,LastR2,0))='Analyse par appartement'!$A397)*(('Récaptitulatif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97" s="43">
        <f ca="1">IF(OR($A397="",$A397=0),0,SUMPRODUCT((('Récaptitulatif Résa PARIS 2018'!$A$2:OFFSET($A$2,LastR2,0))='Analyse par appartement'!$A397)*(('Récaptitulatif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97" s="43">
        <f ca="1">IF(OR($A397="",$A397=0),0,SUMPRODUCT((('Récaptitulatif Résa PARIS 2018'!$A$2:OFFSET($A$2,LastR2,0))='Analyse par appartement'!$A397)*(('Récaptitulatif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97" s="92">
        <f ca="1">IF(OR($A397="",$A397=0),0,SUMPRODUCT((('Récaptitulatif Résa PARIS 2018'!$A$2:OFFSET($A$2,LastR2,0))='Analyse par appartement'!$A397)*(('Récaptitulatif Résa PARIS 2018'!$F$2:OFFSET($F$2,LastR2,0))='Analyse par appartement'!$A$1)*(('Récaptitulatif Résa PARIS 2018'!$I$2:OFFSET($I$2,LastR2,0)))))</f>
        <v>0</v>
      </c>
      <c r="G397" s="43">
        <f ca="1">IFERROR(IF(A397="",0,INDIRECT("'Récaptitulatif Loyer Paris'!"&amp;ADDRESS(MATCH(A397,'Récapitulatif  Loyer PARIS 2018'!$A:$A,0),MATCH($A$1,'Récapitulatif  Loyer PARIS 2018'!$1:$1,0)+1,4))),0)</f>
        <v>0</v>
      </c>
      <c r="H397" s="92">
        <f ca="1">IFERROR(IF(A397="",0,INDIRECT("'Récaptitulatif Loyer Paris'!"&amp;ADDRESS(MATCH(A397,'Récapitulatif  Loyer PARIS 2018'!$A:$A,0),MATCH($A$1,'Récapitulatif  Loyer PARIS 2018'!$1:$1,0),4))),0)</f>
        <v>0</v>
      </c>
      <c r="I397" s="43">
        <f t="shared" ca="1" si="24"/>
        <v>0</v>
      </c>
      <c r="J397" s="44" t="str">
        <f t="shared" ca="1" si="25"/>
        <v/>
      </c>
      <c r="K397" s="45" t="str">
        <f t="shared" ca="1" si="26"/>
        <v/>
      </c>
    </row>
    <row r="398" spans="1:11" ht="20.100000000000001" customHeight="1" x14ac:dyDescent="0.25">
      <c r="A398" s="12" t="str">
        <f t="array" aca="1" ref="A398" ca="1">IFERROR(INDEX('Récaptitulatif Résa PARIS 2018'!$A$2:OFFSET($A$2,LastR2,0), MATCH(0, IF($A$1='Récaptitulatif Résa PARIS 2018'!$F$2:OFFSET($F$2,LastR2,0), COUNTIF($A$2:$A397, 'Récaptitulatif Résa PARIS 2018'!$A$2:OFFSET($A$2,LastR2,0)), ""), 0)),"")</f>
        <v/>
      </c>
      <c r="B398" s="43">
        <f ca="1">IF(OR($A398="",$A398=0),0,SUMPRODUCT((('Récaptitulatif Résa PARIS 2018'!$A$2:OFFSET($A$2,LastR2,0))='Analyse par appartement'!$A398)*(('Récaptitulatif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98" s="43">
        <f ca="1">IF(OR($A398="",$A398=0),0,SUMPRODUCT((('Récaptitulatif Résa PARIS 2018'!$A$2:OFFSET($A$2,LastR2,0))='Analyse par appartement'!$A398)*(('Récaptitulatif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98" s="43">
        <f ca="1">IF(OR($A398="",$A398=0),0,SUMPRODUCT((('Récaptitulatif Résa PARIS 2018'!$A$2:OFFSET($A$2,LastR2,0))='Analyse par appartement'!$A398)*(('Récaptitulatif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98" s="43">
        <f ca="1">IF(OR($A398="",$A398=0),0,SUMPRODUCT((('Récaptitulatif Résa PARIS 2018'!$A$2:OFFSET($A$2,LastR2,0))='Analyse par appartement'!$A398)*(('Récaptitulatif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98" s="92">
        <f ca="1">IF(OR($A398="",$A398=0),0,SUMPRODUCT((('Récaptitulatif Résa PARIS 2018'!$A$2:OFFSET($A$2,LastR2,0))='Analyse par appartement'!$A398)*(('Récaptitulatif Résa PARIS 2018'!$F$2:OFFSET($F$2,LastR2,0))='Analyse par appartement'!$A$1)*(('Récaptitulatif Résa PARIS 2018'!$I$2:OFFSET($I$2,LastR2,0)))))</f>
        <v>0</v>
      </c>
      <c r="G398" s="43">
        <f ca="1">IFERROR(IF(A398="",0,INDIRECT("'Récaptitulatif Loyer Paris'!"&amp;ADDRESS(MATCH(A398,'Récapitulatif  Loyer PARIS 2018'!$A:$A,0),MATCH($A$1,'Récapitulatif  Loyer PARIS 2018'!$1:$1,0)+1,4))),0)</f>
        <v>0</v>
      </c>
      <c r="H398" s="92">
        <f ca="1">IFERROR(IF(A398="",0,INDIRECT("'Récaptitulatif Loyer Paris'!"&amp;ADDRESS(MATCH(A398,'Récapitulatif  Loyer PARIS 2018'!$A:$A,0),MATCH($A$1,'Récapitulatif  Loyer PARIS 2018'!$1:$1,0),4))),0)</f>
        <v>0</v>
      </c>
      <c r="I398" s="43">
        <f t="shared" ca="1" si="24"/>
        <v>0</v>
      </c>
      <c r="J398" s="44" t="str">
        <f t="shared" ca="1" si="25"/>
        <v/>
      </c>
      <c r="K398" s="45" t="str">
        <f t="shared" ca="1" si="26"/>
        <v/>
      </c>
    </row>
    <row r="399" spans="1:11" ht="20.100000000000001" customHeight="1" x14ac:dyDescent="0.25">
      <c r="A399" s="12" t="str">
        <f t="array" aca="1" ref="A399" ca="1">IFERROR(INDEX('Récaptitulatif Résa PARIS 2018'!$A$2:OFFSET($A$2,LastR2,0), MATCH(0, IF($A$1='Récaptitulatif Résa PARIS 2018'!$F$2:OFFSET($F$2,LastR2,0), COUNTIF($A$2:$A398, 'Récaptitulatif Résa PARIS 2018'!$A$2:OFFSET($A$2,LastR2,0)), ""), 0)),"")</f>
        <v/>
      </c>
      <c r="B399" s="43">
        <f ca="1">IF(OR($A399="",$A399=0),0,SUMPRODUCT((('Récaptitulatif Résa PARIS 2018'!$A$2:OFFSET($A$2,LastR2,0))='Analyse par appartement'!$A399)*(('Récaptitulatif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399" s="43">
        <f ca="1">IF(OR($A399="",$A399=0),0,SUMPRODUCT((('Récaptitulatif Résa PARIS 2018'!$A$2:OFFSET($A$2,LastR2,0))='Analyse par appartement'!$A399)*(('Récaptitulatif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399" s="43">
        <f ca="1">IF(OR($A399="",$A399=0),0,SUMPRODUCT((('Récaptitulatif Résa PARIS 2018'!$A$2:OFFSET($A$2,LastR2,0))='Analyse par appartement'!$A399)*(('Récaptitulatif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399" s="43">
        <f ca="1">IF(OR($A399="",$A399=0),0,SUMPRODUCT((('Récaptitulatif Résa PARIS 2018'!$A$2:OFFSET($A$2,LastR2,0))='Analyse par appartement'!$A399)*(('Récaptitulatif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399" s="92">
        <f ca="1">IF(OR($A399="",$A399=0),0,SUMPRODUCT((('Récaptitulatif Résa PARIS 2018'!$A$2:OFFSET($A$2,LastR2,0))='Analyse par appartement'!$A399)*(('Récaptitulatif Résa PARIS 2018'!$F$2:OFFSET($F$2,LastR2,0))='Analyse par appartement'!$A$1)*(('Récaptitulatif Résa PARIS 2018'!$I$2:OFFSET($I$2,LastR2,0)))))</f>
        <v>0</v>
      </c>
      <c r="G399" s="43">
        <f ca="1">IFERROR(IF(A399="",0,INDIRECT("'Récaptitulatif Loyer Paris'!"&amp;ADDRESS(MATCH(A399,'Récapitulatif  Loyer PARIS 2018'!$A:$A,0),MATCH($A$1,'Récapitulatif  Loyer PARIS 2018'!$1:$1,0)+1,4))),0)</f>
        <v>0</v>
      </c>
      <c r="H399" s="92">
        <f ca="1">IFERROR(IF(A399="",0,INDIRECT("'Récaptitulatif Loyer Paris'!"&amp;ADDRESS(MATCH(A399,'Récapitulatif  Loyer PARIS 2018'!$A:$A,0),MATCH($A$1,'Récapitulatif  Loyer PARIS 2018'!$1:$1,0),4))),0)</f>
        <v>0</v>
      </c>
      <c r="I399" s="43">
        <f t="shared" ca="1" si="24"/>
        <v>0</v>
      </c>
      <c r="J399" s="44" t="str">
        <f t="shared" ca="1" si="25"/>
        <v/>
      </c>
      <c r="K399" s="45" t="str">
        <f t="shared" ca="1" si="26"/>
        <v/>
      </c>
    </row>
    <row r="400" spans="1:11" ht="20.100000000000001" customHeight="1" x14ac:dyDescent="0.25">
      <c r="A400" s="12" t="str">
        <f t="array" aca="1" ref="A400" ca="1">IFERROR(INDEX('Récaptitulatif Résa PARIS 2018'!$A$2:OFFSET($A$2,LastR2,0), MATCH(0, IF($A$1='Récaptitulatif Résa PARIS 2018'!$F$2:OFFSET($F$2,LastR2,0), COUNTIF($A$2:$A399, 'Récaptitulatif Résa PARIS 2018'!$A$2:OFFSET($A$2,LastR2,0)), ""), 0)),"")</f>
        <v/>
      </c>
      <c r="B400" s="43">
        <f ca="1">IF(OR($A400="",$A400=0),0,SUMPRODUCT((('Récaptitulatif Résa PARIS 2018'!$A$2:OFFSET($A$2,LastR2,0))='Analyse par appartement'!$A400)*(('Récaptitulatif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00" s="43">
        <f ca="1">IF(OR($A400="",$A400=0),0,SUMPRODUCT((('Récaptitulatif Résa PARIS 2018'!$A$2:OFFSET($A$2,LastR2,0))='Analyse par appartement'!$A400)*(('Récaptitulatif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00" s="43">
        <f ca="1">IF(OR($A400="",$A400=0),0,SUMPRODUCT((('Récaptitulatif Résa PARIS 2018'!$A$2:OFFSET($A$2,LastR2,0))='Analyse par appartement'!$A400)*(('Récaptitulatif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00" s="43">
        <f ca="1">IF(OR($A400="",$A400=0),0,SUMPRODUCT((('Récaptitulatif Résa PARIS 2018'!$A$2:OFFSET($A$2,LastR2,0))='Analyse par appartement'!$A400)*(('Récaptitulatif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00" s="92">
        <f ca="1">IF(OR($A400="",$A400=0),0,SUMPRODUCT((('Récaptitulatif Résa PARIS 2018'!$A$2:OFFSET($A$2,LastR2,0))='Analyse par appartement'!$A400)*(('Récaptitulatif Résa PARIS 2018'!$F$2:OFFSET($F$2,LastR2,0))='Analyse par appartement'!$A$1)*(('Récaptitulatif Résa PARIS 2018'!$I$2:OFFSET($I$2,LastR2,0)))))</f>
        <v>0</v>
      </c>
      <c r="G400" s="43">
        <f ca="1">IFERROR(IF(A400="",0,INDIRECT("'Récaptitulatif Loyer Paris'!"&amp;ADDRESS(MATCH(A400,'Récapitulatif  Loyer PARIS 2018'!$A:$A,0),MATCH($A$1,'Récapitulatif  Loyer PARIS 2018'!$1:$1,0)+1,4))),0)</f>
        <v>0</v>
      </c>
      <c r="H400" s="92">
        <f ca="1">IFERROR(IF(A400="",0,INDIRECT("'Récaptitulatif Loyer Paris'!"&amp;ADDRESS(MATCH(A400,'Récapitulatif  Loyer PARIS 2018'!$A:$A,0),MATCH($A$1,'Récapitulatif  Loyer PARIS 2018'!$1:$1,0),4))),0)</f>
        <v>0</v>
      </c>
      <c r="I400" s="43">
        <f t="shared" ref="I400:I463" ca="1" si="27">B400-G400</f>
        <v>0</v>
      </c>
      <c r="J400" s="44" t="str">
        <f t="shared" ref="J400:J463" ca="1" si="28">IFERROR(I400/B400,"")</f>
        <v/>
      </c>
      <c r="K400" s="45" t="str">
        <f t="shared" ref="K400:K463" ca="1" si="29">IFERROR(F400/H400,"")</f>
        <v/>
      </c>
    </row>
    <row r="401" spans="1:11" ht="20.100000000000001" customHeight="1" x14ac:dyDescent="0.25">
      <c r="A401" s="12" t="str">
        <f t="array" aca="1" ref="A401" ca="1">IFERROR(INDEX('Récaptitulatif Résa PARIS 2018'!$A$2:OFFSET($A$2,LastR2,0), MATCH(0, IF($A$1='Récaptitulatif Résa PARIS 2018'!$F$2:OFFSET($F$2,LastR2,0), COUNTIF($A$2:$A400, 'Récaptitulatif Résa PARIS 2018'!$A$2:OFFSET($A$2,LastR2,0)), ""), 0)),"")</f>
        <v/>
      </c>
      <c r="B401" s="43">
        <f ca="1">IF(OR($A401="",$A401=0),0,SUMPRODUCT((('Récaptitulatif Résa PARIS 2018'!$A$2:OFFSET($A$2,LastR2,0))='Analyse par appartement'!$A401)*(('Récaptitulatif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01" s="43">
        <f ca="1">IF(OR($A401="",$A401=0),0,SUMPRODUCT((('Récaptitulatif Résa PARIS 2018'!$A$2:OFFSET($A$2,LastR2,0))='Analyse par appartement'!$A401)*(('Récaptitulatif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01" s="43">
        <f ca="1">IF(OR($A401="",$A401=0),0,SUMPRODUCT((('Récaptitulatif Résa PARIS 2018'!$A$2:OFFSET($A$2,LastR2,0))='Analyse par appartement'!$A401)*(('Récaptitulatif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01" s="43">
        <f ca="1">IF(OR($A401="",$A401=0),0,SUMPRODUCT((('Récaptitulatif Résa PARIS 2018'!$A$2:OFFSET($A$2,LastR2,0))='Analyse par appartement'!$A401)*(('Récaptitulatif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01" s="92">
        <f ca="1">IF(OR($A401="",$A401=0),0,SUMPRODUCT((('Récaptitulatif Résa PARIS 2018'!$A$2:OFFSET($A$2,LastR2,0))='Analyse par appartement'!$A401)*(('Récaptitulatif Résa PARIS 2018'!$F$2:OFFSET($F$2,LastR2,0))='Analyse par appartement'!$A$1)*(('Récaptitulatif Résa PARIS 2018'!$I$2:OFFSET($I$2,LastR2,0)))))</f>
        <v>0</v>
      </c>
      <c r="G401" s="43">
        <f ca="1">IFERROR(IF(A401="",0,INDIRECT("'Récaptitulatif Loyer Paris'!"&amp;ADDRESS(MATCH(A401,'Récapitulatif  Loyer PARIS 2018'!$A:$A,0),MATCH($A$1,'Récapitulatif  Loyer PARIS 2018'!$1:$1,0)+1,4))),0)</f>
        <v>0</v>
      </c>
      <c r="H401" s="92">
        <f ca="1">IFERROR(IF(A401="",0,INDIRECT("'Récaptitulatif Loyer Paris'!"&amp;ADDRESS(MATCH(A401,'Récapitulatif  Loyer PARIS 2018'!$A:$A,0),MATCH($A$1,'Récapitulatif  Loyer PARIS 2018'!$1:$1,0),4))),0)</f>
        <v>0</v>
      </c>
      <c r="I401" s="43">
        <f t="shared" ca="1" si="27"/>
        <v>0</v>
      </c>
      <c r="J401" s="44" t="str">
        <f t="shared" ca="1" si="28"/>
        <v/>
      </c>
      <c r="K401" s="45" t="str">
        <f t="shared" ca="1" si="29"/>
        <v/>
      </c>
    </row>
    <row r="402" spans="1:11" ht="20.100000000000001" customHeight="1" x14ac:dyDescent="0.25">
      <c r="A402" s="12" t="str">
        <f t="array" aca="1" ref="A402" ca="1">IFERROR(INDEX('Récaptitulatif Résa PARIS 2018'!$A$2:OFFSET($A$2,LastR2,0), MATCH(0, IF($A$1='Récaptitulatif Résa PARIS 2018'!$F$2:OFFSET($F$2,LastR2,0), COUNTIF($A$2:$A401, 'Récaptitulatif Résa PARIS 2018'!$A$2:OFFSET($A$2,LastR2,0)), ""), 0)),"")</f>
        <v/>
      </c>
      <c r="B402" s="43">
        <f ca="1">IF(OR($A402="",$A402=0),0,SUMPRODUCT((('Récaptitulatif Résa PARIS 2018'!$A$2:OFFSET($A$2,LastR2,0))='Analyse par appartement'!$A402)*(('Récaptitulatif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02" s="43">
        <f ca="1">IF(OR($A402="",$A402=0),0,SUMPRODUCT((('Récaptitulatif Résa PARIS 2018'!$A$2:OFFSET($A$2,LastR2,0))='Analyse par appartement'!$A402)*(('Récaptitulatif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02" s="43">
        <f ca="1">IF(OR($A402="",$A402=0),0,SUMPRODUCT((('Récaptitulatif Résa PARIS 2018'!$A$2:OFFSET($A$2,LastR2,0))='Analyse par appartement'!$A402)*(('Récaptitulatif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02" s="43">
        <f ca="1">IF(OR($A402="",$A402=0),0,SUMPRODUCT((('Récaptitulatif Résa PARIS 2018'!$A$2:OFFSET($A$2,LastR2,0))='Analyse par appartement'!$A402)*(('Récaptitulatif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02" s="92">
        <f ca="1">IF(OR($A402="",$A402=0),0,SUMPRODUCT((('Récaptitulatif Résa PARIS 2018'!$A$2:OFFSET($A$2,LastR2,0))='Analyse par appartement'!$A402)*(('Récaptitulatif Résa PARIS 2018'!$F$2:OFFSET($F$2,LastR2,0))='Analyse par appartement'!$A$1)*(('Récaptitulatif Résa PARIS 2018'!$I$2:OFFSET($I$2,LastR2,0)))))</f>
        <v>0</v>
      </c>
      <c r="G402" s="43">
        <f ca="1">IFERROR(IF(A402="",0,INDIRECT("'Récaptitulatif Loyer Paris'!"&amp;ADDRESS(MATCH(A402,'Récapitulatif  Loyer PARIS 2018'!$A:$A,0),MATCH($A$1,'Récapitulatif  Loyer PARIS 2018'!$1:$1,0)+1,4))),0)</f>
        <v>0</v>
      </c>
      <c r="H402" s="92">
        <f ca="1">IFERROR(IF(A402="",0,INDIRECT("'Récaptitulatif Loyer Paris'!"&amp;ADDRESS(MATCH(A402,'Récapitulatif  Loyer PARIS 2018'!$A:$A,0),MATCH($A$1,'Récapitulatif  Loyer PARIS 2018'!$1:$1,0),4))),0)</f>
        <v>0</v>
      </c>
      <c r="I402" s="43">
        <f t="shared" ca="1" si="27"/>
        <v>0</v>
      </c>
      <c r="J402" s="44" t="str">
        <f t="shared" ca="1" si="28"/>
        <v/>
      </c>
      <c r="K402" s="45" t="str">
        <f t="shared" ca="1" si="29"/>
        <v/>
      </c>
    </row>
    <row r="403" spans="1:11" ht="20.100000000000001" customHeight="1" x14ac:dyDescent="0.25">
      <c r="A403" s="12" t="str">
        <f t="array" aca="1" ref="A403" ca="1">IFERROR(INDEX('Récaptitulatif Résa PARIS 2018'!$A$2:OFFSET($A$2,LastR2,0), MATCH(0, IF($A$1='Récaptitulatif Résa PARIS 2018'!$F$2:OFFSET($F$2,LastR2,0), COUNTIF($A$2:$A402, 'Récaptitulatif Résa PARIS 2018'!$A$2:OFFSET($A$2,LastR2,0)), ""), 0)),"")</f>
        <v/>
      </c>
      <c r="B403" s="43">
        <f ca="1">IF(OR($A403="",$A403=0),0,SUMPRODUCT((('Récaptitulatif Résa PARIS 2018'!$A$2:OFFSET($A$2,LastR2,0))='Analyse par appartement'!$A403)*(('Récaptitulatif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03" s="43">
        <f ca="1">IF(OR($A403="",$A403=0),0,SUMPRODUCT((('Récaptitulatif Résa PARIS 2018'!$A$2:OFFSET($A$2,LastR2,0))='Analyse par appartement'!$A403)*(('Récaptitulatif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03" s="43">
        <f ca="1">IF(OR($A403="",$A403=0),0,SUMPRODUCT((('Récaptitulatif Résa PARIS 2018'!$A$2:OFFSET($A$2,LastR2,0))='Analyse par appartement'!$A403)*(('Récaptitulatif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03" s="43">
        <f ca="1">IF(OR($A403="",$A403=0),0,SUMPRODUCT((('Récaptitulatif Résa PARIS 2018'!$A$2:OFFSET($A$2,LastR2,0))='Analyse par appartement'!$A403)*(('Récaptitulatif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03" s="92">
        <f ca="1">IF(OR($A403="",$A403=0),0,SUMPRODUCT((('Récaptitulatif Résa PARIS 2018'!$A$2:OFFSET($A$2,LastR2,0))='Analyse par appartement'!$A403)*(('Récaptitulatif Résa PARIS 2018'!$F$2:OFFSET($F$2,LastR2,0))='Analyse par appartement'!$A$1)*(('Récaptitulatif Résa PARIS 2018'!$I$2:OFFSET($I$2,LastR2,0)))))</f>
        <v>0</v>
      </c>
      <c r="G403" s="43">
        <f ca="1">IFERROR(IF(A403="",0,INDIRECT("'Récaptitulatif Loyer Paris'!"&amp;ADDRESS(MATCH(A403,'Récapitulatif  Loyer PARIS 2018'!$A:$A,0),MATCH($A$1,'Récapitulatif  Loyer PARIS 2018'!$1:$1,0)+1,4))),0)</f>
        <v>0</v>
      </c>
      <c r="H403" s="92">
        <f ca="1">IFERROR(IF(A403="",0,INDIRECT("'Récaptitulatif Loyer Paris'!"&amp;ADDRESS(MATCH(A403,'Récapitulatif  Loyer PARIS 2018'!$A:$A,0),MATCH($A$1,'Récapitulatif  Loyer PARIS 2018'!$1:$1,0),4))),0)</f>
        <v>0</v>
      </c>
      <c r="I403" s="43">
        <f t="shared" ca="1" si="27"/>
        <v>0</v>
      </c>
      <c r="J403" s="44" t="str">
        <f t="shared" ca="1" si="28"/>
        <v/>
      </c>
      <c r="K403" s="45" t="str">
        <f t="shared" ca="1" si="29"/>
        <v/>
      </c>
    </row>
    <row r="404" spans="1:11" ht="20.100000000000001" customHeight="1" x14ac:dyDescent="0.25">
      <c r="A404" s="12" t="str">
        <f t="array" aca="1" ref="A404" ca="1">IFERROR(INDEX('Récaptitulatif Résa PARIS 2018'!$A$2:OFFSET($A$2,LastR2,0), MATCH(0, IF($A$1='Récaptitulatif Résa PARIS 2018'!$F$2:OFFSET($F$2,LastR2,0), COUNTIF($A$2:$A403, 'Récaptitulatif Résa PARIS 2018'!$A$2:OFFSET($A$2,LastR2,0)), ""), 0)),"")</f>
        <v/>
      </c>
      <c r="B404" s="43">
        <f ca="1">IF(OR($A404="",$A404=0),0,SUMPRODUCT((('Récaptitulatif Résa PARIS 2018'!$A$2:OFFSET($A$2,LastR2,0))='Analyse par appartement'!$A404)*(('Récaptitulatif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04" s="43">
        <f ca="1">IF(OR($A404="",$A404=0),0,SUMPRODUCT((('Récaptitulatif Résa PARIS 2018'!$A$2:OFFSET($A$2,LastR2,0))='Analyse par appartement'!$A404)*(('Récaptitulatif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04" s="43">
        <f ca="1">IF(OR($A404="",$A404=0),0,SUMPRODUCT((('Récaptitulatif Résa PARIS 2018'!$A$2:OFFSET($A$2,LastR2,0))='Analyse par appartement'!$A404)*(('Récaptitulatif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04" s="43">
        <f ca="1">IF(OR($A404="",$A404=0),0,SUMPRODUCT((('Récaptitulatif Résa PARIS 2018'!$A$2:OFFSET($A$2,LastR2,0))='Analyse par appartement'!$A404)*(('Récaptitulatif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04" s="92">
        <f ca="1">IF(OR($A404="",$A404=0),0,SUMPRODUCT((('Récaptitulatif Résa PARIS 2018'!$A$2:OFFSET($A$2,LastR2,0))='Analyse par appartement'!$A404)*(('Récaptitulatif Résa PARIS 2018'!$F$2:OFFSET($F$2,LastR2,0))='Analyse par appartement'!$A$1)*(('Récaptitulatif Résa PARIS 2018'!$I$2:OFFSET($I$2,LastR2,0)))))</f>
        <v>0</v>
      </c>
      <c r="G404" s="43">
        <f ca="1">IFERROR(IF(A404="",0,INDIRECT("'Récaptitulatif Loyer Paris'!"&amp;ADDRESS(MATCH(A404,'Récapitulatif  Loyer PARIS 2018'!$A:$A,0),MATCH($A$1,'Récapitulatif  Loyer PARIS 2018'!$1:$1,0)+1,4))),0)</f>
        <v>0</v>
      </c>
      <c r="H404" s="92">
        <f ca="1">IFERROR(IF(A404="",0,INDIRECT("'Récaptitulatif Loyer Paris'!"&amp;ADDRESS(MATCH(A404,'Récapitulatif  Loyer PARIS 2018'!$A:$A,0),MATCH($A$1,'Récapitulatif  Loyer PARIS 2018'!$1:$1,0),4))),0)</f>
        <v>0</v>
      </c>
      <c r="I404" s="43">
        <f t="shared" ca="1" si="27"/>
        <v>0</v>
      </c>
      <c r="J404" s="44" t="str">
        <f t="shared" ca="1" si="28"/>
        <v/>
      </c>
      <c r="K404" s="45" t="str">
        <f t="shared" ca="1" si="29"/>
        <v/>
      </c>
    </row>
    <row r="405" spans="1:11" ht="20.100000000000001" customHeight="1" x14ac:dyDescent="0.25">
      <c r="A405" s="12" t="str">
        <f t="array" aca="1" ref="A405" ca="1">IFERROR(INDEX('Récaptitulatif Résa PARIS 2018'!$A$2:OFFSET($A$2,LastR2,0), MATCH(0, IF($A$1='Récaptitulatif Résa PARIS 2018'!$F$2:OFFSET($F$2,LastR2,0), COUNTIF($A$2:$A404, 'Récaptitulatif Résa PARIS 2018'!$A$2:OFFSET($A$2,LastR2,0)), ""), 0)),"")</f>
        <v/>
      </c>
      <c r="B405" s="43">
        <f ca="1">IF(OR($A405="",$A405=0),0,SUMPRODUCT((('Récaptitulatif Résa PARIS 2018'!$A$2:OFFSET($A$2,LastR2,0))='Analyse par appartement'!$A405)*(('Récaptitulatif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05" s="43">
        <f ca="1">IF(OR($A405="",$A405=0),0,SUMPRODUCT((('Récaptitulatif Résa PARIS 2018'!$A$2:OFFSET($A$2,LastR2,0))='Analyse par appartement'!$A405)*(('Récaptitulatif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05" s="43">
        <f ca="1">IF(OR($A405="",$A405=0),0,SUMPRODUCT((('Récaptitulatif Résa PARIS 2018'!$A$2:OFFSET($A$2,LastR2,0))='Analyse par appartement'!$A405)*(('Récaptitulatif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05" s="43">
        <f ca="1">IF(OR($A405="",$A405=0),0,SUMPRODUCT((('Récaptitulatif Résa PARIS 2018'!$A$2:OFFSET($A$2,LastR2,0))='Analyse par appartement'!$A405)*(('Récaptitulatif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05" s="92">
        <f ca="1">IF(OR($A405="",$A405=0),0,SUMPRODUCT((('Récaptitulatif Résa PARIS 2018'!$A$2:OFFSET($A$2,LastR2,0))='Analyse par appartement'!$A405)*(('Récaptitulatif Résa PARIS 2018'!$F$2:OFFSET($F$2,LastR2,0))='Analyse par appartement'!$A$1)*(('Récaptitulatif Résa PARIS 2018'!$I$2:OFFSET($I$2,LastR2,0)))))</f>
        <v>0</v>
      </c>
      <c r="G405" s="43">
        <f ca="1">IFERROR(IF(A405="",0,INDIRECT("'Récaptitulatif Loyer Paris'!"&amp;ADDRESS(MATCH(A405,'Récapitulatif  Loyer PARIS 2018'!$A:$A,0),MATCH($A$1,'Récapitulatif  Loyer PARIS 2018'!$1:$1,0)+1,4))),0)</f>
        <v>0</v>
      </c>
      <c r="H405" s="92">
        <f ca="1">IFERROR(IF(A405="",0,INDIRECT("'Récaptitulatif Loyer Paris'!"&amp;ADDRESS(MATCH(A405,'Récapitulatif  Loyer PARIS 2018'!$A:$A,0),MATCH($A$1,'Récapitulatif  Loyer PARIS 2018'!$1:$1,0),4))),0)</f>
        <v>0</v>
      </c>
      <c r="I405" s="43">
        <f t="shared" ca="1" si="27"/>
        <v>0</v>
      </c>
      <c r="J405" s="44" t="str">
        <f t="shared" ca="1" si="28"/>
        <v/>
      </c>
      <c r="K405" s="45" t="str">
        <f t="shared" ca="1" si="29"/>
        <v/>
      </c>
    </row>
    <row r="406" spans="1:11" ht="20.100000000000001" customHeight="1" x14ac:dyDescent="0.25">
      <c r="A406" s="12" t="str">
        <f t="array" aca="1" ref="A406" ca="1">IFERROR(INDEX('Récaptitulatif Résa PARIS 2018'!$A$2:OFFSET($A$2,LastR2,0), MATCH(0, IF($A$1='Récaptitulatif Résa PARIS 2018'!$F$2:OFFSET($F$2,LastR2,0), COUNTIF($A$2:$A405, 'Récaptitulatif Résa PARIS 2018'!$A$2:OFFSET($A$2,LastR2,0)), ""), 0)),"")</f>
        <v/>
      </c>
      <c r="B406" s="43">
        <f ca="1">IF(OR($A406="",$A406=0),0,SUMPRODUCT((('Récaptitulatif Résa PARIS 2018'!$A$2:OFFSET($A$2,LastR2,0))='Analyse par appartement'!$A406)*(('Récaptitulatif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06" s="43">
        <f ca="1">IF(OR($A406="",$A406=0),0,SUMPRODUCT((('Récaptitulatif Résa PARIS 2018'!$A$2:OFFSET($A$2,LastR2,0))='Analyse par appartement'!$A406)*(('Récaptitulatif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06" s="43">
        <f ca="1">IF(OR($A406="",$A406=0),0,SUMPRODUCT((('Récaptitulatif Résa PARIS 2018'!$A$2:OFFSET($A$2,LastR2,0))='Analyse par appartement'!$A406)*(('Récaptitulatif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06" s="43">
        <f ca="1">IF(OR($A406="",$A406=0),0,SUMPRODUCT((('Récaptitulatif Résa PARIS 2018'!$A$2:OFFSET($A$2,LastR2,0))='Analyse par appartement'!$A406)*(('Récaptitulatif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06" s="92">
        <f ca="1">IF(OR($A406="",$A406=0),0,SUMPRODUCT((('Récaptitulatif Résa PARIS 2018'!$A$2:OFFSET($A$2,LastR2,0))='Analyse par appartement'!$A406)*(('Récaptitulatif Résa PARIS 2018'!$F$2:OFFSET($F$2,LastR2,0))='Analyse par appartement'!$A$1)*(('Récaptitulatif Résa PARIS 2018'!$I$2:OFFSET($I$2,LastR2,0)))))</f>
        <v>0</v>
      </c>
      <c r="G406" s="43">
        <f ca="1">IFERROR(IF(A406="",0,INDIRECT("'Récaptitulatif Loyer Paris'!"&amp;ADDRESS(MATCH(A406,'Récapitulatif  Loyer PARIS 2018'!$A:$A,0),MATCH($A$1,'Récapitulatif  Loyer PARIS 2018'!$1:$1,0)+1,4))),0)</f>
        <v>0</v>
      </c>
      <c r="H406" s="92">
        <f ca="1">IFERROR(IF(A406="",0,INDIRECT("'Récaptitulatif Loyer Paris'!"&amp;ADDRESS(MATCH(A406,'Récapitulatif  Loyer PARIS 2018'!$A:$A,0),MATCH($A$1,'Récapitulatif  Loyer PARIS 2018'!$1:$1,0),4))),0)</f>
        <v>0</v>
      </c>
      <c r="I406" s="43">
        <f t="shared" ca="1" si="27"/>
        <v>0</v>
      </c>
      <c r="J406" s="44" t="str">
        <f t="shared" ca="1" si="28"/>
        <v/>
      </c>
      <c r="K406" s="45" t="str">
        <f t="shared" ca="1" si="29"/>
        <v/>
      </c>
    </row>
    <row r="407" spans="1:11" ht="20.100000000000001" customHeight="1" x14ac:dyDescent="0.25">
      <c r="A407" s="12" t="str">
        <f t="array" aca="1" ref="A407" ca="1">IFERROR(INDEX('Récaptitulatif Résa PARIS 2018'!$A$2:OFFSET($A$2,LastR2,0), MATCH(0, IF($A$1='Récaptitulatif Résa PARIS 2018'!$F$2:OFFSET($F$2,LastR2,0), COUNTIF($A$2:$A406, 'Récaptitulatif Résa PARIS 2018'!$A$2:OFFSET($A$2,LastR2,0)), ""), 0)),"")</f>
        <v/>
      </c>
      <c r="B407" s="43">
        <f ca="1">IF(OR($A407="",$A407=0),0,SUMPRODUCT((('Récaptitulatif Résa PARIS 2018'!$A$2:OFFSET($A$2,LastR2,0))='Analyse par appartement'!$A407)*(('Récaptitulatif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07" s="43">
        <f ca="1">IF(OR($A407="",$A407=0),0,SUMPRODUCT((('Récaptitulatif Résa PARIS 2018'!$A$2:OFFSET($A$2,LastR2,0))='Analyse par appartement'!$A407)*(('Récaptitulatif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07" s="43">
        <f ca="1">IF(OR($A407="",$A407=0),0,SUMPRODUCT((('Récaptitulatif Résa PARIS 2018'!$A$2:OFFSET($A$2,LastR2,0))='Analyse par appartement'!$A407)*(('Récaptitulatif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07" s="43">
        <f ca="1">IF(OR($A407="",$A407=0),0,SUMPRODUCT((('Récaptitulatif Résa PARIS 2018'!$A$2:OFFSET($A$2,LastR2,0))='Analyse par appartement'!$A407)*(('Récaptitulatif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07" s="92">
        <f ca="1">IF(OR($A407="",$A407=0),0,SUMPRODUCT((('Récaptitulatif Résa PARIS 2018'!$A$2:OFFSET($A$2,LastR2,0))='Analyse par appartement'!$A407)*(('Récaptitulatif Résa PARIS 2018'!$F$2:OFFSET($F$2,LastR2,0))='Analyse par appartement'!$A$1)*(('Récaptitulatif Résa PARIS 2018'!$I$2:OFFSET($I$2,LastR2,0)))))</f>
        <v>0</v>
      </c>
      <c r="G407" s="43">
        <f ca="1">IFERROR(IF(A407="",0,INDIRECT("'Récaptitulatif Loyer Paris'!"&amp;ADDRESS(MATCH(A407,'Récapitulatif  Loyer PARIS 2018'!$A:$A,0),MATCH($A$1,'Récapitulatif  Loyer PARIS 2018'!$1:$1,0)+1,4))),0)</f>
        <v>0</v>
      </c>
      <c r="H407" s="92">
        <f ca="1">IFERROR(IF(A407="",0,INDIRECT("'Récaptitulatif Loyer Paris'!"&amp;ADDRESS(MATCH(A407,'Récapitulatif  Loyer PARIS 2018'!$A:$A,0),MATCH($A$1,'Récapitulatif  Loyer PARIS 2018'!$1:$1,0),4))),0)</f>
        <v>0</v>
      </c>
      <c r="I407" s="43">
        <f t="shared" ca="1" si="27"/>
        <v>0</v>
      </c>
      <c r="J407" s="44" t="str">
        <f t="shared" ca="1" si="28"/>
        <v/>
      </c>
      <c r="K407" s="45" t="str">
        <f t="shared" ca="1" si="29"/>
        <v/>
      </c>
    </row>
    <row r="408" spans="1:11" ht="20.100000000000001" customHeight="1" x14ac:dyDescent="0.25">
      <c r="A408" s="12" t="str">
        <f t="array" aca="1" ref="A408" ca="1">IFERROR(INDEX('Récaptitulatif Résa PARIS 2018'!$A$2:OFFSET($A$2,LastR2,0), MATCH(0, IF($A$1='Récaptitulatif Résa PARIS 2018'!$F$2:OFFSET($F$2,LastR2,0), COUNTIF($A$2:$A407, 'Récaptitulatif Résa PARIS 2018'!$A$2:OFFSET($A$2,LastR2,0)), ""), 0)),"")</f>
        <v/>
      </c>
      <c r="B408" s="43">
        <f ca="1">IF(OR($A408="",$A408=0),0,SUMPRODUCT((('Récaptitulatif Résa PARIS 2018'!$A$2:OFFSET($A$2,LastR2,0))='Analyse par appartement'!$A408)*(('Récaptitulatif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08" s="43">
        <f ca="1">IF(OR($A408="",$A408=0),0,SUMPRODUCT((('Récaptitulatif Résa PARIS 2018'!$A$2:OFFSET($A$2,LastR2,0))='Analyse par appartement'!$A408)*(('Récaptitulatif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08" s="43">
        <f ca="1">IF(OR($A408="",$A408=0),0,SUMPRODUCT((('Récaptitulatif Résa PARIS 2018'!$A$2:OFFSET($A$2,LastR2,0))='Analyse par appartement'!$A408)*(('Récaptitulatif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08" s="43">
        <f ca="1">IF(OR($A408="",$A408=0),0,SUMPRODUCT((('Récaptitulatif Résa PARIS 2018'!$A$2:OFFSET($A$2,LastR2,0))='Analyse par appartement'!$A408)*(('Récaptitulatif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08" s="92">
        <f ca="1">IF(OR($A408="",$A408=0),0,SUMPRODUCT((('Récaptitulatif Résa PARIS 2018'!$A$2:OFFSET($A$2,LastR2,0))='Analyse par appartement'!$A408)*(('Récaptitulatif Résa PARIS 2018'!$F$2:OFFSET($F$2,LastR2,0))='Analyse par appartement'!$A$1)*(('Récaptitulatif Résa PARIS 2018'!$I$2:OFFSET($I$2,LastR2,0)))))</f>
        <v>0</v>
      </c>
      <c r="G408" s="43">
        <f ca="1">IFERROR(IF(A408="",0,INDIRECT("'Récaptitulatif Loyer Paris'!"&amp;ADDRESS(MATCH(A408,'Récapitulatif  Loyer PARIS 2018'!$A:$A,0),MATCH($A$1,'Récapitulatif  Loyer PARIS 2018'!$1:$1,0)+1,4))),0)</f>
        <v>0</v>
      </c>
      <c r="H408" s="92">
        <f ca="1">IFERROR(IF(A408="",0,INDIRECT("'Récaptitulatif Loyer Paris'!"&amp;ADDRESS(MATCH(A408,'Récapitulatif  Loyer PARIS 2018'!$A:$A,0),MATCH($A$1,'Récapitulatif  Loyer PARIS 2018'!$1:$1,0),4))),0)</f>
        <v>0</v>
      </c>
      <c r="I408" s="43">
        <f t="shared" ca="1" si="27"/>
        <v>0</v>
      </c>
      <c r="J408" s="44" t="str">
        <f t="shared" ca="1" si="28"/>
        <v/>
      </c>
      <c r="K408" s="45" t="str">
        <f t="shared" ca="1" si="29"/>
        <v/>
      </c>
    </row>
    <row r="409" spans="1:11" ht="20.100000000000001" customHeight="1" x14ac:dyDescent="0.25">
      <c r="A409" s="12" t="str">
        <f t="array" aca="1" ref="A409" ca="1">IFERROR(INDEX('Récaptitulatif Résa PARIS 2018'!$A$2:OFFSET($A$2,LastR2,0), MATCH(0, IF($A$1='Récaptitulatif Résa PARIS 2018'!$F$2:OFFSET($F$2,LastR2,0), COUNTIF($A$2:$A408, 'Récaptitulatif Résa PARIS 2018'!$A$2:OFFSET($A$2,LastR2,0)), ""), 0)),"")</f>
        <v/>
      </c>
      <c r="B409" s="43">
        <f ca="1">IF(OR($A409="",$A409=0),0,SUMPRODUCT((('Récaptitulatif Résa PARIS 2018'!$A$2:OFFSET($A$2,LastR2,0))='Analyse par appartement'!$A409)*(('Récaptitulatif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09" s="43">
        <f ca="1">IF(OR($A409="",$A409=0),0,SUMPRODUCT((('Récaptitulatif Résa PARIS 2018'!$A$2:OFFSET($A$2,LastR2,0))='Analyse par appartement'!$A409)*(('Récaptitulatif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09" s="43">
        <f ca="1">IF(OR($A409="",$A409=0),0,SUMPRODUCT((('Récaptitulatif Résa PARIS 2018'!$A$2:OFFSET($A$2,LastR2,0))='Analyse par appartement'!$A409)*(('Récaptitulatif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09" s="43">
        <f ca="1">IF(OR($A409="",$A409=0),0,SUMPRODUCT((('Récaptitulatif Résa PARIS 2018'!$A$2:OFFSET($A$2,LastR2,0))='Analyse par appartement'!$A409)*(('Récaptitulatif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09" s="92">
        <f ca="1">IF(OR($A409="",$A409=0),0,SUMPRODUCT((('Récaptitulatif Résa PARIS 2018'!$A$2:OFFSET($A$2,LastR2,0))='Analyse par appartement'!$A409)*(('Récaptitulatif Résa PARIS 2018'!$F$2:OFFSET($F$2,LastR2,0))='Analyse par appartement'!$A$1)*(('Récaptitulatif Résa PARIS 2018'!$I$2:OFFSET($I$2,LastR2,0)))))</f>
        <v>0</v>
      </c>
      <c r="G409" s="43">
        <f ca="1">IFERROR(IF(A409="",0,INDIRECT("'Récaptitulatif Loyer Paris'!"&amp;ADDRESS(MATCH(A409,'Récapitulatif  Loyer PARIS 2018'!$A:$A,0),MATCH($A$1,'Récapitulatif  Loyer PARIS 2018'!$1:$1,0)+1,4))),0)</f>
        <v>0</v>
      </c>
      <c r="H409" s="92">
        <f ca="1">IFERROR(IF(A409="",0,INDIRECT("'Récaptitulatif Loyer Paris'!"&amp;ADDRESS(MATCH(A409,'Récapitulatif  Loyer PARIS 2018'!$A:$A,0),MATCH($A$1,'Récapitulatif  Loyer PARIS 2018'!$1:$1,0),4))),0)</f>
        <v>0</v>
      </c>
      <c r="I409" s="43">
        <f t="shared" ca="1" si="27"/>
        <v>0</v>
      </c>
      <c r="J409" s="44" t="str">
        <f t="shared" ca="1" si="28"/>
        <v/>
      </c>
      <c r="K409" s="45" t="str">
        <f t="shared" ca="1" si="29"/>
        <v/>
      </c>
    </row>
    <row r="410" spans="1:11" ht="20.100000000000001" customHeight="1" x14ac:dyDescent="0.25">
      <c r="A410" s="12" t="str">
        <f t="array" aca="1" ref="A410" ca="1">IFERROR(INDEX('Récaptitulatif Résa PARIS 2018'!$A$2:OFFSET($A$2,LastR2,0), MATCH(0, IF($A$1='Récaptitulatif Résa PARIS 2018'!$F$2:OFFSET($F$2,LastR2,0), COUNTIF($A$2:$A409, 'Récaptitulatif Résa PARIS 2018'!$A$2:OFFSET($A$2,LastR2,0)), ""), 0)),"")</f>
        <v/>
      </c>
      <c r="B410" s="43">
        <f ca="1">IF(OR($A410="",$A410=0),0,SUMPRODUCT((('Récaptitulatif Résa PARIS 2018'!$A$2:OFFSET($A$2,LastR2,0))='Analyse par appartement'!$A410)*(('Récaptitulatif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10" s="43">
        <f ca="1">IF(OR($A410="",$A410=0),0,SUMPRODUCT((('Récaptitulatif Résa PARIS 2018'!$A$2:OFFSET($A$2,LastR2,0))='Analyse par appartement'!$A410)*(('Récaptitulatif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10" s="43">
        <f ca="1">IF(OR($A410="",$A410=0),0,SUMPRODUCT((('Récaptitulatif Résa PARIS 2018'!$A$2:OFFSET($A$2,LastR2,0))='Analyse par appartement'!$A410)*(('Récaptitulatif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10" s="43">
        <f ca="1">IF(OR($A410="",$A410=0),0,SUMPRODUCT((('Récaptitulatif Résa PARIS 2018'!$A$2:OFFSET($A$2,LastR2,0))='Analyse par appartement'!$A410)*(('Récaptitulatif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10" s="92">
        <f ca="1">IF(OR($A410="",$A410=0),0,SUMPRODUCT((('Récaptitulatif Résa PARIS 2018'!$A$2:OFFSET($A$2,LastR2,0))='Analyse par appartement'!$A410)*(('Récaptitulatif Résa PARIS 2018'!$F$2:OFFSET($F$2,LastR2,0))='Analyse par appartement'!$A$1)*(('Récaptitulatif Résa PARIS 2018'!$I$2:OFFSET($I$2,LastR2,0)))))</f>
        <v>0</v>
      </c>
      <c r="G410" s="43">
        <f ca="1">IFERROR(IF(A410="",0,INDIRECT("'Récaptitulatif Loyer Paris'!"&amp;ADDRESS(MATCH(A410,'Récapitulatif  Loyer PARIS 2018'!$A:$A,0),MATCH($A$1,'Récapitulatif  Loyer PARIS 2018'!$1:$1,0)+1,4))),0)</f>
        <v>0</v>
      </c>
      <c r="H410" s="92">
        <f ca="1">IFERROR(IF(A410="",0,INDIRECT("'Récaptitulatif Loyer Paris'!"&amp;ADDRESS(MATCH(A410,'Récapitulatif  Loyer PARIS 2018'!$A:$A,0),MATCH($A$1,'Récapitulatif  Loyer PARIS 2018'!$1:$1,0),4))),0)</f>
        <v>0</v>
      </c>
      <c r="I410" s="43">
        <f t="shared" ca="1" si="27"/>
        <v>0</v>
      </c>
      <c r="J410" s="44" t="str">
        <f t="shared" ca="1" si="28"/>
        <v/>
      </c>
      <c r="K410" s="45" t="str">
        <f t="shared" ca="1" si="29"/>
        <v/>
      </c>
    </row>
    <row r="411" spans="1:11" ht="20.100000000000001" customHeight="1" x14ac:dyDescent="0.25">
      <c r="A411" s="12" t="str">
        <f t="array" aca="1" ref="A411" ca="1">IFERROR(INDEX('Récaptitulatif Résa PARIS 2018'!$A$2:OFFSET($A$2,LastR2,0), MATCH(0, IF($A$1='Récaptitulatif Résa PARIS 2018'!$F$2:OFFSET($F$2,LastR2,0), COUNTIF($A$2:$A410, 'Récaptitulatif Résa PARIS 2018'!$A$2:OFFSET($A$2,LastR2,0)), ""), 0)),"")</f>
        <v/>
      </c>
      <c r="B411" s="43">
        <f ca="1">IF(OR($A411="",$A411=0),0,SUMPRODUCT((('Récaptitulatif Résa PARIS 2018'!$A$2:OFFSET($A$2,LastR2,0))='Analyse par appartement'!$A411)*(('Récaptitulatif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11" s="43">
        <f ca="1">IF(OR($A411="",$A411=0),0,SUMPRODUCT((('Récaptitulatif Résa PARIS 2018'!$A$2:OFFSET($A$2,LastR2,0))='Analyse par appartement'!$A411)*(('Récaptitulatif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11" s="43">
        <f ca="1">IF(OR($A411="",$A411=0),0,SUMPRODUCT((('Récaptitulatif Résa PARIS 2018'!$A$2:OFFSET($A$2,LastR2,0))='Analyse par appartement'!$A411)*(('Récaptitulatif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11" s="43">
        <f ca="1">IF(OR($A411="",$A411=0),0,SUMPRODUCT((('Récaptitulatif Résa PARIS 2018'!$A$2:OFFSET($A$2,LastR2,0))='Analyse par appartement'!$A411)*(('Récaptitulatif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11" s="92">
        <f ca="1">IF(OR($A411="",$A411=0),0,SUMPRODUCT((('Récaptitulatif Résa PARIS 2018'!$A$2:OFFSET($A$2,LastR2,0))='Analyse par appartement'!$A411)*(('Récaptitulatif Résa PARIS 2018'!$F$2:OFFSET($F$2,LastR2,0))='Analyse par appartement'!$A$1)*(('Récaptitulatif Résa PARIS 2018'!$I$2:OFFSET($I$2,LastR2,0)))))</f>
        <v>0</v>
      </c>
      <c r="G411" s="43">
        <f ca="1">IFERROR(IF(A411="",0,INDIRECT("'Récaptitulatif Loyer Paris'!"&amp;ADDRESS(MATCH(A411,'Récapitulatif  Loyer PARIS 2018'!$A:$A,0),MATCH($A$1,'Récapitulatif  Loyer PARIS 2018'!$1:$1,0)+1,4))),0)</f>
        <v>0</v>
      </c>
      <c r="H411" s="92">
        <f ca="1">IFERROR(IF(A411="",0,INDIRECT("'Récaptitulatif Loyer Paris'!"&amp;ADDRESS(MATCH(A411,'Récapitulatif  Loyer PARIS 2018'!$A:$A,0),MATCH($A$1,'Récapitulatif  Loyer PARIS 2018'!$1:$1,0),4))),0)</f>
        <v>0</v>
      </c>
      <c r="I411" s="43">
        <f t="shared" ca="1" si="27"/>
        <v>0</v>
      </c>
      <c r="J411" s="44" t="str">
        <f t="shared" ca="1" si="28"/>
        <v/>
      </c>
      <c r="K411" s="45" t="str">
        <f t="shared" ca="1" si="29"/>
        <v/>
      </c>
    </row>
    <row r="412" spans="1:11" ht="20.100000000000001" customHeight="1" x14ac:dyDescent="0.25">
      <c r="A412" s="12" t="str">
        <f t="array" aca="1" ref="A412" ca="1">IFERROR(INDEX('Récaptitulatif Résa PARIS 2018'!$A$2:OFFSET($A$2,LastR2,0), MATCH(0, IF($A$1='Récaptitulatif Résa PARIS 2018'!$F$2:OFFSET($F$2,LastR2,0), COUNTIF($A$2:$A411, 'Récaptitulatif Résa PARIS 2018'!$A$2:OFFSET($A$2,LastR2,0)), ""), 0)),"")</f>
        <v/>
      </c>
      <c r="B412" s="43">
        <f ca="1">IF(OR($A412="",$A412=0),0,SUMPRODUCT((('Récaptitulatif Résa PARIS 2018'!$A$2:OFFSET($A$2,LastR2,0))='Analyse par appartement'!$A412)*(('Récaptitulatif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12" s="43">
        <f ca="1">IF(OR($A412="",$A412=0),0,SUMPRODUCT((('Récaptitulatif Résa PARIS 2018'!$A$2:OFFSET($A$2,LastR2,0))='Analyse par appartement'!$A412)*(('Récaptitulatif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12" s="43">
        <f ca="1">IF(OR($A412="",$A412=0),0,SUMPRODUCT((('Récaptitulatif Résa PARIS 2018'!$A$2:OFFSET($A$2,LastR2,0))='Analyse par appartement'!$A412)*(('Récaptitulatif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12" s="43">
        <f ca="1">IF(OR($A412="",$A412=0),0,SUMPRODUCT((('Récaptitulatif Résa PARIS 2018'!$A$2:OFFSET($A$2,LastR2,0))='Analyse par appartement'!$A412)*(('Récaptitulatif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12" s="92">
        <f ca="1">IF(OR($A412="",$A412=0),0,SUMPRODUCT((('Récaptitulatif Résa PARIS 2018'!$A$2:OFFSET($A$2,LastR2,0))='Analyse par appartement'!$A412)*(('Récaptitulatif Résa PARIS 2018'!$F$2:OFFSET($F$2,LastR2,0))='Analyse par appartement'!$A$1)*(('Récaptitulatif Résa PARIS 2018'!$I$2:OFFSET($I$2,LastR2,0)))))</f>
        <v>0</v>
      </c>
      <c r="G412" s="43">
        <f ca="1">IFERROR(IF(A412="",0,INDIRECT("'Récaptitulatif Loyer Paris'!"&amp;ADDRESS(MATCH(A412,'Récapitulatif  Loyer PARIS 2018'!$A:$A,0),MATCH($A$1,'Récapitulatif  Loyer PARIS 2018'!$1:$1,0)+1,4))),0)</f>
        <v>0</v>
      </c>
      <c r="H412" s="92">
        <f ca="1">IFERROR(IF(A412="",0,INDIRECT("'Récaptitulatif Loyer Paris'!"&amp;ADDRESS(MATCH(A412,'Récapitulatif  Loyer PARIS 2018'!$A:$A,0),MATCH($A$1,'Récapitulatif  Loyer PARIS 2018'!$1:$1,0),4))),0)</f>
        <v>0</v>
      </c>
      <c r="I412" s="43">
        <f t="shared" ca="1" si="27"/>
        <v>0</v>
      </c>
      <c r="J412" s="44" t="str">
        <f t="shared" ca="1" si="28"/>
        <v/>
      </c>
      <c r="K412" s="45" t="str">
        <f t="shared" ca="1" si="29"/>
        <v/>
      </c>
    </row>
    <row r="413" spans="1:11" ht="20.100000000000001" customHeight="1" x14ac:dyDescent="0.25">
      <c r="A413" s="12" t="str">
        <f t="array" aca="1" ref="A413" ca="1">IFERROR(INDEX('Récaptitulatif Résa PARIS 2018'!$A$2:OFFSET($A$2,LastR2,0), MATCH(0, IF($A$1='Récaptitulatif Résa PARIS 2018'!$F$2:OFFSET($F$2,LastR2,0), COUNTIF($A$2:$A412, 'Récaptitulatif Résa PARIS 2018'!$A$2:OFFSET($A$2,LastR2,0)), ""), 0)),"")</f>
        <v/>
      </c>
      <c r="B413" s="43">
        <f ca="1">IF(OR($A413="",$A413=0),0,SUMPRODUCT((('Récaptitulatif Résa PARIS 2018'!$A$2:OFFSET($A$2,LastR2,0))='Analyse par appartement'!$A413)*(('Récaptitulatif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13" s="43">
        <f ca="1">IF(OR($A413="",$A413=0),0,SUMPRODUCT((('Récaptitulatif Résa PARIS 2018'!$A$2:OFFSET($A$2,LastR2,0))='Analyse par appartement'!$A413)*(('Récaptitulatif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13" s="43">
        <f ca="1">IF(OR($A413="",$A413=0),0,SUMPRODUCT((('Récaptitulatif Résa PARIS 2018'!$A$2:OFFSET($A$2,LastR2,0))='Analyse par appartement'!$A413)*(('Récaptitulatif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13" s="43">
        <f ca="1">IF(OR($A413="",$A413=0),0,SUMPRODUCT((('Récaptitulatif Résa PARIS 2018'!$A$2:OFFSET($A$2,LastR2,0))='Analyse par appartement'!$A413)*(('Récaptitulatif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13" s="92">
        <f ca="1">IF(OR($A413="",$A413=0),0,SUMPRODUCT((('Récaptitulatif Résa PARIS 2018'!$A$2:OFFSET($A$2,LastR2,0))='Analyse par appartement'!$A413)*(('Récaptitulatif Résa PARIS 2018'!$F$2:OFFSET($F$2,LastR2,0))='Analyse par appartement'!$A$1)*(('Récaptitulatif Résa PARIS 2018'!$I$2:OFFSET($I$2,LastR2,0)))))</f>
        <v>0</v>
      </c>
      <c r="G413" s="43">
        <f ca="1">IFERROR(IF(A413="",0,INDIRECT("'Récaptitulatif Loyer Paris'!"&amp;ADDRESS(MATCH(A413,'Récapitulatif  Loyer PARIS 2018'!$A:$A,0),MATCH($A$1,'Récapitulatif  Loyer PARIS 2018'!$1:$1,0)+1,4))),0)</f>
        <v>0</v>
      </c>
      <c r="H413" s="92">
        <f ca="1">IFERROR(IF(A413="",0,INDIRECT("'Récaptitulatif Loyer Paris'!"&amp;ADDRESS(MATCH(A413,'Récapitulatif  Loyer PARIS 2018'!$A:$A,0),MATCH($A$1,'Récapitulatif  Loyer PARIS 2018'!$1:$1,0),4))),0)</f>
        <v>0</v>
      </c>
      <c r="I413" s="43">
        <f t="shared" ca="1" si="27"/>
        <v>0</v>
      </c>
      <c r="J413" s="44" t="str">
        <f t="shared" ca="1" si="28"/>
        <v/>
      </c>
      <c r="K413" s="45" t="str">
        <f t="shared" ca="1" si="29"/>
        <v/>
      </c>
    </row>
    <row r="414" spans="1:11" ht="20.100000000000001" customHeight="1" x14ac:dyDescent="0.25">
      <c r="A414" s="12" t="str">
        <f t="array" aca="1" ref="A414" ca="1">IFERROR(INDEX('Récaptitulatif Résa PARIS 2018'!$A$2:OFFSET($A$2,LastR2,0), MATCH(0, IF($A$1='Récaptitulatif Résa PARIS 2018'!$F$2:OFFSET($F$2,LastR2,0), COUNTIF($A$2:$A413, 'Récaptitulatif Résa PARIS 2018'!$A$2:OFFSET($A$2,LastR2,0)), ""), 0)),"")</f>
        <v/>
      </c>
      <c r="B414" s="43">
        <f ca="1">IF(OR($A414="",$A414=0),0,SUMPRODUCT((('Récaptitulatif Résa PARIS 2018'!$A$2:OFFSET($A$2,LastR2,0))='Analyse par appartement'!$A414)*(('Récaptitulatif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14" s="43">
        <f ca="1">IF(OR($A414="",$A414=0),0,SUMPRODUCT((('Récaptitulatif Résa PARIS 2018'!$A$2:OFFSET($A$2,LastR2,0))='Analyse par appartement'!$A414)*(('Récaptitulatif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14" s="43">
        <f ca="1">IF(OR($A414="",$A414=0),0,SUMPRODUCT((('Récaptitulatif Résa PARIS 2018'!$A$2:OFFSET($A$2,LastR2,0))='Analyse par appartement'!$A414)*(('Récaptitulatif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14" s="43">
        <f ca="1">IF(OR($A414="",$A414=0),0,SUMPRODUCT((('Récaptitulatif Résa PARIS 2018'!$A$2:OFFSET($A$2,LastR2,0))='Analyse par appartement'!$A414)*(('Récaptitulatif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14" s="92">
        <f ca="1">IF(OR($A414="",$A414=0),0,SUMPRODUCT((('Récaptitulatif Résa PARIS 2018'!$A$2:OFFSET($A$2,LastR2,0))='Analyse par appartement'!$A414)*(('Récaptitulatif Résa PARIS 2018'!$F$2:OFFSET($F$2,LastR2,0))='Analyse par appartement'!$A$1)*(('Récaptitulatif Résa PARIS 2018'!$I$2:OFFSET($I$2,LastR2,0)))))</f>
        <v>0</v>
      </c>
      <c r="G414" s="43">
        <f ca="1">IFERROR(IF(A414="",0,INDIRECT("'Récaptitulatif Loyer Paris'!"&amp;ADDRESS(MATCH(A414,'Récapitulatif  Loyer PARIS 2018'!$A:$A,0),MATCH($A$1,'Récapitulatif  Loyer PARIS 2018'!$1:$1,0)+1,4))),0)</f>
        <v>0</v>
      </c>
      <c r="H414" s="92">
        <f ca="1">IFERROR(IF(A414="",0,INDIRECT("'Récaptitulatif Loyer Paris'!"&amp;ADDRESS(MATCH(A414,'Récapitulatif  Loyer PARIS 2018'!$A:$A,0),MATCH($A$1,'Récapitulatif  Loyer PARIS 2018'!$1:$1,0),4))),0)</f>
        <v>0</v>
      </c>
      <c r="I414" s="43">
        <f t="shared" ca="1" si="27"/>
        <v>0</v>
      </c>
      <c r="J414" s="44" t="str">
        <f t="shared" ca="1" si="28"/>
        <v/>
      </c>
      <c r="K414" s="45" t="str">
        <f t="shared" ca="1" si="29"/>
        <v/>
      </c>
    </row>
    <row r="415" spans="1:11" ht="20.100000000000001" customHeight="1" x14ac:dyDescent="0.25">
      <c r="A415" s="12" t="str">
        <f t="array" aca="1" ref="A415" ca="1">IFERROR(INDEX('Récaptitulatif Résa PARIS 2018'!$A$2:OFFSET($A$2,LastR2,0), MATCH(0, IF($A$1='Récaptitulatif Résa PARIS 2018'!$F$2:OFFSET($F$2,LastR2,0), COUNTIF($A$2:$A414, 'Récaptitulatif Résa PARIS 2018'!$A$2:OFFSET($A$2,LastR2,0)), ""), 0)),"")</f>
        <v/>
      </c>
      <c r="B415" s="43">
        <f ca="1">IF(OR($A415="",$A415=0),0,SUMPRODUCT((('Récaptitulatif Résa PARIS 2018'!$A$2:OFFSET($A$2,LastR2,0))='Analyse par appartement'!$A415)*(('Récaptitulatif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15" s="43">
        <f ca="1">IF(OR($A415="",$A415=0),0,SUMPRODUCT((('Récaptitulatif Résa PARIS 2018'!$A$2:OFFSET($A$2,LastR2,0))='Analyse par appartement'!$A415)*(('Récaptitulatif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15" s="43">
        <f ca="1">IF(OR($A415="",$A415=0),0,SUMPRODUCT((('Récaptitulatif Résa PARIS 2018'!$A$2:OFFSET($A$2,LastR2,0))='Analyse par appartement'!$A415)*(('Récaptitulatif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15" s="43">
        <f ca="1">IF(OR($A415="",$A415=0),0,SUMPRODUCT((('Récaptitulatif Résa PARIS 2018'!$A$2:OFFSET($A$2,LastR2,0))='Analyse par appartement'!$A415)*(('Récaptitulatif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15" s="92">
        <f ca="1">IF(OR($A415="",$A415=0),0,SUMPRODUCT((('Récaptitulatif Résa PARIS 2018'!$A$2:OFFSET($A$2,LastR2,0))='Analyse par appartement'!$A415)*(('Récaptitulatif Résa PARIS 2018'!$F$2:OFFSET($F$2,LastR2,0))='Analyse par appartement'!$A$1)*(('Récaptitulatif Résa PARIS 2018'!$I$2:OFFSET($I$2,LastR2,0)))))</f>
        <v>0</v>
      </c>
      <c r="G415" s="43">
        <f ca="1">IFERROR(IF(A415="",0,INDIRECT("'Récaptitulatif Loyer Paris'!"&amp;ADDRESS(MATCH(A415,'Récapitulatif  Loyer PARIS 2018'!$A:$A,0),MATCH($A$1,'Récapitulatif  Loyer PARIS 2018'!$1:$1,0)+1,4))),0)</f>
        <v>0</v>
      </c>
      <c r="H415" s="92">
        <f ca="1">IFERROR(IF(A415="",0,INDIRECT("'Récaptitulatif Loyer Paris'!"&amp;ADDRESS(MATCH(A415,'Récapitulatif  Loyer PARIS 2018'!$A:$A,0),MATCH($A$1,'Récapitulatif  Loyer PARIS 2018'!$1:$1,0),4))),0)</f>
        <v>0</v>
      </c>
      <c r="I415" s="43">
        <f t="shared" ca="1" si="27"/>
        <v>0</v>
      </c>
      <c r="J415" s="44" t="str">
        <f t="shared" ca="1" si="28"/>
        <v/>
      </c>
      <c r="K415" s="45" t="str">
        <f t="shared" ca="1" si="29"/>
        <v/>
      </c>
    </row>
    <row r="416" spans="1:11" ht="20.100000000000001" customHeight="1" x14ac:dyDescent="0.25">
      <c r="A416" s="12" t="str">
        <f t="array" aca="1" ref="A416" ca="1">IFERROR(INDEX('Récaptitulatif Résa PARIS 2018'!$A$2:OFFSET($A$2,LastR2,0), MATCH(0, IF($A$1='Récaptitulatif Résa PARIS 2018'!$F$2:OFFSET($F$2,LastR2,0), COUNTIF($A$2:$A415, 'Récaptitulatif Résa PARIS 2018'!$A$2:OFFSET($A$2,LastR2,0)), ""), 0)),"")</f>
        <v/>
      </c>
      <c r="B416" s="43">
        <f ca="1">IF(OR($A416="",$A416=0),0,SUMPRODUCT((('Récaptitulatif Résa PARIS 2018'!$A$2:OFFSET($A$2,LastR2,0))='Analyse par appartement'!$A416)*(('Récaptitulatif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16" s="43">
        <f ca="1">IF(OR($A416="",$A416=0),0,SUMPRODUCT((('Récaptitulatif Résa PARIS 2018'!$A$2:OFFSET($A$2,LastR2,0))='Analyse par appartement'!$A416)*(('Récaptitulatif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16" s="43">
        <f ca="1">IF(OR($A416="",$A416=0),0,SUMPRODUCT((('Récaptitulatif Résa PARIS 2018'!$A$2:OFFSET($A$2,LastR2,0))='Analyse par appartement'!$A416)*(('Récaptitulatif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16" s="43">
        <f ca="1">IF(OR($A416="",$A416=0),0,SUMPRODUCT((('Récaptitulatif Résa PARIS 2018'!$A$2:OFFSET($A$2,LastR2,0))='Analyse par appartement'!$A416)*(('Récaptitulatif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16" s="92">
        <f ca="1">IF(OR($A416="",$A416=0),0,SUMPRODUCT((('Récaptitulatif Résa PARIS 2018'!$A$2:OFFSET($A$2,LastR2,0))='Analyse par appartement'!$A416)*(('Récaptitulatif Résa PARIS 2018'!$F$2:OFFSET($F$2,LastR2,0))='Analyse par appartement'!$A$1)*(('Récaptitulatif Résa PARIS 2018'!$I$2:OFFSET($I$2,LastR2,0)))))</f>
        <v>0</v>
      </c>
      <c r="G416" s="43">
        <f ca="1">IFERROR(IF(A416="",0,INDIRECT("'Récaptitulatif Loyer Paris'!"&amp;ADDRESS(MATCH(A416,'Récapitulatif  Loyer PARIS 2018'!$A:$A,0),MATCH($A$1,'Récapitulatif  Loyer PARIS 2018'!$1:$1,0)+1,4))),0)</f>
        <v>0</v>
      </c>
      <c r="H416" s="92">
        <f ca="1">IFERROR(IF(A416="",0,INDIRECT("'Récaptitulatif Loyer Paris'!"&amp;ADDRESS(MATCH(A416,'Récapitulatif  Loyer PARIS 2018'!$A:$A,0),MATCH($A$1,'Récapitulatif  Loyer PARIS 2018'!$1:$1,0),4))),0)</f>
        <v>0</v>
      </c>
      <c r="I416" s="43">
        <f t="shared" ca="1" si="27"/>
        <v>0</v>
      </c>
      <c r="J416" s="44" t="str">
        <f t="shared" ca="1" si="28"/>
        <v/>
      </c>
      <c r="K416" s="45" t="str">
        <f t="shared" ca="1" si="29"/>
        <v/>
      </c>
    </row>
    <row r="417" spans="1:11" ht="20.100000000000001" customHeight="1" x14ac:dyDescent="0.25">
      <c r="A417" s="12" t="str">
        <f t="array" aca="1" ref="A417" ca="1">IFERROR(INDEX('Récaptitulatif Résa PARIS 2018'!$A$2:OFFSET($A$2,LastR2,0), MATCH(0, IF($A$1='Récaptitulatif Résa PARIS 2018'!$F$2:OFFSET($F$2,LastR2,0), COUNTIF($A$2:$A416, 'Récaptitulatif Résa PARIS 2018'!$A$2:OFFSET($A$2,LastR2,0)), ""), 0)),"")</f>
        <v/>
      </c>
      <c r="B417" s="43">
        <f ca="1">IF(OR($A417="",$A417=0),0,SUMPRODUCT((('Récaptitulatif Résa PARIS 2018'!$A$2:OFFSET($A$2,LastR2,0))='Analyse par appartement'!$A417)*(('Récaptitulatif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17" s="43">
        <f ca="1">IF(OR($A417="",$A417=0),0,SUMPRODUCT((('Récaptitulatif Résa PARIS 2018'!$A$2:OFFSET($A$2,LastR2,0))='Analyse par appartement'!$A417)*(('Récaptitulatif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17" s="43">
        <f ca="1">IF(OR($A417="",$A417=0),0,SUMPRODUCT((('Récaptitulatif Résa PARIS 2018'!$A$2:OFFSET($A$2,LastR2,0))='Analyse par appartement'!$A417)*(('Récaptitulatif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17" s="43">
        <f ca="1">IF(OR($A417="",$A417=0),0,SUMPRODUCT((('Récaptitulatif Résa PARIS 2018'!$A$2:OFFSET($A$2,LastR2,0))='Analyse par appartement'!$A417)*(('Récaptitulatif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17" s="92">
        <f ca="1">IF(OR($A417="",$A417=0),0,SUMPRODUCT((('Récaptitulatif Résa PARIS 2018'!$A$2:OFFSET($A$2,LastR2,0))='Analyse par appartement'!$A417)*(('Récaptitulatif Résa PARIS 2018'!$F$2:OFFSET($F$2,LastR2,0))='Analyse par appartement'!$A$1)*(('Récaptitulatif Résa PARIS 2018'!$I$2:OFFSET($I$2,LastR2,0)))))</f>
        <v>0</v>
      </c>
      <c r="G417" s="43">
        <f ca="1">IFERROR(IF(A417="",0,INDIRECT("'Récaptitulatif Loyer Paris'!"&amp;ADDRESS(MATCH(A417,'Récapitulatif  Loyer PARIS 2018'!$A:$A,0),MATCH($A$1,'Récapitulatif  Loyer PARIS 2018'!$1:$1,0)+1,4))),0)</f>
        <v>0</v>
      </c>
      <c r="H417" s="92">
        <f ca="1">IFERROR(IF(A417="",0,INDIRECT("'Récaptitulatif Loyer Paris'!"&amp;ADDRESS(MATCH(A417,'Récapitulatif  Loyer PARIS 2018'!$A:$A,0),MATCH($A$1,'Récapitulatif  Loyer PARIS 2018'!$1:$1,0),4))),0)</f>
        <v>0</v>
      </c>
      <c r="I417" s="43">
        <f t="shared" ca="1" si="27"/>
        <v>0</v>
      </c>
      <c r="J417" s="44" t="str">
        <f t="shared" ca="1" si="28"/>
        <v/>
      </c>
      <c r="K417" s="45" t="str">
        <f t="shared" ca="1" si="29"/>
        <v/>
      </c>
    </row>
    <row r="418" spans="1:11" ht="20.100000000000001" customHeight="1" x14ac:dyDescent="0.25">
      <c r="A418" s="12" t="str">
        <f t="array" aca="1" ref="A418" ca="1">IFERROR(INDEX('Récaptitulatif Résa PARIS 2018'!$A$2:OFFSET($A$2,LastR2,0), MATCH(0, IF($A$1='Récaptitulatif Résa PARIS 2018'!$F$2:OFFSET($F$2,LastR2,0), COUNTIF($A$2:$A417, 'Récaptitulatif Résa PARIS 2018'!$A$2:OFFSET($A$2,LastR2,0)), ""), 0)),"")</f>
        <v/>
      </c>
      <c r="B418" s="43">
        <f ca="1">IF(OR($A418="",$A418=0),0,SUMPRODUCT((('Récaptitulatif Résa PARIS 2018'!$A$2:OFFSET($A$2,LastR2,0))='Analyse par appartement'!$A418)*(('Récaptitulatif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18" s="43">
        <f ca="1">IF(OR($A418="",$A418=0),0,SUMPRODUCT((('Récaptitulatif Résa PARIS 2018'!$A$2:OFFSET($A$2,LastR2,0))='Analyse par appartement'!$A418)*(('Récaptitulatif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18" s="43">
        <f ca="1">IF(OR($A418="",$A418=0),0,SUMPRODUCT((('Récaptitulatif Résa PARIS 2018'!$A$2:OFFSET($A$2,LastR2,0))='Analyse par appartement'!$A418)*(('Récaptitulatif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18" s="43">
        <f ca="1">IF(OR($A418="",$A418=0),0,SUMPRODUCT((('Récaptitulatif Résa PARIS 2018'!$A$2:OFFSET($A$2,LastR2,0))='Analyse par appartement'!$A418)*(('Récaptitulatif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18" s="92">
        <f ca="1">IF(OR($A418="",$A418=0),0,SUMPRODUCT((('Récaptitulatif Résa PARIS 2018'!$A$2:OFFSET($A$2,LastR2,0))='Analyse par appartement'!$A418)*(('Récaptitulatif Résa PARIS 2018'!$F$2:OFFSET($F$2,LastR2,0))='Analyse par appartement'!$A$1)*(('Récaptitulatif Résa PARIS 2018'!$I$2:OFFSET($I$2,LastR2,0)))))</f>
        <v>0</v>
      </c>
      <c r="G418" s="43">
        <f ca="1">IFERROR(IF(A418="",0,INDIRECT("'Récaptitulatif Loyer Paris'!"&amp;ADDRESS(MATCH(A418,'Récapitulatif  Loyer PARIS 2018'!$A:$A,0),MATCH($A$1,'Récapitulatif  Loyer PARIS 2018'!$1:$1,0)+1,4))),0)</f>
        <v>0</v>
      </c>
      <c r="H418" s="92">
        <f ca="1">IFERROR(IF(A418="",0,INDIRECT("'Récaptitulatif Loyer Paris'!"&amp;ADDRESS(MATCH(A418,'Récapitulatif  Loyer PARIS 2018'!$A:$A,0),MATCH($A$1,'Récapitulatif  Loyer PARIS 2018'!$1:$1,0),4))),0)</f>
        <v>0</v>
      </c>
      <c r="I418" s="43">
        <f t="shared" ca="1" si="27"/>
        <v>0</v>
      </c>
      <c r="J418" s="44" t="str">
        <f t="shared" ca="1" si="28"/>
        <v/>
      </c>
      <c r="K418" s="45" t="str">
        <f t="shared" ca="1" si="29"/>
        <v/>
      </c>
    </row>
    <row r="419" spans="1:11" ht="20.100000000000001" customHeight="1" x14ac:dyDescent="0.25">
      <c r="A419" s="12" t="str">
        <f t="array" aca="1" ref="A419" ca="1">IFERROR(INDEX('Récaptitulatif Résa PARIS 2018'!$A$2:OFFSET($A$2,LastR2,0), MATCH(0, IF($A$1='Récaptitulatif Résa PARIS 2018'!$F$2:OFFSET($F$2,LastR2,0), COUNTIF($A$2:$A418, 'Récaptitulatif Résa PARIS 2018'!$A$2:OFFSET($A$2,LastR2,0)), ""), 0)),"")</f>
        <v/>
      </c>
      <c r="B419" s="43">
        <f ca="1">IF(OR($A419="",$A419=0),0,SUMPRODUCT((('Récaptitulatif Résa PARIS 2018'!$A$2:OFFSET($A$2,LastR2,0))='Analyse par appartement'!$A419)*(('Récaptitulatif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19" s="43">
        <f ca="1">IF(OR($A419="",$A419=0),0,SUMPRODUCT((('Récaptitulatif Résa PARIS 2018'!$A$2:OFFSET($A$2,LastR2,0))='Analyse par appartement'!$A419)*(('Récaptitulatif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19" s="43">
        <f ca="1">IF(OR($A419="",$A419=0),0,SUMPRODUCT((('Récaptitulatif Résa PARIS 2018'!$A$2:OFFSET($A$2,LastR2,0))='Analyse par appartement'!$A419)*(('Récaptitulatif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19" s="43">
        <f ca="1">IF(OR($A419="",$A419=0),0,SUMPRODUCT((('Récaptitulatif Résa PARIS 2018'!$A$2:OFFSET($A$2,LastR2,0))='Analyse par appartement'!$A419)*(('Récaptitulatif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19" s="92">
        <f ca="1">IF(OR($A419="",$A419=0),0,SUMPRODUCT((('Récaptitulatif Résa PARIS 2018'!$A$2:OFFSET($A$2,LastR2,0))='Analyse par appartement'!$A419)*(('Récaptitulatif Résa PARIS 2018'!$F$2:OFFSET($F$2,LastR2,0))='Analyse par appartement'!$A$1)*(('Récaptitulatif Résa PARIS 2018'!$I$2:OFFSET($I$2,LastR2,0)))))</f>
        <v>0</v>
      </c>
      <c r="G419" s="43">
        <f ca="1">IFERROR(IF(A419="",0,INDIRECT("'Récaptitulatif Loyer Paris'!"&amp;ADDRESS(MATCH(A419,'Récapitulatif  Loyer PARIS 2018'!$A:$A,0),MATCH($A$1,'Récapitulatif  Loyer PARIS 2018'!$1:$1,0)+1,4))),0)</f>
        <v>0</v>
      </c>
      <c r="H419" s="92">
        <f ca="1">IFERROR(IF(A419="",0,INDIRECT("'Récaptitulatif Loyer Paris'!"&amp;ADDRESS(MATCH(A419,'Récapitulatif  Loyer PARIS 2018'!$A:$A,0),MATCH($A$1,'Récapitulatif  Loyer PARIS 2018'!$1:$1,0),4))),0)</f>
        <v>0</v>
      </c>
      <c r="I419" s="43">
        <f t="shared" ca="1" si="27"/>
        <v>0</v>
      </c>
      <c r="J419" s="44" t="str">
        <f t="shared" ca="1" si="28"/>
        <v/>
      </c>
      <c r="K419" s="45" t="str">
        <f t="shared" ca="1" si="29"/>
        <v/>
      </c>
    </row>
    <row r="420" spans="1:11" ht="20.100000000000001" customHeight="1" x14ac:dyDescent="0.25">
      <c r="A420" s="12" t="str">
        <f t="array" aca="1" ref="A420" ca="1">IFERROR(INDEX('Récaptitulatif Résa PARIS 2018'!$A$2:OFFSET($A$2,LastR2,0), MATCH(0, IF($A$1='Récaptitulatif Résa PARIS 2018'!$F$2:OFFSET($F$2,LastR2,0), COUNTIF($A$2:$A419, 'Récaptitulatif Résa PARIS 2018'!$A$2:OFFSET($A$2,LastR2,0)), ""), 0)),"")</f>
        <v/>
      </c>
      <c r="B420" s="43">
        <f ca="1">IF(OR($A420="",$A420=0),0,SUMPRODUCT((('Récaptitulatif Résa PARIS 2018'!$A$2:OFFSET($A$2,LastR2,0))='Analyse par appartement'!$A420)*(('Récaptitulatif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20" s="43">
        <f ca="1">IF(OR($A420="",$A420=0),0,SUMPRODUCT((('Récaptitulatif Résa PARIS 2018'!$A$2:OFFSET($A$2,LastR2,0))='Analyse par appartement'!$A420)*(('Récaptitulatif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20" s="43">
        <f ca="1">IF(OR($A420="",$A420=0),0,SUMPRODUCT((('Récaptitulatif Résa PARIS 2018'!$A$2:OFFSET($A$2,LastR2,0))='Analyse par appartement'!$A420)*(('Récaptitulatif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20" s="43">
        <f ca="1">IF(OR($A420="",$A420=0),0,SUMPRODUCT((('Récaptitulatif Résa PARIS 2018'!$A$2:OFFSET($A$2,LastR2,0))='Analyse par appartement'!$A420)*(('Récaptitulatif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20" s="92">
        <f ca="1">IF(OR($A420="",$A420=0),0,SUMPRODUCT((('Récaptitulatif Résa PARIS 2018'!$A$2:OFFSET($A$2,LastR2,0))='Analyse par appartement'!$A420)*(('Récaptitulatif Résa PARIS 2018'!$F$2:OFFSET($F$2,LastR2,0))='Analyse par appartement'!$A$1)*(('Récaptitulatif Résa PARIS 2018'!$I$2:OFFSET($I$2,LastR2,0)))))</f>
        <v>0</v>
      </c>
      <c r="G420" s="43">
        <f ca="1">IFERROR(IF(A420="",0,INDIRECT("'Récaptitulatif Loyer Paris'!"&amp;ADDRESS(MATCH(A420,'Récapitulatif  Loyer PARIS 2018'!$A:$A,0),MATCH($A$1,'Récapitulatif  Loyer PARIS 2018'!$1:$1,0)+1,4))),0)</f>
        <v>0</v>
      </c>
      <c r="H420" s="92">
        <f ca="1">IFERROR(IF(A420="",0,INDIRECT("'Récaptitulatif Loyer Paris'!"&amp;ADDRESS(MATCH(A420,'Récapitulatif  Loyer PARIS 2018'!$A:$A,0),MATCH($A$1,'Récapitulatif  Loyer PARIS 2018'!$1:$1,0),4))),0)</f>
        <v>0</v>
      </c>
      <c r="I420" s="43">
        <f t="shared" ca="1" si="27"/>
        <v>0</v>
      </c>
      <c r="J420" s="44" t="str">
        <f t="shared" ca="1" si="28"/>
        <v/>
      </c>
      <c r="K420" s="45" t="str">
        <f t="shared" ca="1" si="29"/>
        <v/>
      </c>
    </row>
    <row r="421" spans="1:11" ht="20.100000000000001" customHeight="1" x14ac:dyDescent="0.25">
      <c r="A421" s="12" t="str">
        <f t="array" aca="1" ref="A421" ca="1">IFERROR(INDEX('Récaptitulatif Résa PARIS 2018'!$A$2:OFFSET($A$2,LastR2,0), MATCH(0, IF($A$1='Récaptitulatif Résa PARIS 2018'!$F$2:OFFSET($F$2,LastR2,0), COUNTIF($A$2:$A420, 'Récaptitulatif Résa PARIS 2018'!$A$2:OFFSET($A$2,LastR2,0)), ""), 0)),"")</f>
        <v/>
      </c>
      <c r="B421" s="43">
        <f ca="1">IF(OR($A421="",$A421=0),0,SUMPRODUCT((('Récaptitulatif Résa PARIS 2018'!$A$2:OFFSET($A$2,LastR2,0))='Analyse par appartement'!$A421)*(('Récaptitulatif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21" s="43">
        <f ca="1">IF(OR($A421="",$A421=0),0,SUMPRODUCT((('Récaptitulatif Résa PARIS 2018'!$A$2:OFFSET($A$2,LastR2,0))='Analyse par appartement'!$A421)*(('Récaptitulatif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21" s="43">
        <f ca="1">IF(OR($A421="",$A421=0),0,SUMPRODUCT((('Récaptitulatif Résa PARIS 2018'!$A$2:OFFSET($A$2,LastR2,0))='Analyse par appartement'!$A421)*(('Récaptitulatif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21" s="43">
        <f ca="1">IF(OR($A421="",$A421=0),0,SUMPRODUCT((('Récaptitulatif Résa PARIS 2018'!$A$2:OFFSET($A$2,LastR2,0))='Analyse par appartement'!$A421)*(('Récaptitulatif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21" s="92">
        <f ca="1">IF(OR($A421="",$A421=0),0,SUMPRODUCT((('Récaptitulatif Résa PARIS 2018'!$A$2:OFFSET($A$2,LastR2,0))='Analyse par appartement'!$A421)*(('Récaptitulatif Résa PARIS 2018'!$F$2:OFFSET($F$2,LastR2,0))='Analyse par appartement'!$A$1)*(('Récaptitulatif Résa PARIS 2018'!$I$2:OFFSET($I$2,LastR2,0)))))</f>
        <v>0</v>
      </c>
      <c r="G421" s="43">
        <f ca="1">IFERROR(IF(A421="",0,INDIRECT("'Récaptitulatif Loyer Paris'!"&amp;ADDRESS(MATCH(A421,'Récapitulatif  Loyer PARIS 2018'!$A:$A,0),MATCH($A$1,'Récapitulatif  Loyer PARIS 2018'!$1:$1,0)+1,4))),0)</f>
        <v>0</v>
      </c>
      <c r="H421" s="92">
        <f ca="1">IFERROR(IF(A421="",0,INDIRECT("'Récaptitulatif Loyer Paris'!"&amp;ADDRESS(MATCH(A421,'Récapitulatif  Loyer PARIS 2018'!$A:$A,0),MATCH($A$1,'Récapitulatif  Loyer PARIS 2018'!$1:$1,0),4))),0)</f>
        <v>0</v>
      </c>
      <c r="I421" s="43">
        <f t="shared" ca="1" si="27"/>
        <v>0</v>
      </c>
      <c r="J421" s="44" t="str">
        <f t="shared" ca="1" si="28"/>
        <v/>
      </c>
      <c r="K421" s="45" t="str">
        <f t="shared" ca="1" si="29"/>
        <v/>
      </c>
    </row>
    <row r="422" spans="1:11" ht="20.100000000000001" customHeight="1" x14ac:dyDescent="0.25">
      <c r="A422" s="12" t="str">
        <f t="array" aca="1" ref="A422" ca="1">IFERROR(INDEX('Récaptitulatif Résa PARIS 2018'!$A$2:OFFSET($A$2,LastR2,0), MATCH(0, IF($A$1='Récaptitulatif Résa PARIS 2018'!$F$2:OFFSET($F$2,LastR2,0), COUNTIF($A$2:$A421, 'Récaptitulatif Résa PARIS 2018'!$A$2:OFFSET($A$2,LastR2,0)), ""), 0)),"")</f>
        <v/>
      </c>
      <c r="B422" s="43">
        <f ca="1">IF(OR($A422="",$A422=0),0,SUMPRODUCT((('Récaptitulatif Résa PARIS 2018'!$A$2:OFFSET($A$2,LastR2,0))='Analyse par appartement'!$A422)*(('Récaptitulatif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22" s="43">
        <f ca="1">IF(OR($A422="",$A422=0),0,SUMPRODUCT((('Récaptitulatif Résa PARIS 2018'!$A$2:OFFSET($A$2,LastR2,0))='Analyse par appartement'!$A422)*(('Récaptitulatif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22" s="43">
        <f ca="1">IF(OR($A422="",$A422=0),0,SUMPRODUCT((('Récaptitulatif Résa PARIS 2018'!$A$2:OFFSET($A$2,LastR2,0))='Analyse par appartement'!$A422)*(('Récaptitulatif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22" s="43">
        <f ca="1">IF(OR($A422="",$A422=0),0,SUMPRODUCT((('Récaptitulatif Résa PARIS 2018'!$A$2:OFFSET($A$2,LastR2,0))='Analyse par appartement'!$A422)*(('Récaptitulatif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22" s="92">
        <f ca="1">IF(OR($A422="",$A422=0),0,SUMPRODUCT((('Récaptitulatif Résa PARIS 2018'!$A$2:OFFSET($A$2,LastR2,0))='Analyse par appartement'!$A422)*(('Récaptitulatif Résa PARIS 2018'!$F$2:OFFSET($F$2,LastR2,0))='Analyse par appartement'!$A$1)*(('Récaptitulatif Résa PARIS 2018'!$I$2:OFFSET($I$2,LastR2,0)))))</f>
        <v>0</v>
      </c>
      <c r="G422" s="43">
        <f ca="1">IFERROR(IF(A422="",0,INDIRECT("'Récaptitulatif Loyer Paris'!"&amp;ADDRESS(MATCH(A422,'Récapitulatif  Loyer PARIS 2018'!$A:$A,0),MATCH($A$1,'Récapitulatif  Loyer PARIS 2018'!$1:$1,0)+1,4))),0)</f>
        <v>0</v>
      </c>
      <c r="H422" s="92">
        <f ca="1">IFERROR(IF(A422="",0,INDIRECT("'Récaptitulatif Loyer Paris'!"&amp;ADDRESS(MATCH(A422,'Récapitulatif  Loyer PARIS 2018'!$A:$A,0),MATCH($A$1,'Récapitulatif  Loyer PARIS 2018'!$1:$1,0),4))),0)</f>
        <v>0</v>
      </c>
      <c r="I422" s="43">
        <f t="shared" ca="1" si="27"/>
        <v>0</v>
      </c>
      <c r="J422" s="44" t="str">
        <f t="shared" ca="1" si="28"/>
        <v/>
      </c>
      <c r="K422" s="45" t="str">
        <f t="shared" ca="1" si="29"/>
        <v/>
      </c>
    </row>
    <row r="423" spans="1:11" ht="20.100000000000001" customHeight="1" x14ac:dyDescent="0.25">
      <c r="A423" s="12" t="str">
        <f t="array" aca="1" ref="A423" ca="1">IFERROR(INDEX('Récaptitulatif Résa PARIS 2018'!$A$2:OFFSET($A$2,LastR2,0), MATCH(0, IF($A$1='Récaptitulatif Résa PARIS 2018'!$F$2:OFFSET($F$2,LastR2,0), COUNTIF($A$2:$A422, 'Récaptitulatif Résa PARIS 2018'!$A$2:OFFSET($A$2,LastR2,0)), ""), 0)),"")</f>
        <v/>
      </c>
      <c r="B423" s="43">
        <f ca="1">IF(OR($A423="",$A423=0),0,SUMPRODUCT((('Récaptitulatif Résa PARIS 2018'!$A$2:OFFSET($A$2,LastR2,0))='Analyse par appartement'!$A423)*(('Récaptitulatif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23" s="43">
        <f ca="1">IF(OR($A423="",$A423=0),0,SUMPRODUCT((('Récaptitulatif Résa PARIS 2018'!$A$2:OFFSET($A$2,LastR2,0))='Analyse par appartement'!$A423)*(('Récaptitulatif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23" s="43">
        <f ca="1">IF(OR($A423="",$A423=0),0,SUMPRODUCT((('Récaptitulatif Résa PARIS 2018'!$A$2:OFFSET($A$2,LastR2,0))='Analyse par appartement'!$A423)*(('Récaptitulatif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23" s="43">
        <f ca="1">IF(OR($A423="",$A423=0),0,SUMPRODUCT((('Récaptitulatif Résa PARIS 2018'!$A$2:OFFSET($A$2,LastR2,0))='Analyse par appartement'!$A423)*(('Récaptitulatif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23" s="92">
        <f ca="1">IF(OR($A423="",$A423=0),0,SUMPRODUCT((('Récaptitulatif Résa PARIS 2018'!$A$2:OFFSET($A$2,LastR2,0))='Analyse par appartement'!$A423)*(('Récaptitulatif Résa PARIS 2018'!$F$2:OFFSET($F$2,LastR2,0))='Analyse par appartement'!$A$1)*(('Récaptitulatif Résa PARIS 2018'!$I$2:OFFSET($I$2,LastR2,0)))))</f>
        <v>0</v>
      </c>
      <c r="G423" s="43">
        <f ca="1">IFERROR(IF(A423="",0,INDIRECT("'Récaptitulatif Loyer Paris'!"&amp;ADDRESS(MATCH(A423,'Récapitulatif  Loyer PARIS 2018'!$A:$A,0),MATCH($A$1,'Récapitulatif  Loyer PARIS 2018'!$1:$1,0)+1,4))),0)</f>
        <v>0</v>
      </c>
      <c r="H423" s="92">
        <f ca="1">IFERROR(IF(A423="",0,INDIRECT("'Récaptitulatif Loyer Paris'!"&amp;ADDRESS(MATCH(A423,'Récapitulatif  Loyer PARIS 2018'!$A:$A,0),MATCH($A$1,'Récapitulatif  Loyer PARIS 2018'!$1:$1,0),4))),0)</f>
        <v>0</v>
      </c>
      <c r="I423" s="43">
        <f t="shared" ca="1" si="27"/>
        <v>0</v>
      </c>
      <c r="J423" s="44" t="str">
        <f t="shared" ca="1" si="28"/>
        <v/>
      </c>
      <c r="K423" s="45" t="str">
        <f t="shared" ca="1" si="29"/>
        <v/>
      </c>
    </row>
    <row r="424" spans="1:11" ht="20.100000000000001" customHeight="1" x14ac:dyDescent="0.25">
      <c r="A424" s="12" t="str">
        <f t="array" aca="1" ref="A424" ca="1">IFERROR(INDEX('Récaptitulatif Résa PARIS 2018'!$A$2:OFFSET($A$2,LastR2,0), MATCH(0, IF($A$1='Récaptitulatif Résa PARIS 2018'!$F$2:OFFSET($F$2,LastR2,0), COUNTIF($A$2:$A423, 'Récaptitulatif Résa PARIS 2018'!$A$2:OFFSET($A$2,LastR2,0)), ""), 0)),"")</f>
        <v/>
      </c>
      <c r="B424" s="43">
        <f ca="1">IF(OR($A424="",$A424=0),0,SUMPRODUCT((('Récaptitulatif Résa PARIS 2018'!$A$2:OFFSET($A$2,LastR2,0))='Analyse par appartement'!$A424)*(('Récaptitulatif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24" s="43">
        <f ca="1">IF(OR($A424="",$A424=0),0,SUMPRODUCT((('Récaptitulatif Résa PARIS 2018'!$A$2:OFFSET($A$2,LastR2,0))='Analyse par appartement'!$A424)*(('Récaptitulatif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24" s="43">
        <f ca="1">IF(OR($A424="",$A424=0),0,SUMPRODUCT((('Récaptitulatif Résa PARIS 2018'!$A$2:OFFSET($A$2,LastR2,0))='Analyse par appartement'!$A424)*(('Récaptitulatif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24" s="43">
        <f ca="1">IF(OR($A424="",$A424=0),0,SUMPRODUCT((('Récaptitulatif Résa PARIS 2018'!$A$2:OFFSET($A$2,LastR2,0))='Analyse par appartement'!$A424)*(('Récaptitulatif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24" s="92">
        <f ca="1">IF(OR($A424="",$A424=0),0,SUMPRODUCT((('Récaptitulatif Résa PARIS 2018'!$A$2:OFFSET($A$2,LastR2,0))='Analyse par appartement'!$A424)*(('Récaptitulatif Résa PARIS 2018'!$F$2:OFFSET($F$2,LastR2,0))='Analyse par appartement'!$A$1)*(('Récaptitulatif Résa PARIS 2018'!$I$2:OFFSET($I$2,LastR2,0)))))</f>
        <v>0</v>
      </c>
      <c r="G424" s="43">
        <f ca="1">IFERROR(IF(A424="",0,INDIRECT("'Récaptitulatif Loyer Paris'!"&amp;ADDRESS(MATCH(A424,'Récapitulatif  Loyer PARIS 2018'!$A:$A,0),MATCH($A$1,'Récapitulatif  Loyer PARIS 2018'!$1:$1,0)+1,4))),0)</f>
        <v>0</v>
      </c>
      <c r="H424" s="92">
        <f ca="1">IFERROR(IF(A424="",0,INDIRECT("'Récaptitulatif Loyer Paris'!"&amp;ADDRESS(MATCH(A424,'Récapitulatif  Loyer PARIS 2018'!$A:$A,0),MATCH($A$1,'Récapitulatif  Loyer PARIS 2018'!$1:$1,0),4))),0)</f>
        <v>0</v>
      </c>
      <c r="I424" s="43">
        <f t="shared" ca="1" si="27"/>
        <v>0</v>
      </c>
      <c r="J424" s="44" t="str">
        <f t="shared" ca="1" si="28"/>
        <v/>
      </c>
      <c r="K424" s="45" t="str">
        <f t="shared" ca="1" si="29"/>
        <v/>
      </c>
    </row>
    <row r="425" spans="1:11" ht="20.100000000000001" customHeight="1" x14ac:dyDescent="0.25">
      <c r="A425" s="12" t="str">
        <f t="array" aca="1" ref="A425" ca="1">IFERROR(INDEX('Récaptitulatif Résa PARIS 2018'!$A$2:OFFSET($A$2,LastR2,0), MATCH(0, IF($A$1='Récaptitulatif Résa PARIS 2018'!$F$2:OFFSET($F$2,LastR2,0), COUNTIF($A$2:$A424, 'Récaptitulatif Résa PARIS 2018'!$A$2:OFFSET($A$2,LastR2,0)), ""), 0)),"")</f>
        <v/>
      </c>
      <c r="B425" s="43">
        <f ca="1">IF(OR($A425="",$A425=0),0,SUMPRODUCT((('Récaptitulatif Résa PARIS 2018'!$A$2:OFFSET($A$2,LastR2,0))='Analyse par appartement'!$A425)*(('Récaptitulatif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25" s="43">
        <f ca="1">IF(OR($A425="",$A425=0),0,SUMPRODUCT((('Récaptitulatif Résa PARIS 2018'!$A$2:OFFSET($A$2,LastR2,0))='Analyse par appartement'!$A425)*(('Récaptitulatif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25" s="43">
        <f ca="1">IF(OR($A425="",$A425=0),0,SUMPRODUCT((('Récaptitulatif Résa PARIS 2018'!$A$2:OFFSET($A$2,LastR2,0))='Analyse par appartement'!$A425)*(('Récaptitulatif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25" s="43">
        <f ca="1">IF(OR($A425="",$A425=0),0,SUMPRODUCT((('Récaptitulatif Résa PARIS 2018'!$A$2:OFFSET($A$2,LastR2,0))='Analyse par appartement'!$A425)*(('Récaptitulatif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25" s="92">
        <f ca="1">IF(OR($A425="",$A425=0),0,SUMPRODUCT((('Récaptitulatif Résa PARIS 2018'!$A$2:OFFSET($A$2,LastR2,0))='Analyse par appartement'!$A425)*(('Récaptitulatif Résa PARIS 2018'!$F$2:OFFSET($F$2,LastR2,0))='Analyse par appartement'!$A$1)*(('Récaptitulatif Résa PARIS 2018'!$I$2:OFFSET($I$2,LastR2,0)))))</f>
        <v>0</v>
      </c>
      <c r="G425" s="43">
        <f ca="1">IFERROR(IF(A425="",0,INDIRECT("'Récaptitulatif Loyer Paris'!"&amp;ADDRESS(MATCH(A425,'Récapitulatif  Loyer PARIS 2018'!$A:$A,0),MATCH($A$1,'Récapitulatif  Loyer PARIS 2018'!$1:$1,0)+1,4))),0)</f>
        <v>0</v>
      </c>
      <c r="H425" s="92">
        <f ca="1">IFERROR(IF(A425="",0,INDIRECT("'Récaptitulatif Loyer Paris'!"&amp;ADDRESS(MATCH(A425,'Récapitulatif  Loyer PARIS 2018'!$A:$A,0),MATCH($A$1,'Récapitulatif  Loyer PARIS 2018'!$1:$1,0),4))),0)</f>
        <v>0</v>
      </c>
      <c r="I425" s="43">
        <f t="shared" ca="1" si="27"/>
        <v>0</v>
      </c>
      <c r="J425" s="44" t="str">
        <f t="shared" ca="1" si="28"/>
        <v/>
      </c>
      <c r="K425" s="45" t="str">
        <f t="shared" ca="1" si="29"/>
        <v/>
      </c>
    </row>
    <row r="426" spans="1:11" ht="20.100000000000001" customHeight="1" x14ac:dyDescent="0.25">
      <c r="A426" s="12" t="str">
        <f t="array" aca="1" ref="A426" ca="1">IFERROR(INDEX('Récaptitulatif Résa PARIS 2018'!$A$2:OFFSET($A$2,LastR2,0), MATCH(0, IF($A$1='Récaptitulatif Résa PARIS 2018'!$F$2:OFFSET($F$2,LastR2,0), COUNTIF($A$2:$A425, 'Récaptitulatif Résa PARIS 2018'!$A$2:OFFSET($A$2,LastR2,0)), ""), 0)),"")</f>
        <v/>
      </c>
      <c r="B426" s="43">
        <f ca="1">IF(OR($A426="",$A426=0),0,SUMPRODUCT((('Récaptitulatif Résa PARIS 2018'!$A$2:OFFSET($A$2,LastR2,0))='Analyse par appartement'!$A426)*(('Récaptitulatif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26" s="43">
        <f ca="1">IF(OR($A426="",$A426=0),0,SUMPRODUCT((('Récaptitulatif Résa PARIS 2018'!$A$2:OFFSET($A$2,LastR2,0))='Analyse par appartement'!$A426)*(('Récaptitulatif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26" s="43">
        <f ca="1">IF(OR($A426="",$A426=0),0,SUMPRODUCT((('Récaptitulatif Résa PARIS 2018'!$A$2:OFFSET($A$2,LastR2,0))='Analyse par appartement'!$A426)*(('Récaptitulatif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26" s="43">
        <f ca="1">IF(OR($A426="",$A426=0),0,SUMPRODUCT((('Récaptitulatif Résa PARIS 2018'!$A$2:OFFSET($A$2,LastR2,0))='Analyse par appartement'!$A426)*(('Récaptitulatif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26" s="92">
        <f ca="1">IF(OR($A426="",$A426=0),0,SUMPRODUCT((('Récaptitulatif Résa PARIS 2018'!$A$2:OFFSET($A$2,LastR2,0))='Analyse par appartement'!$A426)*(('Récaptitulatif Résa PARIS 2018'!$F$2:OFFSET($F$2,LastR2,0))='Analyse par appartement'!$A$1)*(('Récaptitulatif Résa PARIS 2018'!$I$2:OFFSET($I$2,LastR2,0)))))</f>
        <v>0</v>
      </c>
      <c r="G426" s="43">
        <f ca="1">IFERROR(IF(A426="",0,INDIRECT("'Récaptitulatif Loyer Paris'!"&amp;ADDRESS(MATCH(A426,'Récapitulatif  Loyer PARIS 2018'!$A:$A,0),MATCH($A$1,'Récapitulatif  Loyer PARIS 2018'!$1:$1,0)+1,4))),0)</f>
        <v>0</v>
      </c>
      <c r="H426" s="92">
        <f ca="1">IFERROR(IF(A426="",0,INDIRECT("'Récaptitulatif Loyer Paris'!"&amp;ADDRESS(MATCH(A426,'Récapitulatif  Loyer PARIS 2018'!$A:$A,0),MATCH($A$1,'Récapitulatif  Loyer PARIS 2018'!$1:$1,0),4))),0)</f>
        <v>0</v>
      </c>
      <c r="I426" s="43">
        <f t="shared" ca="1" si="27"/>
        <v>0</v>
      </c>
      <c r="J426" s="44" t="str">
        <f t="shared" ca="1" si="28"/>
        <v/>
      </c>
      <c r="K426" s="45" t="str">
        <f t="shared" ca="1" si="29"/>
        <v/>
      </c>
    </row>
    <row r="427" spans="1:11" ht="20.100000000000001" customHeight="1" x14ac:dyDescent="0.25">
      <c r="A427" s="12" t="str">
        <f t="array" aca="1" ref="A427" ca="1">IFERROR(INDEX('Récaptitulatif Résa PARIS 2018'!$A$2:OFFSET($A$2,LastR2,0), MATCH(0, IF($A$1='Récaptitulatif Résa PARIS 2018'!$F$2:OFFSET($F$2,LastR2,0), COUNTIF($A$2:$A426, 'Récaptitulatif Résa PARIS 2018'!$A$2:OFFSET($A$2,LastR2,0)), ""), 0)),"")</f>
        <v/>
      </c>
      <c r="B427" s="43">
        <f ca="1">IF(OR($A427="",$A427=0),0,SUMPRODUCT((('Récaptitulatif Résa PARIS 2018'!$A$2:OFFSET($A$2,LastR2,0))='Analyse par appartement'!$A427)*(('Récaptitulatif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27" s="43">
        <f ca="1">IF(OR($A427="",$A427=0),0,SUMPRODUCT((('Récaptitulatif Résa PARIS 2018'!$A$2:OFFSET($A$2,LastR2,0))='Analyse par appartement'!$A427)*(('Récaptitulatif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27" s="43">
        <f ca="1">IF(OR($A427="",$A427=0),0,SUMPRODUCT((('Récaptitulatif Résa PARIS 2018'!$A$2:OFFSET($A$2,LastR2,0))='Analyse par appartement'!$A427)*(('Récaptitulatif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27" s="43">
        <f ca="1">IF(OR($A427="",$A427=0),0,SUMPRODUCT((('Récaptitulatif Résa PARIS 2018'!$A$2:OFFSET($A$2,LastR2,0))='Analyse par appartement'!$A427)*(('Récaptitulatif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27" s="92">
        <f ca="1">IF(OR($A427="",$A427=0),0,SUMPRODUCT((('Récaptitulatif Résa PARIS 2018'!$A$2:OFFSET($A$2,LastR2,0))='Analyse par appartement'!$A427)*(('Récaptitulatif Résa PARIS 2018'!$F$2:OFFSET($F$2,LastR2,0))='Analyse par appartement'!$A$1)*(('Récaptitulatif Résa PARIS 2018'!$I$2:OFFSET($I$2,LastR2,0)))))</f>
        <v>0</v>
      </c>
      <c r="G427" s="43">
        <f ca="1">IFERROR(IF(A427="",0,INDIRECT("'Récaptitulatif Loyer Paris'!"&amp;ADDRESS(MATCH(A427,'Récapitulatif  Loyer PARIS 2018'!$A:$A,0),MATCH($A$1,'Récapitulatif  Loyer PARIS 2018'!$1:$1,0)+1,4))),0)</f>
        <v>0</v>
      </c>
      <c r="H427" s="92">
        <f ca="1">IFERROR(IF(A427="",0,INDIRECT("'Récaptitulatif Loyer Paris'!"&amp;ADDRESS(MATCH(A427,'Récapitulatif  Loyer PARIS 2018'!$A:$A,0),MATCH($A$1,'Récapitulatif  Loyer PARIS 2018'!$1:$1,0),4))),0)</f>
        <v>0</v>
      </c>
      <c r="I427" s="43">
        <f t="shared" ca="1" si="27"/>
        <v>0</v>
      </c>
      <c r="J427" s="44" t="str">
        <f t="shared" ca="1" si="28"/>
        <v/>
      </c>
      <c r="K427" s="45" t="str">
        <f t="shared" ca="1" si="29"/>
        <v/>
      </c>
    </row>
    <row r="428" spans="1:11" ht="20.100000000000001" customHeight="1" x14ac:dyDescent="0.25">
      <c r="A428" s="12" t="str">
        <f t="array" aca="1" ref="A428" ca="1">IFERROR(INDEX('Récaptitulatif Résa PARIS 2018'!$A$2:OFFSET($A$2,LastR2,0), MATCH(0, IF($A$1='Récaptitulatif Résa PARIS 2018'!$F$2:OFFSET($F$2,LastR2,0), COUNTIF($A$2:$A427, 'Récaptitulatif Résa PARIS 2018'!$A$2:OFFSET($A$2,LastR2,0)), ""), 0)),"")</f>
        <v/>
      </c>
      <c r="B428" s="43">
        <f ca="1">IF(OR($A428="",$A428=0),0,SUMPRODUCT((('Récaptitulatif Résa PARIS 2018'!$A$2:OFFSET($A$2,LastR2,0))='Analyse par appartement'!$A428)*(('Récaptitulatif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28" s="43">
        <f ca="1">IF(OR($A428="",$A428=0),0,SUMPRODUCT((('Récaptitulatif Résa PARIS 2018'!$A$2:OFFSET($A$2,LastR2,0))='Analyse par appartement'!$A428)*(('Récaptitulatif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28" s="43">
        <f ca="1">IF(OR($A428="",$A428=0),0,SUMPRODUCT((('Récaptitulatif Résa PARIS 2018'!$A$2:OFFSET($A$2,LastR2,0))='Analyse par appartement'!$A428)*(('Récaptitulatif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28" s="43">
        <f ca="1">IF(OR($A428="",$A428=0),0,SUMPRODUCT((('Récaptitulatif Résa PARIS 2018'!$A$2:OFFSET($A$2,LastR2,0))='Analyse par appartement'!$A428)*(('Récaptitulatif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28" s="92">
        <f ca="1">IF(OR($A428="",$A428=0),0,SUMPRODUCT((('Récaptitulatif Résa PARIS 2018'!$A$2:OFFSET($A$2,LastR2,0))='Analyse par appartement'!$A428)*(('Récaptitulatif Résa PARIS 2018'!$F$2:OFFSET($F$2,LastR2,0))='Analyse par appartement'!$A$1)*(('Récaptitulatif Résa PARIS 2018'!$I$2:OFFSET($I$2,LastR2,0)))))</f>
        <v>0</v>
      </c>
      <c r="G428" s="43">
        <f ca="1">IFERROR(IF(A428="",0,INDIRECT("'Récaptitulatif Loyer Paris'!"&amp;ADDRESS(MATCH(A428,'Récapitulatif  Loyer PARIS 2018'!$A:$A,0),MATCH($A$1,'Récapitulatif  Loyer PARIS 2018'!$1:$1,0)+1,4))),0)</f>
        <v>0</v>
      </c>
      <c r="H428" s="92">
        <f ca="1">IFERROR(IF(A428="",0,INDIRECT("'Récaptitulatif Loyer Paris'!"&amp;ADDRESS(MATCH(A428,'Récapitulatif  Loyer PARIS 2018'!$A:$A,0),MATCH($A$1,'Récapitulatif  Loyer PARIS 2018'!$1:$1,0),4))),0)</f>
        <v>0</v>
      </c>
      <c r="I428" s="43">
        <f t="shared" ca="1" si="27"/>
        <v>0</v>
      </c>
      <c r="J428" s="44" t="str">
        <f t="shared" ca="1" si="28"/>
        <v/>
      </c>
      <c r="K428" s="45" t="str">
        <f t="shared" ca="1" si="29"/>
        <v/>
      </c>
    </row>
    <row r="429" spans="1:11" ht="20.100000000000001" customHeight="1" x14ac:dyDescent="0.25">
      <c r="A429" s="12" t="str">
        <f t="array" aca="1" ref="A429" ca="1">IFERROR(INDEX('Récaptitulatif Résa PARIS 2018'!$A$2:OFFSET($A$2,LastR2,0), MATCH(0, IF($A$1='Récaptitulatif Résa PARIS 2018'!$F$2:OFFSET($F$2,LastR2,0), COUNTIF($A$2:$A428, 'Récaptitulatif Résa PARIS 2018'!$A$2:OFFSET($A$2,LastR2,0)), ""), 0)),"")</f>
        <v/>
      </c>
      <c r="B429" s="43">
        <f ca="1">IF(OR($A429="",$A429=0),0,SUMPRODUCT((('Récaptitulatif Résa PARIS 2018'!$A$2:OFFSET($A$2,LastR2,0))='Analyse par appartement'!$A429)*(('Récaptitulatif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29" s="43">
        <f ca="1">IF(OR($A429="",$A429=0),0,SUMPRODUCT((('Récaptitulatif Résa PARIS 2018'!$A$2:OFFSET($A$2,LastR2,0))='Analyse par appartement'!$A429)*(('Récaptitulatif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29" s="43">
        <f ca="1">IF(OR($A429="",$A429=0),0,SUMPRODUCT((('Récaptitulatif Résa PARIS 2018'!$A$2:OFFSET($A$2,LastR2,0))='Analyse par appartement'!$A429)*(('Récaptitulatif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29" s="43">
        <f ca="1">IF(OR($A429="",$A429=0),0,SUMPRODUCT((('Récaptitulatif Résa PARIS 2018'!$A$2:OFFSET($A$2,LastR2,0))='Analyse par appartement'!$A429)*(('Récaptitulatif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29" s="92">
        <f ca="1">IF(OR($A429="",$A429=0),0,SUMPRODUCT((('Récaptitulatif Résa PARIS 2018'!$A$2:OFFSET($A$2,LastR2,0))='Analyse par appartement'!$A429)*(('Récaptitulatif Résa PARIS 2018'!$F$2:OFFSET($F$2,LastR2,0))='Analyse par appartement'!$A$1)*(('Récaptitulatif Résa PARIS 2018'!$I$2:OFFSET($I$2,LastR2,0)))))</f>
        <v>0</v>
      </c>
      <c r="G429" s="43">
        <f ca="1">IFERROR(IF(A429="",0,INDIRECT("'Récaptitulatif Loyer Paris'!"&amp;ADDRESS(MATCH(A429,'Récapitulatif  Loyer PARIS 2018'!$A:$A,0),MATCH($A$1,'Récapitulatif  Loyer PARIS 2018'!$1:$1,0)+1,4))),0)</f>
        <v>0</v>
      </c>
      <c r="H429" s="92">
        <f ca="1">IFERROR(IF(A429="",0,INDIRECT("'Récaptitulatif Loyer Paris'!"&amp;ADDRESS(MATCH(A429,'Récapitulatif  Loyer PARIS 2018'!$A:$A,0),MATCH($A$1,'Récapitulatif  Loyer PARIS 2018'!$1:$1,0),4))),0)</f>
        <v>0</v>
      </c>
      <c r="I429" s="43">
        <f t="shared" ca="1" si="27"/>
        <v>0</v>
      </c>
      <c r="J429" s="44" t="str">
        <f t="shared" ca="1" si="28"/>
        <v/>
      </c>
      <c r="K429" s="45" t="str">
        <f t="shared" ca="1" si="29"/>
        <v/>
      </c>
    </row>
    <row r="430" spans="1:11" ht="20.100000000000001" customHeight="1" x14ac:dyDescent="0.25">
      <c r="A430" s="12" t="str">
        <f t="array" aca="1" ref="A430" ca="1">IFERROR(INDEX('Récaptitulatif Résa PARIS 2018'!$A$2:OFFSET($A$2,LastR2,0), MATCH(0, IF($A$1='Récaptitulatif Résa PARIS 2018'!$F$2:OFFSET($F$2,LastR2,0), COUNTIF($A$2:$A429, 'Récaptitulatif Résa PARIS 2018'!$A$2:OFFSET($A$2,LastR2,0)), ""), 0)),"")</f>
        <v/>
      </c>
      <c r="B430" s="43">
        <f ca="1">IF(OR($A430="",$A430=0),0,SUMPRODUCT((('Récaptitulatif Résa PARIS 2018'!$A$2:OFFSET($A$2,LastR2,0))='Analyse par appartement'!$A430)*(('Récaptitulatif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30" s="43">
        <f ca="1">IF(OR($A430="",$A430=0),0,SUMPRODUCT((('Récaptitulatif Résa PARIS 2018'!$A$2:OFFSET($A$2,LastR2,0))='Analyse par appartement'!$A430)*(('Récaptitulatif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30" s="43">
        <f ca="1">IF(OR($A430="",$A430=0),0,SUMPRODUCT((('Récaptitulatif Résa PARIS 2018'!$A$2:OFFSET($A$2,LastR2,0))='Analyse par appartement'!$A430)*(('Récaptitulatif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30" s="43">
        <f ca="1">IF(OR($A430="",$A430=0),0,SUMPRODUCT((('Récaptitulatif Résa PARIS 2018'!$A$2:OFFSET($A$2,LastR2,0))='Analyse par appartement'!$A430)*(('Récaptitulatif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30" s="92">
        <f ca="1">IF(OR($A430="",$A430=0),0,SUMPRODUCT((('Récaptitulatif Résa PARIS 2018'!$A$2:OFFSET($A$2,LastR2,0))='Analyse par appartement'!$A430)*(('Récaptitulatif Résa PARIS 2018'!$F$2:OFFSET($F$2,LastR2,0))='Analyse par appartement'!$A$1)*(('Récaptitulatif Résa PARIS 2018'!$I$2:OFFSET($I$2,LastR2,0)))))</f>
        <v>0</v>
      </c>
      <c r="G430" s="43">
        <f ca="1">IFERROR(IF(A430="",0,INDIRECT("'Récaptitulatif Loyer Paris'!"&amp;ADDRESS(MATCH(A430,'Récapitulatif  Loyer PARIS 2018'!$A:$A,0),MATCH($A$1,'Récapitulatif  Loyer PARIS 2018'!$1:$1,0)+1,4))),0)</f>
        <v>0</v>
      </c>
      <c r="H430" s="92">
        <f ca="1">IFERROR(IF(A430="",0,INDIRECT("'Récaptitulatif Loyer Paris'!"&amp;ADDRESS(MATCH(A430,'Récapitulatif  Loyer PARIS 2018'!$A:$A,0),MATCH($A$1,'Récapitulatif  Loyer PARIS 2018'!$1:$1,0),4))),0)</f>
        <v>0</v>
      </c>
      <c r="I430" s="43">
        <f t="shared" ca="1" si="27"/>
        <v>0</v>
      </c>
      <c r="J430" s="44" t="str">
        <f t="shared" ca="1" si="28"/>
        <v/>
      </c>
      <c r="K430" s="45" t="str">
        <f t="shared" ca="1" si="29"/>
        <v/>
      </c>
    </row>
    <row r="431" spans="1:11" ht="20.100000000000001" customHeight="1" x14ac:dyDescent="0.25">
      <c r="A431" s="12" t="str">
        <f t="array" aca="1" ref="A431" ca="1">IFERROR(INDEX('Récaptitulatif Résa PARIS 2018'!$A$2:OFFSET($A$2,LastR2,0), MATCH(0, IF($A$1='Récaptitulatif Résa PARIS 2018'!$F$2:OFFSET($F$2,LastR2,0), COUNTIF($A$2:$A430, 'Récaptitulatif Résa PARIS 2018'!$A$2:OFFSET($A$2,LastR2,0)), ""), 0)),"")</f>
        <v/>
      </c>
      <c r="B431" s="43">
        <f ca="1">IF(OR($A431="",$A431=0),0,SUMPRODUCT((('Récaptitulatif Résa PARIS 2018'!$A$2:OFFSET($A$2,LastR2,0))='Analyse par appartement'!$A431)*(('Récaptitulatif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31" s="43">
        <f ca="1">IF(OR($A431="",$A431=0),0,SUMPRODUCT((('Récaptitulatif Résa PARIS 2018'!$A$2:OFFSET($A$2,LastR2,0))='Analyse par appartement'!$A431)*(('Récaptitulatif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31" s="43">
        <f ca="1">IF(OR($A431="",$A431=0),0,SUMPRODUCT((('Récaptitulatif Résa PARIS 2018'!$A$2:OFFSET($A$2,LastR2,0))='Analyse par appartement'!$A431)*(('Récaptitulatif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31" s="43">
        <f ca="1">IF(OR($A431="",$A431=0),0,SUMPRODUCT((('Récaptitulatif Résa PARIS 2018'!$A$2:OFFSET($A$2,LastR2,0))='Analyse par appartement'!$A431)*(('Récaptitulatif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31" s="92">
        <f ca="1">IF(OR($A431="",$A431=0),0,SUMPRODUCT((('Récaptitulatif Résa PARIS 2018'!$A$2:OFFSET($A$2,LastR2,0))='Analyse par appartement'!$A431)*(('Récaptitulatif Résa PARIS 2018'!$F$2:OFFSET($F$2,LastR2,0))='Analyse par appartement'!$A$1)*(('Récaptitulatif Résa PARIS 2018'!$I$2:OFFSET($I$2,LastR2,0)))))</f>
        <v>0</v>
      </c>
      <c r="G431" s="43">
        <f ca="1">IFERROR(IF(A431="",0,INDIRECT("'Récaptitulatif Loyer Paris'!"&amp;ADDRESS(MATCH(A431,'Récapitulatif  Loyer PARIS 2018'!$A:$A,0),MATCH($A$1,'Récapitulatif  Loyer PARIS 2018'!$1:$1,0)+1,4))),0)</f>
        <v>0</v>
      </c>
      <c r="H431" s="92">
        <f ca="1">IFERROR(IF(A431="",0,INDIRECT("'Récaptitulatif Loyer Paris'!"&amp;ADDRESS(MATCH(A431,'Récapitulatif  Loyer PARIS 2018'!$A:$A,0),MATCH($A$1,'Récapitulatif  Loyer PARIS 2018'!$1:$1,0),4))),0)</f>
        <v>0</v>
      </c>
      <c r="I431" s="43">
        <f t="shared" ca="1" si="27"/>
        <v>0</v>
      </c>
      <c r="J431" s="44" t="str">
        <f t="shared" ca="1" si="28"/>
        <v/>
      </c>
      <c r="K431" s="45" t="str">
        <f t="shared" ca="1" si="29"/>
        <v/>
      </c>
    </row>
    <row r="432" spans="1:11" ht="20.100000000000001" customHeight="1" x14ac:dyDescent="0.25">
      <c r="A432" s="12" t="str">
        <f t="array" aca="1" ref="A432" ca="1">IFERROR(INDEX('Récaptitulatif Résa PARIS 2018'!$A$2:OFFSET($A$2,LastR2,0), MATCH(0, IF($A$1='Récaptitulatif Résa PARIS 2018'!$F$2:OFFSET($F$2,LastR2,0), COUNTIF($A$2:$A431, 'Récaptitulatif Résa PARIS 2018'!$A$2:OFFSET($A$2,LastR2,0)), ""), 0)),"")</f>
        <v/>
      </c>
      <c r="B432" s="43">
        <f ca="1">IF(OR($A432="",$A432=0),0,SUMPRODUCT((('Récaptitulatif Résa PARIS 2018'!$A$2:OFFSET($A$2,LastR2,0))='Analyse par appartement'!$A432)*(('Récaptitulatif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32" s="43">
        <f ca="1">IF(OR($A432="",$A432=0),0,SUMPRODUCT((('Récaptitulatif Résa PARIS 2018'!$A$2:OFFSET($A$2,LastR2,0))='Analyse par appartement'!$A432)*(('Récaptitulatif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32" s="43">
        <f ca="1">IF(OR($A432="",$A432=0),0,SUMPRODUCT((('Récaptitulatif Résa PARIS 2018'!$A$2:OFFSET($A$2,LastR2,0))='Analyse par appartement'!$A432)*(('Récaptitulatif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32" s="43">
        <f ca="1">IF(OR($A432="",$A432=0),0,SUMPRODUCT((('Récaptitulatif Résa PARIS 2018'!$A$2:OFFSET($A$2,LastR2,0))='Analyse par appartement'!$A432)*(('Récaptitulatif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32" s="92">
        <f ca="1">IF(OR($A432="",$A432=0),0,SUMPRODUCT((('Récaptitulatif Résa PARIS 2018'!$A$2:OFFSET($A$2,LastR2,0))='Analyse par appartement'!$A432)*(('Récaptitulatif Résa PARIS 2018'!$F$2:OFFSET($F$2,LastR2,0))='Analyse par appartement'!$A$1)*(('Récaptitulatif Résa PARIS 2018'!$I$2:OFFSET($I$2,LastR2,0)))))</f>
        <v>0</v>
      </c>
      <c r="G432" s="43">
        <f ca="1">IFERROR(IF(A432="",0,INDIRECT("'Récaptitulatif Loyer Paris'!"&amp;ADDRESS(MATCH(A432,'Récapitulatif  Loyer PARIS 2018'!$A:$A,0),MATCH($A$1,'Récapitulatif  Loyer PARIS 2018'!$1:$1,0)+1,4))),0)</f>
        <v>0</v>
      </c>
      <c r="H432" s="92">
        <f ca="1">IFERROR(IF(A432="",0,INDIRECT("'Récaptitulatif Loyer Paris'!"&amp;ADDRESS(MATCH(A432,'Récapitulatif  Loyer PARIS 2018'!$A:$A,0),MATCH($A$1,'Récapitulatif  Loyer PARIS 2018'!$1:$1,0),4))),0)</f>
        <v>0</v>
      </c>
      <c r="I432" s="43">
        <f t="shared" ca="1" si="27"/>
        <v>0</v>
      </c>
      <c r="J432" s="44" t="str">
        <f t="shared" ca="1" si="28"/>
        <v/>
      </c>
      <c r="K432" s="45" t="str">
        <f t="shared" ca="1" si="29"/>
        <v/>
      </c>
    </row>
    <row r="433" spans="1:11" ht="20.100000000000001" customHeight="1" x14ac:dyDescent="0.25">
      <c r="A433" s="12" t="str">
        <f t="array" aca="1" ref="A433" ca="1">IFERROR(INDEX('Récaptitulatif Résa PARIS 2018'!$A$2:OFFSET($A$2,LastR2,0), MATCH(0, IF($A$1='Récaptitulatif Résa PARIS 2018'!$F$2:OFFSET($F$2,LastR2,0), COUNTIF($A$2:$A432, 'Récaptitulatif Résa PARIS 2018'!$A$2:OFFSET($A$2,LastR2,0)), ""), 0)),"")</f>
        <v/>
      </c>
      <c r="B433" s="43">
        <f ca="1">IF(OR($A433="",$A433=0),0,SUMPRODUCT((('Récaptitulatif Résa PARIS 2018'!$A$2:OFFSET($A$2,LastR2,0))='Analyse par appartement'!$A433)*(('Récaptitulatif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33" s="43">
        <f ca="1">IF(OR($A433="",$A433=0),0,SUMPRODUCT((('Récaptitulatif Résa PARIS 2018'!$A$2:OFFSET($A$2,LastR2,0))='Analyse par appartement'!$A433)*(('Récaptitulatif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33" s="43">
        <f ca="1">IF(OR($A433="",$A433=0),0,SUMPRODUCT((('Récaptitulatif Résa PARIS 2018'!$A$2:OFFSET($A$2,LastR2,0))='Analyse par appartement'!$A433)*(('Récaptitulatif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33" s="43">
        <f ca="1">IF(OR($A433="",$A433=0),0,SUMPRODUCT((('Récaptitulatif Résa PARIS 2018'!$A$2:OFFSET($A$2,LastR2,0))='Analyse par appartement'!$A433)*(('Récaptitulatif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33" s="92">
        <f ca="1">IF(OR($A433="",$A433=0),0,SUMPRODUCT((('Récaptitulatif Résa PARIS 2018'!$A$2:OFFSET($A$2,LastR2,0))='Analyse par appartement'!$A433)*(('Récaptitulatif Résa PARIS 2018'!$F$2:OFFSET($F$2,LastR2,0))='Analyse par appartement'!$A$1)*(('Récaptitulatif Résa PARIS 2018'!$I$2:OFFSET($I$2,LastR2,0)))))</f>
        <v>0</v>
      </c>
      <c r="G433" s="43">
        <f ca="1">IFERROR(IF(A433="",0,INDIRECT("'Récaptitulatif Loyer Paris'!"&amp;ADDRESS(MATCH(A433,'Récapitulatif  Loyer PARIS 2018'!$A:$A,0),MATCH($A$1,'Récapitulatif  Loyer PARIS 2018'!$1:$1,0)+1,4))),0)</f>
        <v>0</v>
      </c>
      <c r="H433" s="92">
        <f ca="1">IFERROR(IF(A433="",0,INDIRECT("'Récaptitulatif Loyer Paris'!"&amp;ADDRESS(MATCH(A433,'Récapitulatif  Loyer PARIS 2018'!$A:$A,0),MATCH($A$1,'Récapitulatif  Loyer PARIS 2018'!$1:$1,0),4))),0)</f>
        <v>0</v>
      </c>
      <c r="I433" s="43">
        <f t="shared" ca="1" si="27"/>
        <v>0</v>
      </c>
      <c r="J433" s="44" t="str">
        <f t="shared" ca="1" si="28"/>
        <v/>
      </c>
      <c r="K433" s="45" t="str">
        <f t="shared" ca="1" si="29"/>
        <v/>
      </c>
    </row>
    <row r="434" spans="1:11" ht="20.100000000000001" customHeight="1" x14ac:dyDescent="0.25">
      <c r="A434" s="12" t="str">
        <f t="array" aca="1" ref="A434" ca="1">IFERROR(INDEX('Récaptitulatif Résa PARIS 2018'!$A$2:OFFSET($A$2,LastR2,0), MATCH(0, IF($A$1='Récaptitulatif Résa PARIS 2018'!$F$2:OFFSET($F$2,LastR2,0), COUNTIF($A$2:$A433, 'Récaptitulatif Résa PARIS 2018'!$A$2:OFFSET($A$2,LastR2,0)), ""), 0)),"")</f>
        <v/>
      </c>
      <c r="B434" s="43">
        <f ca="1">IF(OR($A434="",$A434=0),0,SUMPRODUCT((('Récaptitulatif Résa PARIS 2018'!$A$2:OFFSET($A$2,LastR2,0))='Analyse par appartement'!$A434)*(('Récaptitulatif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34" s="43">
        <f ca="1">IF(OR($A434="",$A434=0),0,SUMPRODUCT((('Récaptitulatif Résa PARIS 2018'!$A$2:OFFSET($A$2,LastR2,0))='Analyse par appartement'!$A434)*(('Récaptitulatif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34" s="43">
        <f ca="1">IF(OR($A434="",$A434=0),0,SUMPRODUCT((('Récaptitulatif Résa PARIS 2018'!$A$2:OFFSET($A$2,LastR2,0))='Analyse par appartement'!$A434)*(('Récaptitulatif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34" s="43">
        <f ca="1">IF(OR($A434="",$A434=0),0,SUMPRODUCT((('Récaptitulatif Résa PARIS 2018'!$A$2:OFFSET($A$2,LastR2,0))='Analyse par appartement'!$A434)*(('Récaptitulatif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34" s="92">
        <f ca="1">IF(OR($A434="",$A434=0),0,SUMPRODUCT((('Récaptitulatif Résa PARIS 2018'!$A$2:OFFSET($A$2,LastR2,0))='Analyse par appartement'!$A434)*(('Récaptitulatif Résa PARIS 2018'!$F$2:OFFSET($F$2,LastR2,0))='Analyse par appartement'!$A$1)*(('Récaptitulatif Résa PARIS 2018'!$I$2:OFFSET($I$2,LastR2,0)))))</f>
        <v>0</v>
      </c>
      <c r="G434" s="43">
        <f ca="1">IFERROR(IF(A434="",0,INDIRECT("'Récaptitulatif Loyer Paris'!"&amp;ADDRESS(MATCH(A434,'Récapitulatif  Loyer PARIS 2018'!$A:$A,0),MATCH($A$1,'Récapitulatif  Loyer PARIS 2018'!$1:$1,0)+1,4))),0)</f>
        <v>0</v>
      </c>
      <c r="H434" s="92">
        <f ca="1">IFERROR(IF(A434="",0,INDIRECT("'Récaptitulatif Loyer Paris'!"&amp;ADDRESS(MATCH(A434,'Récapitulatif  Loyer PARIS 2018'!$A:$A,0),MATCH($A$1,'Récapitulatif  Loyer PARIS 2018'!$1:$1,0),4))),0)</f>
        <v>0</v>
      </c>
      <c r="I434" s="43">
        <f t="shared" ca="1" si="27"/>
        <v>0</v>
      </c>
      <c r="J434" s="44" t="str">
        <f t="shared" ca="1" si="28"/>
        <v/>
      </c>
      <c r="K434" s="45" t="str">
        <f t="shared" ca="1" si="29"/>
        <v/>
      </c>
    </row>
    <row r="435" spans="1:11" ht="20.100000000000001" customHeight="1" x14ac:dyDescent="0.25">
      <c r="A435" s="12" t="str">
        <f t="array" aca="1" ref="A435" ca="1">IFERROR(INDEX('Récaptitulatif Résa PARIS 2018'!$A$2:OFFSET($A$2,LastR2,0), MATCH(0, IF($A$1='Récaptitulatif Résa PARIS 2018'!$F$2:OFFSET($F$2,LastR2,0), COUNTIF($A$2:$A434, 'Récaptitulatif Résa PARIS 2018'!$A$2:OFFSET($A$2,LastR2,0)), ""), 0)),"")</f>
        <v/>
      </c>
      <c r="B435" s="43">
        <f ca="1">IF(OR($A435="",$A435=0),0,SUMPRODUCT((('Récaptitulatif Résa PARIS 2018'!$A$2:OFFSET($A$2,LastR2,0))='Analyse par appartement'!$A435)*(('Récaptitulatif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35" s="43">
        <f ca="1">IF(OR($A435="",$A435=0),0,SUMPRODUCT((('Récaptitulatif Résa PARIS 2018'!$A$2:OFFSET($A$2,LastR2,0))='Analyse par appartement'!$A435)*(('Récaptitulatif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35" s="43">
        <f ca="1">IF(OR($A435="",$A435=0),0,SUMPRODUCT((('Récaptitulatif Résa PARIS 2018'!$A$2:OFFSET($A$2,LastR2,0))='Analyse par appartement'!$A435)*(('Récaptitulatif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35" s="43">
        <f ca="1">IF(OR($A435="",$A435=0),0,SUMPRODUCT((('Récaptitulatif Résa PARIS 2018'!$A$2:OFFSET($A$2,LastR2,0))='Analyse par appartement'!$A435)*(('Récaptitulatif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35" s="92">
        <f ca="1">IF(OR($A435="",$A435=0),0,SUMPRODUCT((('Récaptitulatif Résa PARIS 2018'!$A$2:OFFSET($A$2,LastR2,0))='Analyse par appartement'!$A435)*(('Récaptitulatif Résa PARIS 2018'!$F$2:OFFSET($F$2,LastR2,0))='Analyse par appartement'!$A$1)*(('Récaptitulatif Résa PARIS 2018'!$I$2:OFFSET($I$2,LastR2,0)))))</f>
        <v>0</v>
      </c>
      <c r="G435" s="43">
        <f ca="1">IFERROR(IF(A435="",0,INDIRECT("'Récaptitulatif Loyer Paris'!"&amp;ADDRESS(MATCH(A435,'Récapitulatif  Loyer PARIS 2018'!$A:$A,0),MATCH($A$1,'Récapitulatif  Loyer PARIS 2018'!$1:$1,0)+1,4))),0)</f>
        <v>0</v>
      </c>
      <c r="H435" s="92">
        <f ca="1">IFERROR(IF(A435="",0,INDIRECT("'Récaptitulatif Loyer Paris'!"&amp;ADDRESS(MATCH(A435,'Récapitulatif  Loyer PARIS 2018'!$A:$A,0),MATCH($A$1,'Récapitulatif  Loyer PARIS 2018'!$1:$1,0),4))),0)</f>
        <v>0</v>
      </c>
      <c r="I435" s="43">
        <f t="shared" ca="1" si="27"/>
        <v>0</v>
      </c>
      <c r="J435" s="44" t="str">
        <f t="shared" ca="1" si="28"/>
        <v/>
      </c>
      <c r="K435" s="45" t="str">
        <f t="shared" ca="1" si="29"/>
        <v/>
      </c>
    </row>
    <row r="436" spans="1:11" ht="20.100000000000001" customHeight="1" x14ac:dyDescent="0.25">
      <c r="A436" s="12" t="str">
        <f t="array" aca="1" ref="A436" ca="1">IFERROR(INDEX('Récaptitulatif Résa PARIS 2018'!$A$2:OFFSET($A$2,LastR2,0), MATCH(0, IF($A$1='Récaptitulatif Résa PARIS 2018'!$F$2:OFFSET($F$2,LastR2,0), COUNTIF($A$2:$A435, 'Récaptitulatif Résa PARIS 2018'!$A$2:OFFSET($A$2,LastR2,0)), ""), 0)),"")</f>
        <v/>
      </c>
      <c r="B436" s="43">
        <f ca="1">IF(OR($A436="",$A436=0),0,SUMPRODUCT((('Récaptitulatif Résa PARIS 2018'!$A$2:OFFSET($A$2,LastR2,0))='Analyse par appartement'!$A436)*(('Récaptitulatif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36" s="43">
        <f ca="1">IF(OR($A436="",$A436=0),0,SUMPRODUCT((('Récaptitulatif Résa PARIS 2018'!$A$2:OFFSET($A$2,LastR2,0))='Analyse par appartement'!$A436)*(('Récaptitulatif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36" s="43">
        <f ca="1">IF(OR($A436="",$A436=0),0,SUMPRODUCT((('Récaptitulatif Résa PARIS 2018'!$A$2:OFFSET($A$2,LastR2,0))='Analyse par appartement'!$A436)*(('Récaptitulatif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36" s="43">
        <f ca="1">IF(OR($A436="",$A436=0),0,SUMPRODUCT((('Récaptitulatif Résa PARIS 2018'!$A$2:OFFSET($A$2,LastR2,0))='Analyse par appartement'!$A436)*(('Récaptitulatif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36" s="92">
        <f ca="1">IF(OR($A436="",$A436=0),0,SUMPRODUCT((('Récaptitulatif Résa PARIS 2018'!$A$2:OFFSET($A$2,LastR2,0))='Analyse par appartement'!$A436)*(('Récaptitulatif Résa PARIS 2018'!$F$2:OFFSET($F$2,LastR2,0))='Analyse par appartement'!$A$1)*(('Récaptitulatif Résa PARIS 2018'!$I$2:OFFSET($I$2,LastR2,0)))))</f>
        <v>0</v>
      </c>
      <c r="G436" s="43">
        <f ca="1">IFERROR(IF(A436="",0,INDIRECT("'Récaptitulatif Loyer Paris'!"&amp;ADDRESS(MATCH(A436,'Récapitulatif  Loyer PARIS 2018'!$A:$A,0),MATCH($A$1,'Récapitulatif  Loyer PARIS 2018'!$1:$1,0)+1,4))),0)</f>
        <v>0</v>
      </c>
      <c r="H436" s="92">
        <f ca="1">IFERROR(IF(A436="",0,INDIRECT("'Récaptitulatif Loyer Paris'!"&amp;ADDRESS(MATCH(A436,'Récapitulatif  Loyer PARIS 2018'!$A:$A,0),MATCH($A$1,'Récapitulatif  Loyer PARIS 2018'!$1:$1,0),4))),0)</f>
        <v>0</v>
      </c>
      <c r="I436" s="43">
        <f t="shared" ca="1" si="27"/>
        <v>0</v>
      </c>
      <c r="J436" s="44" t="str">
        <f t="shared" ca="1" si="28"/>
        <v/>
      </c>
      <c r="K436" s="45" t="str">
        <f t="shared" ca="1" si="29"/>
        <v/>
      </c>
    </row>
    <row r="437" spans="1:11" ht="20.100000000000001" customHeight="1" x14ac:dyDescent="0.25">
      <c r="A437" s="12" t="str">
        <f t="array" aca="1" ref="A437" ca="1">IFERROR(INDEX('Récaptitulatif Résa PARIS 2018'!$A$2:OFFSET($A$2,LastR2,0), MATCH(0, IF($A$1='Récaptitulatif Résa PARIS 2018'!$F$2:OFFSET($F$2,LastR2,0), COUNTIF($A$2:$A436, 'Récaptitulatif Résa PARIS 2018'!$A$2:OFFSET($A$2,LastR2,0)), ""), 0)),"")</f>
        <v/>
      </c>
      <c r="B437" s="43">
        <f ca="1">IF(OR($A437="",$A437=0),0,SUMPRODUCT((('Récaptitulatif Résa PARIS 2018'!$A$2:OFFSET($A$2,LastR2,0))='Analyse par appartement'!$A437)*(('Récaptitulatif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37" s="43">
        <f ca="1">IF(OR($A437="",$A437=0),0,SUMPRODUCT((('Récaptitulatif Résa PARIS 2018'!$A$2:OFFSET($A$2,LastR2,0))='Analyse par appartement'!$A437)*(('Récaptitulatif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37" s="43">
        <f ca="1">IF(OR($A437="",$A437=0),0,SUMPRODUCT((('Récaptitulatif Résa PARIS 2018'!$A$2:OFFSET($A$2,LastR2,0))='Analyse par appartement'!$A437)*(('Récaptitulatif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37" s="43">
        <f ca="1">IF(OR($A437="",$A437=0),0,SUMPRODUCT((('Récaptitulatif Résa PARIS 2018'!$A$2:OFFSET($A$2,LastR2,0))='Analyse par appartement'!$A437)*(('Récaptitulatif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37" s="92">
        <f ca="1">IF(OR($A437="",$A437=0),0,SUMPRODUCT((('Récaptitulatif Résa PARIS 2018'!$A$2:OFFSET($A$2,LastR2,0))='Analyse par appartement'!$A437)*(('Récaptitulatif Résa PARIS 2018'!$F$2:OFFSET($F$2,LastR2,0))='Analyse par appartement'!$A$1)*(('Récaptitulatif Résa PARIS 2018'!$I$2:OFFSET($I$2,LastR2,0)))))</f>
        <v>0</v>
      </c>
      <c r="G437" s="43">
        <f ca="1">IFERROR(IF(A437="",0,INDIRECT("'Récaptitulatif Loyer Paris'!"&amp;ADDRESS(MATCH(A437,'Récapitulatif  Loyer PARIS 2018'!$A:$A,0),MATCH($A$1,'Récapitulatif  Loyer PARIS 2018'!$1:$1,0)+1,4))),0)</f>
        <v>0</v>
      </c>
      <c r="H437" s="92">
        <f ca="1">IFERROR(IF(A437="",0,INDIRECT("'Récaptitulatif Loyer Paris'!"&amp;ADDRESS(MATCH(A437,'Récapitulatif  Loyer PARIS 2018'!$A:$A,0),MATCH($A$1,'Récapitulatif  Loyer PARIS 2018'!$1:$1,0),4))),0)</f>
        <v>0</v>
      </c>
      <c r="I437" s="43">
        <f t="shared" ca="1" si="27"/>
        <v>0</v>
      </c>
      <c r="J437" s="44" t="str">
        <f t="shared" ca="1" si="28"/>
        <v/>
      </c>
      <c r="K437" s="45" t="str">
        <f t="shared" ca="1" si="29"/>
        <v/>
      </c>
    </row>
    <row r="438" spans="1:11" ht="20.100000000000001" customHeight="1" x14ac:dyDescent="0.25">
      <c r="A438" s="12" t="str">
        <f t="array" aca="1" ref="A438" ca="1">IFERROR(INDEX('Récaptitulatif Résa PARIS 2018'!$A$2:OFFSET($A$2,LastR2,0), MATCH(0, IF($A$1='Récaptitulatif Résa PARIS 2018'!$F$2:OFFSET($F$2,LastR2,0), COUNTIF($A$2:$A437, 'Récaptitulatif Résa PARIS 2018'!$A$2:OFFSET($A$2,LastR2,0)), ""), 0)),"")</f>
        <v/>
      </c>
      <c r="B438" s="43">
        <f ca="1">IF(OR($A438="",$A438=0),0,SUMPRODUCT((('Récaptitulatif Résa PARIS 2018'!$A$2:OFFSET($A$2,LastR2,0))='Analyse par appartement'!$A438)*(('Récaptitulatif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38" s="43">
        <f ca="1">IF(OR($A438="",$A438=0),0,SUMPRODUCT((('Récaptitulatif Résa PARIS 2018'!$A$2:OFFSET($A$2,LastR2,0))='Analyse par appartement'!$A438)*(('Récaptitulatif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38" s="43">
        <f ca="1">IF(OR($A438="",$A438=0),0,SUMPRODUCT((('Récaptitulatif Résa PARIS 2018'!$A$2:OFFSET($A$2,LastR2,0))='Analyse par appartement'!$A438)*(('Récaptitulatif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38" s="43">
        <f ca="1">IF(OR($A438="",$A438=0),0,SUMPRODUCT((('Récaptitulatif Résa PARIS 2018'!$A$2:OFFSET($A$2,LastR2,0))='Analyse par appartement'!$A438)*(('Récaptitulatif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38" s="92">
        <f ca="1">IF(OR($A438="",$A438=0),0,SUMPRODUCT((('Récaptitulatif Résa PARIS 2018'!$A$2:OFFSET($A$2,LastR2,0))='Analyse par appartement'!$A438)*(('Récaptitulatif Résa PARIS 2018'!$F$2:OFFSET($F$2,LastR2,0))='Analyse par appartement'!$A$1)*(('Récaptitulatif Résa PARIS 2018'!$I$2:OFFSET($I$2,LastR2,0)))))</f>
        <v>0</v>
      </c>
      <c r="G438" s="43">
        <f ca="1">IFERROR(IF(A438="",0,INDIRECT("'Récaptitulatif Loyer Paris'!"&amp;ADDRESS(MATCH(A438,'Récapitulatif  Loyer PARIS 2018'!$A:$A,0),MATCH($A$1,'Récapitulatif  Loyer PARIS 2018'!$1:$1,0)+1,4))),0)</f>
        <v>0</v>
      </c>
      <c r="H438" s="92">
        <f ca="1">IFERROR(IF(A438="",0,INDIRECT("'Récaptitulatif Loyer Paris'!"&amp;ADDRESS(MATCH(A438,'Récapitulatif  Loyer PARIS 2018'!$A:$A,0),MATCH($A$1,'Récapitulatif  Loyer PARIS 2018'!$1:$1,0),4))),0)</f>
        <v>0</v>
      </c>
      <c r="I438" s="43">
        <f t="shared" ca="1" si="27"/>
        <v>0</v>
      </c>
      <c r="J438" s="44" t="str">
        <f t="shared" ca="1" si="28"/>
        <v/>
      </c>
      <c r="K438" s="45" t="str">
        <f t="shared" ca="1" si="29"/>
        <v/>
      </c>
    </row>
    <row r="439" spans="1:11" ht="20.100000000000001" customHeight="1" x14ac:dyDescent="0.25">
      <c r="A439" s="12" t="str">
        <f t="array" aca="1" ref="A439" ca="1">IFERROR(INDEX('Récaptitulatif Résa PARIS 2018'!$A$2:OFFSET($A$2,LastR2,0), MATCH(0, IF($A$1='Récaptitulatif Résa PARIS 2018'!$F$2:OFFSET($F$2,LastR2,0), COUNTIF($A$2:$A438, 'Récaptitulatif Résa PARIS 2018'!$A$2:OFFSET($A$2,LastR2,0)), ""), 0)),"")</f>
        <v/>
      </c>
      <c r="B439" s="43">
        <f ca="1">IF(OR($A439="",$A439=0),0,SUMPRODUCT((('Récaptitulatif Résa PARIS 2018'!$A$2:OFFSET($A$2,LastR2,0))='Analyse par appartement'!$A439)*(('Récaptitulatif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39" s="43">
        <f ca="1">IF(OR($A439="",$A439=0),0,SUMPRODUCT((('Récaptitulatif Résa PARIS 2018'!$A$2:OFFSET($A$2,LastR2,0))='Analyse par appartement'!$A439)*(('Récaptitulatif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39" s="43">
        <f ca="1">IF(OR($A439="",$A439=0),0,SUMPRODUCT((('Récaptitulatif Résa PARIS 2018'!$A$2:OFFSET($A$2,LastR2,0))='Analyse par appartement'!$A439)*(('Récaptitulatif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39" s="43">
        <f ca="1">IF(OR($A439="",$A439=0),0,SUMPRODUCT((('Récaptitulatif Résa PARIS 2018'!$A$2:OFFSET($A$2,LastR2,0))='Analyse par appartement'!$A439)*(('Récaptitulatif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39" s="92">
        <f ca="1">IF(OR($A439="",$A439=0),0,SUMPRODUCT((('Récaptitulatif Résa PARIS 2018'!$A$2:OFFSET($A$2,LastR2,0))='Analyse par appartement'!$A439)*(('Récaptitulatif Résa PARIS 2018'!$F$2:OFFSET($F$2,LastR2,0))='Analyse par appartement'!$A$1)*(('Récaptitulatif Résa PARIS 2018'!$I$2:OFFSET($I$2,LastR2,0)))))</f>
        <v>0</v>
      </c>
      <c r="G439" s="43">
        <f ca="1">IFERROR(IF(A439="",0,INDIRECT("'Récaptitulatif Loyer Paris'!"&amp;ADDRESS(MATCH(A439,'Récapitulatif  Loyer PARIS 2018'!$A:$A,0),MATCH($A$1,'Récapitulatif  Loyer PARIS 2018'!$1:$1,0)+1,4))),0)</f>
        <v>0</v>
      </c>
      <c r="H439" s="92">
        <f ca="1">IFERROR(IF(A439="",0,INDIRECT("'Récaptitulatif Loyer Paris'!"&amp;ADDRESS(MATCH(A439,'Récapitulatif  Loyer PARIS 2018'!$A:$A,0),MATCH($A$1,'Récapitulatif  Loyer PARIS 2018'!$1:$1,0),4))),0)</f>
        <v>0</v>
      </c>
      <c r="I439" s="43">
        <f t="shared" ca="1" si="27"/>
        <v>0</v>
      </c>
      <c r="J439" s="44" t="str">
        <f t="shared" ca="1" si="28"/>
        <v/>
      </c>
      <c r="K439" s="45" t="str">
        <f t="shared" ca="1" si="29"/>
        <v/>
      </c>
    </row>
    <row r="440" spans="1:11" ht="20.100000000000001" customHeight="1" x14ac:dyDescent="0.25">
      <c r="A440" s="12" t="str">
        <f t="array" aca="1" ref="A440" ca="1">IFERROR(INDEX('Récaptitulatif Résa PARIS 2018'!$A$2:OFFSET($A$2,LastR2,0), MATCH(0, IF($A$1='Récaptitulatif Résa PARIS 2018'!$F$2:OFFSET($F$2,LastR2,0), COUNTIF($A$2:$A439, 'Récaptitulatif Résa PARIS 2018'!$A$2:OFFSET($A$2,LastR2,0)), ""), 0)),"")</f>
        <v/>
      </c>
      <c r="B440" s="43">
        <f ca="1">IF(OR($A440="",$A440=0),0,SUMPRODUCT((('Récaptitulatif Résa PARIS 2018'!$A$2:OFFSET($A$2,LastR2,0))='Analyse par appartement'!$A440)*(('Récaptitulatif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40" s="43">
        <f ca="1">IF(OR($A440="",$A440=0),0,SUMPRODUCT((('Récaptitulatif Résa PARIS 2018'!$A$2:OFFSET($A$2,LastR2,0))='Analyse par appartement'!$A440)*(('Récaptitulatif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40" s="43">
        <f ca="1">IF(OR($A440="",$A440=0),0,SUMPRODUCT((('Récaptitulatif Résa PARIS 2018'!$A$2:OFFSET($A$2,LastR2,0))='Analyse par appartement'!$A440)*(('Récaptitulatif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40" s="43">
        <f ca="1">IF(OR($A440="",$A440=0),0,SUMPRODUCT((('Récaptitulatif Résa PARIS 2018'!$A$2:OFFSET($A$2,LastR2,0))='Analyse par appartement'!$A440)*(('Récaptitulatif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40" s="92">
        <f ca="1">IF(OR($A440="",$A440=0),0,SUMPRODUCT((('Récaptitulatif Résa PARIS 2018'!$A$2:OFFSET($A$2,LastR2,0))='Analyse par appartement'!$A440)*(('Récaptitulatif Résa PARIS 2018'!$F$2:OFFSET($F$2,LastR2,0))='Analyse par appartement'!$A$1)*(('Récaptitulatif Résa PARIS 2018'!$I$2:OFFSET($I$2,LastR2,0)))))</f>
        <v>0</v>
      </c>
      <c r="G440" s="43">
        <f ca="1">IFERROR(IF(A440="",0,INDIRECT("'Récaptitulatif Loyer Paris'!"&amp;ADDRESS(MATCH(A440,'Récapitulatif  Loyer PARIS 2018'!$A:$A,0),MATCH($A$1,'Récapitulatif  Loyer PARIS 2018'!$1:$1,0)+1,4))),0)</f>
        <v>0</v>
      </c>
      <c r="H440" s="92">
        <f ca="1">IFERROR(IF(A440="",0,INDIRECT("'Récaptitulatif Loyer Paris'!"&amp;ADDRESS(MATCH(A440,'Récapitulatif  Loyer PARIS 2018'!$A:$A,0),MATCH($A$1,'Récapitulatif  Loyer PARIS 2018'!$1:$1,0),4))),0)</f>
        <v>0</v>
      </c>
      <c r="I440" s="43">
        <f t="shared" ca="1" si="27"/>
        <v>0</v>
      </c>
      <c r="J440" s="44" t="str">
        <f t="shared" ca="1" si="28"/>
        <v/>
      </c>
      <c r="K440" s="45" t="str">
        <f t="shared" ca="1" si="29"/>
        <v/>
      </c>
    </row>
    <row r="441" spans="1:11" ht="20.100000000000001" customHeight="1" x14ac:dyDescent="0.25">
      <c r="A441" s="12" t="str">
        <f t="array" aca="1" ref="A441" ca="1">IFERROR(INDEX('Récaptitulatif Résa PARIS 2018'!$A$2:OFFSET($A$2,LastR2,0), MATCH(0, IF($A$1='Récaptitulatif Résa PARIS 2018'!$F$2:OFFSET($F$2,LastR2,0), COUNTIF($A$2:$A440, 'Récaptitulatif Résa PARIS 2018'!$A$2:OFFSET($A$2,LastR2,0)), ""), 0)),"")</f>
        <v/>
      </c>
      <c r="B441" s="43">
        <f ca="1">IF(OR($A441="",$A441=0),0,SUMPRODUCT((('Récaptitulatif Résa PARIS 2018'!$A$2:OFFSET($A$2,LastR2,0))='Analyse par appartement'!$A441)*(('Récaptitulatif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41" s="43">
        <f ca="1">IF(OR($A441="",$A441=0),0,SUMPRODUCT((('Récaptitulatif Résa PARIS 2018'!$A$2:OFFSET($A$2,LastR2,0))='Analyse par appartement'!$A441)*(('Récaptitulatif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41" s="43">
        <f ca="1">IF(OR($A441="",$A441=0),0,SUMPRODUCT((('Récaptitulatif Résa PARIS 2018'!$A$2:OFFSET($A$2,LastR2,0))='Analyse par appartement'!$A441)*(('Récaptitulatif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41" s="43">
        <f ca="1">IF(OR($A441="",$A441=0),0,SUMPRODUCT((('Récaptitulatif Résa PARIS 2018'!$A$2:OFFSET($A$2,LastR2,0))='Analyse par appartement'!$A441)*(('Récaptitulatif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41" s="92">
        <f ca="1">IF(OR($A441="",$A441=0),0,SUMPRODUCT((('Récaptitulatif Résa PARIS 2018'!$A$2:OFFSET($A$2,LastR2,0))='Analyse par appartement'!$A441)*(('Récaptitulatif Résa PARIS 2018'!$F$2:OFFSET($F$2,LastR2,0))='Analyse par appartement'!$A$1)*(('Récaptitulatif Résa PARIS 2018'!$I$2:OFFSET($I$2,LastR2,0)))))</f>
        <v>0</v>
      </c>
      <c r="G441" s="43">
        <f ca="1">IFERROR(IF(A441="",0,INDIRECT("'Récaptitulatif Loyer Paris'!"&amp;ADDRESS(MATCH(A441,'Récapitulatif  Loyer PARIS 2018'!$A:$A,0),MATCH($A$1,'Récapitulatif  Loyer PARIS 2018'!$1:$1,0)+1,4))),0)</f>
        <v>0</v>
      </c>
      <c r="H441" s="92">
        <f ca="1">IFERROR(IF(A441="",0,INDIRECT("'Récaptitulatif Loyer Paris'!"&amp;ADDRESS(MATCH(A441,'Récapitulatif  Loyer PARIS 2018'!$A:$A,0),MATCH($A$1,'Récapitulatif  Loyer PARIS 2018'!$1:$1,0),4))),0)</f>
        <v>0</v>
      </c>
      <c r="I441" s="43">
        <f t="shared" ca="1" si="27"/>
        <v>0</v>
      </c>
      <c r="J441" s="44" t="str">
        <f t="shared" ca="1" si="28"/>
        <v/>
      </c>
      <c r="K441" s="45" t="str">
        <f t="shared" ca="1" si="29"/>
        <v/>
      </c>
    </row>
    <row r="442" spans="1:11" ht="20.100000000000001" customHeight="1" x14ac:dyDescent="0.25">
      <c r="A442" s="12" t="str">
        <f t="array" aca="1" ref="A442" ca="1">IFERROR(INDEX('Récaptitulatif Résa PARIS 2018'!$A$2:OFFSET($A$2,LastR2,0), MATCH(0, IF($A$1='Récaptitulatif Résa PARIS 2018'!$F$2:OFFSET($F$2,LastR2,0), COUNTIF($A$2:$A441, 'Récaptitulatif Résa PARIS 2018'!$A$2:OFFSET($A$2,LastR2,0)), ""), 0)),"")</f>
        <v/>
      </c>
      <c r="B442" s="43">
        <f ca="1">IF(OR($A442="",$A442=0),0,SUMPRODUCT((('Récaptitulatif Résa PARIS 2018'!$A$2:OFFSET($A$2,LastR2,0))='Analyse par appartement'!$A442)*(('Récaptitulatif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42" s="43">
        <f ca="1">IF(OR($A442="",$A442=0),0,SUMPRODUCT((('Récaptitulatif Résa PARIS 2018'!$A$2:OFFSET($A$2,LastR2,0))='Analyse par appartement'!$A442)*(('Récaptitulatif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42" s="43">
        <f ca="1">IF(OR($A442="",$A442=0),0,SUMPRODUCT((('Récaptitulatif Résa PARIS 2018'!$A$2:OFFSET($A$2,LastR2,0))='Analyse par appartement'!$A442)*(('Récaptitulatif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42" s="43">
        <f ca="1">IF(OR($A442="",$A442=0),0,SUMPRODUCT((('Récaptitulatif Résa PARIS 2018'!$A$2:OFFSET($A$2,LastR2,0))='Analyse par appartement'!$A442)*(('Récaptitulatif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42" s="92">
        <f ca="1">IF(OR($A442="",$A442=0),0,SUMPRODUCT((('Récaptitulatif Résa PARIS 2018'!$A$2:OFFSET($A$2,LastR2,0))='Analyse par appartement'!$A442)*(('Récaptitulatif Résa PARIS 2018'!$F$2:OFFSET($F$2,LastR2,0))='Analyse par appartement'!$A$1)*(('Récaptitulatif Résa PARIS 2018'!$I$2:OFFSET($I$2,LastR2,0)))))</f>
        <v>0</v>
      </c>
      <c r="G442" s="43">
        <f ca="1">IFERROR(IF(A442="",0,INDIRECT("'Récaptitulatif Loyer Paris'!"&amp;ADDRESS(MATCH(A442,'Récapitulatif  Loyer PARIS 2018'!$A:$A,0),MATCH($A$1,'Récapitulatif  Loyer PARIS 2018'!$1:$1,0)+1,4))),0)</f>
        <v>0</v>
      </c>
      <c r="H442" s="92">
        <f ca="1">IFERROR(IF(A442="",0,INDIRECT("'Récaptitulatif Loyer Paris'!"&amp;ADDRESS(MATCH(A442,'Récapitulatif  Loyer PARIS 2018'!$A:$A,0),MATCH($A$1,'Récapitulatif  Loyer PARIS 2018'!$1:$1,0),4))),0)</f>
        <v>0</v>
      </c>
      <c r="I442" s="43">
        <f t="shared" ca="1" si="27"/>
        <v>0</v>
      </c>
      <c r="J442" s="44" t="str">
        <f t="shared" ca="1" si="28"/>
        <v/>
      </c>
      <c r="K442" s="45" t="str">
        <f t="shared" ca="1" si="29"/>
        <v/>
      </c>
    </row>
    <row r="443" spans="1:11" ht="20.100000000000001" customHeight="1" x14ac:dyDescent="0.25">
      <c r="A443" s="12" t="str">
        <f t="array" aca="1" ref="A443" ca="1">IFERROR(INDEX('Récaptitulatif Résa PARIS 2018'!$A$2:OFFSET($A$2,LastR2,0), MATCH(0, IF($A$1='Récaptitulatif Résa PARIS 2018'!$F$2:OFFSET($F$2,LastR2,0), COUNTIF($A$2:$A442, 'Récaptitulatif Résa PARIS 2018'!$A$2:OFFSET($A$2,LastR2,0)), ""), 0)),"")</f>
        <v/>
      </c>
      <c r="B443" s="43">
        <f ca="1">IF(OR($A443="",$A443=0),0,SUMPRODUCT((('Récaptitulatif Résa PARIS 2018'!$A$2:OFFSET($A$2,LastR2,0))='Analyse par appartement'!$A443)*(('Récaptitulatif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43" s="43">
        <f ca="1">IF(OR($A443="",$A443=0),0,SUMPRODUCT((('Récaptitulatif Résa PARIS 2018'!$A$2:OFFSET($A$2,LastR2,0))='Analyse par appartement'!$A443)*(('Récaptitulatif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43" s="43">
        <f ca="1">IF(OR($A443="",$A443=0),0,SUMPRODUCT((('Récaptitulatif Résa PARIS 2018'!$A$2:OFFSET($A$2,LastR2,0))='Analyse par appartement'!$A443)*(('Récaptitulatif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43" s="43">
        <f ca="1">IF(OR($A443="",$A443=0),0,SUMPRODUCT((('Récaptitulatif Résa PARIS 2018'!$A$2:OFFSET($A$2,LastR2,0))='Analyse par appartement'!$A443)*(('Récaptitulatif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43" s="92">
        <f ca="1">IF(OR($A443="",$A443=0),0,SUMPRODUCT((('Récaptitulatif Résa PARIS 2018'!$A$2:OFFSET($A$2,LastR2,0))='Analyse par appartement'!$A443)*(('Récaptitulatif Résa PARIS 2018'!$F$2:OFFSET($F$2,LastR2,0))='Analyse par appartement'!$A$1)*(('Récaptitulatif Résa PARIS 2018'!$I$2:OFFSET($I$2,LastR2,0)))))</f>
        <v>0</v>
      </c>
      <c r="G443" s="43">
        <f ca="1">IFERROR(IF(A443="",0,INDIRECT("'Récaptitulatif Loyer Paris'!"&amp;ADDRESS(MATCH(A443,'Récapitulatif  Loyer PARIS 2018'!$A:$A,0),MATCH($A$1,'Récapitulatif  Loyer PARIS 2018'!$1:$1,0)+1,4))),0)</f>
        <v>0</v>
      </c>
      <c r="H443" s="92">
        <f ca="1">IFERROR(IF(A443="",0,INDIRECT("'Récaptitulatif Loyer Paris'!"&amp;ADDRESS(MATCH(A443,'Récapitulatif  Loyer PARIS 2018'!$A:$A,0),MATCH($A$1,'Récapitulatif  Loyer PARIS 2018'!$1:$1,0),4))),0)</f>
        <v>0</v>
      </c>
      <c r="I443" s="43">
        <f t="shared" ca="1" si="27"/>
        <v>0</v>
      </c>
      <c r="J443" s="44" t="str">
        <f t="shared" ca="1" si="28"/>
        <v/>
      </c>
      <c r="K443" s="45" t="str">
        <f t="shared" ca="1" si="29"/>
        <v/>
      </c>
    </row>
    <row r="444" spans="1:11" ht="20.100000000000001" customHeight="1" x14ac:dyDescent="0.25">
      <c r="A444" s="12" t="str">
        <f t="array" aca="1" ref="A444" ca="1">IFERROR(INDEX('Récaptitulatif Résa PARIS 2018'!$A$2:OFFSET($A$2,LastR2,0), MATCH(0, IF($A$1='Récaptitulatif Résa PARIS 2018'!$F$2:OFFSET($F$2,LastR2,0), COUNTIF($A$2:$A443, 'Récaptitulatif Résa PARIS 2018'!$A$2:OFFSET($A$2,LastR2,0)), ""), 0)),"")</f>
        <v/>
      </c>
      <c r="B444" s="43">
        <f ca="1">IF(OR($A444="",$A444=0),0,SUMPRODUCT((('Récaptitulatif Résa PARIS 2018'!$A$2:OFFSET($A$2,LastR2,0))='Analyse par appartement'!$A444)*(('Récaptitulatif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44" s="43">
        <f ca="1">IF(OR($A444="",$A444=0),0,SUMPRODUCT((('Récaptitulatif Résa PARIS 2018'!$A$2:OFFSET($A$2,LastR2,0))='Analyse par appartement'!$A444)*(('Récaptitulatif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44" s="43">
        <f ca="1">IF(OR($A444="",$A444=0),0,SUMPRODUCT((('Récaptitulatif Résa PARIS 2018'!$A$2:OFFSET($A$2,LastR2,0))='Analyse par appartement'!$A444)*(('Récaptitulatif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44" s="43">
        <f ca="1">IF(OR($A444="",$A444=0),0,SUMPRODUCT((('Récaptitulatif Résa PARIS 2018'!$A$2:OFFSET($A$2,LastR2,0))='Analyse par appartement'!$A444)*(('Récaptitulatif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44" s="92">
        <f ca="1">IF(OR($A444="",$A444=0),0,SUMPRODUCT((('Récaptitulatif Résa PARIS 2018'!$A$2:OFFSET($A$2,LastR2,0))='Analyse par appartement'!$A444)*(('Récaptitulatif Résa PARIS 2018'!$F$2:OFFSET($F$2,LastR2,0))='Analyse par appartement'!$A$1)*(('Récaptitulatif Résa PARIS 2018'!$I$2:OFFSET($I$2,LastR2,0)))))</f>
        <v>0</v>
      </c>
      <c r="G444" s="43">
        <f ca="1">IFERROR(IF(A444="",0,INDIRECT("'Récaptitulatif Loyer Paris'!"&amp;ADDRESS(MATCH(A444,'Récapitulatif  Loyer PARIS 2018'!$A:$A,0),MATCH($A$1,'Récapitulatif  Loyer PARIS 2018'!$1:$1,0)+1,4))),0)</f>
        <v>0</v>
      </c>
      <c r="H444" s="92">
        <f ca="1">IFERROR(IF(A444="",0,INDIRECT("'Récaptitulatif Loyer Paris'!"&amp;ADDRESS(MATCH(A444,'Récapitulatif  Loyer PARIS 2018'!$A:$A,0),MATCH($A$1,'Récapitulatif  Loyer PARIS 2018'!$1:$1,0),4))),0)</f>
        <v>0</v>
      </c>
      <c r="I444" s="43">
        <f t="shared" ca="1" si="27"/>
        <v>0</v>
      </c>
      <c r="J444" s="44" t="str">
        <f t="shared" ca="1" si="28"/>
        <v/>
      </c>
      <c r="K444" s="45" t="str">
        <f t="shared" ca="1" si="29"/>
        <v/>
      </c>
    </row>
    <row r="445" spans="1:11" ht="20.100000000000001" customHeight="1" x14ac:dyDescent="0.25">
      <c r="A445" s="12" t="str">
        <f t="array" aca="1" ref="A445" ca="1">IFERROR(INDEX('Récaptitulatif Résa PARIS 2018'!$A$2:OFFSET($A$2,LastR2,0), MATCH(0, IF($A$1='Récaptitulatif Résa PARIS 2018'!$F$2:OFFSET($F$2,LastR2,0), COUNTIF($A$2:$A444, 'Récaptitulatif Résa PARIS 2018'!$A$2:OFFSET($A$2,LastR2,0)), ""), 0)),"")</f>
        <v/>
      </c>
      <c r="B445" s="43">
        <f ca="1">IF(OR($A445="",$A445=0),0,SUMPRODUCT((('Récaptitulatif Résa PARIS 2018'!$A$2:OFFSET($A$2,LastR2,0))='Analyse par appartement'!$A445)*(('Récaptitulatif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45" s="43">
        <f ca="1">IF(OR($A445="",$A445=0),0,SUMPRODUCT((('Récaptitulatif Résa PARIS 2018'!$A$2:OFFSET($A$2,LastR2,0))='Analyse par appartement'!$A445)*(('Récaptitulatif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45" s="43">
        <f ca="1">IF(OR($A445="",$A445=0),0,SUMPRODUCT((('Récaptitulatif Résa PARIS 2018'!$A$2:OFFSET($A$2,LastR2,0))='Analyse par appartement'!$A445)*(('Récaptitulatif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45" s="43">
        <f ca="1">IF(OR($A445="",$A445=0),0,SUMPRODUCT((('Récaptitulatif Résa PARIS 2018'!$A$2:OFFSET($A$2,LastR2,0))='Analyse par appartement'!$A445)*(('Récaptitulatif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45" s="92">
        <f ca="1">IF(OR($A445="",$A445=0),0,SUMPRODUCT((('Récaptitulatif Résa PARIS 2018'!$A$2:OFFSET($A$2,LastR2,0))='Analyse par appartement'!$A445)*(('Récaptitulatif Résa PARIS 2018'!$F$2:OFFSET($F$2,LastR2,0))='Analyse par appartement'!$A$1)*(('Récaptitulatif Résa PARIS 2018'!$I$2:OFFSET($I$2,LastR2,0)))))</f>
        <v>0</v>
      </c>
      <c r="G445" s="43">
        <f ca="1">IFERROR(IF(A445="",0,INDIRECT("'Récaptitulatif Loyer Paris'!"&amp;ADDRESS(MATCH(A445,'Récapitulatif  Loyer PARIS 2018'!$A:$A,0),MATCH($A$1,'Récapitulatif  Loyer PARIS 2018'!$1:$1,0)+1,4))),0)</f>
        <v>0</v>
      </c>
      <c r="H445" s="92">
        <f ca="1">IFERROR(IF(A445="",0,INDIRECT("'Récaptitulatif Loyer Paris'!"&amp;ADDRESS(MATCH(A445,'Récapitulatif  Loyer PARIS 2018'!$A:$A,0),MATCH($A$1,'Récapitulatif  Loyer PARIS 2018'!$1:$1,0),4))),0)</f>
        <v>0</v>
      </c>
      <c r="I445" s="43">
        <f t="shared" ca="1" si="27"/>
        <v>0</v>
      </c>
      <c r="J445" s="44" t="str">
        <f t="shared" ca="1" si="28"/>
        <v/>
      </c>
      <c r="K445" s="45" t="str">
        <f t="shared" ca="1" si="29"/>
        <v/>
      </c>
    </row>
    <row r="446" spans="1:11" ht="20.100000000000001" customHeight="1" x14ac:dyDescent="0.25">
      <c r="A446" s="12" t="str">
        <f t="array" aca="1" ref="A446" ca="1">IFERROR(INDEX('Récaptitulatif Résa PARIS 2018'!$A$2:OFFSET($A$2,LastR2,0), MATCH(0, IF($A$1='Récaptitulatif Résa PARIS 2018'!$F$2:OFFSET($F$2,LastR2,0), COUNTIF($A$2:$A445, 'Récaptitulatif Résa PARIS 2018'!$A$2:OFFSET($A$2,LastR2,0)), ""), 0)),"")</f>
        <v/>
      </c>
      <c r="B446" s="43">
        <f ca="1">IF(OR($A446="",$A446=0),0,SUMPRODUCT((('Récaptitulatif Résa PARIS 2018'!$A$2:OFFSET($A$2,LastR2,0))='Analyse par appartement'!$A446)*(('Récaptitulatif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46" s="43">
        <f ca="1">IF(OR($A446="",$A446=0),0,SUMPRODUCT((('Récaptitulatif Résa PARIS 2018'!$A$2:OFFSET($A$2,LastR2,0))='Analyse par appartement'!$A446)*(('Récaptitulatif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46" s="43">
        <f ca="1">IF(OR($A446="",$A446=0),0,SUMPRODUCT((('Récaptitulatif Résa PARIS 2018'!$A$2:OFFSET($A$2,LastR2,0))='Analyse par appartement'!$A446)*(('Récaptitulatif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46" s="43">
        <f ca="1">IF(OR($A446="",$A446=0),0,SUMPRODUCT((('Récaptitulatif Résa PARIS 2018'!$A$2:OFFSET($A$2,LastR2,0))='Analyse par appartement'!$A446)*(('Récaptitulatif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46" s="92">
        <f ca="1">IF(OR($A446="",$A446=0),0,SUMPRODUCT((('Récaptitulatif Résa PARIS 2018'!$A$2:OFFSET($A$2,LastR2,0))='Analyse par appartement'!$A446)*(('Récaptitulatif Résa PARIS 2018'!$F$2:OFFSET($F$2,LastR2,0))='Analyse par appartement'!$A$1)*(('Récaptitulatif Résa PARIS 2018'!$I$2:OFFSET($I$2,LastR2,0)))))</f>
        <v>0</v>
      </c>
      <c r="G446" s="43">
        <f ca="1">IFERROR(IF(A446="",0,INDIRECT("'Récaptitulatif Loyer Paris'!"&amp;ADDRESS(MATCH(A446,'Récapitulatif  Loyer PARIS 2018'!$A:$A,0),MATCH($A$1,'Récapitulatif  Loyer PARIS 2018'!$1:$1,0)+1,4))),0)</f>
        <v>0</v>
      </c>
      <c r="H446" s="92">
        <f ca="1">IFERROR(IF(A446="",0,INDIRECT("'Récaptitulatif Loyer Paris'!"&amp;ADDRESS(MATCH(A446,'Récapitulatif  Loyer PARIS 2018'!$A:$A,0),MATCH($A$1,'Récapitulatif  Loyer PARIS 2018'!$1:$1,0),4))),0)</f>
        <v>0</v>
      </c>
      <c r="I446" s="43">
        <f t="shared" ca="1" si="27"/>
        <v>0</v>
      </c>
      <c r="J446" s="44" t="str">
        <f t="shared" ca="1" si="28"/>
        <v/>
      </c>
      <c r="K446" s="45" t="str">
        <f t="shared" ca="1" si="29"/>
        <v/>
      </c>
    </row>
    <row r="447" spans="1:11" ht="20.100000000000001" customHeight="1" x14ac:dyDescent="0.25">
      <c r="A447" s="12" t="str">
        <f t="array" aca="1" ref="A447" ca="1">IFERROR(INDEX('Récaptitulatif Résa PARIS 2018'!$A$2:OFFSET($A$2,LastR2,0), MATCH(0, IF($A$1='Récaptitulatif Résa PARIS 2018'!$F$2:OFFSET($F$2,LastR2,0), COUNTIF($A$2:$A446, 'Récaptitulatif Résa PARIS 2018'!$A$2:OFFSET($A$2,LastR2,0)), ""), 0)),"")</f>
        <v/>
      </c>
      <c r="B447" s="43">
        <f ca="1">IF(OR($A447="",$A447=0),0,SUMPRODUCT((('Récaptitulatif Résa PARIS 2018'!$A$2:OFFSET($A$2,LastR2,0))='Analyse par appartement'!$A447)*(('Récaptitulatif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47" s="43">
        <f ca="1">IF(OR($A447="",$A447=0),0,SUMPRODUCT((('Récaptitulatif Résa PARIS 2018'!$A$2:OFFSET($A$2,LastR2,0))='Analyse par appartement'!$A447)*(('Récaptitulatif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47" s="43">
        <f ca="1">IF(OR($A447="",$A447=0),0,SUMPRODUCT((('Récaptitulatif Résa PARIS 2018'!$A$2:OFFSET($A$2,LastR2,0))='Analyse par appartement'!$A447)*(('Récaptitulatif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47" s="43">
        <f ca="1">IF(OR($A447="",$A447=0),0,SUMPRODUCT((('Récaptitulatif Résa PARIS 2018'!$A$2:OFFSET($A$2,LastR2,0))='Analyse par appartement'!$A447)*(('Récaptitulatif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47" s="92">
        <f ca="1">IF(OR($A447="",$A447=0),0,SUMPRODUCT((('Récaptitulatif Résa PARIS 2018'!$A$2:OFFSET($A$2,LastR2,0))='Analyse par appartement'!$A447)*(('Récaptitulatif Résa PARIS 2018'!$F$2:OFFSET($F$2,LastR2,0))='Analyse par appartement'!$A$1)*(('Récaptitulatif Résa PARIS 2018'!$I$2:OFFSET($I$2,LastR2,0)))))</f>
        <v>0</v>
      </c>
      <c r="G447" s="43">
        <f ca="1">IFERROR(IF(A447="",0,INDIRECT("'Récaptitulatif Loyer Paris'!"&amp;ADDRESS(MATCH(A447,'Récapitulatif  Loyer PARIS 2018'!$A:$A,0),MATCH($A$1,'Récapitulatif  Loyer PARIS 2018'!$1:$1,0)+1,4))),0)</f>
        <v>0</v>
      </c>
      <c r="H447" s="92">
        <f ca="1">IFERROR(IF(A447="",0,INDIRECT("'Récaptitulatif Loyer Paris'!"&amp;ADDRESS(MATCH(A447,'Récapitulatif  Loyer PARIS 2018'!$A:$A,0),MATCH($A$1,'Récapitulatif  Loyer PARIS 2018'!$1:$1,0),4))),0)</f>
        <v>0</v>
      </c>
      <c r="I447" s="43">
        <f t="shared" ca="1" si="27"/>
        <v>0</v>
      </c>
      <c r="J447" s="44" t="str">
        <f t="shared" ca="1" si="28"/>
        <v/>
      </c>
      <c r="K447" s="45" t="str">
        <f t="shared" ca="1" si="29"/>
        <v/>
      </c>
    </row>
    <row r="448" spans="1:11" ht="20.100000000000001" customHeight="1" x14ac:dyDescent="0.25">
      <c r="A448" s="12" t="str">
        <f t="array" aca="1" ref="A448" ca="1">IFERROR(INDEX('Récaptitulatif Résa PARIS 2018'!$A$2:OFFSET($A$2,LastR2,0), MATCH(0, IF($A$1='Récaptitulatif Résa PARIS 2018'!$F$2:OFFSET($F$2,LastR2,0), COUNTIF($A$2:$A447, 'Récaptitulatif Résa PARIS 2018'!$A$2:OFFSET($A$2,LastR2,0)), ""), 0)),"")</f>
        <v/>
      </c>
      <c r="B448" s="43">
        <f ca="1">IF(OR($A448="",$A448=0),0,SUMPRODUCT((('Récaptitulatif Résa PARIS 2018'!$A$2:OFFSET($A$2,LastR2,0))='Analyse par appartement'!$A448)*(('Récaptitulatif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48" s="43">
        <f ca="1">IF(OR($A448="",$A448=0),0,SUMPRODUCT((('Récaptitulatif Résa PARIS 2018'!$A$2:OFFSET($A$2,LastR2,0))='Analyse par appartement'!$A448)*(('Récaptitulatif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48" s="43">
        <f ca="1">IF(OR($A448="",$A448=0),0,SUMPRODUCT((('Récaptitulatif Résa PARIS 2018'!$A$2:OFFSET($A$2,LastR2,0))='Analyse par appartement'!$A448)*(('Récaptitulatif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48" s="43">
        <f ca="1">IF(OR($A448="",$A448=0),0,SUMPRODUCT((('Récaptitulatif Résa PARIS 2018'!$A$2:OFFSET($A$2,LastR2,0))='Analyse par appartement'!$A448)*(('Récaptitulatif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48" s="92">
        <f ca="1">IF(OR($A448="",$A448=0),0,SUMPRODUCT((('Récaptitulatif Résa PARIS 2018'!$A$2:OFFSET($A$2,LastR2,0))='Analyse par appartement'!$A448)*(('Récaptitulatif Résa PARIS 2018'!$F$2:OFFSET($F$2,LastR2,0))='Analyse par appartement'!$A$1)*(('Récaptitulatif Résa PARIS 2018'!$I$2:OFFSET($I$2,LastR2,0)))))</f>
        <v>0</v>
      </c>
      <c r="G448" s="43">
        <f ca="1">IFERROR(IF(A448="",0,INDIRECT("'Récaptitulatif Loyer Paris'!"&amp;ADDRESS(MATCH(A448,'Récapitulatif  Loyer PARIS 2018'!$A:$A,0),MATCH($A$1,'Récapitulatif  Loyer PARIS 2018'!$1:$1,0)+1,4))),0)</f>
        <v>0</v>
      </c>
      <c r="H448" s="92">
        <f ca="1">IFERROR(IF(A448="",0,INDIRECT("'Récaptitulatif Loyer Paris'!"&amp;ADDRESS(MATCH(A448,'Récapitulatif  Loyer PARIS 2018'!$A:$A,0),MATCH($A$1,'Récapitulatif  Loyer PARIS 2018'!$1:$1,0),4))),0)</f>
        <v>0</v>
      </c>
      <c r="I448" s="43">
        <f t="shared" ca="1" si="27"/>
        <v>0</v>
      </c>
      <c r="J448" s="44" t="str">
        <f t="shared" ca="1" si="28"/>
        <v/>
      </c>
      <c r="K448" s="45" t="str">
        <f t="shared" ca="1" si="29"/>
        <v/>
      </c>
    </row>
    <row r="449" spans="1:11" ht="20.100000000000001" customHeight="1" x14ac:dyDescent="0.25">
      <c r="A449" s="12" t="str">
        <f t="array" aca="1" ref="A449" ca="1">IFERROR(INDEX('Récaptitulatif Résa PARIS 2018'!$A$2:OFFSET($A$2,LastR2,0), MATCH(0, IF($A$1='Récaptitulatif Résa PARIS 2018'!$F$2:OFFSET($F$2,LastR2,0), COUNTIF($A$2:$A448, 'Récaptitulatif Résa PARIS 2018'!$A$2:OFFSET($A$2,LastR2,0)), ""), 0)),"")</f>
        <v/>
      </c>
      <c r="B449" s="43">
        <f ca="1">IF(OR($A449="",$A449=0),0,SUMPRODUCT((('Récaptitulatif Résa PARIS 2018'!$A$2:OFFSET($A$2,LastR2,0))='Analyse par appartement'!$A449)*(('Récaptitulatif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49" s="43">
        <f ca="1">IF(OR($A449="",$A449=0),0,SUMPRODUCT((('Récaptitulatif Résa PARIS 2018'!$A$2:OFFSET($A$2,LastR2,0))='Analyse par appartement'!$A449)*(('Récaptitulatif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49" s="43">
        <f ca="1">IF(OR($A449="",$A449=0),0,SUMPRODUCT((('Récaptitulatif Résa PARIS 2018'!$A$2:OFFSET($A$2,LastR2,0))='Analyse par appartement'!$A449)*(('Récaptitulatif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49" s="43">
        <f ca="1">IF(OR($A449="",$A449=0),0,SUMPRODUCT((('Récaptitulatif Résa PARIS 2018'!$A$2:OFFSET($A$2,LastR2,0))='Analyse par appartement'!$A449)*(('Récaptitulatif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49" s="92">
        <f ca="1">IF(OR($A449="",$A449=0),0,SUMPRODUCT((('Récaptitulatif Résa PARIS 2018'!$A$2:OFFSET($A$2,LastR2,0))='Analyse par appartement'!$A449)*(('Récaptitulatif Résa PARIS 2018'!$F$2:OFFSET($F$2,LastR2,0))='Analyse par appartement'!$A$1)*(('Récaptitulatif Résa PARIS 2018'!$I$2:OFFSET($I$2,LastR2,0)))))</f>
        <v>0</v>
      </c>
      <c r="G449" s="43">
        <f ca="1">IFERROR(IF(A449="",0,INDIRECT("'Récaptitulatif Loyer Paris'!"&amp;ADDRESS(MATCH(A449,'Récapitulatif  Loyer PARIS 2018'!$A:$A,0),MATCH($A$1,'Récapitulatif  Loyer PARIS 2018'!$1:$1,0)+1,4))),0)</f>
        <v>0</v>
      </c>
      <c r="H449" s="92">
        <f ca="1">IFERROR(IF(A449="",0,INDIRECT("'Récaptitulatif Loyer Paris'!"&amp;ADDRESS(MATCH(A449,'Récapitulatif  Loyer PARIS 2018'!$A:$A,0),MATCH($A$1,'Récapitulatif  Loyer PARIS 2018'!$1:$1,0),4))),0)</f>
        <v>0</v>
      </c>
      <c r="I449" s="43">
        <f t="shared" ca="1" si="27"/>
        <v>0</v>
      </c>
      <c r="J449" s="44" t="str">
        <f t="shared" ca="1" si="28"/>
        <v/>
      </c>
      <c r="K449" s="45" t="str">
        <f t="shared" ca="1" si="29"/>
        <v/>
      </c>
    </row>
    <row r="450" spans="1:11" ht="20.100000000000001" customHeight="1" x14ac:dyDescent="0.25">
      <c r="A450" s="12" t="str">
        <f t="array" aca="1" ref="A450" ca="1">IFERROR(INDEX('Récaptitulatif Résa PARIS 2018'!$A$2:OFFSET($A$2,LastR2,0), MATCH(0, IF($A$1='Récaptitulatif Résa PARIS 2018'!$F$2:OFFSET($F$2,LastR2,0), COUNTIF($A$2:$A449, 'Récaptitulatif Résa PARIS 2018'!$A$2:OFFSET($A$2,LastR2,0)), ""), 0)),"")</f>
        <v/>
      </c>
      <c r="B450" s="43">
        <f ca="1">IF(OR($A450="",$A450=0),0,SUMPRODUCT((('Récaptitulatif Résa PARIS 2018'!$A$2:OFFSET($A$2,LastR2,0))='Analyse par appartement'!$A450)*(('Récaptitulatif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50" s="43">
        <f ca="1">IF(OR($A450="",$A450=0),0,SUMPRODUCT((('Récaptitulatif Résa PARIS 2018'!$A$2:OFFSET($A$2,LastR2,0))='Analyse par appartement'!$A450)*(('Récaptitulatif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50" s="43">
        <f ca="1">IF(OR($A450="",$A450=0),0,SUMPRODUCT((('Récaptitulatif Résa PARIS 2018'!$A$2:OFFSET($A$2,LastR2,0))='Analyse par appartement'!$A450)*(('Récaptitulatif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50" s="43">
        <f ca="1">IF(OR($A450="",$A450=0),0,SUMPRODUCT((('Récaptitulatif Résa PARIS 2018'!$A$2:OFFSET($A$2,LastR2,0))='Analyse par appartement'!$A450)*(('Récaptitulatif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50" s="92">
        <f ca="1">IF(OR($A450="",$A450=0),0,SUMPRODUCT((('Récaptitulatif Résa PARIS 2018'!$A$2:OFFSET($A$2,LastR2,0))='Analyse par appartement'!$A450)*(('Récaptitulatif Résa PARIS 2018'!$F$2:OFFSET($F$2,LastR2,0))='Analyse par appartement'!$A$1)*(('Récaptitulatif Résa PARIS 2018'!$I$2:OFFSET($I$2,LastR2,0)))))</f>
        <v>0</v>
      </c>
      <c r="G450" s="43">
        <f ca="1">IFERROR(IF(A450="",0,INDIRECT("'Récaptitulatif Loyer Paris'!"&amp;ADDRESS(MATCH(A450,'Récapitulatif  Loyer PARIS 2018'!$A:$A,0),MATCH($A$1,'Récapitulatif  Loyer PARIS 2018'!$1:$1,0)+1,4))),0)</f>
        <v>0</v>
      </c>
      <c r="H450" s="92">
        <f ca="1">IFERROR(IF(A450="",0,INDIRECT("'Récaptitulatif Loyer Paris'!"&amp;ADDRESS(MATCH(A450,'Récapitulatif  Loyer PARIS 2018'!$A:$A,0),MATCH($A$1,'Récapitulatif  Loyer PARIS 2018'!$1:$1,0),4))),0)</f>
        <v>0</v>
      </c>
      <c r="I450" s="43">
        <f t="shared" ca="1" si="27"/>
        <v>0</v>
      </c>
      <c r="J450" s="44" t="str">
        <f t="shared" ca="1" si="28"/>
        <v/>
      </c>
      <c r="K450" s="45" t="str">
        <f t="shared" ca="1" si="29"/>
        <v/>
      </c>
    </row>
    <row r="451" spans="1:11" ht="20.100000000000001" customHeight="1" x14ac:dyDescent="0.25">
      <c r="A451" s="12" t="str">
        <f t="array" aca="1" ref="A451" ca="1">IFERROR(INDEX('Récaptitulatif Résa PARIS 2018'!$A$2:OFFSET($A$2,LastR2,0), MATCH(0, IF($A$1='Récaptitulatif Résa PARIS 2018'!$F$2:OFFSET($F$2,LastR2,0), COUNTIF($A$2:$A450, 'Récaptitulatif Résa PARIS 2018'!$A$2:OFFSET($A$2,LastR2,0)), ""), 0)),"")</f>
        <v/>
      </c>
      <c r="B451" s="43">
        <f ca="1">IF(OR($A451="",$A451=0),0,SUMPRODUCT((('Récaptitulatif Résa PARIS 2018'!$A$2:OFFSET($A$2,LastR2,0))='Analyse par appartement'!$A451)*(('Récaptitulatif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51" s="43">
        <f ca="1">IF(OR($A451="",$A451=0),0,SUMPRODUCT((('Récaptitulatif Résa PARIS 2018'!$A$2:OFFSET($A$2,LastR2,0))='Analyse par appartement'!$A451)*(('Récaptitulatif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51" s="43">
        <f ca="1">IF(OR($A451="",$A451=0),0,SUMPRODUCT((('Récaptitulatif Résa PARIS 2018'!$A$2:OFFSET($A$2,LastR2,0))='Analyse par appartement'!$A451)*(('Récaptitulatif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51" s="43">
        <f ca="1">IF(OR($A451="",$A451=0),0,SUMPRODUCT((('Récaptitulatif Résa PARIS 2018'!$A$2:OFFSET($A$2,LastR2,0))='Analyse par appartement'!$A451)*(('Récaptitulatif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51" s="92">
        <f ca="1">IF(OR($A451="",$A451=0),0,SUMPRODUCT((('Récaptitulatif Résa PARIS 2018'!$A$2:OFFSET($A$2,LastR2,0))='Analyse par appartement'!$A451)*(('Récaptitulatif Résa PARIS 2018'!$F$2:OFFSET($F$2,LastR2,0))='Analyse par appartement'!$A$1)*(('Récaptitulatif Résa PARIS 2018'!$I$2:OFFSET($I$2,LastR2,0)))))</f>
        <v>0</v>
      </c>
      <c r="G451" s="43">
        <f ca="1">IFERROR(IF(A451="",0,INDIRECT("'Récaptitulatif Loyer Paris'!"&amp;ADDRESS(MATCH(A451,'Récapitulatif  Loyer PARIS 2018'!$A:$A,0),MATCH($A$1,'Récapitulatif  Loyer PARIS 2018'!$1:$1,0)+1,4))),0)</f>
        <v>0</v>
      </c>
      <c r="H451" s="92">
        <f ca="1">IFERROR(IF(A451="",0,INDIRECT("'Récaptitulatif Loyer Paris'!"&amp;ADDRESS(MATCH(A451,'Récapitulatif  Loyer PARIS 2018'!$A:$A,0),MATCH($A$1,'Récapitulatif  Loyer PARIS 2018'!$1:$1,0),4))),0)</f>
        <v>0</v>
      </c>
      <c r="I451" s="43">
        <f t="shared" ca="1" si="27"/>
        <v>0</v>
      </c>
      <c r="J451" s="44" t="str">
        <f t="shared" ca="1" si="28"/>
        <v/>
      </c>
      <c r="K451" s="45" t="str">
        <f t="shared" ca="1" si="29"/>
        <v/>
      </c>
    </row>
    <row r="452" spans="1:11" ht="20.100000000000001" customHeight="1" x14ac:dyDescent="0.25">
      <c r="A452" s="12" t="str">
        <f t="array" aca="1" ref="A452" ca="1">IFERROR(INDEX('Récaptitulatif Résa PARIS 2018'!$A$2:OFFSET($A$2,LastR2,0), MATCH(0, IF($A$1='Récaptitulatif Résa PARIS 2018'!$F$2:OFFSET($F$2,LastR2,0), COUNTIF($A$2:$A451, 'Récaptitulatif Résa PARIS 2018'!$A$2:OFFSET($A$2,LastR2,0)), ""), 0)),"")</f>
        <v/>
      </c>
      <c r="B452" s="43">
        <f ca="1">IF(OR($A452="",$A452=0),0,SUMPRODUCT((('Récaptitulatif Résa PARIS 2018'!$A$2:OFFSET($A$2,LastR2,0))='Analyse par appartement'!$A452)*(('Récaptitulatif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52" s="43">
        <f ca="1">IF(OR($A452="",$A452=0),0,SUMPRODUCT((('Récaptitulatif Résa PARIS 2018'!$A$2:OFFSET($A$2,LastR2,0))='Analyse par appartement'!$A452)*(('Récaptitulatif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52" s="43">
        <f ca="1">IF(OR($A452="",$A452=0),0,SUMPRODUCT((('Récaptitulatif Résa PARIS 2018'!$A$2:OFFSET($A$2,LastR2,0))='Analyse par appartement'!$A452)*(('Récaptitulatif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52" s="43">
        <f ca="1">IF(OR($A452="",$A452=0),0,SUMPRODUCT((('Récaptitulatif Résa PARIS 2018'!$A$2:OFFSET($A$2,LastR2,0))='Analyse par appartement'!$A452)*(('Récaptitulatif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52" s="92">
        <f ca="1">IF(OR($A452="",$A452=0),0,SUMPRODUCT((('Récaptitulatif Résa PARIS 2018'!$A$2:OFFSET($A$2,LastR2,0))='Analyse par appartement'!$A452)*(('Récaptitulatif Résa PARIS 2018'!$F$2:OFFSET($F$2,LastR2,0))='Analyse par appartement'!$A$1)*(('Récaptitulatif Résa PARIS 2018'!$I$2:OFFSET($I$2,LastR2,0)))))</f>
        <v>0</v>
      </c>
      <c r="G452" s="43">
        <f ca="1">IFERROR(IF(A452="",0,INDIRECT("'Récaptitulatif Loyer Paris'!"&amp;ADDRESS(MATCH(A452,'Récapitulatif  Loyer PARIS 2018'!$A:$A,0),MATCH($A$1,'Récapitulatif  Loyer PARIS 2018'!$1:$1,0)+1,4))),0)</f>
        <v>0</v>
      </c>
      <c r="H452" s="92">
        <f ca="1">IFERROR(IF(A452="",0,INDIRECT("'Récaptitulatif Loyer Paris'!"&amp;ADDRESS(MATCH(A452,'Récapitulatif  Loyer PARIS 2018'!$A:$A,0),MATCH($A$1,'Récapitulatif  Loyer PARIS 2018'!$1:$1,0),4))),0)</f>
        <v>0</v>
      </c>
      <c r="I452" s="43">
        <f t="shared" ca="1" si="27"/>
        <v>0</v>
      </c>
      <c r="J452" s="44" t="str">
        <f t="shared" ca="1" si="28"/>
        <v/>
      </c>
      <c r="K452" s="45" t="str">
        <f t="shared" ca="1" si="29"/>
        <v/>
      </c>
    </row>
    <row r="453" spans="1:11" ht="20.100000000000001" customHeight="1" x14ac:dyDescent="0.25">
      <c r="A453" s="12" t="str">
        <f t="array" aca="1" ref="A453" ca="1">IFERROR(INDEX('Récaptitulatif Résa PARIS 2018'!$A$2:OFFSET($A$2,LastR2,0), MATCH(0, IF($A$1='Récaptitulatif Résa PARIS 2018'!$F$2:OFFSET($F$2,LastR2,0), COUNTIF($A$2:$A452, 'Récaptitulatif Résa PARIS 2018'!$A$2:OFFSET($A$2,LastR2,0)), ""), 0)),"")</f>
        <v/>
      </c>
      <c r="B453" s="43">
        <f ca="1">IF(OR($A453="",$A453=0),0,SUMPRODUCT((('Récaptitulatif Résa PARIS 2018'!$A$2:OFFSET($A$2,LastR2,0))='Analyse par appartement'!$A453)*(('Récaptitulatif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53" s="43">
        <f ca="1">IF(OR($A453="",$A453=0),0,SUMPRODUCT((('Récaptitulatif Résa PARIS 2018'!$A$2:OFFSET($A$2,LastR2,0))='Analyse par appartement'!$A453)*(('Récaptitulatif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53" s="43">
        <f ca="1">IF(OR($A453="",$A453=0),0,SUMPRODUCT((('Récaptitulatif Résa PARIS 2018'!$A$2:OFFSET($A$2,LastR2,0))='Analyse par appartement'!$A453)*(('Récaptitulatif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53" s="43">
        <f ca="1">IF(OR($A453="",$A453=0),0,SUMPRODUCT((('Récaptitulatif Résa PARIS 2018'!$A$2:OFFSET($A$2,LastR2,0))='Analyse par appartement'!$A453)*(('Récaptitulatif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53" s="92">
        <f ca="1">IF(OR($A453="",$A453=0),0,SUMPRODUCT((('Récaptitulatif Résa PARIS 2018'!$A$2:OFFSET($A$2,LastR2,0))='Analyse par appartement'!$A453)*(('Récaptitulatif Résa PARIS 2018'!$F$2:OFFSET($F$2,LastR2,0))='Analyse par appartement'!$A$1)*(('Récaptitulatif Résa PARIS 2018'!$I$2:OFFSET($I$2,LastR2,0)))))</f>
        <v>0</v>
      </c>
      <c r="G453" s="43">
        <f ca="1">IFERROR(IF(A453="",0,INDIRECT("'Récaptitulatif Loyer Paris'!"&amp;ADDRESS(MATCH(A453,'Récapitulatif  Loyer PARIS 2018'!$A:$A,0),MATCH($A$1,'Récapitulatif  Loyer PARIS 2018'!$1:$1,0)+1,4))),0)</f>
        <v>0</v>
      </c>
      <c r="H453" s="92">
        <f ca="1">IFERROR(IF(A453="",0,INDIRECT("'Récaptitulatif Loyer Paris'!"&amp;ADDRESS(MATCH(A453,'Récapitulatif  Loyer PARIS 2018'!$A:$A,0),MATCH($A$1,'Récapitulatif  Loyer PARIS 2018'!$1:$1,0),4))),0)</f>
        <v>0</v>
      </c>
      <c r="I453" s="43">
        <f t="shared" ca="1" si="27"/>
        <v>0</v>
      </c>
      <c r="J453" s="44" t="str">
        <f t="shared" ca="1" si="28"/>
        <v/>
      </c>
      <c r="K453" s="45" t="str">
        <f t="shared" ca="1" si="29"/>
        <v/>
      </c>
    </row>
    <row r="454" spans="1:11" ht="20.100000000000001" customHeight="1" x14ac:dyDescent="0.25">
      <c r="A454" s="12" t="str">
        <f t="array" aca="1" ref="A454" ca="1">IFERROR(INDEX('Récaptitulatif Résa PARIS 2018'!$A$2:OFFSET($A$2,LastR2,0), MATCH(0, IF($A$1='Récaptitulatif Résa PARIS 2018'!$F$2:OFFSET($F$2,LastR2,0), COUNTIF($A$2:$A453, 'Récaptitulatif Résa PARIS 2018'!$A$2:OFFSET($A$2,LastR2,0)), ""), 0)),"")</f>
        <v/>
      </c>
      <c r="B454" s="43">
        <f ca="1">IF(OR($A454="",$A454=0),0,SUMPRODUCT((('Récaptitulatif Résa PARIS 2018'!$A$2:OFFSET($A$2,LastR2,0))='Analyse par appartement'!$A454)*(('Récaptitulatif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54" s="43">
        <f ca="1">IF(OR($A454="",$A454=0),0,SUMPRODUCT((('Récaptitulatif Résa PARIS 2018'!$A$2:OFFSET($A$2,LastR2,0))='Analyse par appartement'!$A454)*(('Récaptitulatif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54" s="43">
        <f ca="1">IF(OR($A454="",$A454=0),0,SUMPRODUCT((('Récaptitulatif Résa PARIS 2018'!$A$2:OFFSET($A$2,LastR2,0))='Analyse par appartement'!$A454)*(('Récaptitulatif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54" s="43">
        <f ca="1">IF(OR($A454="",$A454=0),0,SUMPRODUCT((('Récaptitulatif Résa PARIS 2018'!$A$2:OFFSET($A$2,LastR2,0))='Analyse par appartement'!$A454)*(('Récaptitulatif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54" s="92">
        <f ca="1">IF(OR($A454="",$A454=0),0,SUMPRODUCT((('Récaptitulatif Résa PARIS 2018'!$A$2:OFFSET($A$2,LastR2,0))='Analyse par appartement'!$A454)*(('Récaptitulatif Résa PARIS 2018'!$F$2:OFFSET($F$2,LastR2,0))='Analyse par appartement'!$A$1)*(('Récaptitulatif Résa PARIS 2018'!$I$2:OFFSET($I$2,LastR2,0)))))</f>
        <v>0</v>
      </c>
      <c r="G454" s="43">
        <f ca="1">IFERROR(IF(A454="",0,INDIRECT("'Récaptitulatif Loyer Paris'!"&amp;ADDRESS(MATCH(A454,'Récapitulatif  Loyer PARIS 2018'!$A:$A,0),MATCH($A$1,'Récapitulatif  Loyer PARIS 2018'!$1:$1,0)+1,4))),0)</f>
        <v>0</v>
      </c>
      <c r="H454" s="92">
        <f ca="1">IFERROR(IF(A454="",0,INDIRECT("'Récaptitulatif Loyer Paris'!"&amp;ADDRESS(MATCH(A454,'Récapitulatif  Loyer PARIS 2018'!$A:$A,0),MATCH($A$1,'Récapitulatif  Loyer PARIS 2018'!$1:$1,0),4))),0)</f>
        <v>0</v>
      </c>
      <c r="I454" s="43">
        <f t="shared" ca="1" si="27"/>
        <v>0</v>
      </c>
      <c r="J454" s="44" t="str">
        <f t="shared" ca="1" si="28"/>
        <v/>
      </c>
      <c r="K454" s="45" t="str">
        <f t="shared" ca="1" si="29"/>
        <v/>
      </c>
    </row>
    <row r="455" spans="1:11" ht="20.100000000000001" customHeight="1" x14ac:dyDescent="0.25">
      <c r="A455" s="12" t="str">
        <f t="array" aca="1" ref="A455" ca="1">IFERROR(INDEX('Récaptitulatif Résa PARIS 2018'!$A$2:OFFSET($A$2,LastR2,0), MATCH(0, IF($A$1='Récaptitulatif Résa PARIS 2018'!$F$2:OFFSET($F$2,LastR2,0), COUNTIF($A$2:$A454, 'Récaptitulatif Résa PARIS 2018'!$A$2:OFFSET($A$2,LastR2,0)), ""), 0)),"")</f>
        <v/>
      </c>
      <c r="B455" s="43">
        <f ca="1">IF(OR($A455="",$A455=0),0,SUMPRODUCT((('Récaptitulatif Résa PARIS 2018'!$A$2:OFFSET($A$2,LastR2,0))='Analyse par appartement'!$A455)*(('Récaptitulatif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55" s="43">
        <f ca="1">IF(OR($A455="",$A455=0),0,SUMPRODUCT((('Récaptitulatif Résa PARIS 2018'!$A$2:OFFSET($A$2,LastR2,0))='Analyse par appartement'!$A455)*(('Récaptitulatif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55" s="43">
        <f ca="1">IF(OR($A455="",$A455=0),0,SUMPRODUCT((('Récaptitulatif Résa PARIS 2018'!$A$2:OFFSET($A$2,LastR2,0))='Analyse par appartement'!$A455)*(('Récaptitulatif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55" s="43">
        <f ca="1">IF(OR($A455="",$A455=0),0,SUMPRODUCT((('Récaptitulatif Résa PARIS 2018'!$A$2:OFFSET($A$2,LastR2,0))='Analyse par appartement'!$A455)*(('Récaptitulatif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55" s="92">
        <f ca="1">IF(OR($A455="",$A455=0),0,SUMPRODUCT((('Récaptitulatif Résa PARIS 2018'!$A$2:OFFSET($A$2,LastR2,0))='Analyse par appartement'!$A455)*(('Récaptitulatif Résa PARIS 2018'!$F$2:OFFSET($F$2,LastR2,0))='Analyse par appartement'!$A$1)*(('Récaptitulatif Résa PARIS 2018'!$I$2:OFFSET($I$2,LastR2,0)))))</f>
        <v>0</v>
      </c>
      <c r="G455" s="43">
        <f ca="1">IFERROR(IF(A455="",0,INDIRECT("'Récaptitulatif Loyer Paris'!"&amp;ADDRESS(MATCH(A455,'Récapitulatif  Loyer PARIS 2018'!$A:$A,0),MATCH($A$1,'Récapitulatif  Loyer PARIS 2018'!$1:$1,0)+1,4))),0)</f>
        <v>0</v>
      </c>
      <c r="H455" s="92">
        <f ca="1">IFERROR(IF(A455="",0,INDIRECT("'Récaptitulatif Loyer Paris'!"&amp;ADDRESS(MATCH(A455,'Récapitulatif  Loyer PARIS 2018'!$A:$A,0),MATCH($A$1,'Récapitulatif  Loyer PARIS 2018'!$1:$1,0),4))),0)</f>
        <v>0</v>
      </c>
      <c r="I455" s="43">
        <f t="shared" ca="1" si="27"/>
        <v>0</v>
      </c>
      <c r="J455" s="44" t="str">
        <f t="shared" ca="1" si="28"/>
        <v/>
      </c>
      <c r="K455" s="45" t="str">
        <f t="shared" ca="1" si="29"/>
        <v/>
      </c>
    </row>
    <row r="456" spans="1:11" ht="20.100000000000001" customHeight="1" x14ac:dyDescent="0.25">
      <c r="A456" s="12" t="str">
        <f t="array" aca="1" ref="A456" ca="1">IFERROR(INDEX('Récaptitulatif Résa PARIS 2018'!$A$2:OFFSET($A$2,LastR2,0), MATCH(0, IF($A$1='Récaptitulatif Résa PARIS 2018'!$F$2:OFFSET($F$2,LastR2,0), COUNTIF($A$2:$A455, 'Récaptitulatif Résa PARIS 2018'!$A$2:OFFSET($A$2,LastR2,0)), ""), 0)),"")</f>
        <v/>
      </c>
      <c r="B456" s="43">
        <f ca="1">IF(OR($A456="",$A456=0),0,SUMPRODUCT((('Récaptitulatif Résa PARIS 2018'!$A$2:OFFSET($A$2,LastR2,0))='Analyse par appartement'!$A456)*(('Récaptitulatif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56" s="43">
        <f ca="1">IF(OR($A456="",$A456=0),0,SUMPRODUCT((('Récaptitulatif Résa PARIS 2018'!$A$2:OFFSET($A$2,LastR2,0))='Analyse par appartement'!$A456)*(('Récaptitulatif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56" s="43">
        <f ca="1">IF(OR($A456="",$A456=0),0,SUMPRODUCT((('Récaptitulatif Résa PARIS 2018'!$A$2:OFFSET($A$2,LastR2,0))='Analyse par appartement'!$A456)*(('Récaptitulatif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56" s="43">
        <f ca="1">IF(OR($A456="",$A456=0),0,SUMPRODUCT((('Récaptitulatif Résa PARIS 2018'!$A$2:OFFSET($A$2,LastR2,0))='Analyse par appartement'!$A456)*(('Récaptitulatif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56" s="92">
        <f ca="1">IF(OR($A456="",$A456=0),0,SUMPRODUCT((('Récaptitulatif Résa PARIS 2018'!$A$2:OFFSET($A$2,LastR2,0))='Analyse par appartement'!$A456)*(('Récaptitulatif Résa PARIS 2018'!$F$2:OFFSET($F$2,LastR2,0))='Analyse par appartement'!$A$1)*(('Récaptitulatif Résa PARIS 2018'!$I$2:OFFSET($I$2,LastR2,0)))))</f>
        <v>0</v>
      </c>
      <c r="G456" s="43">
        <f ca="1">IFERROR(IF(A456="",0,INDIRECT("'Récaptitulatif Loyer Paris'!"&amp;ADDRESS(MATCH(A456,'Récapitulatif  Loyer PARIS 2018'!$A:$A,0),MATCH($A$1,'Récapitulatif  Loyer PARIS 2018'!$1:$1,0)+1,4))),0)</f>
        <v>0</v>
      </c>
      <c r="H456" s="92">
        <f ca="1">IFERROR(IF(A456="",0,INDIRECT("'Récaptitulatif Loyer Paris'!"&amp;ADDRESS(MATCH(A456,'Récapitulatif  Loyer PARIS 2018'!$A:$A,0),MATCH($A$1,'Récapitulatif  Loyer PARIS 2018'!$1:$1,0),4))),0)</f>
        <v>0</v>
      </c>
      <c r="I456" s="43">
        <f t="shared" ca="1" si="27"/>
        <v>0</v>
      </c>
      <c r="J456" s="44" t="str">
        <f t="shared" ca="1" si="28"/>
        <v/>
      </c>
      <c r="K456" s="45" t="str">
        <f t="shared" ca="1" si="29"/>
        <v/>
      </c>
    </row>
    <row r="457" spans="1:11" ht="20.100000000000001" customHeight="1" x14ac:dyDescent="0.25">
      <c r="A457" s="12" t="str">
        <f t="array" aca="1" ref="A457" ca="1">IFERROR(INDEX('Récaptitulatif Résa PARIS 2018'!$A$2:OFFSET($A$2,LastR2,0), MATCH(0, IF($A$1='Récaptitulatif Résa PARIS 2018'!$F$2:OFFSET($F$2,LastR2,0), COUNTIF($A$2:$A456, 'Récaptitulatif Résa PARIS 2018'!$A$2:OFFSET($A$2,LastR2,0)), ""), 0)),"")</f>
        <v/>
      </c>
      <c r="B457" s="43">
        <f ca="1">IF(OR($A457="",$A457=0),0,SUMPRODUCT((('Récaptitulatif Résa PARIS 2018'!$A$2:OFFSET($A$2,LastR2,0))='Analyse par appartement'!$A457)*(('Récaptitulatif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57" s="43">
        <f ca="1">IF(OR($A457="",$A457=0),0,SUMPRODUCT((('Récaptitulatif Résa PARIS 2018'!$A$2:OFFSET($A$2,LastR2,0))='Analyse par appartement'!$A457)*(('Récaptitulatif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57" s="43">
        <f ca="1">IF(OR($A457="",$A457=0),0,SUMPRODUCT((('Récaptitulatif Résa PARIS 2018'!$A$2:OFFSET($A$2,LastR2,0))='Analyse par appartement'!$A457)*(('Récaptitulatif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57" s="43">
        <f ca="1">IF(OR($A457="",$A457=0),0,SUMPRODUCT((('Récaptitulatif Résa PARIS 2018'!$A$2:OFFSET($A$2,LastR2,0))='Analyse par appartement'!$A457)*(('Récaptitulatif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57" s="92">
        <f ca="1">IF(OR($A457="",$A457=0),0,SUMPRODUCT((('Récaptitulatif Résa PARIS 2018'!$A$2:OFFSET($A$2,LastR2,0))='Analyse par appartement'!$A457)*(('Récaptitulatif Résa PARIS 2018'!$F$2:OFFSET($F$2,LastR2,0))='Analyse par appartement'!$A$1)*(('Récaptitulatif Résa PARIS 2018'!$I$2:OFFSET($I$2,LastR2,0)))))</f>
        <v>0</v>
      </c>
      <c r="G457" s="43">
        <f ca="1">IFERROR(IF(A457="",0,INDIRECT("'Récaptitulatif Loyer Paris'!"&amp;ADDRESS(MATCH(A457,'Récapitulatif  Loyer PARIS 2018'!$A:$A,0),MATCH($A$1,'Récapitulatif  Loyer PARIS 2018'!$1:$1,0)+1,4))),0)</f>
        <v>0</v>
      </c>
      <c r="H457" s="92">
        <f ca="1">IFERROR(IF(A457="",0,INDIRECT("'Récaptitulatif Loyer Paris'!"&amp;ADDRESS(MATCH(A457,'Récapitulatif  Loyer PARIS 2018'!$A:$A,0),MATCH($A$1,'Récapitulatif  Loyer PARIS 2018'!$1:$1,0),4))),0)</f>
        <v>0</v>
      </c>
      <c r="I457" s="43">
        <f t="shared" ca="1" si="27"/>
        <v>0</v>
      </c>
      <c r="J457" s="44" t="str">
        <f t="shared" ca="1" si="28"/>
        <v/>
      </c>
      <c r="K457" s="45" t="str">
        <f t="shared" ca="1" si="29"/>
        <v/>
      </c>
    </row>
    <row r="458" spans="1:11" ht="20.100000000000001" customHeight="1" x14ac:dyDescent="0.25">
      <c r="A458" s="12" t="str">
        <f t="array" aca="1" ref="A458" ca="1">IFERROR(INDEX('Récaptitulatif Résa PARIS 2018'!$A$2:OFFSET($A$2,LastR2,0), MATCH(0, IF($A$1='Récaptitulatif Résa PARIS 2018'!$F$2:OFFSET($F$2,LastR2,0), COUNTIF($A$2:$A457, 'Récaptitulatif Résa PARIS 2018'!$A$2:OFFSET($A$2,LastR2,0)), ""), 0)),"")</f>
        <v/>
      </c>
      <c r="B458" s="43">
        <f ca="1">IF(OR($A458="",$A458=0),0,SUMPRODUCT((('Récaptitulatif Résa PARIS 2018'!$A$2:OFFSET($A$2,LastR2,0))='Analyse par appartement'!$A458)*(('Récaptitulatif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58" s="43">
        <f ca="1">IF(OR($A458="",$A458=0),0,SUMPRODUCT((('Récaptitulatif Résa PARIS 2018'!$A$2:OFFSET($A$2,LastR2,0))='Analyse par appartement'!$A458)*(('Récaptitulatif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58" s="43">
        <f ca="1">IF(OR($A458="",$A458=0),0,SUMPRODUCT((('Récaptitulatif Résa PARIS 2018'!$A$2:OFFSET($A$2,LastR2,0))='Analyse par appartement'!$A458)*(('Récaptitulatif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58" s="43">
        <f ca="1">IF(OR($A458="",$A458=0),0,SUMPRODUCT((('Récaptitulatif Résa PARIS 2018'!$A$2:OFFSET($A$2,LastR2,0))='Analyse par appartement'!$A458)*(('Récaptitulatif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58" s="92">
        <f ca="1">IF(OR($A458="",$A458=0),0,SUMPRODUCT((('Récaptitulatif Résa PARIS 2018'!$A$2:OFFSET($A$2,LastR2,0))='Analyse par appartement'!$A458)*(('Récaptitulatif Résa PARIS 2018'!$F$2:OFFSET($F$2,LastR2,0))='Analyse par appartement'!$A$1)*(('Récaptitulatif Résa PARIS 2018'!$I$2:OFFSET($I$2,LastR2,0)))))</f>
        <v>0</v>
      </c>
      <c r="G458" s="43">
        <f ca="1">IFERROR(IF(A458="",0,INDIRECT("'Récaptitulatif Loyer Paris'!"&amp;ADDRESS(MATCH(A458,'Récapitulatif  Loyer PARIS 2018'!$A:$A,0),MATCH($A$1,'Récapitulatif  Loyer PARIS 2018'!$1:$1,0)+1,4))),0)</f>
        <v>0</v>
      </c>
      <c r="H458" s="92">
        <f ca="1">IFERROR(IF(A458="",0,INDIRECT("'Récaptitulatif Loyer Paris'!"&amp;ADDRESS(MATCH(A458,'Récapitulatif  Loyer PARIS 2018'!$A:$A,0),MATCH($A$1,'Récapitulatif  Loyer PARIS 2018'!$1:$1,0),4))),0)</f>
        <v>0</v>
      </c>
      <c r="I458" s="43">
        <f t="shared" ca="1" si="27"/>
        <v>0</v>
      </c>
      <c r="J458" s="44" t="str">
        <f t="shared" ca="1" si="28"/>
        <v/>
      </c>
      <c r="K458" s="45" t="str">
        <f t="shared" ca="1" si="29"/>
        <v/>
      </c>
    </row>
    <row r="459" spans="1:11" ht="20.100000000000001" customHeight="1" x14ac:dyDescent="0.25">
      <c r="A459" s="12" t="str">
        <f t="array" aca="1" ref="A459" ca="1">IFERROR(INDEX('Récaptitulatif Résa PARIS 2018'!$A$2:OFFSET($A$2,LastR2,0), MATCH(0, IF($A$1='Récaptitulatif Résa PARIS 2018'!$F$2:OFFSET($F$2,LastR2,0), COUNTIF($A$2:$A458, 'Récaptitulatif Résa PARIS 2018'!$A$2:OFFSET($A$2,LastR2,0)), ""), 0)),"")</f>
        <v/>
      </c>
      <c r="B459" s="43">
        <f ca="1">IF(OR($A459="",$A459=0),0,SUMPRODUCT((('Récaptitulatif Résa PARIS 2018'!$A$2:OFFSET($A$2,LastR2,0))='Analyse par appartement'!$A459)*(('Récaptitulatif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59" s="43">
        <f ca="1">IF(OR($A459="",$A459=0),0,SUMPRODUCT((('Récaptitulatif Résa PARIS 2018'!$A$2:OFFSET($A$2,LastR2,0))='Analyse par appartement'!$A459)*(('Récaptitulatif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59" s="43">
        <f ca="1">IF(OR($A459="",$A459=0),0,SUMPRODUCT((('Récaptitulatif Résa PARIS 2018'!$A$2:OFFSET($A$2,LastR2,0))='Analyse par appartement'!$A459)*(('Récaptitulatif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59" s="43">
        <f ca="1">IF(OR($A459="",$A459=0),0,SUMPRODUCT((('Récaptitulatif Résa PARIS 2018'!$A$2:OFFSET($A$2,LastR2,0))='Analyse par appartement'!$A459)*(('Récaptitulatif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59" s="92">
        <f ca="1">IF(OR($A459="",$A459=0),0,SUMPRODUCT((('Récaptitulatif Résa PARIS 2018'!$A$2:OFFSET($A$2,LastR2,0))='Analyse par appartement'!$A459)*(('Récaptitulatif Résa PARIS 2018'!$F$2:OFFSET($F$2,LastR2,0))='Analyse par appartement'!$A$1)*(('Récaptitulatif Résa PARIS 2018'!$I$2:OFFSET($I$2,LastR2,0)))))</f>
        <v>0</v>
      </c>
      <c r="G459" s="43">
        <f ca="1">IFERROR(IF(A459="",0,INDIRECT("'Récaptitulatif Loyer Paris'!"&amp;ADDRESS(MATCH(A459,'Récapitulatif  Loyer PARIS 2018'!$A:$A,0),MATCH($A$1,'Récapitulatif  Loyer PARIS 2018'!$1:$1,0)+1,4))),0)</f>
        <v>0</v>
      </c>
      <c r="H459" s="92">
        <f ca="1">IFERROR(IF(A459="",0,INDIRECT("'Récaptitulatif Loyer Paris'!"&amp;ADDRESS(MATCH(A459,'Récapitulatif  Loyer PARIS 2018'!$A:$A,0),MATCH($A$1,'Récapitulatif  Loyer PARIS 2018'!$1:$1,0),4))),0)</f>
        <v>0</v>
      </c>
      <c r="I459" s="43">
        <f t="shared" ca="1" si="27"/>
        <v>0</v>
      </c>
      <c r="J459" s="44" t="str">
        <f t="shared" ca="1" si="28"/>
        <v/>
      </c>
      <c r="K459" s="45" t="str">
        <f t="shared" ca="1" si="29"/>
        <v/>
      </c>
    </row>
    <row r="460" spans="1:11" ht="20.100000000000001" customHeight="1" x14ac:dyDescent="0.25">
      <c r="A460" s="12" t="str">
        <f t="array" aca="1" ref="A460" ca="1">IFERROR(INDEX('Récaptitulatif Résa PARIS 2018'!$A$2:OFFSET($A$2,LastR2,0), MATCH(0, IF($A$1='Récaptitulatif Résa PARIS 2018'!$F$2:OFFSET($F$2,LastR2,0), COUNTIF($A$2:$A459, 'Récaptitulatif Résa PARIS 2018'!$A$2:OFFSET($A$2,LastR2,0)), ""), 0)),"")</f>
        <v/>
      </c>
      <c r="B460" s="43">
        <f ca="1">IF(OR($A460="",$A460=0),0,SUMPRODUCT((('Récaptitulatif Résa PARIS 2018'!$A$2:OFFSET($A$2,LastR2,0))='Analyse par appartement'!$A460)*(('Récaptitulatif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60" s="43">
        <f ca="1">IF(OR($A460="",$A460=0),0,SUMPRODUCT((('Récaptitulatif Résa PARIS 2018'!$A$2:OFFSET($A$2,LastR2,0))='Analyse par appartement'!$A460)*(('Récaptitulatif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60" s="43">
        <f ca="1">IF(OR($A460="",$A460=0),0,SUMPRODUCT((('Récaptitulatif Résa PARIS 2018'!$A$2:OFFSET($A$2,LastR2,0))='Analyse par appartement'!$A460)*(('Récaptitulatif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60" s="43">
        <f ca="1">IF(OR($A460="",$A460=0),0,SUMPRODUCT((('Récaptitulatif Résa PARIS 2018'!$A$2:OFFSET($A$2,LastR2,0))='Analyse par appartement'!$A460)*(('Récaptitulatif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60" s="92">
        <f ca="1">IF(OR($A460="",$A460=0),0,SUMPRODUCT((('Récaptitulatif Résa PARIS 2018'!$A$2:OFFSET($A$2,LastR2,0))='Analyse par appartement'!$A460)*(('Récaptitulatif Résa PARIS 2018'!$F$2:OFFSET($F$2,LastR2,0))='Analyse par appartement'!$A$1)*(('Récaptitulatif Résa PARIS 2018'!$I$2:OFFSET($I$2,LastR2,0)))))</f>
        <v>0</v>
      </c>
      <c r="G460" s="43">
        <f ca="1">IFERROR(IF(A460="",0,INDIRECT("'Récaptitulatif Loyer Paris'!"&amp;ADDRESS(MATCH(A460,'Récapitulatif  Loyer PARIS 2018'!$A:$A,0),MATCH($A$1,'Récapitulatif  Loyer PARIS 2018'!$1:$1,0)+1,4))),0)</f>
        <v>0</v>
      </c>
      <c r="H460" s="92">
        <f ca="1">IFERROR(IF(A460="",0,INDIRECT("'Récaptitulatif Loyer Paris'!"&amp;ADDRESS(MATCH(A460,'Récapitulatif  Loyer PARIS 2018'!$A:$A,0),MATCH($A$1,'Récapitulatif  Loyer PARIS 2018'!$1:$1,0),4))),0)</f>
        <v>0</v>
      </c>
      <c r="I460" s="43">
        <f t="shared" ca="1" si="27"/>
        <v>0</v>
      </c>
      <c r="J460" s="44" t="str">
        <f t="shared" ca="1" si="28"/>
        <v/>
      </c>
      <c r="K460" s="45" t="str">
        <f t="shared" ca="1" si="29"/>
        <v/>
      </c>
    </row>
    <row r="461" spans="1:11" ht="20.100000000000001" customHeight="1" x14ac:dyDescent="0.25">
      <c r="A461" s="12" t="str">
        <f t="array" aca="1" ref="A461" ca="1">IFERROR(INDEX('Récaptitulatif Résa PARIS 2018'!$A$2:OFFSET($A$2,LastR2,0), MATCH(0, IF($A$1='Récaptitulatif Résa PARIS 2018'!$F$2:OFFSET($F$2,LastR2,0), COUNTIF($A$2:$A460, 'Récaptitulatif Résa PARIS 2018'!$A$2:OFFSET($A$2,LastR2,0)), ""), 0)),"")</f>
        <v/>
      </c>
      <c r="B461" s="43">
        <f ca="1">IF(OR($A461="",$A461=0),0,SUMPRODUCT((('Récaptitulatif Résa PARIS 2018'!$A$2:OFFSET($A$2,LastR2,0))='Analyse par appartement'!$A461)*(('Récaptitulatif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61" s="43">
        <f ca="1">IF(OR($A461="",$A461=0),0,SUMPRODUCT((('Récaptitulatif Résa PARIS 2018'!$A$2:OFFSET($A$2,LastR2,0))='Analyse par appartement'!$A461)*(('Récaptitulatif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61" s="43">
        <f ca="1">IF(OR($A461="",$A461=0),0,SUMPRODUCT((('Récaptitulatif Résa PARIS 2018'!$A$2:OFFSET($A$2,LastR2,0))='Analyse par appartement'!$A461)*(('Récaptitulatif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61" s="43">
        <f ca="1">IF(OR($A461="",$A461=0),0,SUMPRODUCT((('Récaptitulatif Résa PARIS 2018'!$A$2:OFFSET($A$2,LastR2,0))='Analyse par appartement'!$A461)*(('Récaptitulatif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61" s="92">
        <f ca="1">IF(OR($A461="",$A461=0),0,SUMPRODUCT((('Récaptitulatif Résa PARIS 2018'!$A$2:OFFSET($A$2,LastR2,0))='Analyse par appartement'!$A461)*(('Récaptitulatif Résa PARIS 2018'!$F$2:OFFSET($F$2,LastR2,0))='Analyse par appartement'!$A$1)*(('Récaptitulatif Résa PARIS 2018'!$I$2:OFFSET($I$2,LastR2,0)))))</f>
        <v>0</v>
      </c>
      <c r="G461" s="43">
        <f ca="1">IFERROR(IF(A461="",0,INDIRECT("'Récaptitulatif Loyer Paris'!"&amp;ADDRESS(MATCH(A461,'Récapitulatif  Loyer PARIS 2018'!$A:$A,0),MATCH($A$1,'Récapitulatif  Loyer PARIS 2018'!$1:$1,0)+1,4))),0)</f>
        <v>0</v>
      </c>
      <c r="H461" s="92">
        <f ca="1">IFERROR(IF(A461="",0,INDIRECT("'Récaptitulatif Loyer Paris'!"&amp;ADDRESS(MATCH(A461,'Récapitulatif  Loyer PARIS 2018'!$A:$A,0),MATCH($A$1,'Récapitulatif  Loyer PARIS 2018'!$1:$1,0),4))),0)</f>
        <v>0</v>
      </c>
      <c r="I461" s="43">
        <f t="shared" ca="1" si="27"/>
        <v>0</v>
      </c>
      <c r="J461" s="44" t="str">
        <f t="shared" ca="1" si="28"/>
        <v/>
      </c>
      <c r="K461" s="45" t="str">
        <f t="shared" ca="1" si="29"/>
        <v/>
      </c>
    </row>
    <row r="462" spans="1:11" ht="20.100000000000001" customHeight="1" x14ac:dyDescent="0.25">
      <c r="A462" s="12" t="str">
        <f t="array" aca="1" ref="A462" ca="1">IFERROR(INDEX('Récaptitulatif Résa PARIS 2018'!$A$2:OFFSET($A$2,LastR2,0), MATCH(0, IF($A$1='Récaptitulatif Résa PARIS 2018'!$F$2:OFFSET($F$2,LastR2,0), COUNTIF($A$2:$A461, 'Récaptitulatif Résa PARIS 2018'!$A$2:OFFSET($A$2,LastR2,0)), ""), 0)),"")</f>
        <v/>
      </c>
      <c r="B462" s="43">
        <f ca="1">IF(OR($A462="",$A462=0),0,SUMPRODUCT((('Récaptitulatif Résa PARIS 2018'!$A$2:OFFSET($A$2,LastR2,0))='Analyse par appartement'!$A462)*(('Récaptitulatif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62" s="43">
        <f ca="1">IF(OR($A462="",$A462=0),0,SUMPRODUCT((('Récaptitulatif Résa PARIS 2018'!$A$2:OFFSET($A$2,LastR2,0))='Analyse par appartement'!$A462)*(('Récaptitulatif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62" s="43">
        <f ca="1">IF(OR($A462="",$A462=0),0,SUMPRODUCT((('Récaptitulatif Résa PARIS 2018'!$A$2:OFFSET($A$2,LastR2,0))='Analyse par appartement'!$A462)*(('Récaptitulatif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62" s="43">
        <f ca="1">IF(OR($A462="",$A462=0),0,SUMPRODUCT((('Récaptitulatif Résa PARIS 2018'!$A$2:OFFSET($A$2,LastR2,0))='Analyse par appartement'!$A462)*(('Récaptitulatif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62" s="92">
        <f ca="1">IF(OR($A462="",$A462=0),0,SUMPRODUCT((('Récaptitulatif Résa PARIS 2018'!$A$2:OFFSET($A$2,LastR2,0))='Analyse par appartement'!$A462)*(('Récaptitulatif Résa PARIS 2018'!$F$2:OFFSET($F$2,LastR2,0))='Analyse par appartement'!$A$1)*(('Récaptitulatif Résa PARIS 2018'!$I$2:OFFSET($I$2,LastR2,0)))))</f>
        <v>0</v>
      </c>
      <c r="G462" s="43">
        <f ca="1">IFERROR(IF(A462="",0,INDIRECT("'Récaptitulatif Loyer Paris'!"&amp;ADDRESS(MATCH(A462,'Récapitulatif  Loyer PARIS 2018'!$A:$A,0),MATCH($A$1,'Récapitulatif  Loyer PARIS 2018'!$1:$1,0)+1,4))),0)</f>
        <v>0</v>
      </c>
      <c r="H462" s="92">
        <f ca="1">IFERROR(IF(A462="",0,INDIRECT("'Récaptitulatif Loyer Paris'!"&amp;ADDRESS(MATCH(A462,'Récapitulatif  Loyer PARIS 2018'!$A:$A,0),MATCH($A$1,'Récapitulatif  Loyer PARIS 2018'!$1:$1,0),4))),0)</f>
        <v>0</v>
      </c>
      <c r="I462" s="43">
        <f t="shared" ca="1" si="27"/>
        <v>0</v>
      </c>
      <c r="J462" s="44" t="str">
        <f t="shared" ca="1" si="28"/>
        <v/>
      </c>
      <c r="K462" s="45" t="str">
        <f t="shared" ca="1" si="29"/>
        <v/>
      </c>
    </row>
    <row r="463" spans="1:11" ht="20.100000000000001" customHeight="1" x14ac:dyDescent="0.25">
      <c r="A463" s="12" t="str">
        <f t="array" aca="1" ref="A463" ca="1">IFERROR(INDEX('Récaptitulatif Résa PARIS 2018'!$A$2:OFFSET($A$2,LastR2,0), MATCH(0, IF($A$1='Récaptitulatif Résa PARIS 2018'!$F$2:OFFSET($F$2,LastR2,0), COUNTIF($A$2:$A462, 'Récaptitulatif Résa PARIS 2018'!$A$2:OFFSET($A$2,LastR2,0)), ""), 0)),"")</f>
        <v/>
      </c>
      <c r="B463" s="43">
        <f ca="1">IF(OR($A463="",$A463=0),0,SUMPRODUCT((('Récaptitulatif Résa PARIS 2018'!$A$2:OFFSET($A$2,LastR2,0))='Analyse par appartement'!$A463)*(('Récaptitulatif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63" s="43">
        <f ca="1">IF(OR($A463="",$A463=0),0,SUMPRODUCT((('Récaptitulatif Résa PARIS 2018'!$A$2:OFFSET($A$2,LastR2,0))='Analyse par appartement'!$A463)*(('Récaptitulatif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63" s="43">
        <f ca="1">IF(OR($A463="",$A463=0),0,SUMPRODUCT((('Récaptitulatif Résa PARIS 2018'!$A$2:OFFSET($A$2,LastR2,0))='Analyse par appartement'!$A463)*(('Récaptitulatif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63" s="43">
        <f ca="1">IF(OR($A463="",$A463=0),0,SUMPRODUCT((('Récaptitulatif Résa PARIS 2018'!$A$2:OFFSET($A$2,LastR2,0))='Analyse par appartement'!$A463)*(('Récaptitulatif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63" s="92">
        <f ca="1">IF(OR($A463="",$A463=0),0,SUMPRODUCT((('Récaptitulatif Résa PARIS 2018'!$A$2:OFFSET($A$2,LastR2,0))='Analyse par appartement'!$A463)*(('Récaptitulatif Résa PARIS 2018'!$F$2:OFFSET($F$2,LastR2,0))='Analyse par appartement'!$A$1)*(('Récaptitulatif Résa PARIS 2018'!$I$2:OFFSET($I$2,LastR2,0)))))</f>
        <v>0</v>
      </c>
      <c r="G463" s="43">
        <f ca="1">IFERROR(IF(A463="",0,INDIRECT("'Récaptitulatif Loyer Paris'!"&amp;ADDRESS(MATCH(A463,'Récapitulatif  Loyer PARIS 2018'!$A:$A,0),MATCH($A$1,'Récapitulatif  Loyer PARIS 2018'!$1:$1,0)+1,4))),0)</f>
        <v>0</v>
      </c>
      <c r="H463" s="92">
        <f ca="1">IFERROR(IF(A463="",0,INDIRECT("'Récaptitulatif Loyer Paris'!"&amp;ADDRESS(MATCH(A463,'Récapitulatif  Loyer PARIS 2018'!$A:$A,0),MATCH($A$1,'Récapitulatif  Loyer PARIS 2018'!$1:$1,0),4))),0)</f>
        <v>0</v>
      </c>
      <c r="I463" s="43">
        <f t="shared" ca="1" si="27"/>
        <v>0</v>
      </c>
      <c r="J463" s="44" t="str">
        <f t="shared" ca="1" si="28"/>
        <v/>
      </c>
      <c r="K463" s="45" t="str">
        <f t="shared" ca="1" si="29"/>
        <v/>
      </c>
    </row>
    <row r="464" spans="1:11" ht="20.100000000000001" customHeight="1" x14ac:dyDescent="0.25">
      <c r="A464" s="12" t="str">
        <f t="array" aca="1" ref="A464" ca="1">IFERROR(INDEX('Récaptitulatif Résa PARIS 2018'!$A$2:OFFSET($A$2,LastR2,0), MATCH(0, IF($A$1='Récaptitulatif Résa PARIS 2018'!$F$2:OFFSET($F$2,LastR2,0), COUNTIF($A$2:$A463, 'Récaptitulatif Résa PARIS 2018'!$A$2:OFFSET($A$2,LastR2,0)), ""), 0)),"")</f>
        <v/>
      </c>
      <c r="B464" s="43">
        <f ca="1">IF(OR($A464="",$A464=0),0,SUMPRODUCT((('Récaptitulatif Résa PARIS 2018'!$A$2:OFFSET($A$2,LastR2,0))='Analyse par appartement'!$A464)*(('Récaptitulatif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64" s="43">
        <f ca="1">IF(OR($A464="",$A464=0),0,SUMPRODUCT((('Récaptitulatif Résa PARIS 2018'!$A$2:OFFSET($A$2,LastR2,0))='Analyse par appartement'!$A464)*(('Récaptitulatif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64" s="43">
        <f ca="1">IF(OR($A464="",$A464=0),0,SUMPRODUCT((('Récaptitulatif Résa PARIS 2018'!$A$2:OFFSET($A$2,LastR2,0))='Analyse par appartement'!$A464)*(('Récaptitulatif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64" s="43">
        <f ca="1">IF(OR($A464="",$A464=0),0,SUMPRODUCT((('Récaptitulatif Résa PARIS 2018'!$A$2:OFFSET($A$2,LastR2,0))='Analyse par appartement'!$A464)*(('Récaptitulatif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64" s="92">
        <f ca="1">IF(OR($A464="",$A464=0),0,SUMPRODUCT((('Récaptitulatif Résa PARIS 2018'!$A$2:OFFSET($A$2,LastR2,0))='Analyse par appartement'!$A464)*(('Récaptitulatif Résa PARIS 2018'!$F$2:OFFSET($F$2,LastR2,0))='Analyse par appartement'!$A$1)*(('Récaptitulatif Résa PARIS 2018'!$I$2:OFFSET($I$2,LastR2,0)))))</f>
        <v>0</v>
      </c>
      <c r="G464" s="43">
        <f ca="1">IFERROR(IF(A464="",0,INDIRECT("'Récaptitulatif Loyer Paris'!"&amp;ADDRESS(MATCH(A464,'Récapitulatif  Loyer PARIS 2018'!$A:$A,0),MATCH($A$1,'Récapitulatif  Loyer PARIS 2018'!$1:$1,0)+1,4))),0)</f>
        <v>0</v>
      </c>
      <c r="H464" s="92">
        <f ca="1">IFERROR(IF(A464="",0,INDIRECT("'Récaptitulatif Loyer Paris'!"&amp;ADDRESS(MATCH(A464,'Récapitulatif  Loyer PARIS 2018'!$A:$A,0),MATCH($A$1,'Récapitulatif  Loyer PARIS 2018'!$1:$1,0),4))),0)</f>
        <v>0</v>
      </c>
      <c r="I464" s="43">
        <f t="shared" ref="I464:I502" ca="1" si="30">B464-G464</f>
        <v>0</v>
      </c>
      <c r="J464" s="44" t="str">
        <f t="shared" ref="J464:J502" ca="1" si="31">IFERROR(I464/B464,"")</f>
        <v/>
      </c>
      <c r="K464" s="45" t="str">
        <f t="shared" ref="K464:K502" ca="1" si="32">IFERROR(F464/H464,"")</f>
        <v/>
      </c>
    </row>
    <row r="465" spans="1:11" ht="20.100000000000001" customHeight="1" x14ac:dyDescent="0.25">
      <c r="A465" s="12" t="str">
        <f t="array" aca="1" ref="A465" ca="1">IFERROR(INDEX('Récaptitulatif Résa PARIS 2018'!$A$2:OFFSET($A$2,LastR2,0), MATCH(0, IF($A$1='Récaptitulatif Résa PARIS 2018'!$F$2:OFFSET($F$2,LastR2,0), COUNTIF($A$2:$A464, 'Récaptitulatif Résa PARIS 2018'!$A$2:OFFSET($A$2,LastR2,0)), ""), 0)),"")</f>
        <v/>
      </c>
      <c r="B465" s="43">
        <f ca="1">IF(OR($A465="",$A465=0),0,SUMPRODUCT((('Récaptitulatif Résa PARIS 2018'!$A$2:OFFSET($A$2,LastR2,0))='Analyse par appartement'!$A465)*(('Récaptitulatif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65" s="43">
        <f ca="1">IF(OR($A465="",$A465=0),0,SUMPRODUCT((('Récaptitulatif Résa PARIS 2018'!$A$2:OFFSET($A$2,LastR2,0))='Analyse par appartement'!$A465)*(('Récaptitulatif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65" s="43">
        <f ca="1">IF(OR($A465="",$A465=0),0,SUMPRODUCT((('Récaptitulatif Résa PARIS 2018'!$A$2:OFFSET($A$2,LastR2,0))='Analyse par appartement'!$A465)*(('Récaptitulatif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65" s="43">
        <f ca="1">IF(OR($A465="",$A465=0),0,SUMPRODUCT((('Récaptitulatif Résa PARIS 2018'!$A$2:OFFSET($A$2,LastR2,0))='Analyse par appartement'!$A465)*(('Récaptitulatif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65" s="92">
        <f ca="1">IF(OR($A465="",$A465=0),0,SUMPRODUCT((('Récaptitulatif Résa PARIS 2018'!$A$2:OFFSET($A$2,LastR2,0))='Analyse par appartement'!$A465)*(('Récaptitulatif Résa PARIS 2018'!$F$2:OFFSET($F$2,LastR2,0))='Analyse par appartement'!$A$1)*(('Récaptitulatif Résa PARIS 2018'!$I$2:OFFSET($I$2,LastR2,0)))))</f>
        <v>0</v>
      </c>
      <c r="G465" s="43">
        <f ca="1">IFERROR(IF(A465="",0,INDIRECT("'Récaptitulatif Loyer Paris'!"&amp;ADDRESS(MATCH(A465,'Récapitulatif  Loyer PARIS 2018'!$A:$A,0),MATCH($A$1,'Récapitulatif  Loyer PARIS 2018'!$1:$1,0)+1,4))),0)</f>
        <v>0</v>
      </c>
      <c r="H465" s="92">
        <f ca="1">IFERROR(IF(A465="",0,INDIRECT("'Récaptitulatif Loyer Paris'!"&amp;ADDRESS(MATCH(A465,'Récapitulatif  Loyer PARIS 2018'!$A:$A,0),MATCH($A$1,'Récapitulatif  Loyer PARIS 2018'!$1:$1,0),4))),0)</f>
        <v>0</v>
      </c>
      <c r="I465" s="43">
        <f t="shared" ca="1" si="30"/>
        <v>0</v>
      </c>
      <c r="J465" s="44" t="str">
        <f t="shared" ca="1" si="31"/>
        <v/>
      </c>
      <c r="K465" s="45" t="str">
        <f t="shared" ca="1" si="32"/>
        <v/>
      </c>
    </row>
    <row r="466" spans="1:11" ht="20.100000000000001" customHeight="1" x14ac:dyDescent="0.25">
      <c r="A466" s="12" t="str">
        <f t="array" aca="1" ref="A466" ca="1">IFERROR(INDEX('Récaptitulatif Résa PARIS 2018'!$A$2:OFFSET($A$2,LastR2,0), MATCH(0, IF($A$1='Récaptitulatif Résa PARIS 2018'!$F$2:OFFSET($F$2,LastR2,0), COUNTIF($A$2:$A465, 'Récaptitulatif Résa PARIS 2018'!$A$2:OFFSET($A$2,LastR2,0)), ""), 0)),"")</f>
        <v/>
      </c>
      <c r="B466" s="43">
        <f ca="1">IF(OR($A466="",$A466=0),0,SUMPRODUCT((('Récaptitulatif Résa PARIS 2018'!$A$2:OFFSET($A$2,LastR2,0))='Analyse par appartement'!$A466)*(('Récaptitulatif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66" s="43">
        <f ca="1">IF(OR($A466="",$A466=0),0,SUMPRODUCT((('Récaptitulatif Résa PARIS 2018'!$A$2:OFFSET($A$2,LastR2,0))='Analyse par appartement'!$A466)*(('Récaptitulatif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66" s="43">
        <f ca="1">IF(OR($A466="",$A466=0),0,SUMPRODUCT((('Récaptitulatif Résa PARIS 2018'!$A$2:OFFSET($A$2,LastR2,0))='Analyse par appartement'!$A466)*(('Récaptitulatif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66" s="43">
        <f ca="1">IF(OR($A466="",$A466=0),0,SUMPRODUCT((('Récaptitulatif Résa PARIS 2018'!$A$2:OFFSET($A$2,LastR2,0))='Analyse par appartement'!$A466)*(('Récaptitulatif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66" s="92">
        <f ca="1">IF(OR($A466="",$A466=0),0,SUMPRODUCT((('Récaptitulatif Résa PARIS 2018'!$A$2:OFFSET($A$2,LastR2,0))='Analyse par appartement'!$A466)*(('Récaptitulatif Résa PARIS 2018'!$F$2:OFFSET($F$2,LastR2,0))='Analyse par appartement'!$A$1)*(('Récaptitulatif Résa PARIS 2018'!$I$2:OFFSET($I$2,LastR2,0)))))</f>
        <v>0</v>
      </c>
      <c r="G466" s="43">
        <f ca="1">IFERROR(IF(A466="",0,INDIRECT("'Récaptitulatif Loyer Paris'!"&amp;ADDRESS(MATCH(A466,'Récapitulatif  Loyer PARIS 2018'!$A:$A,0),MATCH($A$1,'Récapitulatif  Loyer PARIS 2018'!$1:$1,0)+1,4))),0)</f>
        <v>0</v>
      </c>
      <c r="H466" s="92">
        <f ca="1">IFERROR(IF(A466="",0,INDIRECT("'Récaptitulatif Loyer Paris'!"&amp;ADDRESS(MATCH(A466,'Récapitulatif  Loyer PARIS 2018'!$A:$A,0),MATCH($A$1,'Récapitulatif  Loyer PARIS 2018'!$1:$1,0),4))),0)</f>
        <v>0</v>
      </c>
      <c r="I466" s="43">
        <f t="shared" ca="1" si="30"/>
        <v>0</v>
      </c>
      <c r="J466" s="44" t="str">
        <f t="shared" ca="1" si="31"/>
        <v/>
      </c>
      <c r="K466" s="45" t="str">
        <f t="shared" ca="1" si="32"/>
        <v/>
      </c>
    </row>
    <row r="467" spans="1:11" ht="20.100000000000001" customHeight="1" x14ac:dyDescent="0.25">
      <c r="A467" s="12" t="str">
        <f t="array" aca="1" ref="A467" ca="1">IFERROR(INDEX('Récaptitulatif Résa PARIS 2018'!$A$2:OFFSET($A$2,LastR2,0), MATCH(0, IF($A$1='Récaptitulatif Résa PARIS 2018'!$F$2:OFFSET($F$2,LastR2,0), COUNTIF($A$2:$A466, 'Récaptitulatif Résa PARIS 2018'!$A$2:OFFSET($A$2,LastR2,0)), ""), 0)),"")</f>
        <v/>
      </c>
      <c r="B467" s="43">
        <f ca="1">IF(OR($A467="",$A467=0),0,SUMPRODUCT((('Récaptitulatif Résa PARIS 2018'!$A$2:OFFSET($A$2,LastR2,0))='Analyse par appartement'!$A467)*(('Récaptitulatif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67" s="43">
        <f ca="1">IF(OR($A467="",$A467=0),0,SUMPRODUCT((('Récaptitulatif Résa PARIS 2018'!$A$2:OFFSET($A$2,LastR2,0))='Analyse par appartement'!$A467)*(('Récaptitulatif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67" s="43">
        <f ca="1">IF(OR($A467="",$A467=0),0,SUMPRODUCT((('Récaptitulatif Résa PARIS 2018'!$A$2:OFFSET($A$2,LastR2,0))='Analyse par appartement'!$A467)*(('Récaptitulatif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67" s="43">
        <f ca="1">IF(OR($A467="",$A467=0),0,SUMPRODUCT((('Récaptitulatif Résa PARIS 2018'!$A$2:OFFSET($A$2,LastR2,0))='Analyse par appartement'!$A467)*(('Récaptitulatif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67" s="92">
        <f ca="1">IF(OR($A467="",$A467=0),0,SUMPRODUCT((('Récaptitulatif Résa PARIS 2018'!$A$2:OFFSET($A$2,LastR2,0))='Analyse par appartement'!$A467)*(('Récaptitulatif Résa PARIS 2018'!$F$2:OFFSET($F$2,LastR2,0))='Analyse par appartement'!$A$1)*(('Récaptitulatif Résa PARIS 2018'!$I$2:OFFSET($I$2,LastR2,0)))))</f>
        <v>0</v>
      </c>
      <c r="G467" s="43">
        <f ca="1">IFERROR(IF(A467="",0,INDIRECT("'Récaptitulatif Loyer Paris'!"&amp;ADDRESS(MATCH(A467,'Récapitulatif  Loyer PARIS 2018'!$A:$A,0),MATCH($A$1,'Récapitulatif  Loyer PARIS 2018'!$1:$1,0)+1,4))),0)</f>
        <v>0</v>
      </c>
      <c r="H467" s="92">
        <f ca="1">IFERROR(IF(A467="",0,INDIRECT("'Récaptitulatif Loyer Paris'!"&amp;ADDRESS(MATCH(A467,'Récapitulatif  Loyer PARIS 2018'!$A:$A,0),MATCH($A$1,'Récapitulatif  Loyer PARIS 2018'!$1:$1,0),4))),0)</f>
        <v>0</v>
      </c>
      <c r="I467" s="43">
        <f t="shared" ca="1" si="30"/>
        <v>0</v>
      </c>
      <c r="J467" s="44" t="str">
        <f t="shared" ca="1" si="31"/>
        <v/>
      </c>
      <c r="K467" s="45" t="str">
        <f t="shared" ca="1" si="32"/>
        <v/>
      </c>
    </row>
    <row r="468" spans="1:11" ht="20.100000000000001" customHeight="1" x14ac:dyDescent="0.25">
      <c r="A468" s="12" t="str">
        <f t="array" aca="1" ref="A468" ca="1">IFERROR(INDEX('Récaptitulatif Résa PARIS 2018'!$A$2:OFFSET($A$2,LastR2,0), MATCH(0, IF($A$1='Récaptitulatif Résa PARIS 2018'!$F$2:OFFSET($F$2,LastR2,0), COUNTIF($A$2:$A467, 'Récaptitulatif Résa PARIS 2018'!$A$2:OFFSET($A$2,LastR2,0)), ""), 0)),"")</f>
        <v/>
      </c>
      <c r="B468" s="43">
        <f ca="1">IF(OR($A468="",$A468=0),0,SUMPRODUCT((('Récaptitulatif Résa PARIS 2018'!$A$2:OFFSET($A$2,LastR2,0))='Analyse par appartement'!$A468)*(('Récaptitulatif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68" s="43">
        <f ca="1">IF(OR($A468="",$A468=0),0,SUMPRODUCT((('Récaptitulatif Résa PARIS 2018'!$A$2:OFFSET($A$2,LastR2,0))='Analyse par appartement'!$A468)*(('Récaptitulatif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68" s="43">
        <f ca="1">IF(OR($A468="",$A468=0),0,SUMPRODUCT((('Récaptitulatif Résa PARIS 2018'!$A$2:OFFSET($A$2,LastR2,0))='Analyse par appartement'!$A468)*(('Récaptitulatif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68" s="43">
        <f ca="1">IF(OR($A468="",$A468=0),0,SUMPRODUCT((('Récaptitulatif Résa PARIS 2018'!$A$2:OFFSET($A$2,LastR2,0))='Analyse par appartement'!$A468)*(('Récaptitulatif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68" s="92">
        <f ca="1">IF(OR($A468="",$A468=0),0,SUMPRODUCT((('Récaptitulatif Résa PARIS 2018'!$A$2:OFFSET($A$2,LastR2,0))='Analyse par appartement'!$A468)*(('Récaptitulatif Résa PARIS 2018'!$F$2:OFFSET($F$2,LastR2,0))='Analyse par appartement'!$A$1)*(('Récaptitulatif Résa PARIS 2018'!$I$2:OFFSET($I$2,LastR2,0)))))</f>
        <v>0</v>
      </c>
      <c r="G468" s="43">
        <f ca="1">IFERROR(IF(A468="",0,INDIRECT("'Récaptitulatif Loyer Paris'!"&amp;ADDRESS(MATCH(A468,'Récapitulatif  Loyer PARIS 2018'!$A:$A,0),MATCH($A$1,'Récapitulatif  Loyer PARIS 2018'!$1:$1,0)+1,4))),0)</f>
        <v>0</v>
      </c>
      <c r="H468" s="92">
        <f ca="1">IFERROR(IF(A468="",0,INDIRECT("'Récaptitulatif Loyer Paris'!"&amp;ADDRESS(MATCH(A468,'Récapitulatif  Loyer PARIS 2018'!$A:$A,0),MATCH($A$1,'Récapitulatif  Loyer PARIS 2018'!$1:$1,0),4))),0)</f>
        <v>0</v>
      </c>
      <c r="I468" s="43">
        <f t="shared" ca="1" si="30"/>
        <v>0</v>
      </c>
      <c r="J468" s="44" t="str">
        <f t="shared" ca="1" si="31"/>
        <v/>
      </c>
      <c r="K468" s="45" t="str">
        <f t="shared" ca="1" si="32"/>
        <v/>
      </c>
    </row>
    <row r="469" spans="1:11" ht="20.100000000000001" customHeight="1" x14ac:dyDescent="0.25">
      <c r="A469" s="12" t="str">
        <f t="array" aca="1" ref="A469" ca="1">IFERROR(INDEX('Récaptitulatif Résa PARIS 2018'!$A$2:OFFSET($A$2,LastR2,0), MATCH(0, IF($A$1='Récaptitulatif Résa PARIS 2018'!$F$2:OFFSET($F$2,LastR2,0), COUNTIF($A$2:$A468, 'Récaptitulatif Résa PARIS 2018'!$A$2:OFFSET($A$2,LastR2,0)), ""), 0)),"")</f>
        <v/>
      </c>
      <c r="B469" s="43">
        <f ca="1">IF(OR($A469="",$A469=0),0,SUMPRODUCT((('Récaptitulatif Résa PARIS 2018'!$A$2:OFFSET($A$2,LastR2,0))='Analyse par appartement'!$A469)*(('Récaptitulatif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69" s="43">
        <f ca="1">IF(OR($A469="",$A469=0),0,SUMPRODUCT((('Récaptitulatif Résa PARIS 2018'!$A$2:OFFSET($A$2,LastR2,0))='Analyse par appartement'!$A469)*(('Récaptitulatif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69" s="43">
        <f ca="1">IF(OR($A469="",$A469=0),0,SUMPRODUCT((('Récaptitulatif Résa PARIS 2018'!$A$2:OFFSET($A$2,LastR2,0))='Analyse par appartement'!$A469)*(('Récaptitulatif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69" s="43">
        <f ca="1">IF(OR($A469="",$A469=0),0,SUMPRODUCT((('Récaptitulatif Résa PARIS 2018'!$A$2:OFFSET($A$2,LastR2,0))='Analyse par appartement'!$A469)*(('Récaptitulatif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69" s="92">
        <f ca="1">IF(OR($A469="",$A469=0),0,SUMPRODUCT((('Récaptitulatif Résa PARIS 2018'!$A$2:OFFSET($A$2,LastR2,0))='Analyse par appartement'!$A469)*(('Récaptitulatif Résa PARIS 2018'!$F$2:OFFSET($F$2,LastR2,0))='Analyse par appartement'!$A$1)*(('Récaptitulatif Résa PARIS 2018'!$I$2:OFFSET($I$2,LastR2,0)))))</f>
        <v>0</v>
      </c>
      <c r="G469" s="43">
        <f ca="1">IFERROR(IF(A469="",0,INDIRECT("'Récaptitulatif Loyer Paris'!"&amp;ADDRESS(MATCH(A469,'Récapitulatif  Loyer PARIS 2018'!$A:$A,0),MATCH($A$1,'Récapitulatif  Loyer PARIS 2018'!$1:$1,0)+1,4))),0)</f>
        <v>0</v>
      </c>
      <c r="H469" s="92">
        <f ca="1">IFERROR(IF(A469="",0,INDIRECT("'Récaptitulatif Loyer Paris'!"&amp;ADDRESS(MATCH(A469,'Récapitulatif  Loyer PARIS 2018'!$A:$A,0),MATCH($A$1,'Récapitulatif  Loyer PARIS 2018'!$1:$1,0),4))),0)</f>
        <v>0</v>
      </c>
      <c r="I469" s="43">
        <f t="shared" ca="1" si="30"/>
        <v>0</v>
      </c>
      <c r="J469" s="44" t="str">
        <f t="shared" ca="1" si="31"/>
        <v/>
      </c>
      <c r="K469" s="45" t="str">
        <f t="shared" ca="1" si="32"/>
        <v/>
      </c>
    </row>
    <row r="470" spans="1:11" ht="20.100000000000001" customHeight="1" x14ac:dyDescent="0.25">
      <c r="A470" s="12" t="str">
        <f t="array" aca="1" ref="A470" ca="1">IFERROR(INDEX('Récaptitulatif Résa PARIS 2018'!$A$2:OFFSET($A$2,LastR2,0), MATCH(0, IF($A$1='Récaptitulatif Résa PARIS 2018'!$F$2:OFFSET($F$2,LastR2,0), COUNTIF($A$2:$A469, 'Récaptitulatif Résa PARIS 2018'!$A$2:OFFSET($A$2,LastR2,0)), ""), 0)),"")</f>
        <v/>
      </c>
      <c r="B470" s="43">
        <f ca="1">IF(OR($A470="",$A470=0),0,SUMPRODUCT((('Récaptitulatif Résa PARIS 2018'!$A$2:OFFSET($A$2,LastR2,0))='Analyse par appartement'!$A470)*(('Récaptitulatif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70" s="43">
        <f ca="1">IF(OR($A470="",$A470=0),0,SUMPRODUCT((('Récaptitulatif Résa PARIS 2018'!$A$2:OFFSET($A$2,LastR2,0))='Analyse par appartement'!$A470)*(('Récaptitulatif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70" s="43">
        <f ca="1">IF(OR($A470="",$A470=0),0,SUMPRODUCT((('Récaptitulatif Résa PARIS 2018'!$A$2:OFFSET($A$2,LastR2,0))='Analyse par appartement'!$A470)*(('Récaptitulatif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70" s="43">
        <f ca="1">IF(OR($A470="",$A470=0),0,SUMPRODUCT((('Récaptitulatif Résa PARIS 2018'!$A$2:OFFSET($A$2,LastR2,0))='Analyse par appartement'!$A470)*(('Récaptitulatif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70" s="92">
        <f ca="1">IF(OR($A470="",$A470=0),0,SUMPRODUCT((('Récaptitulatif Résa PARIS 2018'!$A$2:OFFSET($A$2,LastR2,0))='Analyse par appartement'!$A470)*(('Récaptitulatif Résa PARIS 2018'!$F$2:OFFSET($F$2,LastR2,0))='Analyse par appartement'!$A$1)*(('Récaptitulatif Résa PARIS 2018'!$I$2:OFFSET($I$2,LastR2,0)))))</f>
        <v>0</v>
      </c>
      <c r="G470" s="43">
        <f ca="1">IFERROR(IF(A470="",0,INDIRECT("'Récaptitulatif Loyer Paris'!"&amp;ADDRESS(MATCH(A470,'Récapitulatif  Loyer PARIS 2018'!$A:$A,0),MATCH($A$1,'Récapitulatif  Loyer PARIS 2018'!$1:$1,0)+1,4))),0)</f>
        <v>0</v>
      </c>
      <c r="H470" s="92">
        <f ca="1">IFERROR(IF(A470="",0,INDIRECT("'Récaptitulatif Loyer Paris'!"&amp;ADDRESS(MATCH(A470,'Récapitulatif  Loyer PARIS 2018'!$A:$A,0),MATCH($A$1,'Récapitulatif  Loyer PARIS 2018'!$1:$1,0),4))),0)</f>
        <v>0</v>
      </c>
      <c r="I470" s="43">
        <f t="shared" ca="1" si="30"/>
        <v>0</v>
      </c>
      <c r="J470" s="44" t="str">
        <f t="shared" ca="1" si="31"/>
        <v/>
      </c>
      <c r="K470" s="45" t="str">
        <f t="shared" ca="1" si="32"/>
        <v/>
      </c>
    </row>
    <row r="471" spans="1:11" ht="20.100000000000001" customHeight="1" x14ac:dyDescent="0.25">
      <c r="A471" s="12" t="str">
        <f t="array" aca="1" ref="A471" ca="1">IFERROR(INDEX('Récaptitulatif Résa PARIS 2018'!$A$2:OFFSET($A$2,LastR2,0), MATCH(0, IF($A$1='Récaptitulatif Résa PARIS 2018'!$F$2:OFFSET($F$2,LastR2,0), COUNTIF($A$2:$A470, 'Récaptitulatif Résa PARIS 2018'!$A$2:OFFSET($A$2,LastR2,0)), ""), 0)),"")</f>
        <v/>
      </c>
      <c r="B471" s="43">
        <f ca="1">IF(OR($A471="",$A471=0),0,SUMPRODUCT((('Récaptitulatif Résa PARIS 2018'!$A$2:OFFSET($A$2,LastR2,0))='Analyse par appartement'!$A471)*(('Récaptitulatif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71" s="43">
        <f ca="1">IF(OR($A471="",$A471=0),0,SUMPRODUCT((('Récaptitulatif Résa PARIS 2018'!$A$2:OFFSET($A$2,LastR2,0))='Analyse par appartement'!$A471)*(('Récaptitulatif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71" s="43">
        <f ca="1">IF(OR($A471="",$A471=0),0,SUMPRODUCT((('Récaptitulatif Résa PARIS 2018'!$A$2:OFFSET($A$2,LastR2,0))='Analyse par appartement'!$A471)*(('Récaptitulatif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71" s="43">
        <f ca="1">IF(OR($A471="",$A471=0),0,SUMPRODUCT((('Récaptitulatif Résa PARIS 2018'!$A$2:OFFSET($A$2,LastR2,0))='Analyse par appartement'!$A471)*(('Récaptitulatif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71" s="92">
        <f ca="1">IF(OR($A471="",$A471=0),0,SUMPRODUCT((('Récaptitulatif Résa PARIS 2018'!$A$2:OFFSET($A$2,LastR2,0))='Analyse par appartement'!$A471)*(('Récaptitulatif Résa PARIS 2018'!$F$2:OFFSET($F$2,LastR2,0))='Analyse par appartement'!$A$1)*(('Récaptitulatif Résa PARIS 2018'!$I$2:OFFSET($I$2,LastR2,0)))))</f>
        <v>0</v>
      </c>
      <c r="G471" s="43">
        <f ca="1">IFERROR(IF(A471="",0,INDIRECT("'Récaptitulatif Loyer Paris'!"&amp;ADDRESS(MATCH(A471,'Récapitulatif  Loyer PARIS 2018'!$A:$A,0),MATCH($A$1,'Récapitulatif  Loyer PARIS 2018'!$1:$1,0)+1,4))),0)</f>
        <v>0</v>
      </c>
      <c r="H471" s="92">
        <f ca="1">IFERROR(IF(A471="",0,INDIRECT("'Récaptitulatif Loyer Paris'!"&amp;ADDRESS(MATCH(A471,'Récapitulatif  Loyer PARIS 2018'!$A:$A,0),MATCH($A$1,'Récapitulatif  Loyer PARIS 2018'!$1:$1,0),4))),0)</f>
        <v>0</v>
      </c>
      <c r="I471" s="43">
        <f t="shared" ca="1" si="30"/>
        <v>0</v>
      </c>
      <c r="J471" s="44" t="str">
        <f t="shared" ca="1" si="31"/>
        <v/>
      </c>
      <c r="K471" s="45" t="str">
        <f t="shared" ca="1" si="32"/>
        <v/>
      </c>
    </row>
    <row r="472" spans="1:11" ht="20.100000000000001" customHeight="1" x14ac:dyDescent="0.25">
      <c r="A472" s="12" t="str">
        <f t="array" aca="1" ref="A472" ca="1">IFERROR(INDEX('Récaptitulatif Résa PARIS 2018'!$A$2:OFFSET($A$2,LastR2,0), MATCH(0, IF($A$1='Récaptitulatif Résa PARIS 2018'!$F$2:OFFSET($F$2,LastR2,0), COUNTIF($A$2:$A471, 'Récaptitulatif Résa PARIS 2018'!$A$2:OFFSET($A$2,LastR2,0)), ""), 0)),"")</f>
        <v/>
      </c>
      <c r="B472" s="43">
        <f ca="1">IF(OR($A472="",$A472=0),0,SUMPRODUCT((('Récaptitulatif Résa PARIS 2018'!$A$2:OFFSET($A$2,LastR2,0))='Analyse par appartement'!$A472)*(('Récaptitulatif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72" s="43">
        <f ca="1">IF(OR($A472="",$A472=0),0,SUMPRODUCT((('Récaptitulatif Résa PARIS 2018'!$A$2:OFFSET($A$2,LastR2,0))='Analyse par appartement'!$A472)*(('Récaptitulatif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72" s="43">
        <f ca="1">IF(OR($A472="",$A472=0),0,SUMPRODUCT((('Récaptitulatif Résa PARIS 2018'!$A$2:OFFSET($A$2,LastR2,0))='Analyse par appartement'!$A472)*(('Récaptitulatif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72" s="43">
        <f ca="1">IF(OR($A472="",$A472=0),0,SUMPRODUCT((('Récaptitulatif Résa PARIS 2018'!$A$2:OFFSET($A$2,LastR2,0))='Analyse par appartement'!$A472)*(('Récaptitulatif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72" s="92">
        <f ca="1">IF(OR($A472="",$A472=0),0,SUMPRODUCT((('Récaptitulatif Résa PARIS 2018'!$A$2:OFFSET($A$2,LastR2,0))='Analyse par appartement'!$A472)*(('Récaptitulatif Résa PARIS 2018'!$F$2:OFFSET($F$2,LastR2,0))='Analyse par appartement'!$A$1)*(('Récaptitulatif Résa PARIS 2018'!$I$2:OFFSET($I$2,LastR2,0)))))</f>
        <v>0</v>
      </c>
      <c r="G472" s="43">
        <f ca="1">IFERROR(IF(A472="",0,INDIRECT("'Récaptitulatif Loyer Paris'!"&amp;ADDRESS(MATCH(A472,'Récapitulatif  Loyer PARIS 2018'!$A:$A,0),MATCH($A$1,'Récapitulatif  Loyer PARIS 2018'!$1:$1,0)+1,4))),0)</f>
        <v>0</v>
      </c>
      <c r="H472" s="92">
        <f ca="1">IFERROR(IF(A472="",0,INDIRECT("'Récaptitulatif Loyer Paris'!"&amp;ADDRESS(MATCH(A472,'Récapitulatif  Loyer PARIS 2018'!$A:$A,0),MATCH($A$1,'Récapitulatif  Loyer PARIS 2018'!$1:$1,0),4))),0)</f>
        <v>0</v>
      </c>
      <c r="I472" s="43">
        <f t="shared" ca="1" si="30"/>
        <v>0</v>
      </c>
      <c r="J472" s="44" t="str">
        <f t="shared" ca="1" si="31"/>
        <v/>
      </c>
      <c r="K472" s="45" t="str">
        <f t="shared" ca="1" si="32"/>
        <v/>
      </c>
    </row>
    <row r="473" spans="1:11" ht="20.100000000000001" customHeight="1" x14ac:dyDescent="0.25">
      <c r="A473" s="12" t="str">
        <f t="array" aca="1" ref="A473" ca="1">IFERROR(INDEX('Récaptitulatif Résa PARIS 2018'!$A$2:OFFSET($A$2,LastR2,0), MATCH(0, IF($A$1='Récaptitulatif Résa PARIS 2018'!$F$2:OFFSET($F$2,LastR2,0), COUNTIF($A$2:$A472, 'Récaptitulatif Résa PARIS 2018'!$A$2:OFFSET($A$2,LastR2,0)), ""), 0)),"")</f>
        <v/>
      </c>
      <c r="B473" s="43">
        <f ca="1">IF(OR($A473="",$A473=0),0,SUMPRODUCT((('Récaptitulatif Résa PARIS 2018'!$A$2:OFFSET($A$2,LastR2,0))='Analyse par appartement'!$A473)*(('Récaptitulatif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73" s="43">
        <f ca="1">IF(OR($A473="",$A473=0),0,SUMPRODUCT((('Récaptitulatif Résa PARIS 2018'!$A$2:OFFSET($A$2,LastR2,0))='Analyse par appartement'!$A473)*(('Récaptitulatif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73" s="43">
        <f ca="1">IF(OR($A473="",$A473=0),0,SUMPRODUCT((('Récaptitulatif Résa PARIS 2018'!$A$2:OFFSET($A$2,LastR2,0))='Analyse par appartement'!$A473)*(('Récaptitulatif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73" s="43">
        <f ca="1">IF(OR($A473="",$A473=0),0,SUMPRODUCT((('Récaptitulatif Résa PARIS 2018'!$A$2:OFFSET($A$2,LastR2,0))='Analyse par appartement'!$A473)*(('Récaptitulatif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73" s="92">
        <f ca="1">IF(OR($A473="",$A473=0),0,SUMPRODUCT((('Récaptitulatif Résa PARIS 2018'!$A$2:OFFSET($A$2,LastR2,0))='Analyse par appartement'!$A473)*(('Récaptitulatif Résa PARIS 2018'!$F$2:OFFSET($F$2,LastR2,0))='Analyse par appartement'!$A$1)*(('Récaptitulatif Résa PARIS 2018'!$I$2:OFFSET($I$2,LastR2,0)))))</f>
        <v>0</v>
      </c>
      <c r="G473" s="43">
        <f ca="1">IFERROR(IF(A473="",0,INDIRECT("'Récaptitulatif Loyer Paris'!"&amp;ADDRESS(MATCH(A473,'Récapitulatif  Loyer PARIS 2018'!$A:$A,0),MATCH($A$1,'Récapitulatif  Loyer PARIS 2018'!$1:$1,0)+1,4))),0)</f>
        <v>0</v>
      </c>
      <c r="H473" s="92">
        <f ca="1">IFERROR(IF(A473="",0,INDIRECT("'Récaptitulatif Loyer Paris'!"&amp;ADDRESS(MATCH(A473,'Récapitulatif  Loyer PARIS 2018'!$A:$A,0),MATCH($A$1,'Récapitulatif  Loyer PARIS 2018'!$1:$1,0),4))),0)</f>
        <v>0</v>
      </c>
      <c r="I473" s="43">
        <f t="shared" ca="1" si="30"/>
        <v>0</v>
      </c>
      <c r="J473" s="44" t="str">
        <f t="shared" ca="1" si="31"/>
        <v/>
      </c>
      <c r="K473" s="45" t="str">
        <f t="shared" ca="1" si="32"/>
        <v/>
      </c>
    </row>
    <row r="474" spans="1:11" ht="20.100000000000001" customHeight="1" x14ac:dyDescent="0.25">
      <c r="A474" s="12" t="str">
        <f t="array" aca="1" ref="A474" ca="1">IFERROR(INDEX('Récaptitulatif Résa PARIS 2018'!$A$2:OFFSET($A$2,LastR2,0), MATCH(0, IF($A$1='Récaptitulatif Résa PARIS 2018'!$F$2:OFFSET($F$2,LastR2,0), COUNTIF($A$2:$A473, 'Récaptitulatif Résa PARIS 2018'!$A$2:OFFSET($A$2,LastR2,0)), ""), 0)),"")</f>
        <v/>
      </c>
      <c r="B474" s="43">
        <f ca="1">IF(OR($A474="",$A474=0),0,SUMPRODUCT((('Récaptitulatif Résa PARIS 2018'!$A$2:OFFSET($A$2,LastR2,0))='Analyse par appartement'!$A474)*(('Récaptitulatif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74" s="43">
        <f ca="1">IF(OR($A474="",$A474=0),0,SUMPRODUCT((('Récaptitulatif Résa PARIS 2018'!$A$2:OFFSET($A$2,LastR2,0))='Analyse par appartement'!$A474)*(('Récaptitulatif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74" s="43">
        <f ca="1">IF(OR($A474="",$A474=0),0,SUMPRODUCT((('Récaptitulatif Résa PARIS 2018'!$A$2:OFFSET($A$2,LastR2,0))='Analyse par appartement'!$A474)*(('Récaptitulatif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74" s="43">
        <f ca="1">IF(OR($A474="",$A474=0),0,SUMPRODUCT((('Récaptitulatif Résa PARIS 2018'!$A$2:OFFSET($A$2,LastR2,0))='Analyse par appartement'!$A474)*(('Récaptitulatif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74" s="92">
        <f ca="1">IF(OR($A474="",$A474=0),0,SUMPRODUCT((('Récaptitulatif Résa PARIS 2018'!$A$2:OFFSET($A$2,LastR2,0))='Analyse par appartement'!$A474)*(('Récaptitulatif Résa PARIS 2018'!$F$2:OFFSET($F$2,LastR2,0))='Analyse par appartement'!$A$1)*(('Récaptitulatif Résa PARIS 2018'!$I$2:OFFSET($I$2,LastR2,0)))))</f>
        <v>0</v>
      </c>
      <c r="G474" s="43">
        <f ca="1">IFERROR(IF(A474="",0,INDIRECT("'Récaptitulatif Loyer Paris'!"&amp;ADDRESS(MATCH(A474,'Récapitulatif  Loyer PARIS 2018'!$A:$A,0),MATCH($A$1,'Récapitulatif  Loyer PARIS 2018'!$1:$1,0)+1,4))),0)</f>
        <v>0</v>
      </c>
      <c r="H474" s="92">
        <f ca="1">IFERROR(IF(A474="",0,INDIRECT("'Récaptitulatif Loyer Paris'!"&amp;ADDRESS(MATCH(A474,'Récapitulatif  Loyer PARIS 2018'!$A:$A,0),MATCH($A$1,'Récapitulatif  Loyer PARIS 2018'!$1:$1,0),4))),0)</f>
        <v>0</v>
      </c>
      <c r="I474" s="43">
        <f t="shared" ca="1" si="30"/>
        <v>0</v>
      </c>
      <c r="J474" s="44" t="str">
        <f t="shared" ca="1" si="31"/>
        <v/>
      </c>
      <c r="K474" s="45" t="str">
        <f t="shared" ca="1" si="32"/>
        <v/>
      </c>
    </row>
    <row r="475" spans="1:11" ht="20.100000000000001" customHeight="1" x14ac:dyDescent="0.25">
      <c r="A475" s="12" t="str">
        <f t="array" aca="1" ref="A475" ca="1">IFERROR(INDEX('Récaptitulatif Résa PARIS 2018'!$A$2:OFFSET($A$2,LastR2,0), MATCH(0, IF($A$1='Récaptitulatif Résa PARIS 2018'!$F$2:OFFSET($F$2,LastR2,0), COUNTIF($A$2:$A474, 'Récaptitulatif Résa PARIS 2018'!$A$2:OFFSET($A$2,LastR2,0)), ""), 0)),"")</f>
        <v/>
      </c>
      <c r="B475" s="43">
        <f ca="1">IF(OR($A475="",$A475=0),0,SUMPRODUCT((('Récaptitulatif Résa PARIS 2018'!$A$2:OFFSET($A$2,LastR2,0))='Analyse par appartement'!$A475)*(('Récaptitulatif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75" s="43">
        <f ca="1">IF(OR($A475="",$A475=0),0,SUMPRODUCT((('Récaptitulatif Résa PARIS 2018'!$A$2:OFFSET($A$2,LastR2,0))='Analyse par appartement'!$A475)*(('Récaptitulatif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75" s="43">
        <f ca="1">IF(OR($A475="",$A475=0),0,SUMPRODUCT((('Récaptitulatif Résa PARIS 2018'!$A$2:OFFSET($A$2,LastR2,0))='Analyse par appartement'!$A475)*(('Récaptitulatif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75" s="43">
        <f ca="1">IF(OR($A475="",$A475=0),0,SUMPRODUCT((('Récaptitulatif Résa PARIS 2018'!$A$2:OFFSET($A$2,LastR2,0))='Analyse par appartement'!$A475)*(('Récaptitulatif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75" s="92">
        <f ca="1">IF(OR($A475="",$A475=0),0,SUMPRODUCT((('Récaptitulatif Résa PARIS 2018'!$A$2:OFFSET($A$2,LastR2,0))='Analyse par appartement'!$A475)*(('Récaptitulatif Résa PARIS 2018'!$F$2:OFFSET($F$2,LastR2,0))='Analyse par appartement'!$A$1)*(('Récaptitulatif Résa PARIS 2018'!$I$2:OFFSET($I$2,LastR2,0)))))</f>
        <v>0</v>
      </c>
      <c r="G475" s="43">
        <f ca="1">IFERROR(IF(A475="",0,INDIRECT("'Récaptitulatif Loyer Paris'!"&amp;ADDRESS(MATCH(A475,'Récapitulatif  Loyer PARIS 2018'!$A:$A,0),MATCH($A$1,'Récapitulatif  Loyer PARIS 2018'!$1:$1,0)+1,4))),0)</f>
        <v>0</v>
      </c>
      <c r="H475" s="92">
        <f ca="1">IFERROR(IF(A475="",0,INDIRECT("'Récaptitulatif Loyer Paris'!"&amp;ADDRESS(MATCH(A475,'Récapitulatif  Loyer PARIS 2018'!$A:$A,0),MATCH($A$1,'Récapitulatif  Loyer PARIS 2018'!$1:$1,0),4))),0)</f>
        <v>0</v>
      </c>
      <c r="I475" s="43">
        <f t="shared" ca="1" si="30"/>
        <v>0</v>
      </c>
      <c r="J475" s="44" t="str">
        <f t="shared" ca="1" si="31"/>
        <v/>
      </c>
      <c r="K475" s="45" t="str">
        <f t="shared" ca="1" si="32"/>
        <v/>
      </c>
    </row>
    <row r="476" spans="1:11" ht="20.100000000000001" customHeight="1" x14ac:dyDescent="0.25">
      <c r="A476" s="12" t="str">
        <f t="array" aca="1" ref="A476" ca="1">IFERROR(INDEX('Récaptitulatif Résa PARIS 2018'!$A$2:OFFSET($A$2,LastR2,0), MATCH(0, IF($A$1='Récaptitulatif Résa PARIS 2018'!$F$2:OFFSET($F$2,LastR2,0), COUNTIF($A$2:$A475, 'Récaptitulatif Résa PARIS 2018'!$A$2:OFFSET($A$2,LastR2,0)), ""), 0)),"")</f>
        <v/>
      </c>
      <c r="B476" s="43">
        <f ca="1">IF(OR($A476="",$A476=0),0,SUMPRODUCT((('Récaptitulatif Résa PARIS 2018'!$A$2:OFFSET($A$2,LastR2,0))='Analyse par appartement'!$A476)*(('Récaptitulatif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76" s="43">
        <f ca="1">IF(OR($A476="",$A476=0),0,SUMPRODUCT((('Récaptitulatif Résa PARIS 2018'!$A$2:OFFSET($A$2,LastR2,0))='Analyse par appartement'!$A476)*(('Récaptitulatif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76" s="43">
        <f ca="1">IF(OR($A476="",$A476=0),0,SUMPRODUCT((('Récaptitulatif Résa PARIS 2018'!$A$2:OFFSET($A$2,LastR2,0))='Analyse par appartement'!$A476)*(('Récaptitulatif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76" s="43">
        <f ca="1">IF(OR($A476="",$A476=0),0,SUMPRODUCT((('Récaptitulatif Résa PARIS 2018'!$A$2:OFFSET($A$2,LastR2,0))='Analyse par appartement'!$A476)*(('Récaptitulatif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76" s="92">
        <f ca="1">IF(OR($A476="",$A476=0),0,SUMPRODUCT((('Récaptitulatif Résa PARIS 2018'!$A$2:OFFSET($A$2,LastR2,0))='Analyse par appartement'!$A476)*(('Récaptitulatif Résa PARIS 2018'!$F$2:OFFSET($F$2,LastR2,0))='Analyse par appartement'!$A$1)*(('Récaptitulatif Résa PARIS 2018'!$I$2:OFFSET($I$2,LastR2,0)))))</f>
        <v>0</v>
      </c>
      <c r="G476" s="43">
        <f ca="1">IFERROR(IF(A476="",0,INDIRECT("'Récaptitulatif Loyer Paris'!"&amp;ADDRESS(MATCH(A476,'Récapitulatif  Loyer PARIS 2018'!$A:$A,0),MATCH($A$1,'Récapitulatif  Loyer PARIS 2018'!$1:$1,0)+1,4))),0)</f>
        <v>0</v>
      </c>
      <c r="H476" s="92">
        <f ca="1">IFERROR(IF(A476="",0,INDIRECT("'Récaptitulatif Loyer Paris'!"&amp;ADDRESS(MATCH(A476,'Récapitulatif  Loyer PARIS 2018'!$A:$A,0),MATCH($A$1,'Récapitulatif  Loyer PARIS 2018'!$1:$1,0),4))),0)</f>
        <v>0</v>
      </c>
      <c r="I476" s="43">
        <f t="shared" ca="1" si="30"/>
        <v>0</v>
      </c>
      <c r="J476" s="44" t="str">
        <f t="shared" ca="1" si="31"/>
        <v/>
      </c>
      <c r="K476" s="45" t="str">
        <f t="shared" ca="1" si="32"/>
        <v/>
      </c>
    </row>
    <row r="477" spans="1:11" ht="20.100000000000001" customHeight="1" x14ac:dyDescent="0.25">
      <c r="A477" s="12" t="str">
        <f t="array" aca="1" ref="A477" ca="1">IFERROR(INDEX('Récaptitulatif Résa PARIS 2018'!$A$2:OFFSET($A$2,LastR2,0), MATCH(0, IF($A$1='Récaptitulatif Résa PARIS 2018'!$F$2:OFFSET($F$2,LastR2,0), COUNTIF($A$2:$A476, 'Récaptitulatif Résa PARIS 2018'!$A$2:OFFSET($A$2,LastR2,0)), ""), 0)),"")</f>
        <v/>
      </c>
      <c r="B477" s="43">
        <f ca="1">IF(OR($A477="",$A477=0),0,SUMPRODUCT((('Récaptitulatif Résa PARIS 2018'!$A$2:OFFSET($A$2,LastR2,0))='Analyse par appartement'!$A477)*(('Récaptitulatif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77" s="43">
        <f ca="1">IF(OR($A477="",$A477=0),0,SUMPRODUCT((('Récaptitulatif Résa PARIS 2018'!$A$2:OFFSET($A$2,LastR2,0))='Analyse par appartement'!$A477)*(('Récaptitulatif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77" s="43">
        <f ca="1">IF(OR($A477="",$A477=0),0,SUMPRODUCT((('Récaptitulatif Résa PARIS 2018'!$A$2:OFFSET($A$2,LastR2,0))='Analyse par appartement'!$A477)*(('Récaptitulatif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77" s="43">
        <f ca="1">IF(OR($A477="",$A477=0),0,SUMPRODUCT((('Récaptitulatif Résa PARIS 2018'!$A$2:OFFSET($A$2,LastR2,0))='Analyse par appartement'!$A477)*(('Récaptitulatif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77" s="92">
        <f ca="1">IF(OR($A477="",$A477=0),0,SUMPRODUCT((('Récaptitulatif Résa PARIS 2018'!$A$2:OFFSET($A$2,LastR2,0))='Analyse par appartement'!$A477)*(('Récaptitulatif Résa PARIS 2018'!$F$2:OFFSET($F$2,LastR2,0))='Analyse par appartement'!$A$1)*(('Récaptitulatif Résa PARIS 2018'!$I$2:OFFSET($I$2,LastR2,0)))))</f>
        <v>0</v>
      </c>
      <c r="G477" s="43">
        <f ca="1">IFERROR(IF(A477="",0,INDIRECT("'Récaptitulatif Loyer Paris'!"&amp;ADDRESS(MATCH(A477,'Récapitulatif  Loyer PARIS 2018'!$A:$A,0),MATCH($A$1,'Récapitulatif  Loyer PARIS 2018'!$1:$1,0)+1,4))),0)</f>
        <v>0</v>
      </c>
      <c r="H477" s="92">
        <f ca="1">IFERROR(IF(A477="",0,INDIRECT("'Récaptitulatif Loyer Paris'!"&amp;ADDRESS(MATCH(A477,'Récapitulatif  Loyer PARIS 2018'!$A:$A,0),MATCH($A$1,'Récapitulatif  Loyer PARIS 2018'!$1:$1,0),4))),0)</f>
        <v>0</v>
      </c>
      <c r="I477" s="43">
        <f t="shared" ca="1" si="30"/>
        <v>0</v>
      </c>
      <c r="J477" s="44" t="str">
        <f t="shared" ca="1" si="31"/>
        <v/>
      </c>
      <c r="K477" s="45" t="str">
        <f t="shared" ca="1" si="32"/>
        <v/>
      </c>
    </row>
    <row r="478" spans="1:11" ht="20.100000000000001" customHeight="1" x14ac:dyDescent="0.25">
      <c r="A478" s="12" t="str">
        <f t="array" aca="1" ref="A478" ca="1">IFERROR(INDEX('Récaptitulatif Résa PARIS 2018'!$A$2:OFFSET($A$2,LastR2,0), MATCH(0, IF($A$1='Récaptitulatif Résa PARIS 2018'!$F$2:OFFSET($F$2,LastR2,0), COUNTIF($A$2:$A477, 'Récaptitulatif Résa PARIS 2018'!$A$2:OFFSET($A$2,LastR2,0)), ""), 0)),"")</f>
        <v/>
      </c>
      <c r="B478" s="43">
        <f ca="1">IF(OR($A478="",$A478=0),0,SUMPRODUCT((('Récaptitulatif Résa PARIS 2018'!$A$2:OFFSET($A$2,LastR2,0))='Analyse par appartement'!$A478)*(('Récaptitulatif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78" s="43">
        <f ca="1">IF(OR($A478="",$A478=0),0,SUMPRODUCT((('Récaptitulatif Résa PARIS 2018'!$A$2:OFFSET($A$2,LastR2,0))='Analyse par appartement'!$A478)*(('Récaptitulatif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78" s="43">
        <f ca="1">IF(OR($A478="",$A478=0),0,SUMPRODUCT((('Récaptitulatif Résa PARIS 2018'!$A$2:OFFSET($A$2,LastR2,0))='Analyse par appartement'!$A478)*(('Récaptitulatif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78" s="43">
        <f ca="1">IF(OR($A478="",$A478=0),0,SUMPRODUCT((('Récaptitulatif Résa PARIS 2018'!$A$2:OFFSET($A$2,LastR2,0))='Analyse par appartement'!$A478)*(('Récaptitulatif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78" s="92">
        <f ca="1">IF(OR($A478="",$A478=0),0,SUMPRODUCT((('Récaptitulatif Résa PARIS 2018'!$A$2:OFFSET($A$2,LastR2,0))='Analyse par appartement'!$A478)*(('Récaptitulatif Résa PARIS 2018'!$F$2:OFFSET($F$2,LastR2,0))='Analyse par appartement'!$A$1)*(('Récaptitulatif Résa PARIS 2018'!$I$2:OFFSET($I$2,LastR2,0)))))</f>
        <v>0</v>
      </c>
      <c r="G478" s="43">
        <f ca="1">IFERROR(IF(A478="",0,INDIRECT("'Récaptitulatif Loyer Paris'!"&amp;ADDRESS(MATCH(A478,'Récapitulatif  Loyer PARIS 2018'!$A:$A,0),MATCH($A$1,'Récapitulatif  Loyer PARIS 2018'!$1:$1,0)+1,4))),0)</f>
        <v>0</v>
      </c>
      <c r="H478" s="92">
        <f ca="1">IFERROR(IF(A478="",0,INDIRECT("'Récaptitulatif Loyer Paris'!"&amp;ADDRESS(MATCH(A478,'Récapitulatif  Loyer PARIS 2018'!$A:$A,0),MATCH($A$1,'Récapitulatif  Loyer PARIS 2018'!$1:$1,0),4))),0)</f>
        <v>0</v>
      </c>
      <c r="I478" s="43">
        <f t="shared" ca="1" si="30"/>
        <v>0</v>
      </c>
      <c r="J478" s="44" t="str">
        <f t="shared" ca="1" si="31"/>
        <v/>
      </c>
      <c r="K478" s="45" t="str">
        <f t="shared" ca="1" si="32"/>
        <v/>
      </c>
    </row>
    <row r="479" spans="1:11" ht="20.100000000000001" customHeight="1" x14ac:dyDescent="0.25">
      <c r="A479" s="12" t="str">
        <f t="array" aca="1" ref="A479" ca="1">IFERROR(INDEX('Récaptitulatif Résa PARIS 2018'!$A$2:OFFSET($A$2,LastR2,0), MATCH(0, IF($A$1='Récaptitulatif Résa PARIS 2018'!$F$2:OFFSET($F$2,LastR2,0), COUNTIF($A$2:$A478, 'Récaptitulatif Résa PARIS 2018'!$A$2:OFFSET($A$2,LastR2,0)), ""), 0)),"")</f>
        <v/>
      </c>
      <c r="B479" s="43">
        <f ca="1">IF(OR($A479="",$A479=0),0,SUMPRODUCT((('Récaptitulatif Résa PARIS 2018'!$A$2:OFFSET($A$2,LastR2,0))='Analyse par appartement'!$A479)*(('Récaptitulatif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79" s="43">
        <f ca="1">IF(OR($A479="",$A479=0),0,SUMPRODUCT((('Récaptitulatif Résa PARIS 2018'!$A$2:OFFSET($A$2,LastR2,0))='Analyse par appartement'!$A479)*(('Récaptitulatif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79" s="43">
        <f ca="1">IF(OR($A479="",$A479=0),0,SUMPRODUCT((('Récaptitulatif Résa PARIS 2018'!$A$2:OFFSET($A$2,LastR2,0))='Analyse par appartement'!$A479)*(('Récaptitulatif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79" s="43">
        <f ca="1">IF(OR($A479="",$A479=0),0,SUMPRODUCT((('Récaptitulatif Résa PARIS 2018'!$A$2:OFFSET($A$2,LastR2,0))='Analyse par appartement'!$A479)*(('Récaptitulatif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79" s="92">
        <f ca="1">IF(OR($A479="",$A479=0),0,SUMPRODUCT((('Récaptitulatif Résa PARIS 2018'!$A$2:OFFSET($A$2,LastR2,0))='Analyse par appartement'!$A479)*(('Récaptitulatif Résa PARIS 2018'!$F$2:OFFSET($F$2,LastR2,0))='Analyse par appartement'!$A$1)*(('Récaptitulatif Résa PARIS 2018'!$I$2:OFFSET($I$2,LastR2,0)))))</f>
        <v>0</v>
      </c>
      <c r="G479" s="43">
        <f ca="1">IFERROR(IF(A479="",0,INDIRECT("'Récaptitulatif Loyer Paris'!"&amp;ADDRESS(MATCH(A479,'Récapitulatif  Loyer PARIS 2018'!$A:$A,0),MATCH($A$1,'Récapitulatif  Loyer PARIS 2018'!$1:$1,0)+1,4))),0)</f>
        <v>0</v>
      </c>
      <c r="H479" s="92">
        <f ca="1">IFERROR(IF(A479="",0,INDIRECT("'Récaptitulatif Loyer Paris'!"&amp;ADDRESS(MATCH(A479,'Récapitulatif  Loyer PARIS 2018'!$A:$A,0),MATCH($A$1,'Récapitulatif  Loyer PARIS 2018'!$1:$1,0),4))),0)</f>
        <v>0</v>
      </c>
      <c r="I479" s="43">
        <f t="shared" ca="1" si="30"/>
        <v>0</v>
      </c>
      <c r="J479" s="44" t="str">
        <f t="shared" ca="1" si="31"/>
        <v/>
      </c>
      <c r="K479" s="45" t="str">
        <f t="shared" ca="1" si="32"/>
        <v/>
      </c>
    </row>
    <row r="480" spans="1:11" ht="20.100000000000001" customHeight="1" x14ac:dyDescent="0.25">
      <c r="A480" s="12" t="str">
        <f t="array" aca="1" ref="A480" ca="1">IFERROR(INDEX('Récaptitulatif Résa PARIS 2018'!$A$2:OFFSET($A$2,LastR2,0), MATCH(0, IF($A$1='Récaptitulatif Résa PARIS 2018'!$F$2:OFFSET($F$2,LastR2,0), COUNTIF($A$2:$A479, 'Récaptitulatif Résa PARIS 2018'!$A$2:OFFSET($A$2,LastR2,0)), ""), 0)),"")</f>
        <v/>
      </c>
      <c r="B480" s="43">
        <f ca="1">IF(OR($A480="",$A480=0),0,SUMPRODUCT((('Récaptitulatif Résa PARIS 2018'!$A$2:OFFSET($A$2,LastR2,0))='Analyse par appartement'!$A480)*(('Récaptitulatif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80" s="43">
        <f ca="1">IF(OR($A480="",$A480=0),0,SUMPRODUCT((('Récaptitulatif Résa PARIS 2018'!$A$2:OFFSET($A$2,LastR2,0))='Analyse par appartement'!$A480)*(('Récaptitulatif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80" s="43">
        <f ca="1">IF(OR($A480="",$A480=0),0,SUMPRODUCT((('Récaptitulatif Résa PARIS 2018'!$A$2:OFFSET($A$2,LastR2,0))='Analyse par appartement'!$A480)*(('Récaptitulatif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80" s="43">
        <f ca="1">IF(OR($A480="",$A480=0),0,SUMPRODUCT((('Récaptitulatif Résa PARIS 2018'!$A$2:OFFSET($A$2,LastR2,0))='Analyse par appartement'!$A480)*(('Récaptitulatif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80" s="92">
        <f ca="1">IF(OR($A480="",$A480=0),0,SUMPRODUCT((('Récaptitulatif Résa PARIS 2018'!$A$2:OFFSET($A$2,LastR2,0))='Analyse par appartement'!$A480)*(('Récaptitulatif Résa PARIS 2018'!$F$2:OFFSET($F$2,LastR2,0))='Analyse par appartement'!$A$1)*(('Récaptitulatif Résa PARIS 2018'!$I$2:OFFSET($I$2,LastR2,0)))))</f>
        <v>0</v>
      </c>
      <c r="G480" s="43">
        <f ca="1">IFERROR(IF(A480="",0,INDIRECT("'Récaptitulatif Loyer Paris'!"&amp;ADDRESS(MATCH(A480,'Récapitulatif  Loyer PARIS 2018'!$A:$A,0),MATCH($A$1,'Récapitulatif  Loyer PARIS 2018'!$1:$1,0)+1,4))),0)</f>
        <v>0</v>
      </c>
      <c r="H480" s="92">
        <f ca="1">IFERROR(IF(A480="",0,INDIRECT("'Récaptitulatif Loyer Paris'!"&amp;ADDRESS(MATCH(A480,'Récapitulatif  Loyer PARIS 2018'!$A:$A,0),MATCH($A$1,'Récapitulatif  Loyer PARIS 2018'!$1:$1,0),4))),0)</f>
        <v>0</v>
      </c>
      <c r="I480" s="43">
        <f t="shared" ca="1" si="30"/>
        <v>0</v>
      </c>
      <c r="J480" s="44" t="str">
        <f t="shared" ca="1" si="31"/>
        <v/>
      </c>
      <c r="K480" s="45" t="str">
        <f t="shared" ca="1" si="32"/>
        <v/>
      </c>
    </row>
    <row r="481" spans="1:11" ht="20.100000000000001" customHeight="1" x14ac:dyDescent="0.25">
      <c r="A481" s="12" t="str">
        <f t="array" aca="1" ref="A481" ca="1">IFERROR(INDEX('Récaptitulatif Résa PARIS 2018'!$A$2:OFFSET($A$2,LastR2,0), MATCH(0, IF($A$1='Récaptitulatif Résa PARIS 2018'!$F$2:OFFSET($F$2,LastR2,0), COUNTIF($A$2:$A480, 'Récaptitulatif Résa PARIS 2018'!$A$2:OFFSET($A$2,LastR2,0)), ""), 0)),"")</f>
        <v/>
      </c>
      <c r="B481" s="43">
        <f ca="1">IF(OR($A481="",$A481=0),0,SUMPRODUCT((('Récaptitulatif Résa PARIS 2018'!$A$2:OFFSET($A$2,LastR2,0))='Analyse par appartement'!$A481)*(('Récaptitulatif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81" s="43">
        <f ca="1">IF(OR($A481="",$A481=0),0,SUMPRODUCT((('Récaptitulatif Résa PARIS 2018'!$A$2:OFFSET($A$2,LastR2,0))='Analyse par appartement'!$A481)*(('Récaptitulatif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81" s="43">
        <f ca="1">IF(OR($A481="",$A481=0),0,SUMPRODUCT((('Récaptitulatif Résa PARIS 2018'!$A$2:OFFSET($A$2,LastR2,0))='Analyse par appartement'!$A481)*(('Récaptitulatif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81" s="43">
        <f ca="1">IF(OR($A481="",$A481=0),0,SUMPRODUCT((('Récaptitulatif Résa PARIS 2018'!$A$2:OFFSET($A$2,LastR2,0))='Analyse par appartement'!$A481)*(('Récaptitulatif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81" s="92">
        <f ca="1">IF(OR($A481="",$A481=0),0,SUMPRODUCT((('Récaptitulatif Résa PARIS 2018'!$A$2:OFFSET($A$2,LastR2,0))='Analyse par appartement'!$A481)*(('Récaptitulatif Résa PARIS 2018'!$F$2:OFFSET($F$2,LastR2,0))='Analyse par appartement'!$A$1)*(('Récaptitulatif Résa PARIS 2018'!$I$2:OFFSET($I$2,LastR2,0)))))</f>
        <v>0</v>
      </c>
      <c r="G481" s="43">
        <f ca="1">IFERROR(IF(A481="",0,INDIRECT("'Récaptitulatif Loyer Paris'!"&amp;ADDRESS(MATCH(A481,'Récapitulatif  Loyer PARIS 2018'!$A:$A,0),MATCH($A$1,'Récapitulatif  Loyer PARIS 2018'!$1:$1,0)+1,4))),0)</f>
        <v>0</v>
      </c>
      <c r="H481" s="92">
        <f ca="1">IFERROR(IF(A481="",0,INDIRECT("'Récaptitulatif Loyer Paris'!"&amp;ADDRESS(MATCH(A481,'Récapitulatif  Loyer PARIS 2018'!$A:$A,0),MATCH($A$1,'Récapitulatif  Loyer PARIS 2018'!$1:$1,0),4))),0)</f>
        <v>0</v>
      </c>
      <c r="I481" s="43">
        <f t="shared" ca="1" si="30"/>
        <v>0</v>
      </c>
      <c r="J481" s="44" t="str">
        <f t="shared" ca="1" si="31"/>
        <v/>
      </c>
      <c r="K481" s="45" t="str">
        <f t="shared" ca="1" si="32"/>
        <v/>
      </c>
    </row>
    <row r="482" spans="1:11" ht="20.100000000000001" customHeight="1" x14ac:dyDescent="0.25">
      <c r="A482" s="12" t="str">
        <f t="array" aca="1" ref="A482" ca="1">IFERROR(INDEX('Récaptitulatif Résa PARIS 2018'!$A$2:OFFSET($A$2,LastR2,0), MATCH(0, IF($A$1='Récaptitulatif Résa PARIS 2018'!$F$2:OFFSET($F$2,LastR2,0), COUNTIF($A$2:$A481, 'Récaptitulatif Résa PARIS 2018'!$A$2:OFFSET($A$2,LastR2,0)), ""), 0)),"")</f>
        <v/>
      </c>
      <c r="B482" s="43">
        <f ca="1">IF(OR($A482="",$A482=0),0,SUMPRODUCT((('Récaptitulatif Résa PARIS 2018'!$A$2:OFFSET($A$2,LastR2,0))='Analyse par appartement'!$A482)*(('Récaptitulatif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82" s="43">
        <f ca="1">IF(OR($A482="",$A482=0),0,SUMPRODUCT((('Récaptitulatif Résa PARIS 2018'!$A$2:OFFSET($A$2,LastR2,0))='Analyse par appartement'!$A482)*(('Récaptitulatif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82" s="43">
        <f ca="1">IF(OR($A482="",$A482=0),0,SUMPRODUCT((('Récaptitulatif Résa PARIS 2018'!$A$2:OFFSET($A$2,LastR2,0))='Analyse par appartement'!$A482)*(('Récaptitulatif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82" s="43">
        <f ca="1">IF(OR($A482="",$A482=0),0,SUMPRODUCT((('Récaptitulatif Résa PARIS 2018'!$A$2:OFFSET($A$2,LastR2,0))='Analyse par appartement'!$A482)*(('Récaptitulatif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82" s="92">
        <f ca="1">IF(OR($A482="",$A482=0),0,SUMPRODUCT((('Récaptitulatif Résa PARIS 2018'!$A$2:OFFSET($A$2,LastR2,0))='Analyse par appartement'!$A482)*(('Récaptitulatif Résa PARIS 2018'!$F$2:OFFSET($F$2,LastR2,0))='Analyse par appartement'!$A$1)*(('Récaptitulatif Résa PARIS 2018'!$I$2:OFFSET($I$2,LastR2,0)))))</f>
        <v>0</v>
      </c>
      <c r="G482" s="43">
        <f ca="1">IFERROR(IF(A482="",0,INDIRECT("'Récaptitulatif Loyer Paris'!"&amp;ADDRESS(MATCH(A482,'Récapitulatif  Loyer PARIS 2018'!$A:$A,0),MATCH($A$1,'Récapitulatif  Loyer PARIS 2018'!$1:$1,0)+1,4))),0)</f>
        <v>0</v>
      </c>
      <c r="H482" s="92">
        <f ca="1">IFERROR(IF(A482="",0,INDIRECT("'Récaptitulatif Loyer Paris'!"&amp;ADDRESS(MATCH(A482,'Récapitulatif  Loyer PARIS 2018'!$A:$A,0),MATCH($A$1,'Récapitulatif  Loyer PARIS 2018'!$1:$1,0),4))),0)</f>
        <v>0</v>
      </c>
      <c r="I482" s="43">
        <f t="shared" ca="1" si="30"/>
        <v>0</v>
      </c>
      <c r="J482" s="44" t="str">
        <f t="shared" ca="1" si="31"/>
        <v/>
      </c>
      <c r="K482" s="45" t="str">
        <f t="shared" ca="1" si="32"/>
        <v/>
      </c>
    </row>
    <row r="483" spans="1:11" ht="20.100000000000001" customHeight="1" x14ac:dyDescent="0.25">
      <c r="A483" s="12" t="str">
        <f t="array" aca="1" ref="A483" ca="1">IFERROR(INDEX('Récaptitulatif Résa PARIS 2018'!$A$2:OFFSET($A$2,LastR2,0), MATCH(0, IF($A$1='Récaptitulatif Résa PARIS 2018'!$F$2:OFFSET($F$2,LastR2,0), COUNTIF($A$2:$A482, 'Récaptitulatif Résa PARIS 2018'!$A$2:OFFSET($A$2,LastR2,0)), ""), 0)),"")</f>
        <v/>
      </c>
      <c r="B483" s="43">
        <f ca="1">IF(OR($A483="",$A483=0),0,SUMPRODUCT((('Récaptitulatif Résa PARIS 2018'!$A$2:OFFSET($A$2,LastR2,0))='Analyse par appartement'!$A483)*(('Récaptitulatif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83" s="43">
        <f ca="1">IF(OR($A483="",$A483=0),0,SUMPRODUCT((('Récaptitulatif Résa PARIS 2018'!$A$2:OFFSET($A$2,LastR2,0))='Analyse par appartement'!$A483)*(('Récaptitulatif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83" s="43">
        <f ca="1">IF(OR($A483="",$A483=0),0,SUMPRODUCT((('Récaptitulatif Résa PARIS 2018'!$A$2:OFFSET($A$2,LastR2,0))='Analyse par appartement'!$A483)*(('Récaptitulatif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83" s="43">
        <f ca="1">IF(OR($A483="",$A483=0),0,SUMPRODUCT((('Récaptitulatif Résa PARIS 2018'!$A$2:OFFSET($A$2,LastR2,0))='Analyse par appartement'!$A483)*(('Récaptitulatif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83" s="92">
        <f ca="1">IF(OR($A483="",$A483=0),0,SUMPRODUCT((('Récaptitulatif Résa PARIS 2018'!$A$2:OFFSET($A$2,LastR2,0))='Analyse par appartement'!$A483)*(('Récaptitulatif Résa PARIS 2018'!$F$2:OFFSET($F$2,LastR2,0))='Analyse par appartement'!$A$1)*(('Récaptitulatif Résa PARIS 2018'!$I$2:OFFSET($I$2,LastR2,0)))))</f>
        <v>0</v>
      </c>
      <c r="G483" s="43">
        <f ca="1">IFERROR(IF(A483="",0,INDIRECT("'Récaptitulatif Loyer Paris'!"&amp;ADDRESS(MATCH(A483,'Récapitulatif  Loyer PARIS 2018'!$A:$A,0),MATCH($A$1,'Récapitulatif  Loyer PARIS 2018'!$1:$1,0)+1,4))),0)</f>
        <v>0</v>
      </c>
      <c r="H483" s="92">
        <f ca="1">IFERROR(IF(A483="",0,INDIRECT("'Récaptitulatif Loyer Paris'!"&amp;ADDRESS(MATCH(A483,'Récapitulatif  Loyer PARIS 2018'!$A:$A,0),MATCH($A$1,'Récapitulatif  Loyer PARIS 2018'!$1:$1,0),4))),0)</f>
        <v>0</v>
      </c>
      <c r="I483" s="43">
        <f t="shared" ca="1" si="30"/>
        <v>0</v>
      </c>
      <c r="J483" s="44" t="str">
        <f t="shared" ca="1" si="31"/>
        <v/>
      </c>
      <c r="K483" s="45" t="str">
        <f t="shared" ca="1" si="32"/>
        <v/>
      </c>
    </row>
    <row r="484" spans="1:11" ht="20.100000000000001" customHeight="1" x14ac:dyDescent="0.25">
      <c r="A484" s="12" t="str">
        <f t="array" aca="1" ref="A484" ca="1">IFERROR(INDEX('Récaptitulatif Résa PARIS 2018'!$A$2:OFFSET($A$2,LastR2,0), MATCH(0, IF($A$1='Récaptitulatif Résa PARIS 2018'!$F$2:OFFSET($F$2,LastR2,0), COUNTIF($A$2:$A483, 'Récaptitulatif Résa PARIS 2018'!$A$2:OFFSET($A$2,LastR2,0)), ""), 0)),"")</f>
        <v/>
      </c>
      <c r="B484" s="43">
        <f ca="1">IF(OR($A484="",$A484=0),0,SUMPRODUCT((('Récaptitulatif Résa PARIS 2018'!$A$2:OFFSET($A$2,LastR2,0))='Analyse par appartement'!$A484)*(('Récaptitulatif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84" s="43">
        <f ca="1">IF(OR($A484="",$A484=0),0,SUMPRODUCT((('Récaptitulatif Résa PARIS 2018'!$A$2:OFFSET($A$2,LastR2,0))='Analyse par appartement'!$A484)*(('Récaptitulatif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84" s="43">
        <f ca="1">IF(OR($A484="",$A484=0),0,SUMPRODUCT((('Récaptitulatif Résa PARIS 2018'!$A$2:OFFSET($A$2,LastR2,0))='Analyse par appartement'!$A484)*(('Récaptitulatif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84" s="43">
        <f ca="1">IF(OR($A484="",$A484=0),0,SUMPRODUCT((('Récaptitulatif Résa PARIS 2018'!$A$2:OFFSET($A$2,LastR2,0))='Analyse par appartement'!$A484)*(('Récaptitulatif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84" s="92">
        <f ca="1">IF(OR($A484="",$A484=0),0,SUMPRODUCT((('Récaptitulatif Résa PARIS 2018'!$A$2:OFFSET($A$2,LastR2,0))='Analyse par appartement'!$A484)*(('Récaptitulatif Résa PARIS 2018'!$F$2:OFFSET($F$2,LastR2,0))='Analyse par appartement'!$A$1)*(('Récaptitulatif Résa PARIS 2018'!$I$2:OFFSET($I$2,LastR2,0)))))</f>
        <v>0</v>
      </c>
      <c r="G484" s="43">
        <f ca="1">IFERROR(IF(A484="",0,INDIRECT("'Récaptitulatif Loyer Paris'!"&amp;ADDRESS(MATCH(A484,'Récapitulatif  Loyer PARIS 2018'!$A:$A,0),MATCH($A$1,'Récapitulatif  Loyer PARIS 2018'!$1:$1,0)+1,4))),0)</f>
        <v>0</v>
      </c>
      <c r="H484" s="92">
        <f ca="1">IFERROR(IF(A484="",0,INDIRECT("'Récaptitulatif Loyer Paris'!"&amp;ADDRESS(MATCH(A484,'Récapitulatif  Loyer PARIS 2018'!$A:$A,0),MATCH($A$1,'Récapitulatif  Loyer PARIS 2018'!$1:$1,0),4))),0)</f>
        <v>0</v>
      </c>
      <c r="I484" s="43">
        <f t="shared" ca="1" si="30"/>
        <v>0</v>
      </c>
      <c r="J484" s="44" t="str">
        <f t="shared" ca="1" si="31"/>
        <v/>
      </c>
      <c r="K484" s="45" t="str">
        <f t="shared" ca="1" si="32"/>
        <v/>
      </c>
    </row>
    <row r="485" spans="1:11" ht="20.100000000000001" customHeight="1" x14ac:dyDescent="0.25">
      <c r="A485" s="12" t="str">
        <f t="array" aca="1" ref="A485" ca="1">IFERROR(INDEX('Récaptitulatif Résa PARIS 2018'!$A$2:OFFSET($A$2,LastR2,0), MATCH(0, IF($A$1='Récaptitulatif Résa PARIS 2018'!$F$2:OFFSET($F$2,LastR2,0), COUNTIF($A$2:$A484, 'Récaptitulatif Résa PARIS 2018'!$A$2:OFFSET($A$2,LastR2,0)), ""), 0)),"")</f>
        <v/>
      </c>
      <c r="B485" s="43">
        <f ca="1">IF(OR($A485="",$A485=0),0,SUMPRODUCT((('Récaptitulatif Résa PARIS 2018'!$A$2:OFFSET($A$2,LastR2,0))='Analyse par appartement'!$A485)*(('Récaptitulatif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85" s="43">
        <f ca="1">IF(OR($A485="",$A485=0),0,SUMPRODUCT((('Récaptitulatif Résa PARIS 2018'!$A$2:OFFSET($A$2,LastR2,0))='Analyse par appartement'!$A485)*(('Récaptitulatif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85" s="43">
        <f ca="1">IF(OR($A485="",$A485=0),0,SUMPRODUCT((('Récaptitulatif Résa PARIS 2018'!$A$2:OFFSET($A$2,LastR2,0))='Analyse par appartement'!$A485)*(('Récaptitulatif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85" s="43">
        <f ca="1">IF(OR($A485="",$A485=0),0,SUMPRODUCT((('Récaptitulatif Résa PARIS 2018'!$A$2:OFFSET($A$2,LastR2,0))='Analyse par appartement'!$A485)*(('Récaptitulatif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85" s="92">
        <f ca="1">IF(OR($A485="",$A485=0),0,SUMPRODUCT((('Récaptitulatif Résa PARIS 2018'!$A$2:OFFSET($A$2,LastR2,0))='Analyse par appartement'!$A485)*(('Récaptitulatif Résa PARIS 2018'!$F$2:OFFSET($F$2,LastR2,0))='Analyse par appartement'!$A$1)*(('Récaptitulatif Résa PARIS 2018'!$I$2:OFFSET($I$2,LastR2,0)))))</f>
        <v>0</v>
      </c>
      <c r="G485" s="43">
        <f ca="1">IFERROR(IF(A485="",0,INDIRECT("'Récaptitulatif Loyer Paris'!"&amp;ADDRESS(MATCH(A485,'Récapitulatif  Loyer PARIS 2018'!$A:$A,0),MATCH($A$1,'Récapitulatif  Loyer PARIS 2018'!$1:$1,0)+1,4))),0)</f>
        <v>0</v>
      </c>
      <c r="H485" s="92">
        <f ca="1">IFERROR(IF(A485="",0,INDIRECT("'Récaptitulatif Loyer Paris'!"&amp;ADDRESS(MATCH(A485,'Récapitulatif  Loyer PARIS 2018'!$A:$A,0),MATCH($A$1,'Récapitulatif  Loyer PARIS 2018'!$1:$1,0),4))),0)</f>
        <v>0</v>
      </c>
      <c r="I485" s="43">
        <f t="shared" ca="1" si="30"/>
        <v>0</v>
      </c>
      <c r="J485" s="44" t="str">
        <f t="shared" ca="1" si="31"/>
        <v/>
      </c>
      <c r="K485" s="45" t="str">
        <f t="shared" ca="1" si="32"/>
        <v/>
      </c>
    </row>
    <row r="486" spans="1:11" ht="20.100000000000001" customHeight="1" x14ac:dyDescent="0.25">
      <c r="A486" s="12" t="str">
        <f t="array" aca="1" ref="A486" ca="1">IFERROR(INDEX('Récaptitulatif Résa PARIS 2018'!$A$2:OFFSET($A$2,LastR2,0), MATCH(0, IF($A$1='Récaptitulatif Résa PARIS 2018'!$F$2:OFFSET($F$2,LastR2,0), COUNTIF($A$2:$A485, 'Récaptitulatif Résa PARIS 2018'!$A$2:OFFSET($A$2,LastR2,0)), ""), 0)),"")</f>
        <v/>
      </c>
      <c r="B486" s="43">
        <f ca="1">IF(OR($A486="",$A486=0),0,SUMPRODUCT((('Récaptitulatif Résa PARIS 2018'!$A$2:OFFSET($A$2,LastR2,0))='Analyse par appartement'!$A486)*(('Récaptitulatif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86" s="43">
        <f ca="1">IF(OR($A486="",$A486=0),0,SUMPRODUCT((('Récaptitulatif Résa PARIS 2018'!$A$2:OFFSET($A$2,LastR2,0))='Analyse par appartement'!$A486)*(('Récaptitulatif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86" s="43">
        <f ca="1">IF(OR($A486="",$A486=0),0,SUMPRODUCT((('Récaptitulatif Résa PARIS 2018'!$A$2:OFFSET($A$2,LastR2,0))='Analyse par appartement'!$A486)*(('Récaptitulatif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86" s="43">
        <f ca="1">IF(OR($A486="",$A486=0),0,SUMPRODUCT((('Récaptitulatif Résa PARIS 2018'!$A$2:OFFSET($A$2,LastR2,0))='Analyse par appartement'!$A486)*(('Récaptitulatif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86" s="92">
        <f ca="1">IF(OR($A486="",$A486=0),0,SUMPRODUCT((('Récaptitulatif Résa PARIS 2018'!$A$2:OFFSET($A$2,LastR2,0))='Analyse par appartement'!$A486)*(('Récaptitulatif Résa PARIS 2018'!$F$2:OFFSET($F$2,LastR2,0))='Analyse par appartement'!$A$1)*(('Récaptitulatif Résa PARIS 2018'!$I$2:OFFSET($I$2,LastR2,0)))))</f>
        <v>0</v>
      </c>
      <c r="G486" s="43">
        <f ca="1">IFERROR(IF(A486="",0,INDIRECT("'Récaptitulatif Loyer Paris'!"&amp;ADDRESS(MATCH(A486,'Récapitulatif  Loyer PARIS 2018'!$A:$A,0),MATCH($A$1,'Récapitulatif  Loyer PARIS 2018'!$1:$1,0)+1,4))),0)</f>
        <v>0</v>
      </c>
      <c r="H486" s="92">
        <f ca="1">IFERROR(IF(A486="",0,INDIRECT("'Récaptitulatif Loyer Paris'!"&amp;ADDRESS(MATCH(A486,'Récapitulatif  Loyer PARIS 2018'!$A:$A,0),MATCH($A$1,'Récapitulatif  Loyer PARIS 2018'!$1:$1,0),4))),0)</f>
        <v>0</v>
      </c>
      <c r="I486" s="43">
        <f t="shared" ca="1" si="30"/>
        <v>0</v>
      </c>
      <c r="J486" s="44" t="str">
        <f t="shared" ca="1" si="31"/>
        <v/>
      </c>
      <c r="K486" s="45" t="str">
        <f t="shared" ca="1" si="32"/>
        <v/>
      </c>
    </row>
    <row r="487" spans="1:11" ht="20.100000000000001" customHeight="1" x14ac:dyDescent="0.25">
      <c r="A487" s="12" t="str">
        <f t="array" aca="1" ref="A487" ca="1">IFERROR(INDEX('Récaptitulatif Résa PARIS 2018'!$A$2:OFFSET($A$2,LastR2,0), MATCH(0, IF($A$1='Récaptitulatif Résa PARIS 2018'!$F$2:OFFSET($F$2,LastR2,0), COUNTIF($A$2:$A486, 'Récaptitulatif Résa PARIS 2018'!$A$2:OFFSET($A$2,LastR2,0)), ""), 0)),"")</f>
        <v/>
      </c>
      <c r="B487" s="43">
        <f ca="1">IF(OR($A487="",$A487=0),0,SUMPRODUCT((('Récaptitulatif Résa PARIS 2018'!$A$2:OFFSET($A$2,LastR2,0))='Analyse par appartement'!$A487)*(('Récaptitulatif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87" s="43">
        <f ca="1">IF(OR($A487="",$A487=0),0,SUMPRODUCT((('Récaptitulatif Résa PARIS 2018'!$A$2:OFFSET($A$2,LastR2,0))='Analyse par appartement'!$A487)*(('Récaptitulatif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87" s="43">
        <f ca="1">IF(OR($A487="",$A487=0),0,SUMPRODUCT((('Récaptitulatif Résa PARIS 2018'!$A$2:OFFSET($A$2,LastR2,0))='Analyse par appartement'!$A487)*(('Récaptitulatif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87" s="43">
        <f ca="1">IF(OR($A487="",$A487=0),0,SUMPRODUCT((('Récaptitulatif Résa PARIS 2018'!$A$2:OFFSET($A$2,LastR2,0))='Analyse par appartement'!$A487)*(('Récaptitulatif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87" s="92">
        <f ca="1">IF(OR($A487="",$A487=0),0,SUMPRODUCT((('Récaptitulatif Résa PARIS 2018'!$A$2:OFFSET($A$2,LastR2,0))='Analyse par appartement'!$A487)*(('Récaptitulatif Résa PARIS 2018'!$F$2:OFFSET($F$2,LastR2,0))='Analyse par appartement'!$A$1)*(('Récaptitulatif Résa PARIS 2018'!$I$2:OFFSET($I$2,LastR2,0)))))</f>
        <v>0</v>
      </c>
      <c r="G487" s="43">
        <f ca="1">IFERROR(IF(A487="",0,INDIRECT("'Récaptitulatif Loyer Paris'!"&amp;ADDRESS(MATCH(A487,'Récapitulatif  Loyer PARIS 2018'!$A:$A,0),MATCH($A$1,'Récapitulatif  Loyer PARIS 2018'!$1:$1,0)+1,4))),0)</f>
        <v>0</v>
      </c>
      <c r="H487" s="92">
        <f ca="1">IFERROR(IF(A487="",0,INDIRECT("'Récaptitulatif Loyer Paris'!"&amp;ADDRESS(MATCH(A487,'Récapitulatif  Loyer PARIS 2018'!$A:$A,0),MATCH($A$1,'Récapitulatif  Loyer PARIS 2018'!$1:$1,0),4))),0)</f>
        <v>0</v>
      </c>
      <c r="I487" s="43">
        <f t="shared" ca="1" si="30"/>
        <v>0</v>
      </c>
      <c r="J487" s="44" t="str">
        <f t="shared" ca="1" si="31"/>
        <v/>
      </c>
      <c r="K487" s="45" t="str">
        <f t="shared" ca="1" si="32"/>
        <v/>
      </c>
    </row>
    <row r="488" spans="1:11" ht="20.100000000000001" customHeight="1" x14ac:dyDescent="0.25">
      <c r="A488" s="12" t="str">
        <f t="array" aca="1" ref="A488" ca="1">IFERROR(INDEX('Récaptitulatif Résa PARIS 2018'!$A$2:OFFSET($A$2,LastR2,0), MATCH(0, IF($A$1='Récaptitulatif Résa PARIS 2018'!$F$2:OFFSET($F$2,LastR2,0), COUNTIF($A$2:$A487, 'Récaptitulatif Résa PARIS 2018'!$A$2:OFFSET($A$2,LastR2,0)), ""), 0)),"")</f>
        <v/>
      </c>
      <c r="B488" s="43">
        <f ca="1">IF(OR($A488="",$A488=0),0,SUMPRODUCT((('Récaptitulatif Résa PARIS 2018'!$A$2:OFFSET($A$2,LastR2,0))='Analyse par appartement'!$A488)*(('Récaptitulatif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88" s="43">
        <f ca="1">IF(OR($A488="",$A488=0),0,SUMPRODUCT((('Récaptitulatif Résa PARIS 2018'!$A$2:OFFSET($A$2,LastR2,0))='Analyse par appartement'!$A488)*(('Récaptitulatif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88" s="43">
        <f ca="1">IF(OR($A488="",$A488=0),0,SUMPRODUCT((('Récaptitulatif Résa PARIS 2018'!$A$2:OFFSET($A$2,LastR2,0))='Analyse par appartement'!$A488)*(('Récaptitulatif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88" s="43">
        <f ca="1">IF(OR($A488="",$A488=0),0,SUMPRODUCT((('Récaptitulatif Résa PARIS 2018'!$A$2:OFFSET($A$2,LastR2,0))='Analyse par appartement'!$A488)*(('Récaptitulatif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88" s="92">
        <f ca="1">IF(OR($A488="",$A488=0),0,SUMPRODUCT((('Récaptitulatif Résa PARIS 2018'!$A$2:OFFSET($A$2,LastR2,0))='Analyse par appartement'!$A488)*(('Récaptitulatif Résa PARIS 2018'!$F$2:OFFSET($F$2,LastR2,0))='Analyse par appartement'!$A$1)*(('Récaptitulatif Résa PARIS 2018'!$I$2:OFFSET($I$2,LastR2,0)))))</f>
        <v>0</v>
      </c>
      <c r="G488" s="43">
        <f ca="1">IFERROR(IF(A488="",0,INDIRECT("'Récaptitulatif Loyer Paris'!"&amp;ADDRESS(MATCH(A488,'Récapitulatif  Loyer PARIS 2018'!$A:$A,0),MATCH($A$1,'Récapitulatif  Loyer PARIS 2018'!$1:$1,0)+1,4))),0)</f>
        <v>0</v>
      </c>
      <c r="H488" s="92">
        <f ca="1">IFERROR(IF(A488="",0,INDIRECT("'Récaptitulatif Loyer Paris'!"&amp;ADDRESS(MATCH(A488,'Récapitulatif  Loyer PARIS 2018'!$A:$A,0),MATCH($A$1,'Récapitulatif  Loyer PARIS 2018'!$1:$1,0),4))),0)</f>
        <v>0</v>
      </c>
      <c r="I488" s="43">
        <f t="shared" ca="1" si="30"/>
        <v>0</v>
      </c>
      <c r="J488" s="44" t="str">
        <f t="shared" ca="1" si="31"/>
        <v/>
      </c>
      <c r="K488" s="45" t="str">
        <f t="shared" ca="1" si="32"/>
        <v/>
      </c>
    </row>
    <row r="489" spans="1:11" ht="20.100000000000001" customHeight="1" x14ac:dyDescent="0.25">
      <c r="A489" s="12" t="str">
        <f t="array" aca="1" ref="A489" ca="1">IFERROR(INDEX('Récaptitulatif Résa PARIS 2018'!$A$2:OFFSET($A$2,LastR2,0), MATCH(0, IF($A$1='Récaptitulatif Résa PARIS 2018'!$F$2:OFFSET($F$2,LastR2,0), COUNTIF($A$2:$A488, 'Récaptitulatif Résa PARIS 2018'!$A$2:OFFSET($A$2,LastR2,0)), ""), 0)),"")</f>
        <v/>
      </c>
      <c r="B489" s="43">
        <f ca="1">IF(OR($A489="",$A489=0),0,SUMPRODUCT((('Récaptitulatif Résa PARIS 2018'!$A$2:OFFSET($A$2,LastR2,0))='Analyse par appartement'!$A489)*(('Récaptitulatif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89" s="43">
        <f ca="1">IF(OR($A489="",$A489=0),0,SUMPRODUCT((('Récaptitulatif Résa PARIS 2018'!$A$2:OFFSET($A$2,LastR2,0))='Analyse par appartement'!$A489)*(('Récaptitulatif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89" s="43">
        <f ca="1">IF(OR($A489="",$A489=0),0,SUMPRODUCT((('Récaptitulatif Résa PARIS 2018'!$A$2:OFFSET($A$2,LastR2,0))='Analyse par appartement'!$A489)*(('Récaptitulatif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89" s="43">
        <f ca="1">IF(OR($A489="",$A489=0),0,SUMPRODUCT((('Récaptitulatif Résa PARIS 2018'!$A$2:OFFSET($A$2,LastR2,0))='Analyse par appartement'!$A489)*(('Récaptitulatif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89" s="92">
        <f ca="1">IF(OR($A489="",$A489=0),0,SUMPRODUCT((('Récaptitulatif Résa PARIS 2018'!$A$2:OFFSET($A$2,LastR2,0))='Analyse par appartement'!$A489)*(('Récaptitulatif Résa PARIS 2018'!$F$2:OFFSET($F$2,LastR2,0))='Analyse par appartement'!$A$1)*(('Récaptitulatif Résa PARIS 2018'!$I$2:OFFSET($I$2,LastR2,0)))))</f>
        <v>0</v>
      </c>
      <c r="G489" s="43">
        <f ca="1">IFERROR(IF(A489="",0,INDIRECT("'Récaptitulatif Loyer Paris'!"&amp;ADDRESS(MATCH(A489,'Récapitulatif  Loyer PARIS 2018'!$A:$A,0),MATCH($A$1,'Récapitulatif  Loyer PARIS 2018'!$1:$1,0)+1,4))),0)</f>
        <v>0</v>
      </c>
      <c r="H489" s="92">
        <f ca="1">IFERROR(IF(A489="",0,INDIRECT("'Récaptitulatif Loyer Paris'!"&amp;ADDRESS(MATCH(A489,'Récapitulatif  Loyer PARIS 2018'!$A:$A,0),MATCH($A$1,'Récapitulatif  Loyer PARIS 2018'!$1:$1,0),4))),0)</f>
        <v>0</v>
      </c>
      <c r="I489" s="43">
        <f t="shared" ca="1" si="30"/>
        <v>0</v>
      </c>
      <c r="J489" s="44" t="str">
        <f t="shared" ca="1" si="31"/>
        <v/>
      </c>
      <c r="K489" s="45" t="str">
        <f t="shared" ca="1" si="32"/>
        <v/>
      </c>
    </row>
    <row r="490" spans="1:11" ht="20.100000000000001" customHeight="1" x14ac:dyDescent="0.25">
      <c r="A490" s="12" t="str">
        <f t="array" aca="1" ref="A490" ca="1">IFERROR(INDEX('Récaptitulatif Résa PARIS 2018'!$A$2:OFFSET($A$2,LastR2,0), MATCH(0, IF($A$1='Récaptitulatif Résa PARIS 2018'!$F$2:OFFSET($F$2,LastR2,0), COUNTIF($A$2:$A489, 'Récaptitulatif Résa PARIS 2018'!$A$2:OFFSET($A$2,LastR2,0)), ""), 0)),"")</f>
        <v/>
      </c>
      <c r="B490" s="43">
        <f ca="1">IF(OR($A490="",$A490=0),0,SUMPRODUCT((('Récaptitulatif Résa PARIS 2018'!$A$2:OFFSET($A$2,LastR2,0))='Analyse par appartement'!$A490)*(('Récaptitulatif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90" s="43">
        <f ca="1">IF(OR($A490="",$A490=0),0,SUMPRODUCT((('Récaptitulatif Résa PARIS 2018'!$A$2:OFFSET($A$2,LastR2,0))='Analyse par appartement'!$A490)*(('Récaptitulatif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90" s="43">
        <f ca="1">IF(OR($A490="",$A490=0),0,SUMPRODUCT((('Récaptitulatif Résa PARIS 2018'!$A$2:OFFSET($A$2,LastR2,0))='Analyse par appartement'!$A490)*(('Récaptitulatif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90" s="43">
        <f ca="1">IF(OR($A490="",$A490=0),0,SUMPRODUCT((('Récaptitulatif Résa PARIS 2018'!$A$2:OFFSET($A$2,LastR2,0))='Analyse par appartement'!$A490)*(('Récaptitulatif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90" s="92">
        <f ca="1">IF(OR($A490="",$A490=0),0,SUMPRODUCT((('Récaptitulatif Résa PARIS 2018'!$A$2:OFFSET($A$2,LastR2,0))='Analyse par appartement'!$A490)*(('Récaptitulatif Résa PARIS 2018'!$F$2:OFFSET($F$2,LastR2,0))='Analyse par appartement'!$A$1)*(('Récaptitulatif Résa PARIS 2018'!$I$2:OFFSET($I$2,LastR2,0)))))</f>
        <v>0</v>
      </c>
      <c r="G490" s="43">
        <f ca="1">IFERROR(IF(A490="",0,INDIRECT("'Récaptitulatif Loyer Paris'!"&amp;ADDRESS(MATCH(A490,'Récapitulatif  Loyer PARIS 2018'!$A:$A,0),MATCH($A$1,'Récapitulatif  Loyer PARIS 2018'!$1:$1,0)+1,4))),0)</f>
        <v>0</v>
      </c>
      <c r="H490" s="92">
        <f ca="1">IFERROR(IF(A490="",0,INDIRECT("'Récaptitulatif Loyer Paris'!"&amp;ADDRESS(MATCH(A490,'Récapitulatif  Loyer PARIS 2018'!$A:$A,0),MATCH($A$1,'Récapitulatif  Loyer PARIS 2018'!$1:$1,0),4))),0)</f>
        <v>0</v>
      </c>
      <c r="I490" s="43">
        <f t="shared" ca="1" si="30"/>
        <v>0</v>
      </c>
      <c r="J490" s="44" t="str">
        <f t="shared" ca="1" si="31"/>
        <v/>
      </c>
      <c r="K490" s="45" t="str">
        <f t="shared" ca="1" si="32"/>
        <v/>
      </c>
    </row>
    <row r="491" spans="1:11" ht="20.100000000000001" customHeight="1" x14ac:dyDescent="0.25">
      <c r="A491" s="12" t="str">
        <f t="array" aca="1" ref="A491" ca="1">IFERROR(INDEX('Récaptitulatif Résa PARIS 2018'!$A$2:OFFSET($A$2,LastR2,0), MATCH(0, IF($A$1='Récaptitulatif Résa PARIS 2018'!$F$2:OFFSET($F$2,LastR2,0), COUNTIF($A$2:$A490, 'Récaptitulatif Résa PARIS 2018'!$A$2:OFFSET($A$2,LastR2,0)), ""), 0)),"")</f>
        <v/>
      </c>
      <c r="B491" s="43">
        <f ca="1">IF(OR($A491="",$A491=0),0,SUMPRODUCT((('Récaptitulatif Résa PARIS 2018'!$A$2:OFFSET($A$2,LastR2,0))='Analyse par appartement'!$A491)*(('Récaptitulatif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91" s="43">
        <f ca="1">IF(OR($A491="",$A491=0),0,SUMPRODUCT((('Récaptitulatif Résa PARIS 2018'!$A$2:OFFSET($A$2,LastR2,0))='Analyse par appartement'!$A491)*(('Récaptitulatif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91" s="43">
        <f ca="1">IF(OR($A491="",$A491=0),0,SUMPRODUCT((('Récaptitulatif Résa PARIS 2018'!$A$2:OFFSET($A$2,LastR2,0))='Analyse par appartement'!$A491)*(('Récaptitulatif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91" s="43">
        <f ca="1">IF(OR($A491="",$A491=0),0,SUMPRODUCT((('Récaptitulatif Résa PARIS 2018'!$A$2:OFFSET($A$2,LastR2,0))='Analyse par appartement'!$A491)*(('Récaptitulatif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91" s="92">
        <f ca="1">IF(OR($A491="",$A491=0),0,SUMPRODUCT((('Récaptitulatif Résa PARIS 2018'!$A$2:OFFSET($A$2,LastR2,0))='Analyse par appartement'!$A491)*(('Récaptitulatif Résa PARIS 2018'!$F$2:OFFSET($F$2,LastR2,0))='Analyse par appartement'!$A$1)*(('Récaptitulatif Résa PARIS 2018'!$I$2:OFFSET($I$2,LastR2,0)))))</f>
        <v>0</v>
      </c>
      <c r="G491" s="43">
        <f ca="1">IFERROR(IF(A491="",0,INDIRECT("'Récaptitulatif Loyer Paris'!"&amp;ADDRESS(MATCH(A491,'Récapitulatif  Loyer PARIS 2018'!$A:$A,0),MATCH($A$1,'Récapitulatif  Loyer PARIS 2018'!$1:$1,0)+1,4))),0)</f>
        <v>0</v>
      </c>
      <c r="H491" s="92">
        <f ca="1">IFERROR(IF(A491="",0,INDIRECT("'Récaptitulatif Loyer Paris'!"&amp;ADDRESS(MATCH(A491,'Récapitulatif  Loyer PARIS 2018'!$A:$A,0),MATCH($A$1,'Récapitulatif  Loyer PARIS 2018'!$1:$1,0),4))),0)</f>
        <v>0</v>
      </c>
      <c r="I491" s="43">
        <f t="shared" ca="1" si="30"/>
        <v>0</v>
      </c>
      <c r="J491" s="44" t="str">
        <f t="shared" ca="1" si="31"/>
        <v/>
      </c>
      <c r="K491" s="45" t="str">
        <f t="shared" ca="1" si="32"/>
        <v/>
      </c>
    </row>
    <row r="492" spans="1:11" ht="20.100000000000001" customHeight="1" x14ac:dyDescent="0.25">
      <c r="A492" s="12" t="str">
        <f t="array" aca="1" ref="A492" ca="1">IFERROR(INDEX('Récaptitulatif Résa PARIS 2018'!$A$2:OFFSET($A$2,LastR2,0), MATCH(0, IF($A$1='Récaptitulatif Résa PARIS 2018'!$F$2:OFFSET($F$2,LastR2,0), COUNTIF($A$2:$A491, 'Récaptitulatif Résa PARIS 2018'!$A$2:OFFSET($A$2,LastR2,0)), ""), 0)),"")</f>
        <v/>
      </c>
      <c r="B492" s="43">
        <f ca="1">IF(OR($A492="",$A492=0),0,SUMPRODUCT((('Récaptitulatif Résa PARIS 2018'!$A$2:OFFSET($A$2,LastR2,0))='Analyse par appartement'!$A492)*(('Récaptitulatif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92" s="43">
        <f ca="1">IF(OR($A492="",$A492=0),0,SUMPRODUCT((('Récaptitulatif Résa PARIS 2018'!$A$2:OFFSET($A$2,LastR2,0))='Analyse par appartement'!$A492)*(('Récaptitulatif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92" s="43">
        <f ca="1">IF(OR($A492="",$A492=0),0,SUMPRODUCT((('Récaptitulatif Résa PARIS 2018'!$A$2:OFFSET($A$2,LastR2,0))='Analyse par appartement'!$A492)*(('Récaptitulatif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92" s="43">
        <f ca="1">IF(OR($A492="",$A492=0),0,SUMPRODUCT((('Récaptitulatif Résa PARIS 2018'!$A$2:OFFSET($A$2,LastR2,0))='Analyse par appartement'!$A492)*(('Récaptitulatif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92" s="92">
        <f ca="1">IF(OR($A492="",$A492=0),0,SUMPRODUCT((('Récaptitulatif Résa PARIS 2018'!$A$2:OFFSET($A$2,LastR2,0))='Analyse par appartement'!$A492)*(('Récaptitulatif Résa PARIS 2018'!$F$2:OFFSET($F$2,LastR2,0))='Analyse par appartement'!$A$1)*(('Récaptitulatif Résa PARIS 2018'!$I$2:OFFSET($I$2,LastR2,0)))))</f>
        <v>0</v>
      </c>
      <c r="G492" s="43">
        <f ca="1">IFERROR(IF(A492="",0,INDIRECT("'Récaptitulatif Loyer Paris'!"&amp;ADDRESS(MATCH(A492,'Récapitulatif  Loyer PARIS 2018'!$A:$A,0),MATCH($A$1,'Récapitulatif  Loyer PARIS 2018'!$1:$1,0)+1,4))),0)</f>
        <v>0</v>
      </c>
      <c r="H492" s="92">
        <f ca="1">IFERROR(IF(A492="",0,INDIRECT("'Récaptitulatif Loyer Paris'!"&amp;ADDRESS(MATCH(A492,'Récapitulatif  Loyer PARIS 2018'!$A:$A,0),MATCH($A$1,'Récapitulatif  Loyer PARIS 2018'!$1:$1,0),4))),0)</f>
        <v>0</v>
      </c>
      <c r="I492" s="43">
        <f t="shared" ca="1" si="30"/>
        <v>0</v>
      </c>
      <c r="J492" s="44" t="str">
        <f t="shared" ca="1" si="31"/>
        <v/>
      </c>
      <c r="K492" s="45" t="str">
        <f t="shared" ca="1" si="32"/>
        <v/>
      </c>
    </row>
    <row r="493" spans="1:11" ht="20.100000000000001" customHeight="1" x14ac:dyDescent="0.25">
      <c r="A493" s="12" t="str">
        <f t="array" aca="1" ref="A493" ca="1">IFERROR(INDEX('Récaptitulatif Résa PARIS 2018'!$A$2:OFFSET($A$2,LastR2,0), MATCH(0, IF($A$1='Récaptitulatif Résa PARIS 2018'!$F$2:OFFSET($F$2,LastR2,0), COUNTIF($A$2:$A492, 'Récaptitulatif Résa PARIS 2018'!$A$2:OFFSET($A$2,LastR2,0)), ""), 0)),"")</f>
        <v/>
      </c>
      <c r="B493" s="43">
        <f ca="1">IF(OR($A493="",$A493=0),0,SUMPRODUCT((('Récaptitulatif Résa PARIS 2018'!$A$2:OFFSET($A$2,LastR2,0))='Analyse par appartement'!$A493)*(('Récaptitulatif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93" s="43">
        <f ca="1">IF(OR($A493="",$A493=0),0,SUMPRODUCT((('Récaptitulatif Résa PARIS 2018'!$A$2:OFFSET($A$2,LastR2,0))='Analyse par appartement'!$A493)*(('Récaptitulatif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93" s="43">
        <f ca="1">IF(OR($A493="",$A493=0),0,SUMPRODUCT((('Récaptitulatif Résa PARIS 2018'!$A$2:OFFSET($A$2,LastR2,0))='Analyse par appartement'!$A493)*(('Récaptitulatif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93" s="43">
        <f ca="1">IF(OR($A493="",$A493=0),0,SUMPRODUCT((('Récaptitulatif Résa PARIS 2018'!$A$2:OFFSET($A$2,LastR2,0))='Analyse par appartement'!$A493)*(('Récaptitulatif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93" s="92">
        <f ca="1">IF(OR($A493="",$A493=0),0,SUMPRODUCT((('Récaptitulatif Résa PARIS 2018'!$A$2:OFFSET($A$2,LastR2,0))='Analyse par appartement'!$A493)*(('Récaptitulatif Résa PARIS 2018'!$F$2:OFFSET($F$2,LastR2,0))='Analyse par appartement'!$A$1)*(('Récaptitulatif Résa PARIS 2018'!$I$2:OFFSET($I$2,LastR2,0)))))</f>
        <v>0</v>
      </c>
      <c r="G493" s="43">
        <f ca="1">IFERROR(IF(A493="",0,INDIRECT("'Récaptitulatif Loyer Paris'!"&amp;ADDRESS(MATCH(A493,'Récapitulatif  Loyer PARIS 2018'!$A:$A,0),MATCH($A$1,'Récapitulatif  Loyer PARIS 2018'!$1:$1,0)+1,4))),0)</f>
        <v>0</v>
      </c>
      <c r="H493" s="92">
        <f ca="1">IFERROR(IF(A493="",0,INDIRECT("'Récaptitulatif Loyer Paris'!"&amp;ADDRESS(MATCH(A493,'Récapitulatif  Loyer PARIS 2018'!$A:$A,0),MATCH($A$1,'Récapitulatif  Loyer PARIS 2018'!$1:$1,0),4))),0)</f>
        <v>0</v>
      </c>
      <c r="I493" s="43">
        <f t="shared" ca="1" si="30"/>
        <v>0</v>
      </c>
      <c r="J493" s="44" t="str">
        <f t="shared" ca="1" si="31"/>
        <v/>
      </c>
      <c r="K493" s="45" t="str">
        <f t="shared" ca="1" si="32"/>
        <v/>
      </c>
    </row>
    <row r="494" spans="1:11" ht="20.100000000000001" customHeight="1" x14ac:dyDescent="0.25">
      <c r="A494" s="12" t="str">
        <f t="array" aca="1" ref="A494" ca="1">IFERROR(INDEX('Récaptitulatif Résa PARIS 2018'!$A$2:OFFSET($A$2,LastR2,0), MATCH(0, IF($A$1='Récaptitulatif Résa PARIS 2018'!$F$2:OFFSET($F$2,LastR2,0), COUNTIF($A$2:$A493, 'Récaptitulatif Résa PARIS 2018'!$A$2:OFFSET($A$2,LastR2,0)), ""), 0)),"")</f>
        <v/>
      </c>
      <c r="B494" s="43">
        <f ca="1">IF(OR($A494="",$A494=0),0,SUMPRODUCT((('Récaptitulatif Résa PARIS 2018'!$A$2:OFFSET($A$2,LastR2,0))='Analyse par appartement'!$A494)*(('Récaptitulatif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94" s="43">
        <f ca="1">IF(OR($A494="",$A494=0),0,SUMPRODUCT((('Récaptitulatif Résa PARIS 2018'!$A$2:OFFSET($A$2,LastR2,0))='Analyse par appartement'!$A494)*(('Récaptitulatif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94" s="43">
        <f ca="1">IF(OR($A494="",$A494=0),0,SUMPRODUCT((('Récaptitulatif Résa PARIS 2018'!$A$2:OFFSET($A$2,LastR2,0))='Analyse par appartement'!$A494)*(('Récaptitulatif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94" s="43">
        <f ca="1">IF(OR($A494="",$A494=0),0,SUMPRODUCT((('Récaptitulatif Résa PARIS 2018'!$A$2:OFFSET($A$2,LastR2,0))='Analyse par appartement'!$A494)*(('Récaptitulatif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94" s="92">
        <f ca="1">IF(OR($A494="",$A494=0),0,SUMPRODUCT((('Récaptitulatif Résa PARIS 2018'!$A$2:OFFSET($A$2,LastR2,0))='Analyse par appartement'!$A494)*(('Récaptitulatif Résa PARIS 2018'!$F$2:OFFSET($F$2,LastR2,0))='Analyse par appartement'!$A$1)*(('Récaptitulatif Résa PARIS 2018'!$I$2:OFFSET($I$2,LastR2,0)))))</f>
        <v>0</v>
      </c>
      <c r="G494" s="43">
        <f ca="1">IFERROR(IF(A494="",0,INDIRECT("'Récaptitulatif Loyer Paris'!"&amp;ADDRESS(MATCH(A494,'Récapitulatif  Loyer PARIS 2018'!$A:$A,0),MATCH($A$1,'Récapitulatif  Loyer PARIS 2018'!$1:$1,0)+1,4))),0)</f>
        <v>0</v>
      </c>
      <c r="H494" s="92">
        <f ca="1">IFERROR(IF(A494="",0,INDIRECT("'Récaptitulatif Loyer Paris'!"&amp;ADDRESS(MATCH(A494,'Récapitulatif  Loyer PARIS 2018'!$A:$A,0),MATCH($A$1,'Récapitulatif  Loyer PARIS 2018'!$1:$1,0),4))),0)</f>
        <v>0</v>
      </c>
      <c r="I494" s="43">
        <f t="shared" ca="1" si="30"/>
        <v>0</v>
      </c>
      <c r="J494" s="44" t="str">
        <f t="shared" ca="1" si="31"/>
        <v/>
      </c>
      <c r="K494" s="45" t="str">
        <f t="shared" ca="1" si="32"/>
        <v/>
      </c>
    </row>
    <row r="495" spans="1:11" ht="20.100000000000001" customHeight="1" x14ac:dyDescent="0.25">
      <c r="A495" s="12" t="str">
        <f t="array" aca="1" ref="A495" ca="1">IFERROR(INDEX('Récaptitulatif Résa PARIS 2018'!$A$2:OFFSET($A$2,LastR2,0), MATCH(0, IF($A$1='Récaptitulatif Résa PARIS 2018'!$F$2:OFFSET($F$2,LastR2,0), COUNTIF($A$2:$A494, 'Récaptitulatif Résa PARIS 2018'!$A$2:OFFSET($A$2,LastR2,0)), ""), 0)),"")</f>
        <v/>
      </c>
      <c r="B495" s="43">
        <f ca="1">IF(OR($A495="",$A495=0),0,SUMPRODUCT((('Récaptitulatif Résa PARIS 2018'!$A$2:OFFSET($A$2,LastR2,0))='Analyse par appartement'!$A495)*(('Récaptitulatif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95" s="43">
        <f ca="1">IF(OR($A495="",$A495=0),0,SUMPRODUCT((('Récaptitulatif Résa PARIS 2018'!$A$2:OFFSET($A$2,LastR2,0))='Analyse par appartement'!$A495)*(('Récaptitulatif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95" s="43">
        <f ca="1">IF(OR($A495="",$A495=0),0,SUMPRODUCT((('Récaptitulatif Résa PARIS 2018'!$A$2:OFFSET($A$2,LastR2,0))='Analyse par appartement'!$A495)*(('Récaptitulatif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95" s="43">
        <f ca="1">IF(OR($A495="",$A495=0),0,SUMPRODUCT((('Récaptitulatif Résa PARIS 2018'!$A$2:OFFSET($A$2,LastR2,0))='Analyse par appartement'!$A495)*(('Récaptitulatif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95" s="92">
        <f ca="1">IF(OR($A495="",$A495=0),0,SUMPRODUCT((('Récaptitulatif Résa PARIS 2018'!$A$2:OFFSET($A$2,LastR2,0))='Analyse par appartement'!$A495)*(('Récaptitulatif Résa PARIS 2018'!$F$2:OFFSET($F$2,LastR2,0))='Analyse par appartement'!$A$1)*(('Récaptitulatif Résa PARIS 2018'!$I$2:OFFSET($I$2,LastR2,0)))))</f>
        <v>0</v>
      </c>
      <c r="G495" s="43">
        <f ca="1">IFERROR(IF(A495="",0,INDIRECT("'Récaptitulatif Loyer Paris'!"&amp;ADDRESS(MATCH(A495,'Récapitulatif  Loyer PARIS 2018'!$A:$A,0),MATCH($A$1,'Récapitulatif  Loyer PARIS 2018'!$1:$1,0)+1,4))),0)</f>
        <v>0</v>
      </c>
      <c r="H495" s="92">
        <f ca="1">IFERROR(IF(A495="",0,INDIRECT("'Récaptitulatif Loyer Paris'!"&amp;ADDRESS(MATCH(A495,'Récapitulatif  Loyer PARIS 2018'!$A:$A,0),MATCH($A$1,'Récapitulatif  Loyer PARIS 2018'!$1:$1,0),4))),0)</f>
        <v>0</v>
      </c>
      <c r="I495" s="43">
        <f t="shared" ca="1" si="30"/>
        <v>0</v>
      </c>
      <c r="J495" s="44" t="str">
        <f t="shared" ca="1" si="31"/>
        <v/>
      </c>
      <c r="K495" s="45" t="str">
        <f t="shared" ca="1" si="32"/>
        <v/>
      </c>
    </row>
    <row r="496" spans="1:11" ht="20.100000000000001" customHeight="1" x14ac:dyDescent="0.25">
      <c r="A496" s="12" t="str">
        <f t="array" aca="1" ref="A496" ca="1">IFERROR(INDEX('Récaptitulatif Résa PARIS 2018'!$A$2:OFFSET($A$2,LastR2,0), MATCH(0, IF($A$1='Récaptitulatif Résa PARIS 2018'!$F$2:OFFSET($F$2,LastR2,0), COUNTIF($A$2:$A495, 'Récaptitulatif Résa PARIS 2018'!$A$2:OFFSET($A$2,LastR2,0)), ""), 0)),"")</f>
        <v/>
      </c>
      <c r="B496" s="43">
        <f ca="1">IF(OR($A496="",$A496=0),0,SUMPRODUCT((('Récaptitulatif Résa PARIS 2018'!$A$2:OFFSET($A$2,LastR2,0))='Analyse par appartement'!$A496)*(('Récaptitulatif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96" s="43">
        <f ca="1">IF(OR($A496="",$A496=0),0,SUMPRODUCT((('Récaptitulatif Résa PARIS 2018'!$A$2:OFFSET($A$2,LastR2,0))='Analyse par appartement'!$A496)*(('Récaptitulatif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96" s="43">
        <f ca="1">IF(OR($A496="",$A496=0),0,SUMPRODUCT((('Récaptitulatif Résa PARIS 2018'!$A$2:OFFSET($A$2,LastR2,0))='Analyse par appartement'!$A496)*(('Récaptitulatif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96" s="43">
        <f ca="1">IF(OR($A496="",$A496=0),0,SUMPRODUCT((('Récaptitulatif Résa PARIS 2018'!$A$2:OFFSET($A$2,LastR2,0))='Analyse par appartement'!$A496)*(('Récaptitulatif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96" s="92">
        <f ca="1">IF(OR($A496="",$A496=0),0,SUMPRODUCT((('Récaptitulatif Résa PARIS 2018'!$A$2:OFFSET($A$2,LastR2,0))='Analyse par appartement'!$A496)*(('Récaptitulatif Résa PARIS 2018'!$F$2:OFFSET($F$2,LastR2,0))='Analyse par appartement'!$A$1)*(('Récaptitulatif Résa PARIS 2018'!$I$2:OFFSET($I$2,LastR2,0)))))</f>
        <v>0</v>
      </c>
      <c r="G496" s="43">
        <f ca="1">IFERROR(IF(A496="",0,INDIRECT("'Récaptitulatif Loyer Paris'!"&amp;ADDRESS(MATCH(A496,'Récapitulatif  Loyer PARIS 2018'!$A:$A,0),MATCH($A$1,'Récapitulatif  Loyer PARIS 2018'!$1:$1,0)+1,4))),0)</f>
        <v>0</v>
      </c>
      <c r="H496" s="92">
        <f ca="1">IFERROR(IF(A496="",0,INDIRECT("'Récaptitulatif Loyer Paris'!"&amp;ADDRESS(MATCH(A496,'Récapitulatif  Loyer PARIS 2018'!$A:$A,0),MATCH($A$1,'Récapitulatif  Loyer PARIS 2018'!$1:$1,0),4))),0)</f>
        <v>0</v>
      </c>
      <c r="I496" s="43">
        <f t="shared" ca="1" si="30"/>
        <v>0</v>
      </c>
      <c r="J496" s="44" t="str">
        <f t="shared" ca="1" si="31"/>
        <v/>
      </c>
      <c r="K496" s="45" t="str">
        <f t="shared" ca="1" si="32"/>
        <v/>
      </c>
    </row>
    <row r="497" spans="1:11" ht="20.100000000000001" customHeight="1" x14ac:dyDescent="0.25">
      <c r="A497" s="12" t="str">
        <f t="array" aca="1" ref="A497" ca="1">IFERROR(INDEX('Récaptitulatif Résa PARIS 2018'!$A$2:OFFSET($A$2,LastR2,0), MATCH(0, IF($A$1='Récaptitulatif Résa PARIS 2018'!$F$2:OFFSET($F$2,LastR2,0), COUNTIF($A$2:$A496, 'Récaptitulatif Résa PARIS 2018'!$A$2:OFFSET($A$2,LastR2,0)), ""), 0)),"")</f>
        <v/>
      </c>
      <c r="B497" s="43">
        <f ca="1">IF(OR($A497="",$A497=0),0,SUMPRODUCT((('Récaptitulatif Résa PARIS 2018'!$A$2:OFFSET($A$2,LastR2,0))='Analyse par appartement'!$A497)*(('Récaptitulatif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97" s="43">
        <f ca="1">IF(OR($A497="",$A497=0),0,SUMPRODUCT((('Récaptitulatif Résa PARIS 2018'!$A$2:OFFSET($A$2,LastR2,0))='Analyse par appartement'!$A497)*(('Récaptitulatif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97" s="43">
        <f ca="1">IF(OR($A497="",$A497=0),0,SUMPRODUCT((('Récaptitulatif Résa PARIS 2018'!$A$2:OFFSET($A$2,LastR2,0))='Analyse par appartement'!$A497)*(('Récaptitulatif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97" s="43">
        <f ca="1">IF(OR($A497="",$A497=0),0,SUMPRODUCT((('Récaptitulatif Résa PARIS 2018'!$A$2:OFFSET($A$2,LastR2,0))='Analyse par appartement'!$A497)*(('Récaptitulatif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97" s="92">
        <f ca="1">IF(OR($A497="",$A497=0),0,SUMPRODUCT((('Récaptitulatif Résa PARIS 2018'!$A$2:OFFSET($A$2,LastR2,0))='Analyse par appartement'!$A497)*(('Récaptitulatif Résa PARIS 2018'!$F$2:OFFSET($F$2,LastR2,0))='Analyse par appartement'!$A$1)*(('Récaptitulatif Résa PARIS 2018'!$I$2:OFFSET($I$2,LastR2,0)))))</f>
        <v>0</v>
      </c>
      <c r="G497" s="43">
        <f ca="1">IFERROR(IF(A497="",0,INDIRECT("'Récaptitulatif Loyer Paris'!"&amp;ADDRESS(MATCH(A497,'Récapitulatif  Loyer PARIS 2018'!$A:$A,0),MATCH($A$1,'Récapitulatif  Loyer PARIS 2018'!$1:$1,0)+1,4))),0)</f>
        <v>0</v>
      </c>
      <c r="H497" s="92">
        <f ca="1">IFERROR(IF(A497="",0,INDIRECT("'Récaptitulatif Loyer Paris'!"&amp;ADDRESS(MATCH(A497,'Récapitulatif  Loyer PARIS 2018'!$A:$A,0),MATCH($A$1,'Récapitulatif  Loyer PARIS 2018'!$1:$1,0),4))),0)</f>
        <v>0</v>
      </c>
      <c r="I497" s="43">
        <f t="shared" ca="1" si="30"/>
        <v>0</v>
      </c>
      <c r="J497" s="44" t="str">
        <f t="shared" ca="1" si="31"/>
        <v/>
      </c>
      <c r="K497" s="45" t="str">
        <f t="shared" ca="1" si="32"/>
        <v/>
      </c>
    </row>
    <row r="498" spans="1:11" ht="20.100000000000001" customHeight="1" x14ac:dyDescent="0.25">
      <c r="A498" s="12" t="str">
        <f t="array" aca="1" ref="A498" ca="1">IFERROR(INDEX('Récaptitulatif Résa PARIS 2018'!$A$2:OFFSET($A$2,LastR2,0), MATCH(0, IF($A$1='Récaptitulatif Résa PARIS 2018'!$F$2:OFFSET($F$2,LastR2,0), COUNTIF($A$2:$A497, 'Récaptitulatif Résa PARIS 2018'!$A$2:OFFSET($A$2,LastR2,0)), ""), 0)),"")</f>
        <v/>
      </c>
      <c r="B498" s="43">
        <f ca="1">IF(OR($A498="",$A498=0),0,SUMPRODUCT((('Récaptitulatif Résa PARIS 2018'!$A$2:OFFSET($A$2,LastR2,0))='Analyse par appartement'!$A498)*(('Récaptitulatif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98" s="43">
        <f ca="1">IF(OR($A498="",$A498=0),0,SUMPRODUCT((('Récaptitulatif Résa PARIS 2018'!$A$2:OFFSET($A$2,LastR2,0))='Analyse par appartement'!$A498)*(('Récaptitulatif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98" s="43">
        <f ca="1">IF(OR($A498="",$A498=0),0,SUMPRODUCT((('Récaptitulatif Résa PARIS 2018'!$A$2:OFFSET($A$2,LastR2,0))='Analyse par appartement'!$A498)*(('Récaptitulatif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98" s="43">
        <f ca="1">IF(OR($A498="",$A498=0),0,SUMPRODUCT((('Récaptitulatif Résa PARIS 2018'!$A$2:OFFSET($A$2,LastR2,0))='Analyse par appartement'!$A498)*(('Récaptitulatif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98" s="92">
        <f ca="1">IF(OR($A498="",$A498=0),0,SUMPRODUCT((('Récaptitulatif Résa PARIS 2018'!$A$2:OFFSET($A$2,LastR2,0))='Analyse par appartement'!$A498)*(('Récaptitulatif Résa PARIS 2018'!$F$2:OFFSET($F$2,LastR2,0))='Analyse par appartement'!$A$1)*(('Récaptitulatif Résa PARIS 2018'!$I$2:OFFSET($I$2,LastR2,0)))))</f>
        <v>0</v>
      </c>
      <c r="G498" s="43">
        <f ca="1">IFERROR(IF(A498="",0,INDIRECT("'Récaptitulatif Loyer Paris'!"&amp;ADDRESS(MATCH(A498,'Récapitulatif  Loyer PARIS 2018'!$A:$A,0),MATCH($A$1,'Récapitulatif  Loyer PARIS 2018'!$1:$1,0)+1,4))),0)</f>
        <v>0</v>
      </c>
      <c r="H498" s="92">
        <f ca="1">IFERROR(IF(A498="",0,INDIRECT("'Récaptitulatif Loyer Paris'!"&amp;ADDRESS(MATCH(A498,'Récapitulatif  Loyer PARIS 2018'!$A:$A,0),MATCH($A$1,'Récapitulatif  Loyer PARIS 2018'!$1:$1,0),4))),0)</f>
        <v>0</v>
      </c>
      <c r="I498" s="43">
        <f t="shared" ca="1" si="30"/>
        <v>0</v>
      </c>
      <c r="J498" s="44" t="str">
        <f t="shared" ca="1" si="31"/>
        <v/>
      </c>
      <c r="K498" s="45" t="str">
        <f t="shared" ca="1" si="32"/>
        <v/>
      </c>
    </row>
    <row r="499" spans="1:11" ht="20.100000000000001" customHeight="1" x14ac:dyDescent="0.25">
      <c r="A499" s="12" t="str">
        <f t="array" aca="1" ref="A499" ca="1">IFERROR(INDEX('Récaptitulatif Résa PARIS 2018'!$A$2:OFFSET($A$2,LastR2,0), MATCH(0, IF($A$1='Récaptitulatif Résa PARIS 2018'!$F$2:OFFSET($F$2,LastR2,0), COUNTIF($A$2:$A498, 'Récaptitulatif Résa PARIS 2018'!$A$2:OFFSET($A$2,LastR2,0)), ""), 0)),"")</f>
        <v/>
      </c>
      <c r="B499" s="43">
        <f ca="1">IF(OR($A499="",$A499=0),0,SUMPRODUCT((('Récaptitulatif Résa PARIS 2018'!$A$2:OFFSET($A$2,LastR2,0))='Analyse par appartement'!$A499)*(('Récaptitulatif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499" s="43">
        <f ca="1">IF(OR($A499="",$A499=0),0,SUMPRODUCT((('Récaptitulatif Résa PARIS 2018'!$A$2:OFFSET($A$2,LastR2,0))='Analyse par appartement'!$A499)*(('Récaptitulatif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499" s="43">
        <f ca="1">IF(OR($A499="",$A499=0),0,SUMPRODUCT((('Récaptitulatif Résa PARIS 2018'!$A$2:OFFSET($A$2,LastR2,0))='Analyse par appartement'!$A499)*(('Récaptitulatif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499" s="43">
        <f ca="1">IF(OR($A499="",$A499=0),0,SUMPRODUCT((('Récaptitulatif Résa PARIS 2018'!$A$2:OFFSET($A$2,LastR2,0))='Analyse par appartement'!$A499)*(('Récaptitulatif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499" s="92">
        <f ca="1">IF(OR($A499="",$A499=0),0,SUMPRODUCT((('Récaptitulatif Résa PARIS 2018'!$A$2:OFFSET($A$2,LastR2,0))='Analyse par appartement'!$A499)*(('Récaptitulatif Résa PARIS 2018'!$F$2:OFFSET($F$2,LastR2,0))='Analyse par appartement'!$A$1)*(('Récaptitulatif Résa PARIS 2018'!$I$2:OFFSET($I$2,LastR2,0)))))</f>
        <v>0</v>
      </c>
      <c r="G499" s="43">
        <f ca="1">IFERROR(IF(A499="",0,INDIRECT("'Récaptitulatif Loyer Paris'!"&amp;ADDRESS(MATCH(A499,'Récapitulatif  Loyer PARIS 2018'!$A:$A,0),MATCH($A$1,'Récapitulatif  Loyer PARIS 2018'!$1:$1,0)+1,4))),0)</f>
        <v>0</v>
      </c>
      <c r="H499" s="92">
        <f ca="1">IFERROR(IF(A499="",0,INDIRECT("'Récaptitulatif Loyer Paris'!"&amp;ADDRESS(MATCH(A499,'Récapitulatif  Loyer PARIS 2018'!$A:$A,0),MATCH($A$1,'Récapitulatif  Loyer PARIS 2018'!$1:$1,0),4))),0)</f>
        <v>0</v>
      </c>
      <c r="I499" s="43">
        <f t="shared" ca="1" si="30"/>
        <v>0</v>
      </c>
      <c r="J499" s="44" t="str">
        <f t="shared" ca="1" si="31"/>
        <v/>
      </c>
      <c r="K499" s="45" t="str">
        <f t="shared" ca="1" si="32"/>
        <v/>
      </c>
    </row>
    <row r="500" spans="1:11" ht="20.100000000000001" customHeight="1" x14ac:dyDescent="0.25">
      <c r="A500" s="12" t="str">
        <f t="array" aca="1" ref="A500" ca="1">IFERROR(INDEX('Récaptitulatif Résa PARIS 2018'!$A$2:OFFSET($A$2,LastR2,0), MATCH(0, IF($A$1='Récaptitulatif Résa PARIS 2018'!$F$2:OFFSET($F$2,LastR2,0), COUNTIF($A$2:$A499, 'Récaptitulatif Résa PARIS 2018'!$A$2:OFFSET($A$2,LastR2,0)), ""), 0)),"")</f>
        <v/>
      </c>
      <c r="B500" s="43">
        <f ca="1">IF(OR($A500="",$A500=0),0,SUMPRODUCT((('Récaptitulatif Résa PARIS 2018'!$A$2:OFFSET($A$2,LastR2,0))='Analyse par appartement'!$A500)*(('Récaptitulatif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500" s="43">
        <f ca="1">IF(OR($A500="",$A500=0),0,SUMPRODUCT((('Récaptitulatif Résa PARIS 2018'!$A$2:OFFSET($A$2,LastR2,0))='Analyse par appartement'!$A500)*(('Récaptitulatif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500" s="43">
        <f ca="1">IF(OR($A500="",$A500=0),0,SUMPRODUCT((('Récaptitulatif Résa PARIS 2018'!$A$2:OFFSET($A$2,LastR2,0))='Analyse par appartement'!$A500)*(('Récaptitulatif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500" s="43">
        <f ca="1">IF(OR($A500="",$A500=0),0,SUMPRODUCT((('Récaptitulatif Résa PARIS 2018'!$A$2:OFFSET($A$2,LastR2,0))='Analyse par appartement'!$A500)*(('Récaptitulatif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500" s="92">
        <f ca="1">IF(OR($A500="",$A500=0),0,SUMPRODUCT((('Récaptitulatif Résa PARIS 2018'!$A$2:OFFSET($A$2,LastR2,0))='Analyse par appartement'!$A500)*(('Récaptitulatif Résa PARIS 2018'!$F$2:OFFSET($F$2,LastR2,0))='Analyse par appartement'!$A$1)*(('Récaptitulatif Résa PARIS 2018'!$I$2:OFFSET($I$2,LastR2,0)))))</f>
        <v>0</v>
      </c>
      <c r="G500" s="43">
        <f ca="1">IFERROR(IF(A500="",0,INDIRECT("'Récaptitulatif Loyer Paris'!"&amp;ADDRESS(MATCH(A500,'Récapitulatif  Loyer PARIS 2018'!$A:$A,0),MATCH($A$1,'Récapitulatif  Loyer PARIS 2018'!$1:$1,0)+1,4))),0)</f>
        <v>0</v>
      </c>
      <c r="H500" s="92">
        <f ca="1">IFERROR(IF(A500="",0,INDIRECT("'Récaptitulatif Loyer Paris'!"&amp;ADDRESS(MATCH(A500,'Récapitulatif  Loyer PARIS 2018'!$A:$A,0),MATCH($A$1,'Récapitulatif  Loyer PARIS 2018'!$1:$1,0),4))),0)</f>
        <v>0</v>
      </c>
      <c r="I500" s="43">
        <f t="shared" ca="1" si="30"/>
        <v>0</v>
      </c>
      <c r="J500" s="44" t="str">
        <f t="shared" ca="1" si="31"/>
        <v/>
      </c>
      <c r="K500" s="45" t="str">
        <f t="shared" ca="1" si="32"/>
        <v/>
      </c>
    </row>
    <row r="501" spans="1:11" ht="20.100000000000001" customHeight="1" x14ac:dyDescent="0.25">
      <c r="A501" s="12" t="str">
        <f t="array" aca="1" ref="A501" ca="1">IFERROR(INDEX('Récaptitulatif Résa PARIS 2018'!$A$2:OFFSET($A$2,LastR2,0), MATCH(0, IF($A$1='Récaptitulatif Résa PARIS 2018'!$F$2:OFFSET($F$2,LastR2,0), COUNTIF($A$2:$A500, 'Récaptitulatif Résa PARIS 2018'!$A$2:OFFSET($A$2,LastR2,0)), ""), 0)),"")</f>
        <v/>
      </c>
      <c r="B501" s="43">
        <f ca="1">IF(OR($A501="",$A501=0),0,SUMPRODUCT((('Récaptitulatif Résa PARIS 2018'!$A$2:OFFSET($A$2,LastR2,0))='Analyse par appartement'!$A501)*(('Récaptitulatif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501" s="43">
        <f ca="1">IF(OR($A501="",$A501=0),0,SUMPRODUCT((('Récaptitulatif Résa PARIS 2018'!$A$2:OFFSET($A$2,LastR2,0))='Analyse par appartement'!$A501)*(('Récaptitulatif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501" s="43">
        <f ca="1">IF(OR($A501="",$A501=0),0,SUMPRODUCT((('Récaptitulatif Résa PARIS 2018'!$A$2:OFFSET($A$2,LastR2,0))='Analyse par appartement'!$A501)*(('Récaptitulatif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501" s="43">
        <f ca="1">IF(OR($A501="",$A501=0),0,SUMPRODUCT((('Récaptitulatif Résa PARIS 2018'!$A$2:OFFSET($A$2,LastR2,0))='Analyse par appartement'!$A501)*(('Récaptitulatif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501" s="92">
        <f ca="1">IF(OR($A501="",$A501=0),0,SUMPRODUCT((('Récaptitulatif Résa PARIS 2018'!$A$2:OFFSET($A$2,LastR2,0))='Analyse par appartement'!$A501)*(('Récaptitulatif Résa PARIS 2018'!$F$2:OFFSET($F$2,LastR2,0))='Analyse par appartement'!$A$1)*(('Récaptitulatif Résa PARIS 2018'!$I$2:OFFSET($I$2,LastR2,0)))))</f>
        <v>0</v>
      </c>
      <c r="G501" s="43">
        <f ca="1">IFERROR(IF(A501="",0,INDIRECT("'Récaptitulatif Loyer Paris'!"&amp;ADDRESS(MATCH(A501,'Récapitulatif  Loyer PARIS 2018'!$A:$A,0),MATCH($A$1,'Récapitulatif  Loyer PARIS 2018'!$1:$1,0)+1,4))),0)</f>
        <v>0</v>
      </c>
      <c r="H501" s="92">
        <f ca="1">IFERROR(IF(A501="",0,INDIRECT("'Récaptitulatif Loyer Paris'!"&amp;ADDRESS(MATCH(A501,'Récapitulatif  Loyer PARIS 2018'!$A:$A,0),MATCH($A$1,'Récapitulatif  Loyer PARIS 2018'!$1:$1,0),4))),0)</f>
        <v>0</v>
      </c>
      <c r="I501" s="43">
        <f t="shared" ca="1" si="30"/>
        <v>0</v>
      </c>
      <c r="J501" s="44" t="str">
        <f t="shared" ca="1" si="31"/>
        <v/>
      </c>
      <c r="K501" s="45" t="str">
        <f t="shared" ca="1" si="32"/>
        <v/>
      </c>
    </row>
    <row r="502" spans="1:11" ht="20.100000000000001" customHeight="1" x14ac:dyDescent="0.25">
      <c r="A502" s="12" t="str">
        <f t="array" aca="1" ref="A502" ca="1">IFERROR(INDEX('Récaptitulatif Résa PARIS 2018'!$A$2:OFFSET($A$2,LastR2,0), MATCH(0, IF($A$1='Récaptitulatif Résa PARIS 2018'!$F$2:OFFSET($F$2,LastR2,0), COUNTIF($A$2:$A501, 'Récaptitulatif Résa PARIS 2018'!$A$2:OFFSET($A$2,LastR2,0)), ""), 0)),"")</f>
        <v/>
      </c>
      <c r="B502" s="43">
        <f ca="1">IF(OR($A502="",$A502=0),0,SUMPRODUCT((('Récaptitulatif Résa PARIS 2018'!$A$2:OFFSET($A$2,LastR2,0))='Analyse par appartement'!$A502)*(('Récaptitulatif Résa PARIS 2018'!$F$2:OFFSET($F$2,LastR2,0))='Analyse par appartement'!$A$1)*(('Récaptitulatif Résa PARIS 2018'!$B$2:OFFSET($B$2,LastR2,0))='Analyse par appartement'!B$1)*(('Récaptitulatif Résa PARIS 2018'!$J$2:OFFSET($J$2,LastR2,0)))))</f>
        <v>0</v>
      </c>
      <c r="C502" s="43">
        <f ca="1">IF(OR($A502="",$A502=0),0,SUMPRODUCT((('Récaptitulatif Résa PARIS 2018'!$A$2:OFFSET($A$2,LastR2,0))='Analyse par appartement'!$A502)*(('Récaptitulatif Résa PARIS 2018'!$F$2:OFFSET($F$2,LastR2,0))='Analyse par appartement'!$A$1)*(('Récaptitulatif Résa PARIS 2018'!$B$2:OFFSET($B$2,LastR2,0))='Analyse par appartement'!C$1)*(('Récaptitulatif Résa PARIS 2018'!$J$2:OFFSET($J$2,LastR2,0)))))</f>
        <v>0</v>
      </c>
      <c r="D502" s="43">
        <f ca="1">IF(OR($A502="",$A502=0),0,SUMPRODUCT((('Récaptitulatif Résa PARIS 2018'!$A$2:OFFSET($A$2,LastR2,0))='Analyse par appartement'!$A502)*(('Récaptitulatif Résa PARIS 2018'!$F$2:OFFSET($F$2,LastR2,0))='Analyse par appartement'!$A$1)*(('Récaptitulatif Résa PARIS 2018'!$B$2:OFFSET($B$2,LastR2,0))='Analyse par appartement'!D$1)*(('Récaptitulatif Résa PARIS 2018'!$J$2:OFFSET($J$2,LastR2,0)))))</f>
        <v>0</v>
      </c>
      <c r="E502" s="43">
        <f ca="1">IF(OR($A502="",$A502=0),0,SUMPRODUCT((('Récaptitulatif Résa PARIS 2018'!$A$2:OFFSET($A$2,LastR2,0))='Analyse par appartement'!$A502)*(('Récaptitulatif Résa PARIS 2018'!$F$2:OFFSET($F$2,LastR2,0))='Analyse par appartement'!$A$1)*(('Récaptitulatif Résa PARIS 2018'!$B$2:OFFSET($B$2,LastR2,0))='Analyse par appartement'!E$1)*(('Récaptitulatif Résa PARIS 2018'!$J$2:OFFSET($J$2,LastR2,0)))))</f>
        <v>0</v>
      </c>
      <c r="F502" s="92">
        <f ca="1">IF(OR($A502="",$A502=0),0,SUMPRODUCT((('Récaptitulatif Résa PARIS 2018'!$A$2:OFFSET($A$2,LastR2,0))='Analyse par appartement'!$A502)*(('Récaptitulatif Résa PARIS 2018'!$F$2:OFFSET($F$2,LastR2,0))='Analyse par appartement'!$A$1)*(('Récaptitulatif Résa PARIS 2018'!$I$2:OFFSET($I$2,LastR2,0)))))</f>
        <v>0</v>
      </c>
      <c r="G502" s="43">
        <f ca="1">IFERROR(IF(A502="",0,INDIRECT("'Récaptitulatif Loyer Paris'!"&amp;ADDRESS(MATCH(A502,'Récapitulatif  Loyer PARIS 2018'!$A:$A,0),MATCH($A$1,'Récapitulatif  Loyer PARIS 2018'!$1:$1,0)+1,4))),0)</f>
        <v>0</v>
      </c>
      <c r="H502" s="92">
        <f ca="1">IFERROR(IF(A502="",0,INDIRECT("'Récaptitulatif Loyer Paris'!"&amp;ADDRESS(MATCH(A502,'Récapitulatif  Loyer PARIS 2018'!$A:$A,0),MATCH($A$1,'Récapitulatif  Loyer PARIS 2018'!$1:$1,0),4))),0)</f>
        <v>0</v>
      </c>
      <c r="I502" s="43">
        <f t="shared" ca="1" si="30"/>
        <v>0</v>
      </c>
      <c r="J502" s="44" t="str">
        <f t="shared" ca="1" si="31"/>
        <v/>
      </c>
      <c r="K502" s="45" t="str">
        <f t="shared" ca="1" si="32"/>
        <v/>
      </c>
    </row>
  </sheetData>
  <conditionalFormatting sqref="I1:I1048576">
    <cfRule type="cellIs" dxfId="6" priority="7" operator="between">
      <formula>200</formula>
      <formula>0</formula>
    </cfRule>
    <cfRule type="cellIs" dxfId="5" priority="8" operator="lessThan">
      <formula>0</formula>
    </cfRule>
  </conditionalFormatting>
  <conditionalFormatting sqref="I2:I502">
    <cfRule type="cellIs" dxfId="4" priority="6" operator="greaterThan">
      <formula>1000</formula>
    </cfRule>
  </conditionalFormatting>
  <conditionalFormatting sqref="I2:I502">
    <cfRule type="cellIs" dxfId="3" priority="5" operator="between">
      <formula>201</formula>
      <formula>1000</formula>
    </cfRule>
  </conditionalFormatting>
  <conditionalFormatting sqref="K1:K1048576">
    <cfRule type="cellIs" dxfId="2" priority="3" operator="between">
      <formula>0.51</formula>
      <formula>0.8</formula>
    </cfRule>
    <cfRule type="cellIs" dxfId="1" priority="4" operator="lessThan">
      <formula>50.01%</formula>
    </cfRule>
  </conditionalFormatting>
  <conditionalFormatting sqref="K2:K502">
    <cfRule type="cellIs" dxfId="0" priority="2" operator="greaterThan">
      <formula>0.805</formula>
    </cfRule>
  </conditionalFormatting>
  <dataValidations count="1">
    <dataValidation type="list" allowBlank="1" showInputMessage="1" showErrorMessage="1" sqref="A1" xr:uid="{00000000-0002-0000-0400-000000000000}">
      <formula1>Mois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Récapitulatif  Loyer PARIS 2018</vt:lpstr>
      <vt:lpstr>Récaptitulatif Résa PARIS 2018</vt:lpstr>
      <vt:lpstr>Comptabilité PARIS 2018</vt:lpstr>
      <vt:lpstr>Analyse Globale PARIS 2018 </vt:lpstr>
      <vt:lpstr>Analyse par appartement</vt:lpstr>
      <vt:lpstr>Mois</vt:lpstr>
      <vt:lpstr>Types</vt:lpstr>
    </vt:vector>
  </TitlesOfParts>
  <Company>IUT PARIS DESCARTES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Smart Renting</dc:title>
  <dc:subject>KPI</dc:subject>
  <dc:creator>Vassoux Théo</dc:creator>
  <cp:lastModifiedBy>Smartrenting</cp:lastModifiedBy>
  <dcterms:created xsi:type="dcterms:W3CDTF">2016-09-14T15:49:27Z</dcterms:created>
  <dcterms:modified xsi:type="dcterms:W3CDTF">2018-01-30T14:21:40Z</dcterms:modified>
  <cp:contentStatus>V1</cp:contentStatus>
</cp:coreProperties>
</file>