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bouyguesconstruction.sharepoint.com/sites/bybatgodavp/Shared Documents/2_ EC-DAVP/2_12 Gestion Parfait Achèvement/2_12_2 Trame type de CR points PA/2_12_2_1 Dernière version à utililser/"/>
    </mc:Choice>
  </mc:AlternateContent>
  <workbookProtection workbookAlgorithmName="SHA-512" workbookHashValue="mFdbjW8zt3iztBhIInok92OYxsc9wLOr3JwggMpGCzcnf57We7ceBgXZBKjENC73/VSa80c5Wx7QbXUtifiwHw==" workbookSaltValue="hpcb04V8Adt5V83TirbqiQ==" workbookSpinCount="100000" lockStructure="1"/>
  <bookViews>
    <workbookView xWindow="0" yWindow="0" windowWidth="20490" windowHeight="7755"/>
  </bookViews>
  <sheets>
    <sheet name="Données" sheetId="6" r:id="rId1"/>
    <sheet name="Phase GPA Travaux" sheetId="1" r:id="rId2"/>
    <sheet name="Phase GPA Organisation PA - SAV" sheetId="2" r:id="rId3"/>
    <sheet name="Bilan final GPA" sheetId="4" r:id="rId4"/>
    <sheet name="Plan d'actions" sheetId="7" r:id="rId5"/>
  </sheets>
  <definedNames>
    <definedName name="Liste">'Phase GPA Travaux'!#REF!</definedName>
    <definedName name="Print_Area" localSheetId="3">'Bilan final GPA'!$A$1:$R$49</definedName>
    <definedName name="Print_Area" localSheetId="0">Données!$A$1:$I$33</definedName>
    <definedName name="Print_Area" localSheetId="2">'Phase GPA Organisation PA - SAV'!$A$1:$R$50</definedName>
    <definedName name="Print_Area" localSheetId="1">'Phase GPA Travaux'!$A$1:$R$50</definedName>
    <definedName name="_xlnm.Print_Area" localSheetId="3">'Bilan final GPA'!$A$1:$R$49</definedName>
    <definedName name="_xlnm.Print_Area" localSheetId="0">Données!$A$1:$I$35</definedName>
    <definedName name="_xlnm.Print_Area" localSheetId="2">'Phase GPA Organisation PA - SAV'!$A$1:$R$49</definedName>
    <definedName name="_xlnm.Print_Area" localSheetId="1">'Phase GPA Travaux'!$A$1:$R$50</definedName>
    <definedName name="_xlnm.Print_Area" localSheetId="4">'Plan d''actions'!$A$1:$L$37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4" i="1" l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L44" i="1" l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K44" i="4" l="1"/>
  <c r="J44" i="4"/>
  <c r="K43" i="4"/>
  <c r="J43" i="4"/>
  <c r="K42" i="4"/>
  <c r="J42" i="4"/>
  <c r="K41" i="4"/>
  <c r="J41" i="4"/>
  <c r="K40" i="4"/>
  <c r="J40" i="4"/>
  <c r="K39" i="4"/>
  <c r="J39" i="4"/>
  <c r="K38" i="4"/>
  <c r="J38" i="4"/>
  <c r="K37" i="4"/>
  <c r="J37" i="4"/>
  <c r="K36" i="4"/>
  <c r="J36" i="4"/>
  <c r="K35" i="4"/>
  <c r="J35" i="4"/>
  <c r="K34" i="4"/>
  <c r="J34" i="4"/>
  <c r="K33" i="4"/>
  <c r="J33" i="4"/>
  <c r="K32" i="4"/>
  <c r="J32" i="4"/>
  <c r="K31" i="4"/>
  <c r="J31" i="4"/>
  <c r="K30" i="4"/>
  <c r="J30" i="4"/>
  <c r="L29" i="4"/>
  <c r="K29" i="4"/>
  <c r="J29" i="4"/>
  <c r="F44" i="4"/>
  <c r="E44" i="4"/>
  <c r="F43" i="4"/>
  <c r="E43" i="4"/>
  <c r="F42" i="4"/>
  <c r="E42" i="4"/>
  <c r="F41" i="4"/>
  <c r="E41" i="4"/>
  <c r="F40" i="4"/>
  <c r="E40" i="4"/>
  <c r="F39" i="4"/>
  <c r="E39" i="4"/>
  <c r="F38" i="4"/>
  <c r="E38" i="4"/>
  <c r="F37" i="4"/>
  <c r="E37" i="4"/>
  <c r="F36" i="4"/>
  <c r="E36" i="4"/>
  <c r="F35" i="4"/>
  <c r="E35" i="4"/>
  <c r="F34" i="4"/>
  <c r="E34" i="4"/>
  <c r="F33" i="4"/>
  <c r="E33" i="4"/>
  <c r="F32" i="4"/>
  <c r="E32" i="4"/>
  <c r="F31" i="4"/>
  <c r="E31" i="4"/>
  <c r="F30" i="4"/>
  <c r="E30" i="4"/>
  <c r="F29" i="4"/>
  <c r="E29" i="4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N44" i="2" l="1"/>
  <c r="N43" i="2"/>
  <c r="N42" i="2"/>
  <c r="N41" i="2"/>
  <c r="N40" i="2"/>
  <c r="N39" i="2"/>
  <c r="N38" i="2"/>
  <c r="N37" i="2"/>
  <c r="N36" i="2"/>
  <c r="N35" i="2"/>
  <c r="N34" i="2"/>
  <c r="N33" i="2"/>
  <c r="N32" i="2"/>
  <c r="N31" i="2"/>
  <c r="N30" i="2"/>
  <c r="N29" i="2"/>
  <c r="K44" i="2"/>
  <c r="K43" i="2"/>
  <c r="K42" i="2"/>
  <c r="K41" i="2"/>
  <c r="K40" i="2"/>
  <c r="K39" i="2"/>
  <c r="K38" i="2"/>
  <c r="K37" i="2"/>
  <c r="K36" i="2"/>
  <c r="K35" i="2"/>
  <c r="K34" i="2"/>
  <c r="K33" i="2"/>
  <c r="K32" i="2"/>
  <c r="K31" i="2"/>
  <c r="K30" i="2"/>
  <c r="K29" i="2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L29" i="1"/>
  <c r="L44" i="4" l="1"/>
  <c r="L43" i="4"/>
  <c r="L42" i="4"/>
  <c r="L41" i="4"/>
  <c r="L40" i="4"/>
  <c r="L39" i="4"/>
  <c r="L38" i="4"/>
  <c r="L37" i="4"/>
  <c r="L36" i="4"/>
  <c r="L35" i="4"/>
  <c r="L34" i="4"/>
  <c r="L33" i="4"/>
  <c r="L32" i="4"/>
  <c r="L31" i="4"/>
  <c r="L30" i="4"/>
  <c r="I30" i="4"/>
  <c r="I29" i="4"/>
  <c r="I44" i="4" l="1"/>
  <c r="I43" i="4"/>
  <c r="I42" i="4"/>
  <c r="I41" i="4"/>
  <c r="I40" i="4"/>
  <c r="I39" i="4"/>
  <c r="I38" i="4"/>
  <c r="I37" i="4"/>
  <c r="I36" i="4"/>
  <c r="I35" i="4"/>
  <c r="I34" i="4"/>
  <c r="I33" i="4"/>
  <c r="I32" i="4"/>
  <c r="I31" i="4"/>
</calcChain>
</file>

<file path=xl/sharedStrings.xml><?xml version="1.0" encoding="utf-8"?>
<sst xmlns="http://schemas.openxmlformats.org/spreadsheetml/2006/main" count="72" uniqueCount="49">
  <si>
    <t>Opération</t>
  </si>
  <si>
    <t>Type d'ouvrage
HN / HR / OF</t>
  </si>
  <si>
    <t>Date de réception</t>
  </si>
  <si>
    <r>
      <t xml:space="preserve">Passation technique </t>
    </r>
    <r>
      <rPr>
        <b/>
        <vertAlign val="superscript"/>
        <sz val="10"/>
        <color theme="1"/>
        <rFont val="Calibri"/>
        <family val="2"/>
        <scheme val="minor"/>
      </rPr>
      <t>(1)</t>
    </r>
  </si>
  <si>
    <t>Nom</t>
  </si>
  <si>
    <t>CI travaux</t>
  </si>
  <si>
    <t>Date</t>
  </si>
  <si>
    <t>Délai</t>
  </si>
  <si>
    <t xml:space="preserve">                      Informations transmises par le CFI</t>
  </si>
  <si>
    <t>PP</t>
  </si>
  <si>
    <t>ST</t>
  </si>
  <si>
    <t>Nbre de logts
HN ou HR</t>
  </si>
  <si>
    <t xml:space="preserve">                      Informations transmises par le référent QE / référent PA</t>
  </si>
  <si>
    <t xml:space="preserve">                      Informations transmises par le référent QE / resp. Tvx</t>
  </si>
  <si>
    <t>Nom de l'opération</t>
  </si>
  <si>
    <r>
      <t xml:space="preserve">Passation administrative </t>
    </r>
    <r>
      <rPr>
        <b/>
        <vertAlign val="superscript"/>
        <sz val="10"/>
        <color theme="1"/>
        <rFont val="Calibri"/>
        <family val="2"/>
        <scheme val="minor"/>
      </rPr>
      <t>(1)</t>
    </r>
  </si>
  <si>
    <t>Problématique</t>
  </si>
  <si>
    <t>Avancement</t>
  </si>
  <si>
    <t>Actions à mener</t>
  </si>
  <si>
    <t>Responsable(s)</t>
  </si>
  <si>
    <t>Agence</t>
  </si>
  <si>
    <r>
      <t xml:space="preserve">Commentaires </t>
    </r>
    <r>
      <rPr>
        <b/>
        <vertAlign val="superscript"/>
        <sz val="10"/>
        <color theme="1"/>
        <rFont val="Calibri"/>
        <family val="2"/>
        <scheme val="minor"/>
      </rPr>
      <t>(2)</t>
    </r>
  </si>
  <si>
    <r>
      <rPr>
        <b/>
        <vertAlign val="superscript"/>
        <sz val="10"/>
        <color theme="1"/>
        <rFont val="Calibri"/>
        <family val="2"/>
        <scheme val="minor"/>
      </rPr>
      <t>(1)</t>
    </r>
    <r>
      <rPr>
        <b/>
        <sz val="10"/>
        <color theme="1"/>
        <rFont val="Calibri"/>
        <family val="2"/>
        <scheme val="minor"/>
      </rPr>
      <t xml:space="preserve"> :</t>
    </r>
    <r>
      <rPr>
        <sz val="10"/>
        <color theme="1"/>
        <rFont val="Calibri"/>
        <family val="2"/>
        <scheme val="minor"/>
      </rPr>
      <t xml:space="preserve"> Si définition d'actions  </t>
    </r>
    <r>
      <rPr>
        <sz val="10"/>
        <color theme="1"/>
        <rFont val="Calibri"/>
        <family val="2"/>
      </rPr>
      <t>→ U</t>
    </r>
    <r>
      <rPr>
        <sz val="10"/>
        <color theme="1"/>
        <rFont val="Calibri"/>
        <family val="2"/>
        <scheme val="minor"/>
      </rPr>
      <t>tiliser le document de l'onglet "Plan d'actions"</t>
    </r>
  </si>
  <si>
    <r>
      <rPr>
        <b/>
        <vertAlign val="superscript"/>
        <sz val="10"/>
        <color theme="1"/>
        <rFont val="Calibri"/>
        <family val="2"/>
        <scheme val="minor"/>
      </rPr>
      <t>(2)</t>
    </r>
    <r>
      <rPr>
        <b/>
        <sz val="10"/>
        <color theme="1"/>
        <rFont val="Calibri"/>
        <family val="2"/>
        <scheme val="minor"/>
      </rPr>
      <t xml:space="preserve"> :</t>
    </r>
    <r>
      <rPr>
        <sz val="10"/>
        <color theme="1"/>
        <rFont val="Calibri"/>
        <family val="2"/>
        <scheme val="minor"/>
      </rPr>
      <t xml:space="preserve"> Si définition d'actions  </t>
    </r>
    <r>
      <rPr>
        <sz val="10"/>
        <color theme="1"/>
        <rFont val="Calibri"/>
        <family val="2"/>
      </rPr>
      <t>→ U</t>
    </r>
    <r>
      <rPr>
        <sz val="10"/>
        <color theme="1"/>
        <rFont val="Calibri"/>
        <family val="2"/>
        <scheme val="minor"/>
      </rPr>
      <t>tiliser le document de l'onglet "Plan d'actions"</t>
    </r>
  </si>
  <si>
    <t>Nombre de
réserves</t>
  </si>
  <si>
    <t>Note de Satisfaction générale QUALIMETRIE PA</t>
  </si>
  <si>
    <r>
      <t xml:space="preserve">Quitus de levée de réserves </t>
    </r>
    <r>
      <rPr>
        <b/>
        <vertAlign val="superscript"/>
        <sz val="10"/>
        <color theme="1"/>
        <rFont val="Calibri"/>
        <family val="2"/>
        <scheme val="minor"/>
      </rPr>
      <t>(1)</t>
    </r>
  </si>
  <si>
    <t>Avancement de la phase GPA en %</t>
  </si>
  <si>
    <t>Nombre cumulé
de réclamations
GPA</t>
  </si>
  <si>
    <t>Montant cumulé des dépenses GPA</t>
  </si>
  <si>
    <r>
      <rPr>
        <b/>
        <vertAlign val="superscript"/>
        <sz val="10"/>
        <color theme="1"/>
        <rFont val="Calibri"/>
        <family val="2"/>
        <scheme val="minor"/>
      </rPr>
      <t>(1)</t>
    </r>
    <r>
      <rPr>
        <b/>
        <sz val="10"/>
        <color theme="1"/>
        <rFont val="Calibri"/>
        <family val="2"/>
        <scheme val="minor"/>
      </rPr>
      <t xml:space="preserve"> :</t>
    </r>
    <r>
      <rPr>
        <sz val="10"/>
        <color theme="1"/>
        <rFont val="Calibri"/>
        <family val="2"/>
        <scheme val="minor"/>
      </rPr>
      <t xml:space="preserve"> Si confirmation de la passation technique et obtention du quitus de levée des réserves de réception </t>
    </r>
    <r>
      <rPr>
        <sz val="10"/>
        <color theme="1"/>
        <rFont val="Calibri"/>
        <family val="2"/>
      </rPr>
      <t>→</t>
    </r>
    <r>
      <rPr>
        <sz val="10"/>
        <color theme="1"/>
        <rFont val="Calibri"/>
        <family val="2"/>
        <scheme val="minor"/>
      </rPr>
      <t xml:space="preserve"> Clôture de la Phase GPA / Travaux : griser la ligne et créer l'opération dans le tableau de l'onglet suivant (Enclenchement de la Phase GPA / Organisation PA - SAV)</t>
    </r>
  </si>
  <si>
    <t>Nombre de réclamations GPA à solder</t>
  </si>
  <si>
    <r>
      <t xml:space="preserve">Clôture des réclamations GPA </t>
    </r>
    <r>
      <rPr>
        <b/>
        <vertAlign val="superscript"/>
        <sz val="10"/>
        <color theme="1"/>
        <rFont val="Calibri"/>
        <family val="2"/>
        <scheme val="minor"/>
      </rPr>
      <t>(1)</t>
    </r>
  </si>
  <si>
    <t>Coût moyen d'une réclamation GPA</t>
  </si>
  <si>
    <r>
      <rPr>
        <b/>
        <vertAlign val="superscript"/>
        <sz val="10"/>
        <color theme="1"/>
        <rFont val="Calibri"/>
        <family val="2"/>
        <scheme val="minor"/>
      </rPr>
      <t>(1)</t>
    </r>
    <r>
      <rPr>
        <b/>
        <sz val="10"/>
        <color theme="1"/>
        <rFont val="Calibri"/>
        <family val="2"/>
        <scheme val="minor"/>
      </rPr>
      <t xml:space="preserve"> :</t>
    </r>
    <r>
      <rPr>
        <sz val="10"/>
        <color theme="1"/>
        <rFont val="Calibri"/>
        <family val="2"/>
        <scheme val="minor"/>
      </rPr>
      <t xml:space="preserve"> Si confirmation de la passation administrative et obtention du quitus de fin de PA </t>
    </r>
    <r>
      <rPr>
        <sz val="10"/>
        <color theme="1"/>
        <rFont val="Calibri"/>
        <family val="2"/>
      </rPr>
      <t xml:space="preserve">→ Clôture de la Phase GPA / Organisation PA - SAV : </t>
    </r>
    <r>
      <rPr>
        <sz val="10"/>
        <color theme="1"/>
        <rFont val="Calibri"/>
        <family val="2"/>
        <scheme val="minor"/>
      </rPr>
      <t>griser la ligne et créer l'opération dans le tableau de l'onglet suivant (Etablissement du Bilan final GPA)</t>
    </r>
  </si>
  <si>
    <t>Date de présentation du Bilan annuel GPA
de BBGO</t>
  </si>
  <si>
    <t>Prorogation
de la GPA
Oui / Non</t>
  </si>
  <si>
    <t>CA en €</t>
  </si>
  <si>
    <t>SHO en m²
OF</t>
  </si>
  <si>
    <t>Réactivité
moyenne</t>
  </si>
  <si>
    <t xml:space="preserve">Délai </t>
  </si>
  <si>
    <t>Montant cumulé des dépenses
GPA / CA
en %</t>
  </si>
  <si>
    <t>Nombre de
réserves / logt
HN / HR</t>
  </si>
  <si>
    <t>Nombre cumulé
de réclamations
GPA / logt
HN / HR</t>
  </si>
  <si>
    <t>Nombre cumulé
de réclamations
GPA / 100 m² SHO
OF</t>
  </si>
  <si>
    <t>Montant cumulé des dépenses
GPA / logt
HN / HR</t>
  </si>
  <si>
    <t>Montant cumulé des dépenses
GPA / 100 m² SHO
OF</t>
  </si>
  <si>
    <t>Nombre de
rés. / 100 m² SHO
OF</t>
  </si>
  <si>
    <r>
      <rPr>
        <b/>
        <u/>
        <sz val="10"/>
        <color theme="1"/>
        <rFont val="Calibri"/>
        <family val="2"/>
        <scheme val="minor"/>
      </rPr>
      <t>Note importante</t>
    </r>
    <r>
      <rPr>
        <b/>
        <sz val="10"/>
        <color theme="1"/>
        <rFont val="Calibri"/>
        <family val="2"/>
        <scheme val="minor"/>
      </rPr>
      <t xml:space="preserve"> :</t>
    </r>
    <r>
      <rPr>
        <sz val="10"/>
        <color theme="1"/>
        <rFont val="Calibri"/>
        <family val="2"/>
        <scheme val="minor"/>
      </rPr>
      <t xml:space="preserve"> Ne pas laisser de ligne vide entre chaque opération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</si>
</sst>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vertAlign val="superscript"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0" xfId="0" applyFill="1"/>
    <xf numFmtId="0" fontId="1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0" fontId="1" fillId="0" borderId="4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14" fontId="3" fillId="0" borderId="11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9" fontId="3" fillId="5" borderId="10" xfId="0" applyNumberFormat="1" applyFont="1" applyFill="1" applyBorder="1" applyAlignment="1">
      <alignment horizontal="center" vertical="center"/>
    </xf>
    <xf numFmtId="9" fontId="3" fillId="5" borderId="6" xfId="0" applyNumberFormat="1" applyFont="1" applyFill="1" applyBorder="1" applyAlignment="1">
      <alignment horizontal="center" vertical="center"/>
    </xf>
    <xf numFmtId="2" fontId="3" fillId="5" borderId="11" xfId="0" applyNumberFormat="1" applyFont="1" applyFill="1" applyBorder="1" applyAlignment="1">
      <alignment horizontal="center" vertical="center"/>
    </xf>
    <xf numFmtId="2" fontId="3" fillId="0" borderId="11" xfId="0" applyNumberFormat="1" applyFont="1" applyBorder="1" applyAlignment="1">
      <alignment horizontal="center" vertical="center"/>
    </xf>
    <xf numFmtId="4" fontId="3" fillId="0" borderId="11" xfId="0" applyNumberFormat="1" applyFont="1" applyBorder="1" applyAlignment="1">
      <alignment horizontal="center" vertical="center"/>
    </xf>
    <xf numFmtId="14" fontId="3" fillId="5" borderId="11" xfId="0" applyNumberFormat="1" applyFont="1" applyFill="1" applyBorder="1" applyAlignment="1">
      <alignment horizontal="center" vertical="center"/>
    </xf>
    <xf numFmtId="14" fontId="3" fillId="5" borderId="9" xfId="0" applyNumberFormat="1" applyFont="1" applyFill="1" applyBorder="1" applyAlignment="1">
      <alignment horizontal="center" vertical="center"/>
    </xf>
    <xf numFmtId="4" fontId="3" fillId="5" borderId="11" xfId="0" applyNumberFormat="1" applyFont="1" applyFill="1" applyBorder="1" applyAlignment="1">
      <alignment horizontal="center" vertical="center"/>
    </xf>
    <xf numFmtId="4" fontId="3" fillId="5" borderId="9" xfId="0" applyNumberFormat="1" applyFont="1" applyFill="1" applyBorder="1" applyAlignment="1">
      <alignment horizontal="center" vertical="center"/>
    </xf>
    <xf numFmtId="1" fontId="3" fillId="5" borderId="11" xfId="0" applyNumberFormat="1" applyFont="1" applyFill="1" applyBorder="1" applyAlignment="1" applyProtection="1">
      <alignment horizontal="center" vertical="center"/>
    </xf>
    <xf numFmtId="10" fontId="3" fillId="5" borderId="11" xfId="0" applyNumberFormat="1" applyFont="1" applyFill="1" applyBorder="1" applyAlignment="1">
      <alignment horizontal="center" vertical="center"/>
    </xf>
    <xf numFmtId="0" fontId="3" fillId="0" borderId="0" xfId="0" applyFont="1"/>
    <xf numFmtId="0" fontId="1" fillId="8" borderId="3" xfId="0" applyFont="1" applyFill="1" applyBorder="1" applyAlignment="1">
      <alignment horizontal="center" vertical="center" wrapText="1"/>
    </xf>
    <xf numFmtId="0" fontId="1" fillId="8" borderId="9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" fillId="8" borderId="5" xfId="0" applyFont="1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 wrapText="1"/>
    </xf>
    <xf numFmtId="0" fontId="1" fillId="8" borderId="6" xfId="0" applyFont="1" applyFill="1" applyBorder="1" applyAlignment="1">
      <alignment horizontal="center" vertical="center" wrapText="1"/>
    </xf>
    <xf numFmtId="0" fontId="1" fillId="8" borderId="8" xfId="0" applyFont="1" applyFill="1" applyBorder="1" applyAlignment="1">
      <alignment horizontal="center" vertical="center" wrapText="1"/>
    </xf>
    <xf numFmtId="0" fontId="1" fillId="8" borderId="7" xfId="0" applyFont="1" applyFill="1" applyBorder="1" applyAlignment="1">
      <alignment horizontal="center" vertical="center" wrapText="1"/>
    </xf>
    <xf numFmtId="0" fontId="1" fillId="8" borderId="4" xfId="0" applyFont="1" applyFill="1" applyBorder="1" applyAlignment="1">
      <alignment horizontal="center" vertical="center" wrapText="1"/>
    </xf>
    <xf numFmtId="0" fontId="1" fillId="8" borderId="3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7" borderId="9" xfId="0" applyFont="1" applyFill="1" applyBorder="1" applyAlignment="1">
      <alignment horizontal="center" vertical="center" wrapText="1"/>
    </xf>
    <xf numFmtId="0" fontId="5" fillId="9" borderId="3" xfId="0" applyFont="1" applyFill="1" applyBorder="1" applyAlignment="1">
      <alignment horizontal="center" vertical="center" wrapText="1"/>
    </xf>
    <xf numFmtId="0" fontId="5" fillId="9" borderId="4" xfId="0" applyFont="1" applyFill="1" applyBorder="1" applyAlignment="1">
      <alignment horizontal="center" vertical="center" wrapText="1"/>
    </xf>
    <xf numFmtId="0" fontId="6" fillId="9" borderId="9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5" fillId="9" borderId="12" xfId="0" applyFont="1" applyFill="1" applyBorder="1" applyAlignment="1">
      <alignment horizontal="center" vertical="center" wrapText="1"/>
    </xf>
    <xf numFmtId="0" fontId="5" fillId="9" borderId="6" xfId="0" applyFont="1" applyFill="1" applyBorder="1" applyAlignment="1">
      <alignment horizontal="center" vertical="center" wrapText="1"/>
    </xf>
    <xf numFmtId="0" fontId="5" fillId="9" borderId="9" xfId="0" applyFont="1" applyFill="1" applyBorder="1" applyAlignment="1">
      <alignment horizontal="center" vertical="center" wrapText="1"/>
    </xf>
    <xf numFmtId="0" fontId="6" fillId="9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28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4764</xdr:colOff>
      <xdr:row>1</xdr:row>
      <xdr:rowOff>4763</xdr:rowOff>
    </xdr:from>
    <xdr:to>
      <xdr:col>8</xdr:col>
      <xdr:colOff>714</xdr:colOff>
      <xdr:row>6</xdr:row>
      <xdr:rowOff>189863</xdr:rowOff>
    </xdr:to>
    <xdr:sp macro="" textlink="" fLocksText="0">
      <xdr:nvSpPr>
        <xdr:cNvPr id="2" name="ZoneTexte 1">
          <a:extLst>
            <a:ext uri="{FF2B5EF4-FFF2-40B4-BE49-F238E27FC236}">
              <a16:creationId xmlns="" xmlns:a16="http://schemas.microsoft.com/office/drawing/2014/main" id="{336C5E17-EF01-43B4-BA2F-2629C9DA112E}"/>
            </a:ext>
          </a:extLst>
        </xdr:cNvPr>
        <xdr:cNvSpPr txBox="1"/>
      </xdr:nvSpPr>
      <xdr:spPr>
        <a:xfrm>
          <a:off x="766764" y="195263"/>
          <a:ext cx="9997200" cy="11376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792000" tIns="0" rIns="0" bIns="126000" rtlCol="0" anchor="ctr"/>
        <a:lstStyle/>
        <a:p>
          <a:pPr>
            <a:lnSpc>
              <a:spcPts val="3400"/>
            </a:lnSpc>
          </a:pPr>
          <a:endParaRPr lang="fr-FR" sz="1400" b="1"/>
        </a:p>
      </xdr:txBody>
    </xdr:sp>
    <xdr:clientData/>
  </xdr:twoCellAnchor>
  <xdr:twoCellAnchor>
    <xdr:from>
      <xdr:col>1</xdr:col>
      <xdr:colOff>4761</xdr:colOff>
      <xdr:row>1</xdr:row>
      <xdr:rowOff>4761</xdr:rowOff>
    </xdr:from>
    <xdr:to>
      <xdr:col>1</xdr:col>
      <xdr:colOff>832761</xdr:colOff>
      <xdr:row>6</xdr:row>
      <xdr:rowOff>189861</xdr:rowOff>
    </xdr:to>
    <xdr:sp macro="" textlink="">
      <xdr:nvSpPr>
        <xdr:cNvPr id="3" name="ZoneTexte 2"/>
        <xdr:cNvSpPr txBox="1"/>
      </xdr:nvSpPr>
      <xdr:spPr>
        <a:xfrm>
          <a:off x="766761" y="195261"/>
          <a:ext cx="828000" cy="113760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0000" tIns="0" rIns="0" bIns="126000" rtlCol="0" anchor="ctr"/>
        <a:lstStyle/>
        <a:p>
          <a:pPr>
            <a:lnSpc>
              <a:spcPts val="3400"/>
            </a:lnSpc>
          </a:pPr>
          <a:r>
            <a:rPr lang="fr-FR" sz="1400" b="1"/>
            <a:t>Agence</a:t>
          </a:r>
          <a:r>
            <a:rPr lang="fr-FR" sz="1400" b="1" baseline="0"/>
            <a:t> :</a:t>
          </a:r>
          <a:br>
            <a:rPr lang="fr-FR" sz="1400" b="1" baseline="0"/>
          </a:br>
          <a:r>
            <a:rPr lang="fr-FR" sz="1400" b="1" baseline="0"/>
            <a:t>Date :</a:t>
          </a:r>
          <a:endParaRPr lang="fr-FR" sz="14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48</xdr:row>
      <xdr:rowOff>0</xdr:rowOff>
    </xdr:from>
    <xdr:to>
      <xdr:col>3</xdr:col>
      <xdr:colOff>540000</xdr:colOff>
      <xdr:row>48</xdr:row>
      <xdr:rowOff>180000</xdr:rowOff>
    </xdr:to>
    <xdr:grpSp>
      <xdr:nvGrpSpPr>
        <xdr:cNvPr id="11" name="Groupe 10"/>
        <xdr:cNvGrpSpPr/>
      </xdr:nvGrpSpPr>
      <xdr:grpSpPr>
        <a:xfrm>
          <a:off x="114300" y="16021050"/>
          <a:ext cx="4254750" cy="180000"/>
          <a:chOff x="114300" y="15830550"/>
          <a:chExt cx="4254750" cy="180000"/>
        </a:xfrm>
      </xdr:grpSpPr>
      <xdr:sp macro="" textlink="">
        <xdr:nvSpPr>
          <xdr:cNvPr id="8" name="Rectangle 7"/>
          <xdr:cNvSpPr/>
        </xdr:nvSpPr>
        <xdr:spPr>
          <a:xfrm>
            <a:off x="114300" y="15830550"/>
            <a:ext cx="540000" cy="180000"/>
          </a:xfrm>
          <a:prstGeom prst="rect">
            <a:avLst/>
          </a:prstGeom>
          <a:solidFill>
            <a:schemeClr val="accent6">
              <a:lumMod val="20000"/>
              <a:lumOff val="80000"/>
            </a:schemeClr>
          </a:solidFill>
          <a:ln w="952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9" name="Rectangle 8"/>
          <xdr:cNvSpPr/>
        </xdr:nvSpPr>
        <xdr:spPr>
          <a:xfrm>
            <a:off x="3829050" y="15830550"/>
            <a:ext cx="540000" cy="180000"/>
          </a:xfrm>
          <a:prstGeom prst="rect">
            <a:avLst/>
          </a:prstGeom>
          <a:solidFill>
            <a:schemeClr val="accent1">
              <a:lumMod val="20000"/>
              <a:lumOff val="80000"/>
            </a:schemeClr>
          </a:solidFill>
          <a:ln w="952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</xdr:col>
      <xdr:colOff>4761</xdr:colOff>
      <xdr:row>11</xdr:row>
      <xdr:rowOff>4760</xdr:rowOff>
    </xdr:from>
    <xdr:to>
      <xdr:col>9</xdr:col>
      <xdr:colOff>926361</xdr:colOff>
      <xdr:row>16</xdr:row>
      <xdr:rowOff>189860</xdr:rowOff>
    </xdr:to>
    <xdr:sp macro="" textlink="" fLocksText="0">
      <xdr:nvSpPr>
        <xdr:cNvPr id="2" name="ZoneTexte 1">
          <a:extLst>
            <a:ext uri="{FF2B5EF4-FFF2-40B4-BE49-F238E27FC236}">
              <a16:creationId xmlns:a16="http://schemas.microsoft.com/office/drawing/2014/main" xmlns="" id="{057F3173-5E22-4A7F-A5E7-0667821AF5C3}"/>
            </a:ext>
          </a:extLst>
        </xdr:cNvPr>
        <xdr:cNvSpPr txBox="1"/>
      </xdr:nvSpPr>
      <xdr:spPr>
        <a:xfrm>
          <a:off x="61911" y="1966910"/>
          <a:ext cx="10980000" cy="11376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792000" tIns="0" rIns="0" bIns="126000" rtlCol="0" anchor="ctr"/>
        <a:lstStyle/>
        <a:p>
          <a:pPr>
            <a:lnSpc>
              <a:spcPts val="3400"/>
            </a:lnSpc>
          </a:pPr>
          <a:endParaRPr lang="fr-FR" sz="1400" b="1"/>
        </a:p>
      </xdr:txBody>
    </xdr:sp>
    <xdr:clientData/>
  </xdr:twoCellAnchor>
  <xdr:twoCellAnchor>
    <xdr:from>
      <xdr:col>10</xdr:col>
      <xdr:colOff>123830</xdr:colOff>
      <xdr:row>11</xdr:row>
      <xdr:rowOff>3174</xdr:rowOff>
    </xdr:from>
    <xdr:to>
      <xdr:col>16</xdr:col>
      <xdr:colOff>54830</xdr:colOff>
      <xdr:row>16</xdr:row>
      <xdr:rowOff>188274</xdr:rowOff>
    </xdr:to>
    <xdr:sp macro="" textlink="" fLocksText="0">
      <xdr:nvSpPr>
        <xdr:cNvPr id="5" name="ZoneTexte 4"/>
        <xdr:cNvSpPr txBox="1"/>
      </xdr:nvSpPr>
      <xdr:spPr>
        <a:xfrm>
          <a:off x="11287130" y="1965324"/>
          <a:ext cx="10884750" cy="11376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ln w="952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224000" tIns="0" rIns="0" bIns="126000" rtlCol="0" anchor="ctr"/>
        <a:lstStyle/>
        <a:p>
          <a:pPr>
            <a:lnSpc>
              <a:spcPts val="3400"/>
            </a:lnSpc>
          </a:pPr>
          <a:endParaRPr lang="fr-FR" sz="1400" b="1"/>
        </a:p>
      </xdr:txBody>
    </xdr:sp>
    <xdr:clientData/>
  </xdr:twoCellAnchor>
  <xdr:twoCellAnchor>
    <xdr:from>
      <xdr:col>1</xdr:col>
      <xdr:colOff>4762</xdr:colOff>
      <xdr:row>19</xdr:row>
      <xdr:rowOff>4762</xdr:rowOff>
    </xdr:from>
    <xdr:to>
      <xdr:col>16</xdr:col>
      <xdr:colOff>50362</xdr:colOff>
      <xdr:row>23</xdr:row>
      <xdr:rowOff>34762</xdr:rowOff>
    </xdr:to>
    <xdr:sp macro="" textlink="">
      <xdr:nvSpPr>
        <xdr:cNvPr id="7" name="ZoneTexte 6"/>
        <xdr:cNvSpPr txBox="1"/>
      </xdr:nvSpPr>
      <xdr:spPr>
        <a:xfrm>
          <a:off x="11587162" y="3490912"/>
          <a:ext cx="22200750" cy="792000"/>
        </a:xfrm>
        <a:prstGeom prst="roundRect">
          <a:avLst/>
        </a:prstGeom>
        <a:solidFill>
          <a:srgbClr val="FFFFCC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Phase GPA / Travaux → De la réception à la passation</a:t>
          </a:r>
          <a:r>
            <a:rPr lang="fr-FR" sz="1400" b="1" baseline="0">
              <a:solidFill>
                <a:schemeClr val="tx1"/>
              </a:solidFill>
            </a:rPr>
            <a:t> technique (</a:t>
          </a:r>
          <a:r>
            <a:rPr lang="fr-FR" sz="1400" b="1">
              <a:solidFill>
                <a:schemeClr val="tx1"/>
              </a:solidFill>
            </a:rPr>
            <a:t>R + 3 mois)</a:t>
          </a:r>
        </a:p>
      </xdr:txBody>
    </xdr:sp>
    <xdr:clientData/>
  </xdr:twoCellAnchor>
  <xdr:twoCellAnchor>
    <xdr:from>
      <xdr:col>1</xdr:col>
      <xdr:colOff>4760</xdr:colOff>
      <xdr:row>1</xdr:row>
      <xdr:rowOff>4763</xdr:rowOff>
    </xdr:from>
    <xdr:to>
      <xdr:col>16</xdr:col>
      <xdr:colOff>410</xdr:colOff>
      <xdr:row>8</xdr:row>
      <xdr:rowOff>190463</xdr:rowOff>
    </xdr:to>
    <xdr:sp macro="" textlink="">
      <xdr:nvSpPr>
        <xdr:cNvPr id="10" name="ZoneTexte 9"/>
        <xdr:cNvSpPr txBox="1"/>
      </xdr:nvSpPr>
      <xdr:spPr>
        <a:xfrm>
          <a:off x="61910" y="61913"/>
          <a:ext cx="22055550" cy="151920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tx1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softRound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400" b="1">
              <a:solidFill>
                <a:schemeClr val="bg1"/>
              </a:solidFill>
            </a:rPr>
            <a:t>POINT BIMESTRIEL PARFAIT ACHEVEMENT</a:t>
          </a:r>
        </a:p>
      </xdr:txBody>
    </xdr:sp>
    <xdr:clientData/>
  </xdr:twoCellAnchor>
  <xdr:twoCellAnchor>
    <xdr:from>
      <xdr:col>10</xdr:col>
      <xdr:colOff>127000</xdr:colOff>
      <xdr:row>11</xdr:row>
      <xdr:rowOff>6349</xdr:rowOff>
    </xdr:from>
    <xdr:to>
      <xdr:col>11</xdr:col>
      <xdr:colOff>339250</xdr:colOff>
      <xdr:row>17</xdr:row>
      <xdr:rowOff>949</xdr:rowOff>
    </xdr:to>
    <xdr:sp macro="" textlink="">
      <xdr:nvSpPr>
        <xdr:cNvPr id="13" name="ZoneTexte 12"/>
        <xdr:cNvSpPr txBox="1"/>
      </xdr:nvSpPr>
      <xdr:spPr>
        <a:xfrm>
          <a:off x="11290300" y="1968499"/>
          <a:ext cx="1260000" cy="113760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0000" tIns="0" rIns="0" bIns="126000" rtlCol="0" anchor="ctr"/>
        <a:lstStyle/>
        <a:p>
          <a:pPr>
            <a:lnSpc>
              <a:spcPts val="3400"/>
            </a:lnSpc>
          </a:pPr>
          <a:r>
            <a:rPr lang="fr-FR" sz="1400" b="1"/>
            <a:t>Présents</a:t>
          </a:r>
          <a:r>
            <a:rPr lang="fr-FR" sz="1400" b="1" baseline="0"/>
            <a:t> :</a:t>
          </a:r>
          <a:br>
            <a:rPr lang="fr-FR" sz="1400" b="1" baseline="0"/>
          </a:br>
          <a:r>
            <a:rPr lang="fr-FR" sz="1400" b="1" baseline="0"/>
            <a:t>Destinataires :</a:t>
          </a:r>
          <a:endParaRPr lang="fr-FR" sz="1400" b="1"/>
        </a:p>
      </xdr:txBody>
    </xdr:sp>
    <xdr:clientData/>
  </xdr:twoCellAnchor>
  <xdr:twoCellAnchor>
    <xdr:from>
      <xdr:col>1</xdr:col>
      <xdr:colOff>3175</xdr:colOff>
      <xdr:row>11</xdr:row>
      <xdr:rowOff>4762</xdr:rowOff>
    </xdr:from>
    <xdr:to>
      <xdr:col>2</xdr:col>
      <xdr:colOff>774025</xdr:colOff>
      <xdr:row>16</xdr:row>
      <xdr:rowOff>189862</xdr:rowOff>
    </xdr:to>
    <xdr:sp macro="" textlink="">
      <xdr:nvSpPr>
        <xdr:cNvPr id="14" name="ZoneTexte 13"/>
        <xdr:cNvSpPr txBox="1"/>
      </xdr:nvSpPr>
      <xdr:spPr>
        <a:xfrm>
          <a:off x="60325" y="1966912"/>
          <a:ext cx="828000" cy="113760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0000" tIns="0" rIns="0" bIns="126000" rtlCol="0" anchor="ctr"/>
        <a:lstStyle/>
        <a:p>
          <a:pPr>
            <a:lnSpc>
              <a:spcPts val="3400"/>
            </a:lnSpc>
          </a:pPr>
          <a:r>
            <a:rPr lang="fr-FR" sz="1400" b="1"/>
            <a:t>Agence</a:t>
          </a:r>
          <a:r>
            <a:rPr lang="fr-FR" sz="1400" b="1" baseline="0"/>
            <a:t> :</a:t>
          </a:r>
          <a:br>
            <a:rPr lang="fr-FR" sz="1400" b="1" baseline="0"/>
          </a:br>
          <a:r>
            <a:rPr lang="fr-FR" sz="1400" b="1" baseline="0"/>
            <a:t>Date :</a:t>
          </a:r>
          <a:endParaRPr lang="fr-FR" sz="14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4761</xdr:colOff>
      <xdr:row>11</xdr:row>
      <xdr:rowOff>4762</xdr:rowOff>
    </xdr:from>
    <xdr:to>
      <xdr:col>9</xdr:col>
      <xdr:colOff>926361</xdr:colOff>
      <xdr:row>16</xdr:row>
      <xdr:rowOff>189862</xdr:rowOff>
    </xdr:to>
    <xdr:sp macro="" textlink="" fLocksText="0">
      <xdr:nvSpPr>
        <xdr:cNvPr id="2" name="ZoneTexte 1">
          <a:extLst>
            <a:ext uri="{FF2B5EF4-FFF2-40B4-BE49-F238E27FC236}">
              <a16:creationId xmlns:a16="http://schemas.microsoft.com/office/drawing/2014/main" xmlns="" id="{336C5E17-EF01-43B4-BA2F-2629C9DA112E}"/>
            </a:ext>
          </a:extLst>
        </xdr:cNvPr>
        <xdr:cNvSpPr txBox="1"/>
      </xdr:nvSpPr>
      <xdr:spPr>
        <a:xfrm>
          <a:off x="61911" y="1966912"/>
          <a:ext cx="10980000" cy="11376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792000" tIns="0" rIns="0" bIns="126000" rtlCol="0" anchor="ctr"/>
        <a:lstStyle/>
        <a:p>
          <a:pPr>
            <a:lnSpc>
              <a:spcPts val="3400"/>
            </a:lnSpc>
          </a:pPr>
          <a:endParaRPr lang="fr-FR" sz="1400" b="1"/>
        </a:p>
      </xdr:txBody>
    </xdr:sp>
    <xdr:clientData/>
  </xdr:twoCellAnchor>
  <xdr:twoCellAnchor>
    <xdr:from>
      <xdr:col>1</xdr:col>
      <xdr:colOff>4760</xdr:colOff>
      <xdr:row>1</xdr:row>
      <xdr:rowOff>4763</xdr:rowOff>
    </xdr:from>
    <xdr:to>
      <xdr:col>16</xdr:col>
      <xdr:colOff>410</xdr:colOff>
      <xdr:row>8</xdr:row>
      <xdr:rowOff>190463</xdr:rowOff>
    </xdr:to>
    <xdr:sp macro="" textlink="">
      <xdr:nvSpPr>
        <xdr:cNvPr id="3" name="ZoneTexte 2"/>
        <xdr:cNvSpPr txBox="1"/>
      </xdr:nvSpPr>
      <xdr:spPr>
        <a:xfrm>
          <a:off x="61910" y="61913"/>
          <a:ext cx="22055550" cy="151920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tx1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softRound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400" b="1">
              <a:solidFill>
                <a:schemeClr val="bg1"/>
              </a:solidFill>
            </a:rPr>
            <a:t>POINT BIMESTRIEL PARFAIT ACHEVEMENT</a:t>
          </a:r>
        </a:p>
      </xdr:txBody>
    </xdr:sp>
    <xdr:clientData/>
  </xdr:twoCellAnchor>
  <xdr:twoCellAnchor>
    <xdr:from>
      <xdr:col>10</xdr:col>
      <xdr:colOff>123825</xdr:colOff>
      <xdr:row>11</xdr:row>
      <xdr:rowOff>4762</xdr:rowOff>
    </xdr:from>
    <xdr:to>
      <xdr:col>16</xdr:col>
      <xdr:colOff>54825</xdr:colOff>
      <xdr:row>16</xdr:row>
      <xdr:rowOff>189862</xdr:rowOff>
    </xdr:to>
    <xdr:sp macro="" textlink="" fLocksText="0">
      <xdr:nvSpPr>
        <xdr:cNvPr id="4" name="ZoneTexte 3"/>
        <xdr:cNvSpPr txBox="1"/>
      </xdr:nvSpPr>
      <xdr:spPr>
        <a:xfrm>
          <a:off x="11287125" y="1966912"/>
          <a:ext cx="10884750" cy="11376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ln w="952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224000" tIns="0" rIns="0" bIns="126000" rtlCol="0" anchor="ctr"/>
        <a:lstStyle/>
        <a:p>
          <a:pPr>
            <a:lnSpc>
              <a:spcPts val="3400"/>
            </a:lnSpc>
          </a:pPr>
          <a:endParaRPr lang="fr-FR" sz="1400" b="1"/>
        </a:p>
      </xdr:txBody>
    </xdr:sp>
    <xdr:clientData/>
  </xdr:twoCellAnchor>
  <xdr:twoCellAnchor>
    <xdr:from>
      <xdr:col>1</xdr:col>
      <xdr:colOff>4762</xdr:colOff>
      <xdr:row>19</xdr:row>
      <xdr:rowOff>4762</xdr:rowOff>
    </xdr:from>
    <xdr:to>
      <xdr:col>16</xdr:col>
      <xdr:colOff>48862</xdr:colOff>
      <xdr:row>23</xdr:row>
      <xdr:rowOff>34762</xdr:rowOff>
    </xdr:to>
    <xdr:sp macro="" textlink="">
      <xdr:nvSpPr>
        <xdr:cNvPr id="6" name="ZoneTexte 5"/>
        <xdr:cNvSpPr txBox="1"/>
      </xdr:nvSpPr>
      <xdr:spPr>
        <a:xfrm>
          <a:off x="11587162" y="3490912"/>
          <a:ext cx="22199250" cy="7920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Phase GPA / Organisation PA</a:t>
          </a:r>
          <a:r>
            <a:rPr lang="fr-FR" sz="1400" b="1" baseline="0">
              <a:solidFill>
                <a:schemeClr val="tx1"/>
              </a:solidFill>
            </a:rPr>
            <a:t> - SAV</a:t>
          </a:r>
          <a:r>
            <a:rPr lang="fr-FR" sz="1400" b="1">
              <a:solidFill>
                <a:schemeClr val="tx1"/>
              </a:solidFill>
            </a:rPr>
            <a:t> → De la passation technique (R + 3 mois) à la passation administrative (R + 13 mois)</a:t>
          </a:r>
        </a:p>
      </xdr:txBody>
    </xdr:sp>
    <xdr:clientData/>
  </xdr:twoCellAnchor>
  <xdr:twoCellAnchor>
    <xdr:from>
      <xdr:col>2</xdr:col>
      <xdr:colOff>0</xdr:colOff>
      <xdr:row>48</xdr:row>
      <xdr:rowOff>0</xdr:rowOff>
    </xdr:from>
    <xdr:to>
      <xdr:col>3</xdr:col>
      <xdr:colOff>540000</xdr:colOff>
      <xdr:row>48</xdr:row>
      <xdr:rowOff>180000</xdr:rowOff>
    </xdr:to>
    <xdr:grpSp>
      <xdr:nvGrpSpPr>
        <xdr:cNvPr id="9" name="Groupe 8"/>
        <xdr:cNvGrpSpPr/>
      </xdr:nvGrpSpPr>
      <xdr:grpSpPr>
        <a:xfrm>
          <a:off x="114300" y="16021050"/>
          <a:ext cx="4254750" cy="180000"/>
          <a:chOff x="114300" y="15830550"/>
          <a:chExt cx="4254750" cy="180000"/>
        </a:xfrm>
      </xdr:grpSpPr>
      <xdr:sp macro="" textlink="">
        <xdr:nvSpPr>
          <xdr:cNvPr id="10" name="Rectangle 9"/>
          <xdr:cNvSpPr/>
        </xdr:nvSpPr>
        <xdr:spPr>
          <a:xfrm>
            <a:off x="114300" y="15830550"/>
            <a:ext cx="540000" cy="180000"/>
          </a:xfrm>
          <a:prstGeom prst="rect">
            <a:avLst/>
          </a:prstGeom>
          <a:solidFill>
            <a:schemeClr val="accent6">
              <a:lumMod val="20000"/>
              <a:lumOff val="80000"/>
            </a:schemeClr>
          </a:solidFill>
          <a:ln w="952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" name="Rectangle 10"/>
          <xdr:cNvSpPr/>
        </xdr:nvSpPr>
        <xdr:spPr>
          <a:xfrm>
            <a:off x="3829050" y="15830550"/>
            <a:ext cx="540000" cy="180000"/>
          </a:xfrm>
          <a:prstGeom prst="rect">
            <a:avLst/>
          </a:prstGeom>
          <a:solidFill>
            <a:schemeClr val="accent1">
              <a:lumMod val="20000"/>
              <a:lumOff val="80000"/>
            </a:schemeClr>
          </a:solidFill>
          <a:ln w="952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2</xdr:col>
      <xdr:colOff>0</xdr:colOff>
      <xdr:row>48</xdr:row>
      <xdr:rowOff>0</xdr:rowOff>
    </xdr:from>
    <xdr:to>
      <xdr:col>3</xdr:col>
      <xdr:colOff>540000</xdr:colOff>
      <xdr:row>48</xdr:row>
      <xdr:rowOff>180000</xdr:rowOff>
    </xdr:to>
    <xdr:grpSp>
      <xdr:nvGrpSpPr>
        <xdr:cNvPr id="12" name="Groupe 11"/>
        <xdr:cNvGrpSpPr/>
      </xdr:nvGrpSpPr>
      <xdr:grpSpPr>
        <a:xfrm>
          <a:off x="114300" y="16021050"/>
          <a:ext cx="4254750" cy="180000"/>
          <a:chOff x="114300" y="15830550"/>
          <a:chExt cx="4254750" cy="180000"/>
        </a:xfrm>
      </xdr:grpSpPr>
      <xdr:sp macro="" textlink="">
        <xdr:nvSpPr>
          <xdr:cNvPr id="13" name="Rectangle 12"/>
          <xdr:cNvSpPr/>
        </xdr:nvSpPr>
        <xdr:spPr>
          <a:xfrm>
            <a:off x="114300" y="15830550"/>
            <a:ext cx="540000" cy="180000"/>
          </a:xfrm>
          <a:prstGeom prst="rect">
            <a:avLst/>
          </a:prstGeom>
          <a:solidFill>
            <a:schemeClr val="accent6">
              <a:lumMod val="20000"/>
              <a:lumOff val="80000"/>
            </a:schemeClr>
          </a:solidFill>
          <a:ln w="952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4" name="Rectangle 13"/>
          <xdr:cNvSpPr/>
        </xdr:nvSpPr>
        <xdr:spPr>
          <a:xfrm>
            <a:off x="3829050" y="15830550"/>
            <a:ext cx="540000" cy="180000"/>
          </a:xfrm>
          <a:prstGeom prst="rect">
            <a:avLst/>
          </a:prstGeom>
          <a:solidFill>
            <a:schemeClr val="accent1">
              <a:lumMod val="20000"/>
              <a:lumOff val="80000"/>
            </a:schemeClr>
          </a:solidFill>
          <a:ln w="952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</xdr:col>
      <xdr:colOff>4762</xdr:colOff>
      <xdr:row>11</xdr:row>
      <xdr:rowOff>4762</xdr:rowOff>
    </xdr:from>
    <xdr:to>
      <xdr:col>2</xdr:col>
      <xdr:colOff>775612</xdr:colOff>
      <xdr:row>16</xdr:row>
      <xdr:rowOff>189862</xdr:rowOff>
    </xdr:to>
    <xdr:sp macro="" textlink="">
      <xdr:nvSpPr>
        <xdr:cNvPr id="17" name="ZoneTexte 16"/>
        <xdr:cNvSpPr txBox="1"/>
      </xdr:nvSpPr>
      <xdr:spPr>
        <a:xfrm>
          <a:off x="61912" y="1966912"/>
          <a:ext cx="828000" cy="113760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0000" tIns="0" rIns="0" bIns="126000" rtlCol="0" anchor="ctr"/>
        <a:lstStyle/>
        <a:p>
          <a:pPr>
            <a:lnSpc>
              <a:spcPts val="3400"/>
            </a:lnSpc>
          </a:pPr>
          <a:r>
            <a:rPr lang="fr-FR" sz="1400" b="1"/>
            <a:t>Agence</a:t>
          </a:r>
          <a:r>
            <a:rPr lang="fr-FR" sz="1400" b="1" baseline="0"/>
            <a:t> :</a:t>
          </a:r>
          <a:br>
            <a:rPr lang="fr-FR" sz="1400" b="1" baseline="0"/>
          </a:br>
          <a:r>
            <a:rPr lang="fr-FR" sz="1400" b="1" baseline="0"/>
            <a:t>Date :</a:t>
          </a:r>
          <a:endParaRPr lang="fr-FR" sz="1400" b="1"/>
        </a:p>
      </xdr:txBody>
    </xdr:sp>
    <xdr:clientData/>
  </xdr:twoCellAnchor>
  <xdr:twoCellAnchor>
    <xdr:from>
      <xdr:col>10</xdr:col>
      <xdr:colOff>127000</xdr:colOff>
      <xdr:row>11</xdr:row>
      <xdr:rowOff>4762</xdr:rowOff>
    </xdr:from>
    <xdr:to>
      <xdr:col>11</xdr:col>
      <xdr:colOff>339250</xdr:colOff>
      <xdr:row>16</xdr:row>
      <xdr:rowOff>189862</xdr:rowOff>
    </xdr:to>
    <xdr:sp macro="" textlink="">
      <xdr:nvSpPr>
        <xdr:cNvPr id="15" name="ZoneTexte 14"/>
        <xdr:cNvSpPr txBox="1"/>
      </xdr:nvSpPr>
      <xdr:spPr>
        <a:xfrm>
          <a:off x="11290300" y="1966912"/>
          <a:ext cx="1260000" cy="113760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0000" tIns="0" rIns="0" bIns="126000" rtlCol="0" anchor="ctr"/>
        <a:lstStyle/>
        <a:p>
          <a:pPr>
            <a:lnSpc>
              <a:spcPts val="3400"/>
            </a:lnSpc>
          </a:pPr>
          <a:r>
            <a:rPr lang="fr-FR" sz="1400" b="1"/>
            <a:t>Présents</a:t>
          </a:r>
          <a:r>
            <a:rPr lang="fr-FR" sz="1400" b="1" baseline="0"/>
            <a:t> :</a:t>
          </a:r>
          <a:br>
            <a:rPr lang="fr-FR" sz="1400" b="1" baseline="0"/>
          </a:br>
          <a:r>
            <a:rPr lang="fr-FR" sz="1400" b="1" baseline="0"/>
            <a:t>Destinataires :</a:t>
          </a:r>
          <a:endParaRPr lang="fr-FR" sz="14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4760</xdr:colOff>
      <xdr:row>11</xdr:row>
      <xdr:rowOff>4762</xdr:rowOff>
    </xdr:from>
    <xdr:to>
      <xdr:col>9</xdr:col>
      <xdr:colOff>926360</xdr:colOff>
      <xdr:row>16</xdr:row>
      <xdr:rowOff>189862</xdr:rowOff>
    </xdr:to>
    <xdr:sp macro="" textlink="" fLocksText="0">
      <xdr:nvSpPr>
        <xdr:cNvPr id="2" name="ZoneTexte 1">
          <a:extLst>
            <a:ext uri="{FF2B5EF4-FFF2-40B4-BE49-F238E27FC236}">
              <a16:creationId xmlns:a16="http://schemas.microsoft.com/office/drawing/2014/main" xmlns="" id="{336C5E17-EF01-43B4-BA2F-2629C9DA112E}"/>
            </a:ext>
          </a:extLst>
        </xdr:cNvPr>
        <xdr:cNvSpPr txBox="1"/>
      </xdr:nvSpPr>
      <xdr:spPr>
        <a:xfrm>
          <a:off x="61910" y="1966912"/>
          <a:ext cx="10980000" cy="11376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792000" tIns="0" rIns="0" bIns="126000" rtlCol="0" anchor="ctr"/>
        <a:lstStyle/>
        <a:p>
          <a:pPr>
            <a:lnSpc>
              <a:spcPts val="3400"/>
            </a:lnSpc>
          </a:pPr>
          <a:endParaRPr lang="fr-FR" sz="1400" b="1"/>
        </a:p>
      </xdr:txBody>
    </xdr:sp>
    <xdr:clientData/>
  </xdr:twoCellAnchor>
  <xdr:twoCellAnchor>
    <xdr:from>
      <xdr:col>1</xdr:col>
      <xdr:colOff>4760</xdr:colOff>
      <xdr:row>1</xdr:row>
      <xdr:rowOff>4763</xdr:rowOff>
    </xdr:from>
    <xdr:to>
      <xdr:col>16</xdr:col>
      <xdr:colOff>410</xdr:colOff>
      <xdr:row>8</xdr:row>
      <xdr:rowOff>190463</xdr:rowOff>
    </xdr:to>
    <xdr:sp macro="" textlink="">
      <xdr:nvSpPr>
        <xdr:cNvPr id="3" name="ZoneTexte 2"/>
        <xdr:cNvSpPr txBox="1"/>
      </xdr:nvSpPr>
      <xdr:spPr>
        <a:xfrm>
          <a:off x="61910" y="61913"/>
          <a:ext cx="22055550" cy="151920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tx1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softRound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400" b="1">
              <a:solidFill>
                <a:schemeClr val="bg1"/>
              </a:solidFill>
            </a:rPr>
            <a:t>POINT BIMESTRIEL PARFAIT ACHEVEMENT</a:t>
          </a:r>
        </a:p>
      </xdr:txBody>
    </xdr:sp>
    <xdr:clientData/>
  </xdr:twoCellAnchor>
  <xdr:twoCellAnchor>
    <xdr:from>
      <xdr:col>10</xdr:col>
      <xdr:colOff>123831</xdr:colOff>
      <xdr:row>11</xdr:row>
      <xdr:rowOff>4762</xdr:rowOff>
    </xdr:from>
    <xdr:to>
      <xdr:col>16</xdr:col>
      <xdr:colOff>54831</xdr:colOff>
      <xdr:row>16</xdr:row>
      <xdr:rowOff>189862</xdr:rowOff>
    </xdr:to>
    <xdr:sp macro="" textlink="" fLocksText="0">
      <xdr:nvSpPr>
        <xdr:cNvPr id="4" name="ZoneTexte 3"/>
        <xdr:cNvSpPr txBox="1"/>
      </xdr:nvSpPr>
      <xdr:spPr>
        <a:xfrm>
          <a:off x="11287131" y="1966912"/>
          <a:ext cx="10884750" cy="11376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ln w="952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224000" tIns="0" rIns="0" bIns="126000" rtlCol="0" anchor="ctr"/>
        <a:lstStyle/>
        <a:p>
          <a:pPr>
            <a:lnSpc>
              <a:spcPts val="3400"/>
            </a:lnSpc>
          </a:pPr>
          <a:endParaRPr lang="fr-FR" sz="1400" b="1"/>
        </a:p>
      </xdr:txBody>
    </xdr:sp>
    <xdr:clientData/>
  </xdr:twoCellAnchor>
  <xdr:twoCellAnchor>
    <xdr:from>
      <xdr:col>1</xdr:col>
      <xdr:colOff>4762</xdr:colOff>
      <xdr:row>19</xdr:row>
      <xdr:rowOff>4762</xdr:rowOff>
    </xdr:from>
    <xdr:to>
      <xdr:col>16</xdr:col>
      <xdr:colOff>50362</xdr:colOff>
      <xdr:row>23</xdr:row>
      <xdr:rowOff>34762</xdr:rowOff>
    </xdr:to>
    <xdr:sp macro="" textlink="">
      <xdr:nvSpPr>
        <xdr:cNvPr id="6" name="ZoneTexte 5"/>
        <xdr:cNvSpPr txBox="1"/>
      </xdr:nvSpPr>
      <xdr:spPr>
        <a:xfrm>
          <a:off x="11587162" y="3490912"/>
          <a:ext cx="22200750" cy="792000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Bilan final GPA</a:t>
          </a:r>
        </a:p>
      </xdr:txBody>
    </xdr:sp>
    <xdr:clientData/>
  </xdr:twoCellAnchor>
  <xdr:twoCellAnchor>
    <xdr:from>
      <xdr:col>2</xdr:col>
      <xdr:colOff>0</xdr:colOff>
      <xdr:row>47</xdr:row>
      <xdr:rowOff>0</xdr:rowOff>
    </xdr:from>
    <xdr:to>
      <xdr:col>3</xdr:col>
      <xdr:colOff>540000</xdr:colOff>
      <xdr:row>47</xdr:row>
      <xdr:rowOff>180000</xdr:rowOff>
    </xdr:to>
    <xdr:grpSp>
      <xdr:nvGrpSpPr>
        <xdr:cNvPr id="12" name="Groupe 11"/>
        <xdr:cNvGrpSpPr/>
      </xdr:nvGrpSpPr>
      <xdr:grpSpPr>
        <a:xfrm>
          <a:off x="114300" y="15830550"/>
          <a:ext cx="4254750" cy="180000"/>
          <a:chOff x="114300" y="15830550"/>
          <a:chExt cx="4254750" cy="180000"/>
        </a:xfrm>
      </xdr:grpSpPr>
      <xdr:sp macro="" textlink="">
        <xdr:nvSpPr>
          <xdr:cNvPr id="13" name="Rectangle 12"/>
          <xdr:cNvSpPr/>
        </xdr:nvSpPr>
        <xdr:spPr>
          <a:xfrm>
            <a:off x="114300" y="15830550"/>
            <a:ext cx="540000" cy="180000"/>
          </a:xfrm>
          <a:prstGeom prst="rect">
            <a:avLst/>
          </a:prstGeom>
          <a:solidFill>
            <a:schemeClr val="accent6">
              <a:lumMod val="20000"/>
              <a:lumOff val="80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4" name="Rectangle 13"/>
          <xdr:cNvSpPr/>
        </xdr:nvSpPr>
        <xdr:spPr>
          <a:xfrm>
            <a:off x="3829050" y="15830550"/>
            <a:ext cx="540000" cy="180000"/>
          </a:xfrm>
          <a:prstGeom prst="rect">
            <a:avLst/>
          </a:prstGeom>
          <a:solidFill>
            <a:schemeClr val="accent1">
              <a:lumMod val="20000"/>
              <a:lumOff val="80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2</xdr:col>
      <xdr:colOff>0</xdr:colOff>
      <xdr:row>47</xdr:row>
      <xdr:rowOff>0</xdr:rowOff>
    </xdr:from>
    <xdr:to>
      <xdr:col>3</xdr:col>
      <xdr:colOff>540000</xdr:colOff>
      <xdr:row>47</xdr:row>
      <xdr:rowOff>180000</xdr:rowOff>
    </xdr:to>
    <xdr:grpSp>
      <xdr:nvGrpSpPr>
        <xdr:cNvPr id="15" name="Groupe 14"/>
        <xdr:cNvGrpSpPr/>
      </xdr:nvGrpSpPr>
      <xdr:grpSpPr>
        <a:xfrm>
          <a:off x="114300" y="15830550"/>
          <a:ext cx="4254750" cy="180000"/>
          <a:chOff x="114300" y="15830550"/>
          <a:chExt cx="4254750" cy="180000"/>
        </a:xfrm>
      </xdr:grpSpPr>
      <xdr:sp macro="" textlink="">
        <xdr:nvSpPr>
          <xdr:cNvPr id="16" name="Rectangle 15"/>
          <xdr:cNvSpPr/>
        </xdr:nvSpPr>
        <xdr:spPr>
          <a:xfrm>
            <a:off x="114300" y="15830550"/>
            <a:ext cx="540000" cy="180000"/>
          </a:xfrm>
          <a:prstGeom prst="rect">
            <a:avLst/>
          </a:prstGeom>
          <a:solidFill>
            <a:schemeClr val="accent6">
              <a:lumMod val="20000"/>
              <a:lumOff val="80000"/>
            </a:schemeClr>
          </a:solidFill>
          <a:ln w="952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7" name="Rectangle 16"/>
          <xdr:cNvSpPr/>
        </xdr:nvSpPr>
        <xdr:spPr>
          <a:xfrm>
            <a:off x="3829050" y="15830550"/>
            <a:ext cx="540000" cy="180000"/>
          </a:xfrm>
          <a:prstGeom prst="rect">
            <a:avLst/>
          </a:prstGeom>
          <a:solidFill>
            <a:schemeClr val="accent1">
              <a:lumMod val="20000"/>
              <a:lumOff val="80000"/>
            </a:schemeClr>
          </a:solidFill>
          <a:ln w="952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2</xdr:col>
      <xdr:colOff>0</xdr:colOff>
      <xdr:row>47</xdr:row>
      <xdr:rowOff>0</xdr:rowOff>
    </xdr:from>
    <xdr:to>
      <xdr:col>3</xdr:col>
      <xdr:colOff>540000</xdr:colOff>
      <xdr:row>47</xdr:row>
      <xdr:rowOff>180000</xdr:rowOff>
    </xdr:to>
    <xdr:grpSp>
      <xdr:nvGrpSpPr>
        <xdr:cNvPr id="18" name="Groupe 17"/>
        <xdr:cNvGrpSpPr/>
      </xdr:nvGrpSpPr>
      <xdr:grpSpPr>
        <a:xfrm>
          <a:off x="114300" y="15830550"/>
          <a:ext cx="4254750" cy="180000"/>
          <a:chOff x="114300" y="15830550"/>
          <a:chExt cx="4254750" cy="180000"/>
        </a:xfrm>
      </xdr:grpSpPr>
      <xdr:sp macro="" textlink="">
        <xdr:nvSpPr>
          <xdr:cNvPr id="19" name="Rectangle 18"/>
          <xdr:cNvSpPr/>
        </xdr:nvSpPr>
        <xdr:spPr>
          <a:xfrm>
            <a:off x="114300" y="15830550"/>
            <a:ext cx="540000" cy="180000"/>
          </a:xfrm>
          <a:prstGeom prst="rect">
            <a:avLst/>
          </a:prstGeom>
          <a:solidFill>
            <a:schemeClr val="accent6">
              <a:lumMod val="20000"/>
              <a:lumOff val="80000"/>
            </a:schemeClr>
          </a:solidFill>
          <a:ln w="952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0" name="Rectangle 19"/>
          <xdr:cNvSpPr/>
        </xdr:nvSpPr>
        <xdr:spPr>
          <a:xfrm>
            <a:off x="3829050" y="15830550"/>
            <a:ext cx="540000" cy="180000"/>
          </a:xfrm>
          <a:prstGeom prst="rect">
            <a:avLst/>
          </a:prstGeom>
          <a:solidFill>
            <a:schemeClr val="accent1">
              <a:lumMod val="20000"/>
              <a:lumOff val="80000"/>
            </a:schemeClr>
          </a:solidFill>
          <a:ln w="952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2</xdr:col>
      <xdr:colOff>0</xdr:colOff>
      <xdr:row>47</xdr:row>
      <xdr:rowOff>0</xdr:rowOff>
    </xdr:from>
    <xdr:to>
      <xdr:col>3</xdr:col>
      <xdr:colOff>540000</xdr:colOff>
      <xdr:row>47</xdr:row>
      <xdr:rowOff>180000</xdr:rowOff>
    </xdr:to>
    <xdr:grpSp>
      <xdr:nvGrpSpPr>
        <xdr:cNvPr id="21" name="Groupe 20"/>
        <xdr:cNvGrpSpPr/>
      </xdr:nvGrpSpPr>
      <xdr:grpSpPr>
        <a:xfrm>
          <a:off x="114300" y="15830550"/>
          <a:ext cx="4254750" cy="180000"/>
          <a:chOff x="114300" y="15830550"/>
          <a:chExt cx="4254750" cy="180000"/>
        </a:xfrm>
      </xdr:grpSpPr>
      <xdr:sp macro="" textlink="">
        <xdr:nvSpPr>
          <xdr:cNvPr id="22" name="Rectangle 21"/>
          <xdr:cNvSpPr/>
        </xdr:nvSpPr>
        <xdr:spPr>
          <a:xfrm>
            <a:off x="114300" y="15830550"/>
            <a:ext cx="540000" cy="180000"/>
          </a:xfrm>
          <a:prstGeom prst="rect">
            <a:avLst/>
          </a:prstGeom>
          <a:solidFill>
            <a:schemeClr val="accent6">
              <a:lumMod val="20000"/>
              <a:lumOff val="80000"/>
            </a:schemeClr>
          </a:solidFill>
          <a:ln w="952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3" name="Rectangle 22"/>
          <xdr:cNvSpPr/>
        </xdr:nvSpPr>
        <xdr:spPr>
          <a:xfrm>
            <a:off x="3829050" y="15830550"/>
            <a:ext cx="540000" cy="180000"/>
          </a:xfrm>
          <a:prstGeom prst="rect">
            <a:avLst/>
          </a:prstGeom>
          <a:solidFill>
            <a:schemeClr val="accent1">
              <a:lumMod val="20000"/>
              <a:lumOff val="80000"/>
            </a:schemeClr>
          </a:solidFill>
          <a:ln w="952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</xdr:col>
      <xdr:colOff>3175</xdr:colOff>
      <xdr:row>11</xdr:row>
      <xdr:rowOff>3175</xdr:rowOff>
    </xdr:from>
    <xdr:to>
      <xdr:col>2</xdr:col>
      <xdr:colOff>774025</xdr:colOff>
      <xdr:row>16</xdr:row>
      <xdr:rowOff>188275</xdr:rowOff>
    </xdr:to>
    <xdr:sp macro="" textlink="">
      <xdr:nvSpPr>
        <xdr:cNvPr id="24" name="ZoneTexte 23"/>
        <xdr:cNvSpPr txBox="1"/>
      </xdr:nvSpPr>
      <xdr:spPr>
        <a:xfrm>
          <a:off x="60325" y="1965325"/>
          <a:ext cx="828000" cy="113760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0000" tIns="0" rIns="0" bIns="126000" rtlCol="0" anchor="ctr"/>
        <a:lstStyle/>
        <a:p>
          <a:pPr>
            <a:lnSpc>
              <a:spcPts val="3400"/>
            </a:lnSpc>
          </a:pPr>
          <a:r>
            <a:rPr lang="fr-FR" sz="1400" b="1"/>
            <a:t>Agence</a:t>
          </a:r>
          <a:r>
            <a:rPr lang="fr-FR" sz="1400" b="1" baseline="0"/>
            <a:t> :</a:t>
          </a:r>
          <a:br>
            <a:rPr lang="fr-FR" sz="1400" b="1" baseline="0"/>
          </a:br>
          <a:r>
            <a:rPr lang="fr-FR" sz="1400" b="1" baseline="0"/>
            <a:t>Date :</a:t>
          </a:r>
          <a:endParaRPr lang="fr-FR" sz="1400" b="1"/>
        </a:p>
      </xdr:txBody>
    </xdr:sp>
    <xdr:clientData/>
  </xdr:twoCellAnchor>
  <xdr:twoCellAnchor>
    <xdr:from>
      <xdr:col>10</xdr:col>
      <xdr:colOff>127000</xdr:colOff>
      <xdr:row>11</xdr:row>
      <xdr:rowOff>3175</xdr:rowOff>
    </xdr:from>
    <xdr:to>
      <xdr:col>11</xdr:col>
      <xdr:colOff>339250</xdr:colOff>
      <xdr:row>16</xdr:row>
      <xdr:rowOff>188275</xdr:rowOff>
    </xdr:to>
    <xdr:sp macro="" textlink="">
      <xdr:nvSpPr>
        <xdr:cNvPr id="26" name="ZoneTexte 25"/>
        <xdr:cNvSpPr txBox="1"/>
      </xdr:nvSpPr>
      <xdr:spPr>
        <a:xfrm>
          <a:off x="11290300" y="1965325"/>
          <a:ext cx="1260000" cy="113760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0000" tIns="0" rIns="0" bIns="126000" rtlCol="0" anchor="ctr"/>
        <a:lstStyle/>
        <a:p>
          <a:pPr>
            <a:lnSpc>
              <a:spcPts val="3400"/>
            </a:lnSpc>
          </a:pPr>
          <a:r>
            <a:rPr lang="fr-FR" sz="1400" b="1"/>
            <a:t>Présents</a:t>
          </a:r>
          <a:r>
            <a:rPr lang="fr-FR" sz="1400" b="1" baseline="0"/>
            <a:t> :</a:t>
          </a:r>
          <a:br>
            <a:rPr lang="fr-FR" sz="1400" b="1" baseline="0"/>
          </a:br>
          <a:r>
            <a:rPr lang="fr-FR" sz="1400" b="1" baseline="0"/>
            <a:t>Destinataires :</a:t>
          </a:r>
          <a:endParaRPr lang="fr-FR" sz="14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4760</xdr:colOff>
      <xdr:row>1</xdr:row>
      <xdr:rowOff>4763</xdr:rowOff>
    </xdr:from>
    <xdr:to>
      <xdr:col>11</xdr:col>
      <xdr:colOff>260</xdr:colOff>
      <xdr:row>8</xdr:row>
      <xdr:rowOff>190463</xdr:rowOff>
    </xdr:to>
    <xdr:sp macro="" textlink="">
      <xdr:nvSpPr>
        <xdr:cNvPr id="3" name="ZoneTexte 2"/>
        <xdr:cNvSpPr txBox="1"/>
      </xdr:nvSpPr>
      <xdr:spPr>
        <a:xfrm>
          <a:off x="61910" y="61913"/>
          <a:ext cx="21833150" cy="151920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tx1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softRound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400" b="1">
              <a:solidFill>
                <a:schemeClr val="bg1"/>
              </a:solidFill>
            </a:rPr>
            <a:t>POINT BIMESTRIEL PARFAIT ACHEVEMENT - Plan d'actions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9:J34"/>
  <sheetViews>
    <sheetView showGridLines="0" tabSelected="1" zoomScaleNormal="100" workbookViewId="0"/>
  </sheetViews>
  <sheetFormatPr baseColWidth="10" defaultColWidth="11.42578125" defaultRowHeight="15" x14ac:dyDescent="0.25"/>
  <cols>
    <col min="2" max="2" width="55.7109375" customWidth="1"/>
    <col min="3" max="8" width="15.7109375" customWidth="1"/>
  </cols>
  <sheetData>
    <row r="9" spans="2:10" x14ac:dyDescent="0.25">
      <c r="B9" s="36" t="s">
        <v>0</v>
      </c>
      <c r="C9" s="37"/>
      <c r="D9" s="37"/>
      <c r="E9" s="37"/>
      <c r="F9" s="37"/>
      <c r="G9" s="37"/>
      <c r="H9" s="38"/>
    </row>
    <row r="10" spans="2:10" x14ac:dyDescent="0.25">
      <c r="B10" s="39"/>
      <c r="C10" s="40"/>
      <c r="D10" s="40"/>
      <c r="E10" s="40"/>
      <c r="F10" s="40"/>
      <c r="G10" s="40"/>
      <c r="H10" s="41"/>
    </row>
    <row r="11" spans="2:10" x14ac:dyDescent="0.25">
      <c r="B11" s="34" t="s">
        <v>4</v>
      </c>
      <c r="C11" s="34" t="s">
        <v>5</v>
      </c>
      <c r="D11" s="34" t="s">
        <v>1</v>
      </c>
      <c r="E11" s="43" t="s">
        <v>2</v>
      </c>
      <c r="F11" s="43" t="s">
        <v>37</v>
      </c>
      <c r="G11" s="34" t="s">
        <v>11</v>
      </c>
      <c r="H11" s="34" t="s">
        <v>38</v>
      </c>
    </row>
    <row r="12" spans="2:10" x14ac:dyDescent="0.25">
      <c r="B12" s="35"/>
      <c r="C12" s="42"/>
      <c r="D12" s="42"/>
      <c r="E12" s="44"/>
      <c r="F12" s="44"/>
      <c r="G12" s="35"/>
      <c r="H12" s="35"/>
    </row>
    <row r="13" spans="2:10" ht="50.1" customHeight="1" x14ac:dyDescent="0.25">
      <c r="B13" s="12"/>
      <c r="C13" s="12"/>
      <c r="D13" s="12"/>
      <c r="E13" s="13"/>
      <c r="F13" s="26"/>
      <c r="G13" s="25"/>
      <c r="H13" s="26"/>
      <c r="J13" s="21"/>
    </row>
    <row r="14" spans="2:10" ht="50.1" customHeight="1" x14ac:dyDescent="0.25">
      <c r="B14" s="12"/>
      <c r="C14" s="12"/>
      <c r="D14" s="12"/>
      <c r="E14" s="13"/>
      <c r="F14" s="26"/>
      <c r="G14" s="25"/>
      <c r="H14" s="26"/>
    </row>
    <row r="15" spans="2:10" ht="50.1" customHeight="1" x14ac:dyDescent="0.25">
      <c r="B15" s="12"/>
      <c r="C15" s="12"/>
      <c r="D15" s="12"/>
      <c r="E15" s="13"/>
      <c r="F15" s="26"/>
      <c r="G15" s="25"/>
      <c r="H15" s="26"/>
    </row>
    <row r="16" spans="2:10" ht="50.1" customHeight="1" x14ac:dyDescent="0.25">
      <c r="B16" s="12"/>
      <c r="C16" s="12"/>
      <c r="D16" s="12"/>
      <c r="E16" s="13"/>
      <c r="F16" s="26"/>
      <c r="G16" s="25"/>
      <c r="H16" s="26"/>
    </row>
    <row r="17" spans="2:8" ht="50.1" customHeight="1" x14ac:dyDescent="0.25">
      <c r="B17" s="12"/>
      <c r="C17" s="12"/>
      <c r="D17" s="12"/>
      <c r="E17" s="13"/>
      <c r="F17" s="26"/>
      <c r="G17" s="25"/>
      <c r="H17" s="26"/>
    </row>
    <row r="18" spans="2:8" ht="50.1" customHeight="1" x14ac:dyDescent="0.25">
      <c r="B18" s="12"/>
      <c r="C18" s="12"/>
      <c r="D18" s="12"/>
      <c r="E18" s="13"/>
      <c r="F18" s="26"/>
      <c r="G18" s="25"/>
      <c r="H18" s="26"/>
    </row>
    <row r="19" spans="2:8" ht="50.1" customHeight="1" x14ac:dyDescent="0.25">
      <c r="B19" s="12"/>
      <c r="C19" s="12"/>
      <c r="D19" s="12"/>
      <c r="E19" s="13"/>
      <c r="F19" s="26"/>
      <c r="G19" s="25"/>
      <c r="H19" s="26"/>
    </row>
    <row r="20" spans="2:8" ht="50.1" customHeight="1" x14ac:dyDescent="0.25">
      <c r="B20" s="12"/>
      <c r="C20" s="12"/>
      <c r="D20" s="12"/>
      <c r="E20" s="13"/>
      <c r="F20" s="26"/>
      <c r="G20" s="25"/>
      <c r="H20" s="26"/>
    </row>
    <row r="21" spans="2:8" ht="50.1" customHeight="1" x14ac:dyDescent="0.25">
      <c r="B21" s="12"/>
      <c r="C21" s="12"/>
      <c r="D21" s="12"/>
      <c r="E21" s="13"/>
      <c r="F21" s="26"/>
      <c r="G21" s="25"/>
      <c r="H21" s="26"/>
    </row>
    <row r="22" spans="2:8" ht="50.1" customHeight="1" x14ac:dyDescent="0.25">
      <c r="B22" s="12"/>
      <c r="C22" s="12"/>
      <c r="D22" s="12"/>
      <c r="E22" s="13"/>
      <c r="F22" s="26"/>
      <c r="G22" s="25"/>
      <c r="H22" s="26"/>
    </row>
    <row r="23" spans="2:8" ht="50.1" customHeight="1" x14ac:dyDescent="0.25">
      <c r="B23" s="12"/>
      <c r="C23" s="12"/>
      <c r="D23" s="12"/>
      <c r="E23" s="13"/>
      <c r="F23" s="26"/>
      <c r="G23" s="25"/>
      <c r="H23" s="26"/>
    </row>
    <row r="24" spans="2:8" ht="50.1" customHeight="1" x14ac:dyDescent="0.25">
      <c r="B24" s="12"/>
      <c r="C24" s="12"/>
      <c r="D24" s="12"/>
      <c r="E24" s="13"/>
      <c r="F24" s="26"/>
      <c r="G24" s="25"/>
      <c r="H24" s="26"/>
    </row>
    <row r="25" spans="2:8" ht="50.1" customHeight="1" x14ac:dyDescent="0.25">
      <c r="B25" s="12"/>
      <c r="C25" s="12"/>
      <c r="D25" s="12"/>
      <c r="E25" s="13"/>
      <c r="F25" s="26"/>
      <c r="G25" s="25"/>
      <c r="H25" s="26"/>
    </row>
    <row r="26" spans="2:8" ht="50.1" customHeight="1" x14ac:dyDescent="0.25">
      <c r="B26" s="12"/>
      <c r="C26" s="12"/>
      <c r="D26" s="12"/>
      <c r="E26" s="13"/>
      <c r="F26" s="26"/>
      <c r="G26" s="25"/>
      <c r="H26" s="26"/>
    </row>
    <row r="27" spans="2:8" ht="50.1" customHeight="1" x14ac:dyDescent="0.25">
      <c r="B27" s="12"/>
      <c r="C27" s="12"/>
      <c r="D27" s="12"/>
      <c r="E27" s="13"/>
      <c r="F27" s="26"/>
      <c r="G27" s="25"/>
      <c r="H27" s="26"/>
    </row>
    <row r="28" spans="2:8" ht="50.1" customHeight="1" x14ac:dyDescent="0.25">
      <c r="B28" s="12"/>
      <c r="C28" s="12"/>
      <c r="D28" s="12"/>
      <c r="E28" s="13"/>
      <c r="F28" s="26"/>
      <c r="G28" s="25"/>
      <c r="H28" s="26"/>
    </row>
    <row r="29" spans="2:8" ht="50.1" customHeight="1" x14ac:dyDescent="0.25">
      <c r="B29" s="12"/>
      <c r="C29" s="12"/>
      <c r="D29" s="12"/>
      <c r="E29" s="13"/>
      <c r="F29" s="26"/>
      <c r="G29" s="25"/>
      <c r="H29" s="26"/>
    </row>
    <row r="30" spans="2:8" ht="50.1" customHeight="1" x14ac:dyDescent="0.25">
      <c r="B30" s="12"/>
      <c r="C30" s="12"/>
      <c r="D30" s="12"/>
      <c r="E30" s="13"/>
      <c r="F30" s="26"/>
      <c r="G30" s="25"/>
      <c r="H30" s="26"/>
    </row>
    <row r="31" spans="2:8" ht="50.1" customHeight="1" x14ac:dyDescent="0.25">
      <c r="B31" s="12"/>
      <c r="C31" s="12"/>
      <c r="D31" s="12"/>
      <c r="E31" s="13"/>
      <c r="F31" s="26"/>
      <c r="G31" s="25"/>
      <c r="H31" s="26"/>
    </row>
    <row r="32" spans="2:8" ht="50.1" customHeight="1" x14ac:dyDescent="0.25">
      <c r="B32" s="12"/>
      <c r="C32" s="12"/>
      <c r="D32" s="12"/>
      <c r="E32" s="13"/>
      <c r="F32" s="26"/>
      <c r="G32" s="25"/>
      <c r="H32" s="26"/>
    </row>
    <row r="34" spans="2:2" x14ac:dyDescent="0.25">
      <c r="B34" s="33" t="s">
        <v>48</v>
      </c>
    </row>
  </sheetData>
  <sheetProtection algorithmName="SHA-512" hashValue="y5KifDdib0J68VjGWJhjCDHyOLFv8z/agwVVAMQOzl8LRJghBZV3L9kd4O9sGOtSpDHL18gZqGbyIDOHZTl9PA==" saltValue="Z5bWRZA5ItMpV1xJ0UAqvg==" spinCount="100000" sheet="1" objects="1" scenarios="1"/>
  <protectedRanges>
    <protectedRange sqref="B13:H32" name="Plage1"/>
  </protectedRanges>
  <mergeCells count="8">
    <mergeCell ref="H11:H12"/>
    <mergeCell ref="B9:H10"/>
    <mergeCell ref="B11:B12"/>
    <mergeCell ref="C11:C12"/>
    <mergeCell ref="D11:D12"/>
    <mergeCell ref="E11:E12"/>
    <mergeCell ref="F11:F12"/>
    <mergeCell ref="G11:G12"/>
  </mergeCells>
  <dataValidations disablePrompts="1" count="1">
    <dataValidation type="list" allowBlank="1" showInputMessage="1" showErrorMessage="1" sqref="J13">
      <formula1>$B$13:$B$32</formula1>
    </dataValidation>
  </dataValidations>
  <printOptions horizontalCentered="1"/>
  <pageMargins left="0" right="0" top="0.78740157480314965" bottom="1.3779527559055118" header="0.31496062992125984" footer="0.31496062992125984"/>
  <pageSetup paperSize="9" scale="57" orientation="portrait" r:id="rId1"/>
  <headerFooter>
    <oddFooter>&amp;C&amp;G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R50"/>
  <sheetViews>
    <sheetView showGridLines="0" zoomScaleNormal="100" workbookViewId="0"/>
  </sheetViews>
  <sheetFormatPr baseColWidth="10" defaultColWidth="11.42578125" defaultRowHeight="15" x14ac:dyDescent="0.25"/>
  <cols>
    <col min="1" max="2" width="0.85546875" customWidth="1"/>
    <col min="3" max="3" width="55.7109375" customWidth="1"/>
    <col min="4" max="14" width="15.7109375" customWidth="1"/>
    <col min="15" max="15" width="1.7109375" customWidth="1"/>
    <col min="16" max="16" width="99.7109375" customWidth="1"/>
    <col min="17" max="18" width="0.85546875" customWidth="1"/>
  </cols>
  <sheetData>
    <row r="1" spans="1:18" ht="5.0999999999999996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 s="1"/>
      <c r="B2" s="1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</row>
    <row r="3" spans="1:18" x14ac:dyDescent="0.25">
      <c r="A3" s="1"/>
      <c r="B3" s="1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</row>
    <row r="4" spans="1:18" x14ac:dyDescent="0.25">
      <c r="A4" s="1"/>
      <c r="B4" s="1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</row>
    <row r="5" spans="1:18" x14ac:dyDescent="0.25">
      <c r="A5" s="1"/>
      <c r="B5" s="1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</row>
    <row r="6" spans="1:18" x14ac:dyDescent="0.25">
      <c r="A6" s="1"/>
      <c r="B6" s="1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x14ac:dyDescent="0.25">
      <c r="A7" s="1"/>
      <c r="B7" s="1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x14ac:dyDescent="0.25">
      <c r="A8" s="1"/>
      <c r="B8" s="1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x14ac:dyDescent="0.25">
      <c r="A9" s="1"/>
      <c r="B9" s="1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x14ac:dyDescent="0.25">
      <c r="A10" s="1"/>
      <c r="B10" s="1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</row>
    <row r="15" spans="1:18" x14ac:dyDescent="0.25">
      <c r="C15" s="7"/>
    </row>
    <row r="19" spans="1:18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1:18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</row>
    <row r="21" spans="1:18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</row>
    <row r="22" spans="1:18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1:18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</row>
    <row r="24" spans="1:18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</row>
    <row r="25" spans="1:18" ht="15" customHeight="1" x14ac:dyDescent="0.25">
      <c r="A25" s="1"/>
      <c r="B25" s="1"/>
      <c r="C25" s="65" t="s">
        <v>14</v>
      </c>
      <c r="D25" s="65" t="s">
        <v>27</v>
      </c>
      <c r="E25" s="65" t="s">
        <v>24</v>
      </c>
      <c r="F25" s="45" t="s">
        <v>42</v>
      </c>
      <c r="G25" s="45" t="s">
        <v>47</v>
      </c>
      <c r="H25" s="65" t="s">
        <v>28</v>
      </c>
      <c r="I25" s="65" t="s">
        <v>39</v>
      </c>
      <c r="J25" s="48" t="s">
        <v>29</v>
      </c>
      <c r="K25" s="51" t="s">
        <v>26</v>
      </c>
      <c r="L25" s="52"/>
      <c r="M25" s="55" t="s">
        <v>3</v>
      </c>
      <c r="N25" s="56"/>
      <c r="O25" s="2"/>
      <c r="P25" s="45" t="s">
        <v>21</v>
      </c>
      <c r="Q25" s="1"/>
      <c r="R25" s="1"/>
    </row>
    <row r="26" spans="1:18" ht="15" customHeight="1" x14ac:dyDescent="0.25">
      <c r="A26" s="1"/>
      <c r="B26" s="1"/>
      <c r="C26" s="66"/>
      <c r="D26" s="66"/>
      <c r="E26" s="66"/>
      <c r="F26" s="46"/>
      <c r="G26" s="46"/>
      <c r="H26" s="66"/>
      <c r="I26" s="66"/>
      <c r="J26" s="49"/>
      <c r="K26" s="53"/>
      <c r="L26" s="54"/>
      <c r="M26" s="57"/>
      <c r="N26" s="58"/>
      <c r="O26" s="2"/>
      <c r="P26" s="46"/>
      <c r="Q26" s="1"/>
      <c r="R26" s="1"/>
    </row>
    <row r="27" spans="1:18" ht="15" customHeight="1" x14ac:dyDescent="0.25">
      <c r="A27" s="1"/>
      <c r="B27" s="1"/>
      <c r="C27" s="66"/>
      <c r="D27" s="66"/>
      <c r="E27" s="66"/>
      <c r="F27" s="46"/>
      <c r="G27" s="46"/>
      <c r="H27" s="66"/>
      <c r="I27" s="66"/>
      <c r="J27" s="49"/>
      <c r="K27" s="61" t="s">
        <v>6</v>
      </c>
      <c r="L27" s="62" t="s">
        <v>40</v>
      </c>
      <c r="M27" s="63" t="s">
        <v>6</v>
      </c>
      <c r="N27" s="59" t="s">
        <v>7</v>
      </c>
      <c r="O27" s="2"/>
      <c r="P27" s="46"/>
      <c r="Q27" s="1"/>
      <c r="R27" s="1"/>
    </row>
    <row r="28" spans="1:18" x14ac:dyDescent="0.25">
      <c r="A28" s="1"/>
      <c r="B28" s="1"/>
      <c r="C28" s="67"/>
      <c r="D28" s="67"/>
      <c r="E28" s="67"/>
      <c r="F28" s="47"/>
      <c r="G28" s="47"/>
      <c r="H28" s="67"/>
      <c r="I28" s="67"/>
      <c r="J28" s="50"/>
      <c r="K28" s="54"/>
      <c r="L28" s="60"/>
      <c r="M28" s="64"/>
      <c r="N28" s="60"/>
      <c r="O28" s="2"/>
      <c r="P28" s="47"/>
      <c r="Q28" s="1"/>
      <c r="R28" s="1"/>
    </row>
    <row r="29" spans="1:18" ht="50.1" customHeight="1" x14ac:dyDescent="0.25">
      <c r="A29" s="1"/>
      <c r="B29" s="1"/>
      <c r="C29" s="15"/>
      <c r="D29" s="22"/>
      <c r="E29" s="16"/>
      <c r="F29" s="24">
        <f>IFERROR(IF(ISNA($E29/VLOOKUP($C29,Données!$B$13:'Données'!$G$32,6,0)), ,$E29/VLOOKUP($C29,Données!$B$13:'Données'!$G$32,6,0)),0)</f>
        <v>0</v>
      </c>
      <c r="G29" s="24">
        <f>IFERROR(IF(ISNA($E29/VLOOKUP($C29,Données!$B$13:'Données'!$H$32,7,0)*100), ,$E29/VLOOKUP($C29,Données!$B$13:'Données'!$H$32,7,0)*100),0)</f>
        <v>0</v>
      </c>
      <c r="H29" s="16"/>
      <c r="I29" s="15"/>
      <c r="J29" s="29"/>
      <c r="K29" s="27"/>
      <c r="L29" s="31">
        <f>IF(ISNA($K29-VLOOKUP($C29,Données!$B$13:'Données'!$E$32,4,0)), ,$K29-VLOOKUP($C29,Données!$B$13:'Données'!$E$32,4,0))</f>
        <v>0</v>
      </c>
      <c r="M29" s="27"/>
      <c r="N29" s="31">
        <f>IF(ISNA($M29-VLOOKUP($C29,Données!$B$13:'Données'!$E$32,4,0)), ,$M29-VLOOKUP($C29,Données!$B$13:'Données'!$E$32,4,0))</f>
        <v>0</v>
      </c>
      <c r="O29" s="3"/>
      <c r="P29" s="16"/>
      <c r="Q29" s="1"/>
      <c r="R29" s="1"/>
    </row>
    <row r="30" spans="1:18" ht="50.1" customHeight="1" x14ac:dyDescent="0.25">
      <c r="A30" s="1"/>
      <c r="B30" s="1"/>
      <c r="C30" s="15"/>
      <c r="D30" s="22"/>
      <c r="E30" s="16"/>
      <c r="F30" s="24">
        <f>IFERROR(IF(ISNA($E30/VLOOKUP($C30,Données!$B$13:'Données'!$G$32,6,0)), ,$E30/VLOOKUP($C30,Données!$B$13:'Données'!$G$32,6,0)),0)</f>
        <v>0</v>
      </c>
      <c r="G30" s="24">
        <f>IFERROR(IF(ISNA($E30/VLOOKUP($C30,Données!$B$13:'Données'!$H$32,7,0)*100), ,$E30/VLOOKUP($C30,Données!$B$13:'Données'!$H$32,7,0)*100),0)</f>
        <v>0</v>
      </c>
      <c r="H30" s="16"/>
      <c r="I30" s="15"/>
      <c r="J30" s="29"/>
      <c r="K30" s="27"/>
      <c r="L30" s="31">
        <f>IF(ISNA($K30-VLOOKUP($C30,Données!$B$13:'Données'!$E$32,4,0)), ,$K30-VLOOKUP($C30,Données!$B$13:'Données'!$E$32,4,0))</f>
        <v>0</v>
      </c>
      <c r="M30" s="27"/>
      <c r="N30" s="31">
        <f>IF(ISNA($M30-VLOOKUP($C30,Données!$B$13:'Données'!$E$32,4,0)), ,$M30-VLOOKUP($C30,Données!$B$13:'Données'!$E$32,4,0))</f>
        <v>0</v>
      </c>
      <c r="O30" s="3"/>
      <c r="P30" s="16"/>
      <c r="Q30" s="1"/>
      <c r="R30" s="1"/>
    </row>
    <row r="31" spans="1:18" ht="50.1" customHeight="1" x14ac:dyDescent="0.25">
      <c r="A31" s="1"/>
      <c r="B31" s="1"/>
      <c r="C31" s="15"/>
      <c r="D31" s="22"/>
      <c r="E31" s="16"/>
      <c r="F31" s="24">
        <f>IFERROR(IF(ISNA($E31/VLOOKUP($C31,Données!$B$13:'Données'!$G$32,6,0)), ,$E31/VLOOKUP($C31,Données!$B$13:'Données'!$G$32,6,0)),0)</f>
        <v>0</v>
      </c>
      <c r="G31" s="24">
        <f>IFERROR(IF(ISNA($E31/VLOOKUP($C31,Données!$B$13:'Données'!$H$32,7,0)*100), ,$E31/VLOOKUP($C31,Données!$B$13:'Données'!$H$32,7,0)*100),0)</f>
        <v>0</v>
      </c>
      <c r="H31" s="16"/>
      <c r="I31" s="15"/>
      <c r="J31" s="29"/>
      <c r="K31" s="27"/>
      <c r="L31" s="31">
        <f>IF(ISNA($K31-VLOOKUP($C31,Données!$B$13:'Données'!$E$32,4,0)), ,$K31-VLOOKUP($C31,Données!$B$13:'Données'!$E$32,4,0))</f>
        <v>0</v>
      </c>
      <c r="M31" s="27"/>
      <c r="N31" s="31">
        <f>IF(ISNA($M31-VLOOKUP($C31,Données!$B$13:'Données'!$E$32,4,0)), ,$M31-VLOOKUP($C31,Données!$B$13:'Données'!$E$32,4,0))</f>
        <v>0</v>
      </c>
      <c r="O31" s="3"/>
      <c r="P31" s="16"/>
      <c r="Q31" s="1"/>
      <c r="R31" s="1"/>
    </row>
    <row r="32" spans="1:18" ht="50.1" customHeight="1" x14ac:dyDescent="0.25">
      <c r="A32" s="1"/>
      <c r="B32" s="1"/>
      <c r="C32" s="15"/>
      <c r="D32" s="22"/>
      <c r="E32" s="16"/>
      <c r="F32" s="24">
        <f>IFERROR(IF(ISNA($E32/VLOOKUP($C32,Données!$B$13:'Données'!$G$32,6,0)), ,$E32/VLOOKUP($C32,Données!$B$13:'Données'!$G$32,6,0)),0)</f>
        <v>0</v>
      </c>
      <c r="G32" s="24">
        <f>IFERROR(IF(ISNA($E32/VLOOKUP($C32,Données!$B$13:'Données'!$H$32,7,0)*100), ,$E32/VLOOKUP($C32,Données!$B$13:'Données'!$H$32,7,0)*100),0)</f>
        <v>0</v>
      </c>
      <c r="H32" s="16"/>
      <c r="I32" s="15"/>
      <c r="J32" s="29"/>
      <c r="K32" s="27"/>
      <c r="L32" s="31">
        <f>IF(ISNA($K32-VLOOKUP($C32,Données!$B$13:'Données'!$E$32,4,0)), ,$K32-VLOOKUP($C32,Données!$B$13:'Données'!$E$32,4,0))</f>
        <v>0</v>
      </c>
      <c r="M32" s="27"/>
      <c r="N32" s="31">
        <f>IF(ISNA($M32-VLOOKUP($C32,Données!$B$13:'Données'!$E$32,4,0)), ,$M32-VLOOKUP($C32,Données!$B$13:'Données'!$E$32,4,0))</f>
        <v>0</v>
      </c>
      <c r="O32" s="3"/>
      <c r="P32" s="16"/>
      <c r="Q32" s="1"/>
      <c r="R32" s="1"/>
    </row>
    <row r="33" spans="1:18" ht="50.1" customHeight="1" x14ac:dyDescent="0.25">
      <c r="A33" s="1"/>
      <c r="B33" s="1"/>
      <c r="C33" s="15"/>
      <c r="D33" s="22"/>
      <c r="E33" s="16"/>
      <c r="F33" s="24">
        <f>IFERROR(IF(ISNA($E33/VLOOKUP($C33,Données!$B$13:'Données'!$G$32,6,0)), ,$E33/VLOOKUP($C33,Données!$B$13:'Données'!$G$32,6,0)),0)</f>
        <v>0</v>
      </c>
      <c r="G33" s="24">
        <f>IFERROR(IF(ISNA($E33/VLOOKUP($C33,Données!$B$13:'Données'!$H$32,7,0)*100), ,$E33/VLOOKUP($C33,Données!$B$13:'Données'!$H$32,7,0)*100),0)</f>
        <v>0</v>
      </c>
      <c r="H33" s="16"/>
      <c r="I33" s="15"/>
      <c r="J33" s="29"/>
      <c r="K33" s="27"/>
      <c r="L33" s="31">
        <f>IF(ISNA($K33-VLOOKUP($C33,Données!$B$13:'Données'!$E$32,4,0)), ,$K33-VLOOKUP($C33,Données!$B$13:'Données'!$E$32,4,0))</f>
        <v>0</v>
      </c>
      <c r="M33" s="27"/>
      <c r="N33" s="31">
        <f>IF(ISNA($M33-VLOOKUP($C33,Données!$B$13:'Données'!$E$32,4,0)), ,$M33-VLOOKUP($C33,Données!$B$13:'Données'!$E$32,4,0))</f>
        <v>0</v>
      </c>
      <c r="O33" s="3"/>
      <c r="P33" s="16"/>
      <c r="Q33" s="1"/>
      <c r="R33" s="1"/>
    </row>
    <row r="34" spans="1:18" ht="50.1" customHeight="1" x14ac:dyDescent="0.25">
      <c r="A34" s="1"/>
      <c r="B34" s="1"/>
      <c r="C34" s="15"/>
      <c r="D34" s="22"/>
      <c r="E34" s="16"/>
      <c r="F34" s="24">
        <f>IFERROR(IF(ISNA($E34/VLOOKUP($C34,Données!$B$13:'Données'!$G$32,6,0)), ,$E34/VLOOKUP($C34,Données!$B$13:'Données'!$G$32,6,0)),0)</f>
        <v>0</v>
      </c>
      <c r="G34" s="24">
        <f>IFERROR(IF(ISNA($E34/VLOOKUP($C34,Données!$B$13:'Données'!$H$32,7,0)*100), ,$E34/VLOOKUP($C34,Données!$B$13:'Données'!$H$32,7,0)*100),0)</f>
        <v>0</v>
      </c>
      <c r="H34" s="16"/>
      <c r="I34" s="15"/>
      <c r="J34" s="29"/>
      <c r="K34" s="27"/>
      <c r="L34" s="31">
        <f>IF(ISNA($K34-VLOOKUP($C34,Données!$B$13:'Données'!$E$32,4,0)), ,$K34-VLOOKUP($C34,Données!$B$13:'Données'!$E$32,4,0))</f>
        <v>0</v>
      </c>
      <c r="M34" s="27"/>
      <c r="N34" s="31">
        <f>IF(ISNA($M34-VLOOKUP($C34,Données!$B$13:'Données'!$E$32,4,0)), ,$M34-VLOOKUP($C34,Données!$B$13:'Données'!$E$32,4,0))</f>
        <v>0</v>
      </c>
      <c r="O34" s="3"/>
      <c r="P34" s="16"/>
      <c r="Q34" s="1"/>
      <c r="R34" s="1"/>
    </row>
    <row r="35" spans="1:18" ht="50.1" customHeight="1" x14ac:dyDescent="0.25">
      <c r="A35" s="1"/>
      <c r="B35" s="1"/>
      <c r="C35" s="15"/>
      <c r="D35" s="22"/>
      <c r="E35" s="16"/>
      <c r="F35" s="24">
        <f>IFERROR(IF(ISNA($E35/VLOOKUP($C35,Données!$B$13:'Données'!$G$32,6,0)), ,$E35/VLOOKUP($C35,Données!$B$13:'Données'!$G$32,6,0)),0)</f>
        <v>0</v>
      </c>
      <c r="G35" s="24">
        <f>IFERROR(IF(ISNA($E35/VLOOKUP($C35,Données!$B$13:'Données'!$H$32,7,0)*100), ,$E35/VLOOKUP($C35,Données!$B$13:'Données'!$H$32,7,0)*100),0)</f>
        <v>0</v>
      </c>
      <c r="H35" s="16"/>
      <c r="I35" s="15"/>
      <c r="J35" s="29"/>
      <c r="K35" s="27"/>
      <c r="L35" s="31">
        <f>IF(ISNA($K35-VLOOKUP($C35,Données!$B$13:'Données'!$E$32,4,0)), ,$K35-VLOOKUP($C35,Données!$B$13:'Données'!$E$32,4,0))</f>
        <v>0</v>
      </c>
      <c r="M35" s="27"/>
      <c r="N35" s="31">
        <f>IF(ISNA($M35-VLOOKUP($C35,Données!$B$13:'Données'!$E$32,4,0)), ,$M35-VLOOKUP($C35,Données!$B$13:'Données'!$E$32,4,0))</f>
        <v>0</v>
      </c>
      <c r="O35" s="3"/>
      <c r="P35" s="16"/>
      <c r="Q35" s="1"/>
      <c r="R35" s="1"/>
    </row>
    <row r="36" spans="1:18" ht="50.1" customHeight="1" x14ac:dyDescent="0.25">
      <c r="A36" s="1"/>
      <c r="B36" s="1"/>
      <c r="C36" s="15"/>
      <c r="D36" s="22"/>
      <c r="E36" s="16"/>
      <c r="F36" s="24">
        <f>IFERROR(IF(ISNA($E36/VLOOKUP($C36,Données!$B$13:'Données'!$G$32,6,0)), ,$E36/VLOOKUP($C36,Données!$B$13:'Données'!$G$32,6,0)),0)</f>
        <v>0</v>
      </c>
      <c r="G36" s="24">
        <f>IFERROR(IF(ISNA($E36/VLOOKUP($C36,Données!$B$13:'Données'!$H$32,7,0)*100), ,$E36/VLOOKUP($C36,Données!$B$13:'Données'!$H$32,7,0)*100),0)</f>
        <v>0</v>
      </c>
      <c r="H36" s="16"/>
      <c r="I36" s="15"/>
      <c r="J36" s="29"/>
      <c r="K36" s="27"/>
      <c r="L36" s="31">
        <f>IF(ISNA($K36-VLOOKUP($C36,Données!$B$13:'Données'!$E$32,4,0)), ,$K36-VLOOKUP($C36,Données!$B$13:'Données'!$E$32,4,0))</f>
        <v>0</v>
      </c>
      <c r="M36" s="27"/>
      <c r="N36" s="31">
        <f>IF(ISNA($M36-VLOOKUP($C36,Données!$B$13:'Données'!$E$32,4,0)), ,$M36-VLOOKUP($C36,Données!$B$13:'Données'!$E$32,4,0))</f>
        <v>0</v>
      </c>
      <c r="O36" s="3"/>
      <c r="P36" s="16"/>
      <c r="Q36" s="1"/>
      <c r="R36" s="1"/>
    </row>
    <row r="37" spans="1:18" ht="50.1" customHeight="1" x14ac:dyDescent="0.25">
      <c r="A37" s="1"/>
      <c r="B37" s="1"/>
      <c r="C37" s="15"/>
      <c r="D37" s="22"/>
      <c r="E37" s="16"/>
      <c r="F37" s="24">
        <f>IFERROR(IF(ISNA($E37/VLOOKUP($C37,Données!$B$13:'Données'!$G$32,6,0)), ,$E37/VLOOKUP($C37,Données!$B$13:'Données'!$G$32,6,0)),0)</f>
        <v>0</v>
      </c>
      <c r="G37" s="24">
        <f>IFERROR(IF(ISNA($E37/VLOOKUP($C37,Données!$B$13:'Données'!$H$32,7,0)*100), ,$E37/VLOOKUP($C37,Données!$B$13:'Données'!$H$32,7,0)*100),0)</f>
        <v>0</v>
      </c>
      <c r="H37" s="16"/>
      <c r="I37" s="15"/>
      <c r="J37" s="29"/>
      <c r="K37" s="27"/>
      <c r="L37" s="31">
        <f>IF(ISNA($K37-VLOOKUP($C37,Données!$B$13:'Données'!$E$32,4,0)), ,$K37-VLOOKUP($C37,Données!$B$13:'Données'!$E$32,4,0))</f>
        <v>0</v>
      </c>
      <c r="M37" s="27"/>
      <c r="N37" s="31">
        <f>IF(ISNA($M37-VLOOKUP($C37,Données!$B$13:'Données'!$E$32,4,0)), ,$M37-VLOOKUP($C37,Données!$B$13:'Données'!$E$32,4,0))</f>
        <v>0</v>
      </c>
      <c r="O37" s="3"/>
      <c r="P37" s="16"/>
      <c r="Q37" s="1"/>
      <c r="R37" s="1"/>
    </row>
    <row r="38" spans="1:18" ht="50.1" customHeight="1" x14ac:dyDescent="0.25">
      <c r="A38" s="1"/>
      <c r="B38" s="1"/>
      <c r="C38" s="15"/>
      <c r="D38" s="22"/>
      <c r="E38" s="16"/>
      <c r="F38" s="24">
        <f>IFERROR(IF(ISNA($E38/VLOOKUP($C38,Données!$B$13:'Données'!$G$32,6,0)), ,$E38/VLOOKUP($C38,Données!$B$13:'Données'!$G$32,6,0)),0)</f>
        <v>0</v>
      </c>
      <c r="G38" s="24">
        <f>IFERROR(IF(ISNA($E38/VLOOKUP($C38,Données!$B$13:'Données'!$H$32,7,0)*100), ,$E38/VLOOKUP($C38,Données!$B$13:'Données'!$H$32,7,0)*100),0)</f>
        <v>0</v>
      </c>
      <c r="H38" s="16"/>
      <c r="I38" s="15"/>
      <c r="J38" s="29"/>
      <c r="K38" s="27"/>
      <c r="L38" s="31">
        <f>IF(ISNA($K38-VLOOKUP($C38,Données!$B$13:'Données'!$E$32,4,0)), ,$K38-VLOOKUP($C38,Données!$B$13:'Données'!$E$32,4,0))</f>
        <v>0</v>
      </c>
      <c r="M38" s="27"/>
      <c r="N38" s="31">
        <f>IF(ISNA($M38-VLOOKUP($C38,Données!$B$13:'Données'!$E$32,4,0)), ,$M38-VLOOKUP($C38,Données!$B$13:'Données'!$E$32,4,0))</f>
        <v>0</v>
      </c>
      <c r="O38" s="3"/>
      <c r="P38" s="16"/>
      <c r="Q38" s="1"/>
      <c r="R38" s="1"/>
    </row>
    <row r="39" spans="1:18" ht="50.1" customHeight="1" x14ac:dyDescent="0.25">
      <c r="A39" s="1"/>
      <c r="B39" s="1"/>
      <c r="C39" s="15"/>
      <c r="D39" s="22"/>
      <c r="E39" s="16"/>
      <c r="F39" s="24">
        <f>IFERROR(IF(ISNA($E39/VLOOKUP($C39,Données!$B$13:'Données'!$G$32,6,0)), ,$E39/VLOOKUP($C39,Données!$B$13:'Données'!$G$32,6,0)),0)</f>
        <v>0</v>
      </c>
      <c r="G39" s="24">
        <f>IFERROR(IF(ISNA($E39/VLOOKUP($C39,Données!$B$13:'Données'!$H$32,7,0)*100), ,$E39/VLOOKUP($C39,Données!$B$13:'Données'!$H$32,7,0)*100),0)</f>
        <v>0</v>
      </c>
      <c r="H39" s="16"/>
      <c r="I39" s="15"/>
      <c r="J39" s="29"/>
      <c r="K39" s="27"/>
      <c r="L39" s="31">
        <f>IF(ISNA($K39-VLOOKUP($C39,Données!$B$13:'Données'!$E$32,4,0)), ,$K39-VLOOKUP($C39,Données!$B$13:'Données'!$E$32,4,0))</f>
        <v>0</v>
      </c>
      <c r="M39" s="27"/>
      <c r="N39" s="31">
        <f>IF(ISNA($M39-VLOOKUP($C39,Données!$B$13:'Données'!$E$32,4,0)), ,$M39-VLOOKUP($C39,Données!$B$13:'Données'!$E$32,4,0))</f>
        <v>0</v>
      </c>
      <c r="O39" s="3"/>
      <c r="P39" s="16"/>
      <c r="Q39" s="1"/>
      <c r="R39" s="1"/>
    </row>
    <row r="40" spans="1:18" ht="50.1" customHeight="1" x14ac:dyDescent="0.25">
      <c r="A40" s="1"/>
      <c r="B40" s="1"/>
      <c r="C40" s="15"/>
      <c r="D40" s="23"/>
      <c r="E40" s="18"/>
      <c r="F40" s="24">
        <f>IFERROR(IF(ISNA($E40/VLOOKUP($C40,Données!$B$13:'Données'!$G$32,6,0)), ,$E40/VLOOKUP($C40,Données!$B$13:'Données'!$G$32,6,0)),0)</f>
        <v>0</v>
      </c>
      <c r="G40" s="24">
        <f>IFERROR(IF(ISNA($E40/VLOOKUP($C40,Données!$B$13:'Données'!$H$32,7,0)*100), ,$E40/VLOOKUP($C40,Données!$B$13:'Données'!$H$32,7,0)*100),0)</f>
        <v>0</v>
      </c>
      <c r="H40" s="18"/>
      <c r="I40" s="17"/>
      <c r="J40" s="30"/>
      <c r="K40" s="28"/>
      <c r="L40" s="31">
        <f>IF(ISNA($K40-VLOOKUP($C40,Données!$B$13:'Données'!$E$32,4,0)), ,$K40-VLOOKUP($C40,Données!$B$13:'Données'!$E$32,4,0))</f>
        <v>0</v>
      </c>
      <c r="M40" s="28"/>
      <c r="N40" s="31">
        <f>IF(ISNA($M40-VLOOKUP($C40,Données!$B$13:'Données'!$E$32,4,0)), ,$M40-VLOOKUP($C40,Données!$B$13:'Données'!$E$32,4,0))</f>
        <v>0</v>
      </c>
      <c r="O40" s="3"/>
      <c r="P40" s="16"/>
      <c r="Q40" s="1"/>
      <c r="R40" s="1"/>
    </row>
    <row r="41" spans="1:18" ht="50.1" customHeight="1" x14ac:dyDescent="0.25">
      <c r="A41" s="1"/>
      <c r="B41" s="1"/>
      <c r="C41" s="15"/>
      <c r="D41" s="23"/>
      <c r="E41" s="18"/>
      <c r="F41" s="24">
        <f>IFERROR(IF(ISNA($E41/VLOOKUP($C41,Données!$B$13:'Données'!$G$32,6,0)), ,$E41/VLOOKUP($C41,Données!$B$13:'Données'!$G$32,6,0)),0)</f>
        <v>0</v>
      </c>
      <c r="G41" s="24">
        <f>IFERROR(IF(ISNA($E41/VLOOKUP($C41,Données!$B$13:'Données'!$H$32,7,0)*100), ,$E41/VLOOKUP($C41,Données!$B$13:'Données'!$H$32,7,0)*100),0)</f>
        <v>0</v>
      </c>
      <c r="H41" s="18"/>
      <c r="I41" s="17"/>
      <c r="J41" s="30"/>
      <c r="K41" s="28"/>
      <c r="L41" s="31">
        <f>IF(ISNA($K41-VLOOKUP($C41,Données!$B$13:'Données'!$E$32,4,0)), ,$K41-VLOOKUP($C41,Données!$B$13:'Données'!$E$32,4,0))</f>
        <v>0</v>
      </c>
      <c r="M41" s="28"/>
      <c r="N41" s="31">
        <f>IF(ISNA($M41-VLOOKUP($C41,Données!$B$13:'Données'!$E$32,4,0)), ,$M41-VLOOKUP($C41,Données!$B$13:'Données'!$E$32,4,0))</f>
        <v>0</v>
      </c>
      <c r="O41" s="3"/>
      <c r="P41" s="16"/>
      <c r="Q41" s="1"/>
      <c r="R41" s="1"/>
    </row>
    <row r="42" spans="1:18" ht="50.1" customHeight="1" x14ac:dyDescent="0.25">
      <c r="A42" s="1"/>
      <c r="B42" s="1"/>
      <c r="C42" s="15"/>
      <c r="D42" s="23"/>
      <c r="E42" s="18"/>
      <c r="F42" s="24">
        <f>IFERROR(IF(ISNA($E42/VLOOKUP($C42,Données!$B$13:'Données'!$G$32,6,0)), ,$E42/VLOOKUP($C42,Données!$B$13:'Données'!$G$32,6,0)),0)</f>
        <v>0</v>
      </c>
      <c r="G42" s="24">
        <f>IFERROR(IF(ISNA($E42/VLOOKUP($C42,Données!$B$13:'Données'!$H$32,7,0)*100), ,$E42/VLOOKUP($C42,Données!$B$13:'Données'!$H$32,7,0)*100),0)</f>
        <v>0</v>
      </c>
      <c r="H42" s="18"/>
      <c r="I42" s="17"/>
      <c r="J42" s="30"/>
      <c r="K42" s="28"/>
      <c r="L42" s="31">
        <f>IF(ISNA($K42-VLOOKUP($C42,Données!$B$13:'Données'!$E$32,4,0)), ,$K42-VLOOKUP($C42,Données!$B$13:'Données'!$E$32,4,0))</f>
        <v>0</v>
      </c>
      <c r="M42" s="28"/>
      <c r="N42" s="31">
        <f>IF(ISNA($M42-VLOOKUP($C42,Données!$B$13:'Données'!$E$32,4,0)), ,$M42-VLOOKUP($C42,Données!$B$13:'Données'!$E$32,4,0))</f>
        <v>0</v>
      </c>
      <c r="O42" s="3"/>
      <c r="P42" s="16"/>
      <c r="Q42" s="1"/>
      <c r="R42" s="1"/>
    </row>
    <row r="43" spans="1:18" ht="50.1" customHeight="1" x14ac:dyDescent="0.25">
      <c r="A43" s="1"/>
      <c r="B43" s="1"/>
      <c r="C43" s="15"/>
      <c r="D43" s="23"/>
      <c r="E43" s="18"/>
      <c r="F43" s="24">
        <f>IFERROR(IF(ISNA($E43/VLOOKUP($C43,Données!$B$13:'Données'!$G$32,6,0)), ,$E43/VLOOKUP($C43,Données!$B$13:'Données'!$G$32,6,0)),0)</f>
        <v>0</v>
      </c>
      <c r="G43" s="24">
        <f>IFERROR(IF(ISNA($E43/VLOOKUP($C43,Données!$B$13:'Données'!$H$32,7,0)*100), ,$E43/VLOOKUP($C43,Données!$B$13:'Données'!$H$32,7,0)*100),0)</f>
        <v>0</v>
      </c>
      <c r="H43" s="18"/>
      <c r="I43" s="17"/>
      <c r="J43" s="30"/>
      <c r="K43" s="28"/>
      <c r="L43" s="31">
        <f>IF(ISNA($K43-VLOOKUP($C43,Données!$B$13:'Données'!$E$32,4,0)), ,$K43-VLOOKUP($C43,Données!$B$13:'Données'!$E$32,4,0))</f>
        <v>0</v>
      </c>
      <c r="M43" s="28"/>
      <c r="N43" s="31">
        <f>IF(ISNA($M43-VLOOKUP($C43,Données!$B$13:'Données'!$E$32,4,0)), ,$M43-VLOOKUP($C43,Données!$B$13:'Données'!$E$32,4,0))</f>
        <v>0</v>
      </c>
      <c r="O43" s="3"/>
      <c r="P43" s="16"/>
      <c r="Q43" s="1"/>
      <c r="R43" s="1"/>
    </row>
    <row r="44" spans="1:18" ht="50.1" customHeight="1" x14ac:dyDescent="0.25">
      <c r="A44" s="1"/>
      <c r="B44" s="1"/>
      <c r="C44" s="15"/>
      <c r="D44" s="23"/>
      <c r="E44" s="18"/>
      <c r="F44" s="24">
        <f>IFERROR(IF(ISNA($E44/VLOOKUP($C44,Données!$B$13:'Données'!$G$32,6,0)), ,$E44/VLOOKUP($C44,Données!$B$13:'Données'!$G$32,6,0)),0)</f>
        <v>0</v>
      </c>
      <c r="G44" s="24">
        <f>IFERROR(IF(ISNA($E44/VLOOKUP($C44,Données!$B$13:'Données'!$H$32,7,0)*100), ,$E44/VLOOKUP($C44,Données!$B$13:'Données'!$H$32,7,0)*100),0)</f>
        <v>0</v>
      </c>
      <c r="H44" s="18"/>
      <c r="I44" s="17"/>
      <c r="J44" s="30"/>
      <c r="K44" s="28"/>
      <c r="L44" s="31">
        <f>IF(ISNA($K44-VLOOKUP($C44,Données!$B$13:'Données'!$E$32,4,0)), ,$K44-VLOOKUP($C44,Données!$B$13:'Données'!$E$32,4,0))</f>
        <v>0</v>
      </c>
      <c r="M44" s="28"/>
      <c r="N44" s="31">
        <f>IF(ISNA($M44-VLOOKUP($C44,Données!$B$13:'Données'!$E$32,4,0)), ,$M44-VLOOKUP($C44,Données!$B$13:'Données'!$E$32,4,0))</f>
        <v>0</v>
      </c>
      <c r="O44" s="3"/>
      <c r="P44" s="16"/>
      <c r="Q44" s="1"/>
      <c r="R44" s="1"/>
    </row>
    <row r="45" spans="1:18" x14ac:dyDescent="0.25">
      <c r="A45" s="1"/>
      <c r="B45" s="1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1"/>
      <c r="R45" s="1"/>
    </row>
    <row r="46" spans="1:18" x14ac:dyDescent="0.25">
      <c r="A46" s="1"/>
      <c r="B46" s="1"/>
      <c r="C46" s="5" t="s">
        <v>30</v>
      </c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1"/>
      <c r="R46" s="1"/>
    </row>
    <row r="47" spans="1:18" x14ac:dyDescent="0.25">
      <c r="A47" s="1"/>
      <c r="B47" s="1"/>
      <c r="C47" s="5" t="s">
        <v>23</v>
      </c>
      <c r="D47" s="5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1"/>
      <c r="R47" s="1"/>
    </row>
    <row r="48" spans="1:18" x14ac:dyDescent="0.25">
      <c r="A48" s="1"/>
      <c r="B48" s="1"/>
      <c r="C48" s="5"/>
      <c r="D48" s="5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1"/>
      <c r="R48" s="1"/>
    </row>
    <row r="49" spans="1:18" x14ac:dyDescent="0.25">
      <c r="A49" s="1"/>
      <c r="B49" s="1"/>
      <c r="C49" s="6" t="s">
        <v>13</v>
      </c>
      <c r="D49" s="6" t="s">
        <v>8</v>
      </c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1"/>
      <c r="R49" s="1"/>
    </row>
    <row r="50" spans="1:18" ht="5.0999999999999996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</row>
  </sheetData>
  <sheetProtection algorithmName="SHA-512" hashValue="JA0TJFKVHV0pTxm1Koxwe3ax+B+Pp1121MAohSH7xrH9GxlietPLWZqN/AUU2i2hDhtqwN1g6dg7qq5hXckZlw==" saltValue="Aw79uiSkZQzAUdtJE+RczA==" spinCount="100000" sheet="1" objects="1" scenarios="1"/>
  <protectedRanges>
    <protectedRange sqref="P29:P44" name="Plage4"/>
    <protectedRange sqref="M29:M44" name="Plage3"/>
    <protectedRange sqref="H29:K44" name="Plage2"/>
    <protectedRange sqref="C29:E44" name="Plage1"/>
  </protectedRanges>
  <mergeCells count="15">
    <mergeCell ref="C25:C28"/>
    <mergeCell ref="D25:D28"/>
    <mergeCell ref="I25:I28"/>
    <mergeCell ref="E25:E28"/>
    <mergeCell ref="F25:F28"/>
    <mergeCell ref="G25:G28"/>
    <mergeCell ref="H25:H28"/>
    <mergeCell ref="P25:P28"/>
    <mergeCell ref="J25:J28"/>
    <mergeCell ref="K25:L26"/>
    <mergeCell ref="M25:N26"/>
    <mergeCell ref="N27:N28"/>
    <mergeCell ref="K27:K28"/>
    <mergeCell ref="L27:L28"/>
    <mergeCell ref="M27:M28"/>
  </mergeCells>
  <conditionalFormatting sqref="F29:G44">
    <cfRule type="cellIs" dxfId="27" priority="9" operator="equal">
      <formula>0</formula>
    </cfRule>
  </conditionalFormatting>
  <conditionalFormatting sqref="L29">
    <cfRule type="cellIs" dxfId="26" priority="8" operator="equal">
      <formula>0</formula>
    </cfRule>
  </conditionalFormatting>
  <conditionalFormatting sqref="L30:L44">
    <cfRule type="cellIs" dxfId="25" priority="7" operator="equal">
      <formula>0</formula>
    </cfRule>
  </conditionalFormatting>
  <conditionalFormatting sqref="L29:L44">
    <cfRule type="cellIs" dxfId="24" priority="6" operator="lessThan">
      <formula>0</formula>
    </cfRule>
  </conditionalFormatting>
  <conditionalFormatting sqref="N29">
    <cfRule type="cellIs" dxfId="23" priority="5" operator="equal">
      <formula>0</formula>
    </cfRule>
  </conditionalFormatting>
  <conditionalFormatting sqref="N29">
    <cfRule type="cellIs" dxfId="22" priority="4" operator="lessThan">
      <formula>0</formula>
    </cfRule>
  </conditionalFormatting>
  <conditionalFormatting sqref="N30:N44">
    <cfRule type="cellIs" dxfId="21" priority="3" operator="equal">
      <formula>0</formula>
    </cfRule>
  </conditionalFormatting>
  <conditionalFormatting sqref="N30:N44">
    <cfRule type="cellIs" dxfId="20" priority="2" operator="lessThan">
      <formula>0</formula>
    </cfRule>
  </conditionalFormatting>
  <conditionalFormatting sqref="L30:L44">
    <cfRule type="cellIs" dxfId="19" priority="1" operator="equal">
      <formula>0</formula>
    </cfRule>
  </conditionalFormatting>
  <printOptions horizontalCentered="1" verticalCentered="1"/>
  <pageMargins left="0" right="0" top="0" bottom="1.3779527559055118" header="0.31496062992125984" footer="0.31496062992125984"/>
  <pageSetup paperSize="8" scale="58" orientation="landscape" r:id="rId1"/>
  <headerFooter>
    <oddFooter>&amp;C&amp;G</oddFoot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OFFSET(Données!$B$13:$B$32,0,0,COUNTA(Données!$B$13:$B$32),1)</xm:f>
          </x14:formula1>
          <xm:sqref>C29:C44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R50"/>
  <sheetViews>
    <sheetView showGridLines="0" zoomScaleNormal="100" workbookViewId="0"/>
  </sheetViews>
  <sheetFormatPr baseColWidth="10" defaultColWidth="11.42578125" defaultRowHeight="15" x14ac:dyDescent="0.25"/>
  <cols>
    <col min="1" max="2" width="0.85546875" customWidth="1"/>
    <col min="3" max="3" width="55.7109375" customWidth="1"/>
    <col min="4" max="14" width="15.7109375" customWidth="1"/>
    <col min="15" max="15" width="1.7109375" customWidth="1"/>
    <col min="16" max="16" width="99.7109375" customWidth="1"/>
    <col min="17" max="18" width="0.85546875" customWidth="1"/>
  </cols>
  <sheetData>
    <row r="1" spans="1:18" ht="5.0999999999999996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 s="1"/>
      <c r="B2" s="1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</row>
    <row r="3" spans="1:18" x14ac:dyDescent="0.25">
      <c r="A3" s="1"/>
      <c r="B3" s="1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</row>
    <row r="4" spans="1:18" x14ac:dyDescent="0.25">
      <c r="A4" s="1"/>
      <c r="B4" s="1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</row>
    <row r="5" spans="1:18" x14ac:dyDescent="0.25">
      <c r="A5" s="1"/>
      <c r="B5" s="1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</row>
    <row r="6" spans="1:18" x14ac:dyDescent="0.25">
      <c r="A6" s="1"/>
      <c r="B6" s="1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x14ac:dyDescent="0.25">
      <c r="A7" s="1"/>
      <c r="B7" s="1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x14ac:dyDescent="0.25">
      <c r="A8" s="1"/>
      <c r="B8" s="1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x14ac:dyDescent="0.25">
      <c r="A9" s="1"/>
      <c r="B9" s="1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x14ac:dyDescent="0.25">
      <c r="A10" s="1"/>
      <c r="B10" s="1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</row>
    <row r="20" spans="1:18" x14ac:dyDescent="0.25">
      <c r="A20" s="1"/>
      <c r="B20" s="1"/>
      <c r="C20" s="6"/>
      <c r="D20" s="6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1"/>
      <c r="R20" s="1"/>
    </row>
    <row r="21" spans="1:18" x14ac:dyDescent="0.25">
      <c r="A21" s="1"/>
      <c r="B21" s="1"/>
      <c r="C21" s="6"/>
      <c r="D21" s="6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1"/>
      <c r="R21" s="1"/>
    </row>
    <row r="22" spans="1:18" x14ac:dyDescent="0.25">
      <c r="A22" s="1"/>
      <c r="B22" s="1"/>
      <c r="C22" s="6"/>
      <c r="D22" s="6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1"/>
      <c r="R22" s="1"/>
    </row>
    <row r="23" spans="1:18" x14ac:dyDescent="0.25">
      <c r="A23" s="1"/>
      <c r="B23" s="1"/>
      <c r="C23" s="6"/>
      <c r="D23" s="6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1"/>
      <c r="R23" s="1"/>
    </row>
    <row r="24" spans="1:18" x14ac:dyDescent="0.25">
      <c r="A24" s="1"/>
      <c r="B24" s="1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1"/>
      <c r="R24" s="1"/>
    </row>
    <row r="25" spans="1:18" ht="15" customHeight="1" x14ac:dyDescent="0.25">
      <c r="A25" s="1"/>
      <c r="B25" s="1"/>
      <c r="C25" s="65" t="s">
        <v>14</v>
      </c>
      <c r="D25" s="65" t="s">
        <v>27</v>
      </c>
      <c r="E25" s="65" t="s">
        <v>28</v>
      </c>
      <c r="F25" s="65" t="s">
        <v>39</v>
      </c>
      <c r="G25" s="48" t="s">
        <v>29</v>
      </c>
      <c r="H25" s="51" t="s">
        <v>31</v>
      </c>
      <c r="I25" s="52"/>
      <c r="J25" s="51" t="s">
        <v>32</v>
      </c>
      <c r="K25" s="52"/>
      <c r="L25" s="65" t="s">
        <v>36</v>
      </c>
      <c r="M25" s="55" t="s">
        <v>15</v>
      </c>
      <c r="N25" s="56"/>
      <c r="O25" s="2"/>
      <c r="P25" s="68" t="s">
        <v>21</v>
      </c>
      <c r="Q25" s="1"/>
      <c r="R25" s="1"/>
    </row>
    <row r="26" spans="1:18" x14ac:dyDescent="0.25">
      <c r="A26" s="1"/>
      <c r="B26" s="1"/>
      <c r="C26" s="66"/>
      <c r="D26" s="66"/>
      <c r="E26" s="66"/>
      <c r="F26" s="66"/>
      <c r="G26" s="49"/>
      <c r="H26" s="53"/>
      <c r="I26" s="54"/>
      <c r="J26" s="53"/>
      <c r="K26" s="54"/>
      <c r="L26" s="66"/>
      <c r="M26" s="57"/>
      <c r="N26" s="58"/>
      <c r="O26" s="2"/>
      <c r="P26" s="69"/>
      <c r="Q26" s="1"/>
      <c r="R26" s="1"/>
    </row>
    <row r="27" spans="1:18" ht="15" customHeight="1" x14ac:dyDescent="0.25">
      <c r="A27" s="1"/>
      <c r="B27" s="1"/>
      <c r="C27" s="66"/>
      <c r="D27" s="66"/>
      <c r="E27" s="66"/>
      <c r="F27" s="66"/>
      <c r="G27" s="49"/>
      <c r="H27" s="63" t="s">
        <v>9</v>
      </c>
      <c r="I27" s="74" t="s">
        <v>10</v>
      </c>
      <c r="J27" s="66" t="s">
        <v>6</v>
      </c>
      <c r="K27" s="71" t="s">
        <v>7</v>
      </c>
      <c r="L27" s="66"/>
      <c r="M27" s="63" t="s">
        <v>6</v>
      </c>
      <c r="N27" s="73" t="s">
        <v>7</v>
      </c>
      <c r="O27" s="2"/>
      <c r="P27" s="69"/>
      <c r="Q27" s="1"/>
      <c r="R27" s="1"/>
    </row>
    <row r="28" spans="1:18" x14ac:dyDescent="0.25">
      <c r="A28" s="1"/>
      <c r="B28" s="1"/>
      <c r="C28" s="67"/>
      <c r="D28" s="67"/>
      <c r="E28" s="67"/>
      <c r="F28" s="67"/>
      <c r="G28" s="50"/>
      <c r="H28" s="64"/>
      <c r="I28" s="58"/>
      <c r="J28" s="67"/>
      <c r="K28" s="72"/>
      <c r="L28" s="67"/>
      <c r="M28" s="64"/>
      <c r="N28" s="72"/>
      <c r="O28" s="2"/>
      <c r="P28" s="70"/>
      <c r="Q28" s="1"/>
      <c r="R28" s="1"/>
    </row>
    <row r="29" spans="1:18" ht="50.1" customHeight="1" x14ac:dyDescent="0.25">
      <c r="A29" s="1"/>
      <c r="B29" s="1"/>
      <c r="C29" s="15"/>
      <c r="D29" s="15"/>
      <c r="E29" s="16"/>
      <c r="F29" s="16"/>
      <c r="G29" s="29"/>
      <c r="H29" s="16"/>
      <c r="I29" s="16"/>
      <c r="J29" s="27"/>
      <c r="K29" s="31">
        <f>IF(ISNA($J29-VLOOKUP($C29,Données!$B$13:'Données'!$E$32,4,0)), ,$J29-VLOOKUP($C29,Données!$B$13:'Données'!$E$32,4,0))</f>
        <v>0</v>
      </c>
      <c r="L29" s="16"/>
      <c r="M29" s="27"/>
      <c r="N29" s="31">
        <f>IF(ISNA($M29-VLOOKUP($C29,Données!$B$13:'Données'!$E$32,4,0)), ,$M29-VLOOKUP($C29,Données!$B$13:'Données'!$E$32,4,0))</f>
        <v>0</v>
      </c>
      <c r="O29" s="3"/>
      <c r="P29" s="16"/>
      <c r="Q29" s="1"/>
      <c r="R29" s="1"/>
    </row>
    <row r="30" spans="1:18" ht="50.1" customHeight="1" x14ac:dyDescent="0.25">
      <c r="A30" s="1"/>
      <c r="B30" s="1"/>
      <c r="C30" s="15"/>
      <c r="D30" s="15"/>
      <c r="E30" s="16"/>
      <c r="F30" s="16"/>
      <c r="G30" s="29"/>
      <c r="H30" s="16"/>
      <c r="I30" s="16"/>
      <c r="J30" s="27"/>
      <c r="K30" s="31">
        <f>IF(ISNA($J30-VLOOKUP($C30,Données!$B$13:'Données'!$E$32,4,0)), ,$J30-VLOOKUP($C30,Données!$B$13:'Données'!$E$32,4,0))</f>
        <v>0</v>
      </c>
      <c r="L30" s="16"/>
      <c r="M30" s="27"/>
      <c r="N30" s="31">
        <f>IF(ISNA($M30-VLOOKUP($C30,Données!$B$13:'Données'!$E$32,4,0)), ,$M30-VLOOKUP($C30,Données!$B$13:'Données'!$E$32,4,0))</f>
        <v>0</v>
      </c>
      <c r="O30" s="3"/>
      <c r="P30" s="16"/>
      <c r="Q30" s="1"/>
      <c r="R30" s="1"/>
    </row>
    <row r="31" spans="1:18" ht="50.1" customHeight="1" x14ac:dyDescent="0.25">
      <c r="A31" s="1"/>
      <c r="B31" s="1"/>
      <c r="C31" s="15"/>
      <c r="D31" s="15"/>
      <c r="E31" s="16"/>
      <c r="F31" s="16"/>
      <c r="G31" s="29"/>
      <c r="H31" s="16"/>
      <c r="I31" s="16"/>
      <c r="J31" s="27"/>
      <c r="K31" s="31">
        <f>IF(ISNA($J31-VLOOKUP($C31,Données!$B$13:'Données'!$E$32,4,0)), ,$J31-VLOOKUP($C31,Données!$B$13:'Données'!$E$32,4,0))</f>
        <v>0</v>
      </c>
      <c r="L31" s="16"/>
      <c r="M31" s="27"/>
      <c r="N31" s="31">
        <f>IF(ISNA($M31-VLOOKUP($C31,Données!$B$13:'Données'!$E$32,4,0)), ,$M31-VLOOKUP($C31,Données!$B$13:'Données'!$E$32,4,0))</f>
        <v>0</v>
      </c>
      <c r="O31" s="3"/>
      <c r="P31" s="16"/>
      <c r="Q31" s="1"/>
      <c r="R31" s="1"/>
    </row>
    <row r="32" spans="1:18" ht="50.1" customHeight="1" x14ac:dyDescent="0.25">
      <c r="A32" s="1"/>
      <c r="B32" s="1"/>
      <c r="C32" s="15"/>
      <c r="D32" s="15"/>
      <c r="E32" s="16"/>
      <c r="F32" s="16"/>
      <c r="G32" s="29"/>
      <c r="H32" s="16"/>
      <c r="I32" s="16"/>
      <c r="J32" s="27"/>
      <c r="K32" s="31">
        <f>IF(ISNA($J32-VLOOKUP($C32,Données!$B$13:'Données'!$E$32,4,0)), ,$J32-VLOOKUP($C32,Données!$B$13:'Données'!$E$32,4,0))</f>
        <v>0</v>
      </c>
      <c r="L32" s="16"/>
      <c r="M32" s="27"/>
      <c r="N32" s="31">
        <f>IF(ISNA($M32-VLOOKUP($C32,Données!$B$13:'Données'!$E$32,4,0)), ,$M32-VLOOKUP($C32,Données!$B$13:'Données'!$E$32,4,0))</f>
        <v>0</v>
      </c>
      <c r="O32" s="3"/>
      <c r="P32" s="16"/>
      <c r="Q32" s="1"/>
      <c r="R32" s="1"/>
    </row>
    <row r="33" spans="1:18" ht="50.1" customHeight="1" x14ac:dyDescent="0.25">
      <c r="A33" s="1"/>
      <c r="B33" s="1"/>
      <c r="C33" s="15"/>
      <c r="D33" s="15"/>
      <c r="E33" s="16"/>
      <c r="F33" s="16"/>
      <c r="G33" s="29"/>
      <c r="H33" s="16"/>
      <c r="I33" s="16"/>
      <c r="J33" s="27"/>
      <c r="K33" s="31">
        <f>IF(ISNA($J33-VLOOKUP($C33,Données!$B$13:'Données'!$E$32,4,0)), ,$J33-VLOOKUP($C33,Données!$B$13:'Données'!$E$32,4,0))</f>
        <v>0</v>
      </c>
      <c r="L33" s="16"/>
      <c r="M33" s="27"/>
      <c r="N33" s="31">
        <f>IF(ISNA($M33-VLOOKUP($C33,Données!$B$13:'Données'!$E$32,4,0)), ,$M33-VLOOKUP($C33,Données!$B$13:'Données'!$E$32,4,0))</f>
        <v>0</v>
      </c>
      <c r="O33" s="3"/>
      <c r="P33" s="16"/>
      <c r="Q33" s="1"/>
      <c r="R33" s="1"/>
    </row>
    <row r="34" spans="1:18" ht="50.1" customHeight="1" x14ac:dyDescent="0.25">
      <c r="A34" s="1"/>
      <c r="B34" s="1"/>
      <c r="C34" s="15"/>
      <c r="D34" s="15"/>
      <c r="E34" s="16"/>
      <c r="F34" s="16"/>
      <c r="G34" s="29"/>
      <c r="H34" s="16"/>
      <c r="I34" s="16"/>
      <c r="J34" s="27"/>
      <c r="K34" s="31">
        <f>IF(ISNA($J34-VLOOKUP($C34,Données!$B$13:'Données'!$E$32,4,0)), ,$J34-VLOOKUP($C34,Données!$B$13:'Données'!$E$32,4,0))</f>
        <v>0</v>
      </c>
      <c r="L34" s="16"/>
      <c r="M34" s="27"/>
      <c r="N34" s="31">
        <f>IF(ISNA($M34-VLOOKUP($C34,Données!$B$13:'Données'!$E$32,4,0)), ,$M34-VLOOKUP($C34,Données!$B$13:'Données'!$E$32,4,0))</f>
        <v>0</v>
      </c>
      <c r="O34" s="3"/>
      <c r="P34" s="16"/>
      <c r="Q34" s="1"/>
      <c r="R34" s="1"/>
    </row>
    <row r="35" spans="1:18" ht="50.1" customHeight="1" x14ac:dyDescent="0.25">
      <c r="A35" s="1"/>
      <c r="B35" s="1"/>
      <c r="C35" s="15"/>
      <c r="D35" s="15"/>
      <c r="E35" s="16"/>
      <c r="F35" s="16"/>
      <c r="G35" s="29"/>
      <c r="H35" s="16"/>
      <c r="I35" s="16"/>
      <c r="J35" s="27"/>
      <c r="K35" s="31">
        <f>IF(ISNA($J35-VLOOKUP($C35,Données!$B$13:'Données'!$E$32,4,0)), ,$J35-VLOOKUP($C35,Données!$B$13:'Données'!$E$32,4,0))</f>
        <v>0</v>
      </c>
      <c r="L35" s="16"/>
      <c r="M35" s="27"/>
      <c r="N35" s="31">
        <f>IF(ISNA($M35-VLOOKUP($C35,Données!$B$13:'Données'!$E$32,4,0)), ,$M35-VLOOKUP($C35,Données!$B$13:'Données'!$E$32,4,0))</f>
        <v>0</v>
      </c>
      <c r="O35" s="3"/>
      <c r="P35" s="16"/>
      <c r="Q35" s="1"/>
      <c r="R35" s="1"/>
    </row>
    <row r="36" spans="1:18" ht="50.1" customHeight="1" x14ac:dyDescent="0.25">
      <c r="A36" s="1"/>
      <c r="B36" s="1"/>
      <c r="C36" s="15"/>
      <c r="D36" s="15"/>
      <c r="E36" s="16"/>
      <c r="F36" s="16"/>
      <c r="G36" s="29"/>
      <c r="H36" s="16"/>
      <c r="I36" s="16"/>
      <c r="J36" s="27"/>
      <c r="K36" s="31">
        <f>IF(ISNA($J36-VLOOKUP($C36,Données!$B$13:'Données'!$E$32,4,0)), ,$J36-VLOOKUP($C36,Données!$B$13:'Données'!$E$32,4,0))</f>
        <v>0</v>
      </c>
      <c r="L36" s="16"/>
      <c r="M36" s="27"/>
      <c r="N36" s="31">
        <f>IF(ISNA($M36-VLOOKUP($C36,Données!$B$13:'Données'!$E$32,4,0)), ,$M36-VLOOKUP($C36,Données!$B$13:'Données'!$E$32,4,0))</f>
        <v>0</v>
      </c>
      <c r="O36" s="3"/>
      <c r="P36" s="16"/>
      <c r="Q36" s="1"/>
      <c r="R36" s="1"/>
    </row>
    <row r="37" spans="1:18" ht="50.1" customHeight="1" x14ac:dyDescent="0.25">
      <c r="A37" s="1"/>
      <c r="B37" s="1"/>
      <c r="C37" s="15"/>
      <c r="D37" s="15"/>
      <c r="E37" s="16"/>
      <c r="F37" s="16"/>
      <c r="G37" s="29"/>
      <c r="H37" s="16"/>
      <c r="I37" s="16"/>
      <c r="J37" s="27"/>
      <c r="K37" s="31">
        <f>IF(ISNA($J37-VLOOKUP($C37,Données!$B$13:'Données'!$E$32,4,0)), ,$J37-VLOOKUP($C37,Données!$B$13:'Données'!$E$32,4,0))</f>
        <v>0</v>
      </c>
      <c r="L37" s="16"/>
      <c r="M37" s="27"/>
      <c r="N37" s="31">
        <f>IF(ISNA($M37-VLOOKUP($C37,Données!$B$13:'Données'!$E$32,4,0)), ,$M37-VLOOKUP($C37,Données!$B$13:'Données'!$E$32,4,0))</f>
        <v>0</v>
      </c>
      <c r="O37" s="3"/>
      <c r="P37" s="16"/>
      <c r="Q37" s="1"/>
      <c r="R37" s="1"/>
    </row>
    <row r="38" spans="1:18" ht="50.1" customHeight="1" x14ac:dyDescent="0.25">
      <c r="A38" s="1"/>
      <c r="B38" s="1"/>
      <c r="C38" s="15"/>
      <c r="D38" s="15"/>
      <c r="E38" s="16"/>
      <c r="F38" s="16"/>
      <c r="G38" s="29"/>
      <c r="H38" s="16"/>
      <c r="I38" s="16"/>
      <c r="J38" s="27"/>
      <c r="K38" s="31">
        <f>IF(ISNA($J38-VLOOKUP($C38,Données!$B$13:'Données'!$E$32,4,0)), ,$J38-VLOOKUP($C38,Données!$B$13:'Données'!$E$32,4,0))</f>
        <v>0</v>
      </c>
      <c r="L38" s="16"/>
      <c r="M38" s="27"/>
      <c r="N38" s="31">
        <f>IF(ISNA($M38-VLOOKUP($C38,Données!$B$13:'Données'!$E$32,4,0)), ,$M38-VLOOKUP($C38,Données!$B$13:'Données'!$E$32,4,0))</f>
        <v>0</v>
      </c>
      <c r="O38" s="3"/>
      <c r="P38" s="16"/>
      <c r="Q38" s="1"/>
      <c r="R38" s="1"/>
    </row>
    <row r="39" spans="1:18" ht="50.1" customHeight="1" x14ac:dyDescent="0.25">
      <c r="A39" s="1"/>
      <c r="B39" s="1"/>
      <c r="C39" s="15"/>
      <c r="D39" s="15"/>
      <c r="E39" s="16"/>
      <c r="F39" s="16"/>
      <c r="G39" s="29"/>
      <c r="H39" s="16"/>
      <c r="I39" s="16"/>
      <c r="J39" s="27"/>
      <c r="K39" s="31">
        <f>IF(ISNA($J39-VLOOKUP($C39,Données!$B$13:'Données'!$E$32,4,0)), ,$J39-VLOOKUP($C39,Données!$B$13:'Données'!$E$32,4,0))</f>
        <v>0</v>
      </c>
      <c r="L39" s="16"/>
      <c r="M39" s="27"/>
      <c r="N39" s="31">
        <f>IF(ISNA($M39-VLOOKUP($C39,Données!$B$13:'Données'!$E$32,4,0)), ,$M39-VLOOKUP($C39,Données!$B$13:'Données'!$E$32,4,0))</f>
        <v>0</v>
      </c>
      <c r="O39" s="3"/>
      <c r="P39" s="16"/>
      <c r="Q39" s="1"/>
      <c r="R39" s="1"/>
    </row>
    <row r="40" spans="1:18" ht="50.1" customHeight="1" x14ac:dyDescent="0.25">
      <c r="A40" s="1"/>
      <c r="B40" s="1"/>
      <c r="C40" s="15"/>
      <c r="D40" s="15"/>
      <c r="E40" s="16"/>
      <c r="F40" s="16"/>
      <c r="G40" s="29"/>
      <c r="H40" s="16"/>
      <c r="I40" s="16"/>
      <c r="J40" s="27"/>
      <c r="K40" s="31">
        <f>IF(ISNA($J40-VLOOKUP($C40,Données!$B$13:'Données'!$E$32,4,0)), ,$J40-VLOOKUP($C40,Données!$B$13:'Données'!$E$32,4,0))</f>
        <v>0</v>
      </c>
      <c r="L40" s="16"/>
      <c r="M40" s="27"/>
      <c r="N40" s="31">
        <f>IF(ISNA($M40-VLOOKUP($C40,Données!$B$13:'Données'!$E$32,4,0)), ,$M40-VLOOKUP($C40,Données!$B$13:'Données'!$E$32,4,0))</f>
        <v>0</v>
      </c>
      <c r="O40" s="3"/>
      <c r="P40" s="16"/>
      <c r="Q40" s="1"/>
      <c r="R40" s="1"/>
    </row>
    <row r="41" spans="1:18" ht="50.1" customHeight="1" x14ac:dyDescent="0.25">
      <c r="A41" s="1"/>
      <c r="B41" s="1"/>
      <c r="C41" s="15"/>
      <c r="D41" s="15"/>
      <c r="E41" s="16"/>
      <c r="F41" s="16"/>
      <c r="G41" s="29"/>
      <c r="H41" s="16"/>
      <c r="I41" s="16"/>
      <c r="J41" s="27"/>
      <c r="K41" s="31">
        <f>IF(ISNA($J41-VLOOKUP($C41,Données!$B$13:'Données'!$E$32,4,0)), ,$J41-VLOOKUP($C41,Données!$B$13:'Données'!$E$32,4,0))</f>
        <v>0</v>
      </c>
      <c r="L41" s="16"/>
      <c r="M41" s="27"/>
      <c r="N41" s="31">
        <f>IF(ISNA($M41-VLOOKUP($C41,Données!$B$13:'Données'!$E$32,4,0)), ,$M41-VLOOKUP($C41,Données!$B$13:'Données'!$E$32,4,0))</f>
        <v>0</v>
      </c>
      <c r="O41" s="3"/>
      <c r="P41" s="16"/>
      <c r="Q41" s="1"/>
      <c r="R41" s="1"/>
    </row>
    <row r="42" spans="1:18" ht="50.1" customHeight="1" x14ac:dyDescent="0.25">
      <c r="A42" s="1"/>
      <c r="B42" s="1"/>
      <c r="C42" s="15"/>
      <c r="D42" s="15"/>
      <c r="E42" s="16"/>
      <c r="F42" s="16"/>
      <c r="G42" s="29"/>
      <c r="H42" s="16"/>
      <c r="I42" s="16"/>
      <c r="J42" s="27"/>
      <c r="K42" s="31">
        <f>IF(ISNA($J42-VLOOKUP($C42,Données!$B$13:'Données'!$E$32,4,0)), ,$J42-VLOOKUP($C42,Données!$B$13:'Données'!$E$32,4,0))</f>
        <v>0</v>
      </c>
      <c r="L42" s="16"/>
      <c r="M42" s="27"/>
      <c r="N42" s="31">
        <f>IF(ISNA($M42-VLOOKUP($C42,Données!$B$13:'Données'!$E$32,4,0)), ,$M42-VLOOKUP($C42,Données!$B$13:'Données'!$E$32,4,0))</f>
        <v>0</v>
      </c>
      <c r="O42" s="3"/>
      <c r="P42" s="16"/>
      <c r="Q42" s="1"/>
      <c r="R42" s="1"/>
    </row>
    <row r="43" spans="1:18" ht="50.1" customHeight="1" x14ac:dyDescent="0.25">
      <c r="A43" s="1"/>
      <c r="B43" s="1"/>
      <c r="C43" s="15"/>
      <c r="D43" s="15"/>
      <c r="E43" s="16"/>
      <c r="F43" s="16"/>
      <c r="G43" s="29"/>
      <c r="H43" s="16"/>
      <c r="I43" s="16"/>
      <c r="J43" s="27"/>
      <c r="K43" s="31">
        <f>IF(ISNA($J43-VLOOKUP($C43,Données!$B$13:'Données'!$E$32,4,0)), ,$J43-VLOOKUP($C43,Données!$B$13:'Données'!$E$32,4,0))</f>
        <v>0</v>
      </c>
      <c r="L43" s="16"/>
      <c r="M43" s="27"/>
      <c r="N43" s="31">
        <f>IF(ISNA($M43-VLOOKUP($C43,Données!$B$13:'Données'!$E$32,4,0)), ,$M43-VLOOKUP($C43,Données!$B$13:'Données'!$E$32,4,0))</f>
        <v>0</v>
      </c>
      <c r="O43" s="3"/>
      <c r="P43" s="16"/>
      <c r="Q43" s="1"/>
      <c r="R43" s="1"/>
    </row>
    <row r="44" spans="1:18" ht="50.1" customHeight="1" x14ac:dyDescent="0.25">
      <c r="A44" s="1"/>
      <c r="B44" s="1"/>
      <c r="C44" s="15"/>
      <c r="D44" s="17"/>
      <c r="E44" s="18"/>
      <c r="F44" s="18"/>
      <c r="G44" s="30"/>
      <c r="H44" s="18"/>
      <c r="I44" s="18"/>
      <c r="J44" s="28"/>
      <c r="K44" s="31">
        <f>IF(ISNA($J44-VLOOKUP($C44,Données!$B$13:'Données'!$E$32,4,0)), ,$J44-VLOOKUP($C44,Données!$B$13:'Données'!$E$32,4,0))</f>
        <v>0</v>
      </c>
      <c r="L44" s="18"/>
      <c r="M44" s="28"/>
      <c r="N44" s="31">
        <f>IF(ISNA($M44-VLOOKUP($C44,Données!$B$13:'Données'!$E$32,4,0)), ,$M44-VLOOKUP($C44,Données!$B$13:'Données'!$E$32,4,0))</f>
        <v>0</v>
      </c>
      <c r="O44" s="3"/>
      <c r="P44" s="16"/>
      <c r="Q44" s="1"/>
      <c r="R44" s="1"/>
    </row>
    <row r="45" spans="1:18" x14ac:dyDescent="0.25">
      <c r="A45" s="1"/>
      <c r="B45" s="1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1"/>
      <c r="R45" s="1"/>
    </row>
    <row r="46" spans="1:18" x14ac:dyDescent="0.25">
      <c r="A46" s="1"/>
      <c r="B46" s="1"/>
      <c r="C46" s="5" t="s">
        <v>34</v>
      </c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1"/>
      <c r="R46" s="1"/>
    </row>
    <row r="47" spans="1:18" x14ac:dyDescent="0.25">
      <c r="A47" s="1"/>
      <c r="B47" s="1"/>
      <c r="C47" s="5" t="s">
        <v>23</v>
      </c>
      <c r="D47" s="5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1"/>
      <c r="R47" s="1"/>
    </row>
    <row r="48" spans="1:18" x14ac:dyDescent="0.25">
      <c r="A48" s="1"/>
      <c r="B48" s="1"/>
      <c r="C48" s="5"/>
      <c r="D48" s="5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1"/>
      <c r="R48" s="1"/>
    </row>
    <row r="49" spans="1:18" x14ac:dyDescent="0.25">
      <c r="A49" s="1"/>
      <c r="B49" s="1"/>
      <c r="C49" s="6" t="s">
        <v>12</v>
      </c>
      <c r="D49" s="6" t="s">
        <v>8</v>
      </c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1"/>
      <c r="R49" s="1"/>
    </row>
    <row r="50" spans="1:18" ht="5.0999999999999996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</row>
  </sheetData>
  <sheetProtection algorithmName="SHA-512" hashValue="7areQDqXMVLTXbnDYQIKZNVtk1hyF7KDr06RjcuCxL6YHVri0+mcKkvjStZhCKM1e7Yu3l59tBgMRpJZyI3eXA==" saltValue="RkBHDbpd2PeCcyv7nr3XsQ==" spinCount="100000" sheet="1" objects="1" scenarios="1"/>
  <protectedRanges>
    <protectedRange sqref="P29:P44" name="Plage3"/>
    <protectedRange sqref="L29:M44" name="Plage2"/>
    <protectedRange sqref="D29:J44" name="Plage1"/>
    <protectedRange sqref="C29:C44" name="Plage1_1"/>
  </protectedRanges>
  <mergeCells count="16">
    <mergeCell ref="C25:C28"/>
    <mergeCell ref="D25:D28"/>
    <mergeCell ref="I27:I28"/>
    <mergeCell ref="J27:J28"/>
    <mergeCell ref="H25:I26"/>
    <mergeCell ref="H27:H28"/>
    <mergeCell ref="E25:E28"/>
    <mergeCell ref="F25:F28"/>
    <mergeCell ref="G25:G28"/>
    <mergeCell ref="P25:P28"/>
    <mergeCell ref="M25:N26"/>
    <mergeCell ref="M27:M28"/>
    <mergeCell ref="K27:K28"/>
    <mergeCell ref="N27:N28"/>
    <mergeCell ref="J25:K26"/>
    <mergeCell ref="L25:L28"/>
  </mergeCells>
  <conditionalFormatting sqref="K29">
    <cfRule type="cellIs" dxfId="18" priority="8" operator="equal">
      <formula>0</formula>
    </cfRule>
  </conditionalFormatting>
  <conditionalFormatting sqref="K29">
    <cfRule type="cellIs" dxfId="17" priority="7" operator="lessThan">
      <formula>0</formula>
    </cfRule>
  </conditionalFormatting>
  <conditionalFormatting sqref="K30:K44">
    <cfRule type="cellIs" dxfId="16" priority="6" operator="equal">
      <formula>0</formula>
    </cfRule>
  </conditionalFormatting>
  <conditionalFormatting sqref="K30:K44">
    <cfRule type="cellIs" dxfId="15" priority="5" operator="lessThan">
      <formula>0</formula>
    </cfRule>
  </conditionalFormatting>
  <conditionalFormatting sqref="N29">
    <cfRule type="cellIs" dxfId="14" priority="4" operator="equal">
      <formula>0</formula>
    </cfRule>
  </conditionalFormatting>
  <conditionalFormatting sqref="N29">
    <cfRule type="cellIs" dxfId="13" priority="3" operator="lessThan">
      <formula>0</formula>
    </cfRule>
  </conditionalFormatting>
  <conditionalFormatting sqref="N30:N44">
    <cfRule type="cellIs" dxfId="12" priority="2" operator="equal">
      <formula>0</formula>
    </cfRule>
  </conditionalFormatting>
  <conditionalFormatting sqref="N30:N44">
    <cfRule type="cellIs" dxfId="11" priority="1" operator="lessThan">
      <formula>0</formula>
    </cfRule>
  </conditionalFormatting>
  <printOptions horizontalCentered="1" verticalCentered="1"/>
  <pageMargins left="0" right="0" top="0" bottom="1.3779527559055118" header="0.31496062992125984" footer="0.31496062992125984"/>
  <pageSetup paperSize="8" scale="58" orientation="landscape" r:id="rId1"/>
  <headerFooter>
    <oddFooter>&amp;C&amp;G</oddFoot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OFFSET(Données!$B$13:$B$32,0,0,COUNTA(Données!$B$13:$B$32),1)</xm:f>
          </x14:formula1>
          <xm:sqref>C29:C44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S50"/>
  <sheetViews>
    <sheetView showGridLines="0" zoomScaleNormal="100" workbookViewId="0"/>
  </sheetViews>
  <sheetFormatPr baseColWidth="10" defaultColWidth="11.42578125" defaultRowHeight="15" x14ac:dyDescent="0.25"/>
  <cols>
    <col min="1" max="2" width="0.85546875" customWidth="1"/>
    <col min="3" max="3" width="55.7109375" customWidth="1"/>
    <col min="4" max="14" width="15.7109375" customWidth="1"/>
    <col min="15" max="15" width="1.7109375" customWidth="1"/>
    <col min="16" max="16" width="99.7109375" customWidth="1"/>
    <col min="17" max="18" width="0.85546875" customWidth="1"/>
  </cols>
  <sheetData>
    <row r="1" spans="1:19" ht="5.0999999999999996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9" x14ac:dyDescent="0.25">
      <c r="A2" s="1"/>
      <c r="B2" s="1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8"/>
    </row>
    <row r="3" spans="1:19" x14ac:dyDescent="0.25">
      <c r="A3" s="1"/>
      <c r="B3" s="1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8"/>
    </row>
    <row r="4" spans="1:19" x14ac:dyDescent="0.25">
      <c r="A4" s="1"/>
      <c r="B4" s="1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8"/>
    </row>
    <row r="5" spans="1:19" x14ac:dyDescent="0.25">
      <c r="A5" s="1"/>
      <c r="B5" s="1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x14ac:dyDescent="0.25">
      <c r="A6" s="1"/>
      <c r="B6" s="1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8"/>
    </row>
    <row r="7" spans="1:19" x14ac:dyDescent="0.25">
      <c r="A7" s="1"/>
      <c r="B7" s="1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8"/>
    </row>
    <row r="8" spans="1:19" x14ac:dyDescent="0.25">
      <c r="A8" s="1"/>
      <c r="B8" s="1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8"/>
    </row>
    <row r="9" spans="1:19" x14ac:dyDescent="0.25">
      <c r="A9" s="1"/>
      <c r="B9" s="1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8"/>
    </row>
    <row r="10" spans="1:19" x14ac:dyDescent="0.25">
      <c r="A10" s="1"/>
      <c r="B10" s="1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8"/>
    </row>
    <row r="20" spans="1:19" x14ac:dyDescent="0.25">
      <c r="A20" s="1"/>
      <c r="B20" s="1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1"/>
      <c r="R20" s="1"/>
      <c r="S20" s="1"/>
    </row>
    <row r="21" spans="1:19" x14ac:dyDescent="0.25">
      <c r="A21" s="1"/>
      <c r="B21" s="1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1"/>
      <c r="R21" s="1"/>
      <c r="S21" s="1"/>
    </row>
    <row r="22" spans="1:19" x14ac:dyDescent="0.25">
      <c r="A22" s="1"/>
      <c r="B22" s="1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1"/>
      <c r="R22" s="1"/>
      <c r="S22" s="1"/>
    </row>
    <row r="23" spans="1:19" x14ac:dyDescent="0.25">
      <c r="A23" s="1"/>
      <c r="B23" s="1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1"/>
      <c r="R23" s="1"/>
      <c r="S23" s="1"/>
    </row>
    <row r="24" spans="1:19" x14ac:dyDescent="0.25">
      <c r="A24" s="1"/>
      <c r="B24" s="1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1"/>
      <c r="R24" s="1"/>
      <c r="S24" s="1"/>
    </row>
    <row r="25" spans="1:19" ht="15" customHeight="1" x14ac:dyDescent="0.25">
      <c r="A25" s="1"/>
      <c r="B25" s="1"/>
      <c r="C25" s="65" t="s">
        <v>14</v>
      </c>
      <c r="D25" s="65" t="s">
        <v>28</v>
      </c>
      <c r="E25" s="75" t="s">
        <v>43</v>
      </c>
      <c r="F25" s="75" t="s">
        <v>44</v>
      </c>
      <c r="G25" s="65" t="s">
        <v>39</v>
      </c>
      <c r="H25" s="48" t="s">
        <v>29</v>
      </c>
      <c r="I25" s="75" t="s">
        <v>41</v>
      </c>
      <c r="J25" s="75" t="s">
        <v>45</v>
      </c>
      <c r="K25" s="75" t="s">
        <v>46</v>
      </c>
      <c r="L25" s="75" t="s">
        <v>33</v>
      </c>
      <c r="M25" s="65" t="s">
        <v>35</v>
      </c>
      <c r="N25" s="65" t="s">
        <v>25</v>
      </c>
      <c r="O25" s="2"/>
      <c r="P25" s="75" t="s">
        <v>21</v>
      </c>
      <c r="Q25" s="1"/>
      <c r="R25" s="1"/>
    </row>
    <row r="26" spans="1:19" x14ac:dyDescent="0.25">
      <c r="A26" s="1"/>
      <c r="B26" s="1"/>
      <c r="C26" s="66"/>
      <c r="D26" s="66"/>
      <c r="E26" s="76"/>
      <c r="F26" s="76"/>
      <c r="G26" s="66"/>
      <c r="H26" s="49"/>
      <c r="I26" s="76"/>
      <c r="J26" s="76"/>
      <c r="K26" s="76"/>
      <c r="L26" s="76"/>
      <c r="M26" s="66"/>
      <c r="N26" s="66"/>
      <c r="O26" s="2"/>
      <c r="P26" s="76"/>
      <c r="Q26" s="1"/>
      <c r="R26" s="1"/>
    </row>
    <row r="27" spans="1:19" ht="15" customHeight="1" x14ac:dyDescent="0.25">
      <c r="A27" s="1"/>
      <c r="B27" s="1"/>
      <c r="C27" s="66"/>
      <c r="D27" s="66"/>
      <c r="E27" s="76"/>
      <c r="F27" s="76"/>
      <c r="G27" s="66"/>
      <c r="H27" s="49"/>
      <c r="I27" s="76"/>
      <c r="J27" s="76"/>
      <c r="K27" s="76"/>
      <c r="L27" s="76"/>
      <c r="M27" s="66"/>
      <c r="N27" s="66"/>
      <c r="O27" s="9"/>
      <c r="P27" s="76"/>
      <c r="Q27" s="1"/>
      <c r="R27" s="1"/>
    </row>
    <row r="28" spans="1:19" x14ac:dyDescent="0.25">
      <c r="A28" s="1"/>
      <c r="B28" s="1"/>
      <c r="C28" s="67"/>
      <c r="D28" s="67"/>
      <c r="E28" s="77"/>
      <c r="F28" s="77"/>
      <c r="G28" s="67"/>
      <c r="H28" s="50"/>
      <c r="I28" s="77"/>
      <c r="J28" s="77"/>
      <c r="K28" s="77"/>
      <c r="L28" s="77"/>
      <c r="M28" s="67"/>
      <c r="N28" s="67"/>
      <c r="O28" s="9"/>
      <c r="P28" s="77"/>
      <c r="Q28" s="1"/>
      <c r="R28" s="1"/>
    </row>
    <row r="29" spans="1:19" ht="50.1" customHeight="1" x14ac:dyDescent="0.25">
      <c r="A29" s="1"/>
      <c r="B29" s="1"/>
      <c r="C29" s="15"/>
      <c r="D29" s="14"/>
      <c r="E29" s="24">
        <f>IFERROR(IF(ISNA($D29/VLOOKUP($C29,Données!$B$13:'Données'!$G$32,6,0)), ,$D29/VLOOKUP($C29,Données!$B$13:'Données'!$G$32,6,0)),0)</f>
        <v>0</v>
      </c>
      <c r="F29" s="24">
        <f>IFERROR(IF(ISNA($D29/VLOOKUP($C29,Données!$B$13:'Données'!$H$32,7,0)*100), ,$D29/VLOOKUP($C29,Données!$B$13:'Données'!$H$32,7,0)*100),0)</f>
        <v>0</v>
      </c>
      <c r="G29" s="12"/>
      <c r="H29" s="26"/>
      <c r="I29" s="32">
        <f>IF(ISNA($H29/VLOOKUP($C29,Données!$B$13:'Données'!$F$32,5,0)), ,$H29/VLOOKUP($C29,Données!$B$13:'Données'!$F$32,5,0))</f>
        <v>0</v>
      </c>
      <c r="J29" s="24">
        <f>IFERROR(IF(ISNA($H29/VLOOKUP($C29,Données!$B$13:'Données'!$G$32,6,0)), ,$H29/VLOOKUP($C29,Données!$B$13:'Données'!$G$32,6,0)),0)</f>
        <v>0</v>
      </c>
      <c r="K29" s="24">
        <f>IFERROR(IF(ISNA($H29/VLOOKUP($C29,Données!$B$13:'Données'!$H$32,7,0)*100), ,$H29/VLOOKUP($C29,Données!$B$13:'Données'!$H$32,7,0)*100),0)</f>
        <v>0</v>
      </c>
      <c r="L29" s="25">
        <f t="shared" ref="L29:L44" si="0">IFERROR(($H29/$D29),0)</f>
        <v>0</v>
      </c>
      <c r="M29" s="12"/>
      <c r="N29" s="12"/>
      <c r="O29" s="3"/>
      <c r="P29" s="16"/>
      <c r="Q29" s="1"/>
      <c r="R29" s="1"/>
    </row>
    <row r="30" spans="1:19" ht="50.1" customHeight="1" x14ac:dyDescent="0.25">
      <c r="A30" s="1"/>
      <c r="B30" s="1"/>
      <c r="C30" s="15"/>
      <c r="D30" s="14"/>
      <c r="E30" s="24">
        <f>IFERROR(IF(ISNA($D30/VLOOKUP($C30,Données!$B$13:'Données'!$G$32,6,0)), ,$D30/VLOOKUP($C30,Données!$B$13:'Données'!$G$32,6,0)),0)</f>
        <v>0</v>
      </c>
      <c r="F30" s="24">
        <f>IFERROR(IF(ISNA($D30/VLOOKUP($C30,Données!$B$13:'Données'!$H$32,7,0)*100), ,$D30/VLOOKUP($C30,Données!$B$13:'Données'!$H$32,7,0)*100),0)</f>
        <v>0</v>
      </c>
      <c r="G30" s="12"/>
      <c r="H30" s="26"/>
      <c r="I30" s="32">
        <f>IF(ISNA($H30/VLOOKUP($C30,Données!$B$13:'Données'!$F$32,5,0)), ,$H30/VLOOKUP($C30,Données!$B$13:'Données'!$F$32,5,0))</f>
        <v>0</v>
      </c>
      <c r="J30" s="24">
        <f>IFERROR(IF(ISNA($H30/VLOOKUP($C30,Données!$B$13:'Données'!$G$32,6,0)), ,$H30/VLOOKUP($C30,Données!$B$13:'Données'!$G$32,6,0)),0)</f>
        <v>0</v>
      </c>
      <c r="K30" s="24">
        <f>IFERROR(IF(ISNA($H30/VLOOKUP($C30,Données!$B$13:'Données'!$H$32,7,0)*100), ,$H30/VLOOKUP($C30,Données!$B$13:'Données'!$H$32,7,0)*100),0)</f>
        <v>0</v>
      </c>
      <c r="L30" s="25">
        <f t="shared" si="0"/>
        <v>0</v>
      </c>
      <c r="M30" s="12"/>
      <c r="N30" s="12"/>
      <c r="O30" s="3"/>
      <c r="P30" s="16"/>
      <c r="Q30" s="1"/>
      <c r="R30" s="1"/>
    </row>
    <row r="31" spans="1:19" ht="50.1" customHeight="1" x14ac:dyDescent="0.25">
      <c r="A31" s="1"/>
      <c r="B31" s="1"/>
      <c r="C31" s="15"/>
      <c r="D31" s="14"/>
      <c r="E31" s="24">
        <f>IFERROR(IF(ISNA($D31/VLOOKUP($C31,Données!$B$13:'Données'!$G$32,6,0)), ,$D31/VLOOKUP($C31,Données!$B$13:'Données'!$G$32,6,0)),0)</f>
        <v>0</v>
      </c>
      <c r="F31" s="24">
        <f>IFERROR(IF(ISNA($D31/VLOOKUP($C31,Données!$B$13:'Données'!$H$32,7,0)*100), ,$D31/VLOOKUP($C31,Données!$B$13:'Données'!$H$32,7,0)*100),0)</f>
        <v>0</v>
      </c>
      <c r="G31" s="12"/>
      <c r="H31" s="26"/>
      <c r="I31" s="32">
        <f>IF(ISNA($H31/VLOOKUP($C31,Données!$B$13:'Données'!$F$32,5,0)), ,$H31/VLOOKUP($C31,Données!$B$13:'Données'!$F$32,5,0))</f>
        <v>0</v>
      </c>
      <c r="J31" s="24">
        <f>IFERROR(IF(ISNA($H31/VLOOKUP($C31,Données!$B$13:'Données'!$G$32,6,0)), ,$H31/VLOOKUP($C31,Données!$B$13:'Données'!$G$32,6,0)),0)</f>
        <v>0</v>
      </c>
      <c r="K31" s="24">
        <f>IFERROR(IF(ISNA($H31/VLOOKUP($C31,Données!$B$13:'Données'!$H$32,7,0)*100), ,$H31/VLOOKUP($C31,Données!$B$13:'Données'!$H$32,7,0)*100),0)</f>
        <v>0</v>
      </c>
      <c r="L31" s="25">
        <f t="shared" si="0"/>
        <v>0</v>
      </c>
      <c r="M31" s="12"/>
      <c r="N31" s="12"/>
      <c r="O31" s="3"/>
      <c r="P31" s="16"/>
      <c r="Q31" s="1"/>
      <c r="R31" s="1"/>
    </row>
    <row r="32" spans="1:19" ht="50.1" customHeight="1" x14ac:dyDescent="0.25">
      <c r="A32" s="1"/>
      <c r="B32" s="1"/>
      <c r="C32" s="15"/>
      <c r="D32" s="14"/>
      <c r="E32" s="24">
        <f>IFERROR(IF(ISNA($D32/VLOOKUP($C32,Données!$B$13:'Données'!$G$32,6,0)), ,$D32/VLOOKUP($C32,Données!$B$13:'Données'!$G$32,6,0)),0)</f>
        <v>0</v>
      </c>
      <c r="F32" s="24">
        <f>IFERROR(IF(ISNA($D32/VLOOKUP($C32,Données!$B$13:'Données'!$H$32,7,0)*100), ,$D32/VLOOKUP($C32,Données!$B$13:'Données'!$H$32,7,0)*100),0)</f>
        <v>0</v>
      </c>
      <c r="G32" s="12"/>
      <c r="H32" s="26"/>
      <c r="I32" s="32">
        <f>IF(ISNA($H32/VLOOKUP($C32,Données!$B$13:'Données'!$F$32,5,0)), ,$H32/VLOOKUP($C32,Données!$B$13:'Données'!$F$32,5,0))</f>
        <v>0</v>
      </c>
      <c r="J32" s="24">
        <f>IFERROR(IF(ISNA($H32/VLOOKUP($C32,Données!$B$13:'Données'!$G$32,6,0)), ,$H32/VLOOKUP($C32,Données!$B$13:'Données'!$G$32,6,0)),0)</f>
        <v>0</v>
      </c>
      <c r="K32" s="24">
        <f>IFERROR(IF(ISNA($H32/VLOOKUP($C32,Données!$B$13:'Données'!$H$32,7,0)*100), ,$H32/VLOOKUP($C32,Données!$B$13:'Données'!$H$32,7,0)*100),0)</f>
        <v>0</v>
      </c>
      <c r="L32" s="25">
        <f t="shared" si="0"/>
        <v>0</v>
      </c>
      <c r="M32" s="12"/>
      <c r="N32" s="12"/>
      <c r="O32" s="3"/>
      <c r="P32" s="16"/>
      <c r="Q32" s="1"/>
      <c r="R32" s="1"/>
    </row>
    <row r="33" spans="1:18" ht="50.1" customHeight="1" x14ac:dyDescent="0.25">
      <c r="A33" s="1"/>
      <c r="B33" s="1"/>
      <c r="C33" s="15"/>
      <c r="D33" s="14"/>
      <c r="E33" s="24">
        <f>IFERROR(IF(ISNA($D33/VLOOKUP($C33,Données!$B$13:'Données'!$G$32,6,0)), ,$D33/VLOOKUP($C33,Données!$B$13:'Données'!$G$32,6,0)),0)</f>
        <v>0</v>
      </c>
      <c r="F33" s="24">
        <f>IFERROR(IF(ISNA($D33/VLOOKUP($C33,Données!$B$13:'Données'!$H$32,7,0)*100), ,$D33/VLOOKUP($C33,Données!$B$13:'Données'!$H$32,7,0)*100),0)</f>
        <v>0</v>
      </c>
      <c r="G33" s="12"/>
      <c r="H33" s="26"/>
      <c r="I33" s="32">
        <f>IF(ISNA($H33/VLOOKUP($C33,Données!$B$13:'Données'!$F$32,5,0)), ,$H33/VLOOKUP($C33,Données!$B$13:'Données'!$F$32,5,0))</f>
        <v>0</v>
      </c>
      <c r="J33" s="24">
        <f>IFERROR(IF(ISNA($H33/VLOOKUP($C33,Données!$B$13:'Données'!$G$32,6,0)), ,$H33/VLOOKUP($C33,Données!$B$13:'Données'!$G$32,6,0)),0)</f>
        <v>0</v>
      </c>
      <c r="K33" s="24">
        <f>IFERROR(IF(ISNA($H33/VLOOKUP($C33,Données!$B$13:'Données'!$H$32,7,0)*100), ,$H33/VLOOKUP($C33,Données!$B$13:'Données'!$H$32,7,0)*100),0)</f>
        <v>0</v>
      </c>
      <c r="L33" s="25">
        <f t="shared" si="0"/>
        <v>0</v>
      </c>
      <c r="M33" s="12"/>
      <c r="N33" s="12"/>
      <c r="O33" s="3"/>
      <c r="P33" s="16"/>
      <c r="Q33" s="1"/>
      <c r="R33" s="1"/>
    </row>
    <row r="34" spans="1:18" ht="50.1" customHeight="1" x14ac:dyDescent="0.25">
      <c r="A34" s="1"/>
      <c r="B34" s="1"/>
      <c r="C34" s="15"/>
      <c r="D34" s="14"/>
      <c r="E34" s="24">
        <f>IFERROR(IF(ISNA($D34/VLOOKUP($C34,Données!$B$13:'Données'!$G$32,6,0)), ,$D34/VLOOKUP($C34,Données!$B$13:'Données'!$G$32,6,0)),0)</f>
        <v>0</v>
      </c>
      <c r="F34" s="24">
        <f>IFERROR(IF(ISNA($D34/VLOOKUP($C34,Données!$B$13:'Données'!$H$32,7,0)*100), ,$D34/VLOOKUP($C34,Données!$B$13:'Données'!$H$32,7,0)*100),0)</f>
        <v>0</v>
      </c>
      <c r="G34" s="12"/>
      <c r="H34" s="26"/>
      <c r="I34" s="32">
        <f>IF(ISNA($H34/VLOOKUP($C34,Données!$B$13:'Données'!$F$32,5,0)), ,$H34/VLOOKUP($C34,Données!$B$13:'Données'!$F$32,5,0))</f>
        <v>0</v>
      </c>
      <c r="J34" s="24">
        <f>IFERROR(IF(ISNA($H34/VLOOKUP($C34,Données!$B$13:'Données'!$G$32,6,0)), ,$H34/VLOOKUP($C34,Données!$B$13:'Données'!$G$32,6,0)),0)</f>
        <v>0</v>
      </c>
      <c r="K34" s="24">
        <f>IFERROR(IF(ISNA($H34/VLOOKUP($C34,Données!$B$13:'Données'!$H$32,7,0)*100), ,$H34/VLOOKUP($C34,Données!$B$13:'Données'!$H$32,7,0)*100),0)</f>
        <v>0</v>
      </c>
      <c r="L34" s="25">
        <f t="shared" si="0"/>
        <v>0</v>
      </c>
      <c r="M34" s="12"/>
      <c r="N34" s="12"/>
      <c r="O34" s="3"/>
      <c r="P34" s="16"/>
      <c r="Q34" s="1"/>
      <c r="R34" s="1"/>
    </row>
    <row r="35" spans="1:18" ht="50.1" customHeight="1" x14ac:dyDescent="0.25">
      <c r="A35" s="1"/>
      <c r="B35" s="1"/>
      <c r="C35" s="15"/>
      <c r="D35" s="14"/>
      <c r="E35" s="24">
        <f>IFERROR(IF(ISNA($D35/VLOOKUP($C35,Données!$B$13:'Données'!$G$32,6,0)), ,$D35/VLOOKUP($C35,Données!$B$13:'Données'!$G$32,6,0)),0)</f>
        <v>0</v>
      </c>
      <c r="F35" s="24">
        <f>IFERROR(IF(ISNA($D35/VLOOKUP($C35,Données!$B$13:'Données'!$H$32,7,0)*100), ,$D35/VLOOKUP($C35,Données!$B$13:'Données'!$H$32,7,0)*100),0)</f>
        <v>0</v>
      </c>
      <c r="G35" s="12"/>
      <c r="H35" s="26"/>
      <c r="I35" s="32">
        <f>IF(ISNA($H35/VLOOKUP($C35,Données!$B$13:'Données'!$F$32,5,0)), ,$H35/VLOOKUP($C35,Données!$B$13:'Données'!$F$32,5,0))</f>
        <v>0</v>
      </c>
      <c r="J35" s="24">
        <f>IFERROR(IF(ISNA($H35/VLOOKUP($C35,Données!$B$13:'Données'!$G$32,6,0)), ,$H35/VLOOKUP($C35,Données!$B$13:'Données'!$G$32,6,0)),0)</f>
        <v>0</v>
      </c>
      <c r="K35" s="24">
        <f>IFERROR(IF(ISNA($H35/VLOOKUP($C35,Données!$B$13:'Données'!$H$32,7,0)*100), ,$H35/VLOOKUP($C35,Données!$B$13:'Données'!$H$32,7,0)*100),0)</f>
        <v>0</v>
      </c>
      <c r="L35" s="25">
        <f t="shared" si="0"/>
        <v>0</v>
      </c>
      <c r="M35" s="12"/>
      <c r="N35" s="12"/>
      <c r="O35" s="3"/>
      <c r="P35" s="16"/>
      <c r="Q35" s="1"/>
      <c r="R35" s="1"/>
    </row>
    <row r="36" spans="1:18" ht="50.1" customHeight="1" x14ac:dyDescent="0.25">
      <c r="A36" s="1"/>
      <c r="B36" s="1"/>
      <c r="C36" s="15"/>
      <c r="D36" s="14"/>
      <c r="E36" s="24">
        <f>IFERROR(IF(ISNA($D36/VLOOKUP($C36,Données!$B$13:'Données'!$G$32,6,0)), ,$D36/VLOOKUP($C36,Données!$B$13:'Données'!$G$32,6,0)),0)</f>
        <v>0</v>
      </c>
      <c r="F36" s="24">
        <f>IFERROR(IF(ISNA($D36/VLOOKUP($C36,Données!$B$13:'Données'!$H$32,7,0)*100), ,$D36/VLOOKUP($C36,Données!$B$13:'Données'!$H$32,7,0)*100),0)</f>
        <v>0</v>
      </c>
      <c r="G36" s="12"/>
      <c r="H36" s="26"/>
      <c r="I36" s="32">
        <f>IF(ISNA($H36/VLOOKUP($C36,Données!$B$13:'Données'!$F$32,5,0)), ,$H36/VLOOKUP($C36,Données!$B$13:'Données'!$F$32,5,0))</f>
        <v>0</v>
      </c>
      <c r="J36" s="24">
        <f>IFERROR(IF(ISNA($H36/VLOOKUP($C36,Données!$B$13:'Données'!$G$32,6,0)), ,$H36/VLOOKUP($C36,Données!$B$13:'Données'!$G$32,6,0)),0)</f>
        <v>0</v>
      </c>
      <c r="K36" s="24">
        <f>IFERROR(IF(ISNA($H36/VLOOKUP($C36,Données!$B$13:'Données'!$H$32,7,0)*100), ,$H36/VLOOKUP($C36,Données!$B$13:'Données'!$H$32,7,0)*100),0)</f>
        <v>0</v>
      </c>
      <c r="L36" s="25">
        <f t="shared" si="0"/>
        <v>0</v>
      </c>
      <c r="M36" s="12"/>
      <c r="N36" s="12"/>
      <c r="O36" s="3"/>
      <c r="P36" s="16"/>
      <c r="Q36" s="1"/>
      <c r="R36" s="1"/>
    </row>
    <row r="37" spans="1:18" ht="50.1" customHeight="1" x14ac:dyDescent="0.25">
      <c r="A37" s="1"/>
      <c r="B37" s="1"/>
      <c r="C37" s="15"/>
      <c r="D37" s="14"/>
      <c r="E37" s="24">
        <f>IFERROR(IF(ISNA($D37/VLOOKUP($C37,Données!$B$13:'Données'!$G$32,6,0)), ,$D37/VLOOKUP($C37,Données!$B$13:'Données'!$G$32,6,0)),0)</f>
        <v>0</v>
      </c>
      <c r="F37" s="24">
        <f>IFERROR(IF(ISNA($D37/VLOOKUP($C37,Données!$B$13:'Données'!$H$32,7,0)*100), ,$D37/VLOOKUP($C37,Données!$B$13:'Données'!$H$32,7,0)*100),0)</f>
        <v>0</v>
      </c>
      <c r="G37" s="12"/>
      <c r="H37" s="26"/>
      <c r="I37" s="32">
        <f>IF(ISNA($H37/VLOOKUP($C37,Données!$B$13:'Données'!$F$32,5,0)), ,$H37/VLOOKUP($C37,Données!$B$13:'Données'!$F$32,5,0))</f>
        <v>0</v>
      </c>
      <c r="J37" s="24">
        <f>IFERROR(IF(ISNA($H37/VLOOKUP($C37,Données!$B$13:'Données'!$G$32,6,0)), ,$H37/VLOOKUP($C37,Données!$B$13:'Données'!$G$32,6,0)),0)</f>
        <v>0</v>
      </c>
      <c r="K37" s="24">
        <f>IFERROR(IF(ISNA($H37/VLOOKUP($C37,Données!$B$13:'Données'!$H$32,7,0)*100), ,$H37/VLOOKUP($C37,Données!$B$13:'Données'!$H$32,7,0)*100),0)</f>
        <v>0</v>
      </c>
      <c r="L37" s="25">
        <f t="shared" si="0"/>
        <v>0</v>
      </c>
      <c r="M37" s="12"/>
      <c r="N37" s="12"/>
      <c r="O37" s="3"/>
      <c r="P37" s="16"/>
      <c r="Q37" s="1"/>
      <c r="R37" s="1"/>
    </row>
    <row r="38" spans="1:18" ht="50.1" customHeight="1" x14ac:dyDescent="0.25">
      <c r="A38" s="1"/>
      <c r="B38" s="1"/>
      <c r="C38" s="15"/>
      <c r="D38" s="14"/>
      <c r="E38" s="24">
        <f>IFERROR(IF(ISNA($D38/VLOOKUP($C38,Données!$B$13:'Données'!$G$32,6,0)), ,$D38/VLOOKUP($C38,Données!$B$13:'Données'!$G$32,6,0)),0)</f>
        <v>0</v>
      </c>
      <c r="F38" s="24">
        <f>IFERROR(IF(ISNA($D38/VLOOKUP($C38,Données!$B$13:'Données'!$H$32,7,0)*100), ,$D38/VLOOKUP($C38,Données!$B$13:'Données'!$H$32,7,0)*100),0)</f>
        <v>0</v>
      </c>
      <c r="G38" s="12"/>
      <c r="H38" s="26"/>
      <c r="I38" s="32">
        <f>IF(ISNA($H38/VLOOKUP($C38,Données!$B$13:'Données'!$F$32,5,0)), ,$H38/VLOOKUP($C38,Données!$B$13:'Données'!$F$32,5,0))</f>
        <v>0</v>
      </c>
      <c r="J38" s="24">
        <f>IFERROR(IF(ISNA($H38/VLOOKUP($C38,Données!$B$13:'Données'!$G$32,6,0)), ,$H38/VLOOKUP($C38,Données!$B$13:'Données'!$G$32,6,0)),0)</f>
        <v>0</v>
      </c>
      <c r="K38" s="24">
        <f>IFERROR(IF(ISNA($H38/VLOOKUP($C38,Données!$B$13:'Données'!$H$32,7,0)*100), ,$H38/VLOOKUP($C38,Données!$B$13:'Données'!$H$32,7,0)*100),0)</f>
        <v>0</v>
      </c>
      <c r="L38" s="25">
        <f t="shared" si="0"/>
        <v>0</v>
      </c>
      <c r="M38" s="12"/>
      <c r="N38" s="12"/>
      <c r="O38" s="3"/>
      <c r="P38" s="16"/>
      <c r="Q38" s="1"/>
      <c r="R38" s="1"/>
    </row>
    <row r="39" spans="1:18" ht="50.1" customHeight="1" x14ac:dyDescent="0.25">
      <c r="A39" s="1"/>
      <c r="B39" s="1"/>
      <c r="C39" s="15"/>
      <c r="D39" s="14"/>
      <c r="E39" s="24">
        <f>IFERROR(IF(ISNA($D39/VLOOKUP($C39,Données!$B$13:'Données'!$G$32,6,0)), ,$D39/VLOOKUP($C39,Données!$B$13:'Données'!$G$32,6,0)),0)</f>
        <v>0</v>
      </c>
      <c r="F39" s="24">
        <f>IFERROR(IF(ISNA($D39/VLOOKUP($C39,Données!$B$13:'Données'!$H$32,7,0)*100), ,$D39/VLOOKUP($C39,Données!$B$13:'Données'!$H$32,7,0)*100),0)</f>
        <v>0</v>
      </c>
      <c r="G39" s="12"/>
      <c r="H39" s="26"/>
      <c r="I39" s="32">
        <f>IF(ISNA($H39/VLOOKUP($C39,Données!$B$13:'Données'!$F$32,5,0)), ,$H39/VLOOKUP($C39,Données!$B$13:'Données'!$F$32,5,0))</f>
        <v>0</v>
      </c>
      <c r="J39" s="24">
        <f>IFERROR(IF(ISNA($H39/VLOOKUP($C39,Données!$B$13:'Données'!$G$32,6,0)), ,$H39/VLOOKUP($C39,Données!$B$13:'Données'!$G$32,6,0)),0)</f>
        <v>0</v>
      </c>
      <c r="K39" s="24">
        <f>IFERROR(IF(ISNA($H39/VLOOKUP($C39,Données!$B$13:'Données'!$H$32,7,0)*100), ,$H39/VLOOKUP($C39,Données!$B$13:'Données'!$H$32,7,0)*100),0)</f>
        <v>0</v>
      </c>
      <c r="L39" s="25">
        <f t="shared" si="0"/>
        <v>0</v>
      </c>
      <c r="M39" s="12"/>
      <c r="N39" s="12"/>
      <c r="O39" s="3"/>
      <c r="P39" s="16"/>
      <c r="Q39" s="1"/>
      <c r="R39" s="1"/>
    </row>
    <row r="40" spans="1:18" ht="50.1" customHeight="1" x14ac:dyDescent="0.25">
      <c r="A40" s="1"/>
      <c r="B40" s="1"/>
      <c r="C40" s="15"/>
      <c r="D40" s="14"/>
      <c r="E40" s="24">
        <f>IFERROR(IF(ISNA($D40/VLOOKUP($C40,Données!$B$13:'Données'!$G$32,6,0)), ,$D40/VLOOKUP($C40,Données!$B$13:'Données'!$G$32,6,0)),0)</f>
        <v>0</v>
      </c>
      <c r="F40" s="24">
        <f>IFERROR(IF(ISNA($D40/VLOOKUP($C40,Données!$B$13:'Données'!$H$32,7,0)*100), ,$D40/VLOOKUP($C40,Données!$B$13:'Données'!$H$32,7,0)*100),0)</f>
        <v>0</v>
      </c>
      <c r="G40" s="12"/>
      <c r="H40" s="26"/>
      <c r="I40" s="32">
        <f>IF(ISNA($H40/VLOOKUP($C40,Données!$B$13:'Données'!$F$32,5,0)), ,$H40/VLOOKUP($C40,Données!$B$13:'Données'!$F$32,5,0))</f>
        <v>0</v>
      </c>
      <c r="J40" s="24">
        <f>IFERROR(IF(ISNA($H40/VLOOKUP($C40,Données!$B$13:'Données'!$G$32,6,0)), ,$H40/VLOOKUP($C40,Données!$B$13:'Données'!$G$32,6,0)),0)</f>
        <v>0</v>
      </c>
      <c r="K40" s="24">
        <f>IFERROR(IF(ISNA($H40/VLOOKUP($C40,Données!$B$13:'Données'!$H$32,7,0)*100), ,$H40/VLOOKUP($C40,Données!$B$13:'Données'!$H$32,7,0)*100),0)</f>
        <v>0</v>
      </c>
      <c r="L40" s="25">
        <f t="shared" si="0"/>
        <v>0</v>
      </c>
      <c r="M40" s="12"/>
      <c r="N40" s="12"/>
      <c r="O40" s="3"/>
      <c r="P40" s="16"/>
      <c r="Q40" s="1"/>
      <c r="R40" s="1"/>
    </row>
    <row r="41" spans="1:18" ht="50.1" customHeight="1" x14ac:dyDescent="0.25">
      <c r="A41" s="1"/>
      <c r="B41" s="1"/>
      <c r="C41" s="15"/>
      <c r="D41" s="14"/>
      <c r="E41" s="24">
        <f>IFERROR(IF(ISNA($D41/VLOOKUP($C41,Données!$B$13:'Données'!$G$32,6,0)), ,$D41/VLOOKUP($C41,Données!$B$13:'Données'!$G$32,6,0)),0)</f>
        <v>0</v>
      </c>
      <c r="F41" s="24">
        <f>IFERROR(IF(ISNA($D41/VLOOKUP($C41,Données!$B$13:'Données'!$H$32,7,0)*100), ,$D41/VLOOKUP($C41,Données!$B$13:'Données'!$H$32,7,0)*100),0)</f>
        <v>0</v>
      </c>
      <c r="G41" s="12"/>
      <c r="H41" s="26"/>
      <c r="I41" s="32">
        <f>IF(ISNA($H41/VLOOKUP($C41,Données!$B$13:'Données'!$F$32,5,0)), ,$H41/VLOOKUP($C41,Données!$B$13:'Données'!$F$32,5,0))</f>
        <v>0</v>
      </c>
      <c r="J41" s="24">
        <f>IFERROR(IF(ISNA($H41/VLOOKUP($C41,Données!$B$13:'Données'!$G$32,6,0)), ,$H41/VLOOKUP($C41,Données!$B$13:'Données'!$G$32,6,0)),0)</f>
        <v>0</v>
      </c>
      <c r="K41" s="24">
        <f>IFERROR(IF(ISNA($H41/VLOOKUP($C41,Données!$B$13:'Données'!$H$32,7,0)*100), ,$H41/VLOOKUP($C41,Données!$B$13:'Données'!$H$32,7,0)*100),0)</f>
        <v>0</v>
      </c>
      <c r="L41" s="25">
        <f t="shared" si="0"/>
        <v>0</v>
      </c>
      <c r="M41" s="12"/>
      <c r="N41" s="12"/>
      <c r="O41" s="3"/>
      <c r="P41" s="16"/>
      <c r="Q41" s="1"/>
      <c r="R41" s="1"/>
    </row>
    <row r="42" spans="1:18" ht="50.1" customHeight="1" x14ac:dyDescent="0.25">
      <c r="A42" s="1"/>
      <c r="B42" s="1"/>
      <c r="C42" s="15"/>
      <c r="D42" s="14"/>
      <c r="E42" s="24">
        <f>IFERROR(IF(ISNA($D42/VLOOKUP($C42,Données!$B$13:'Données'!$G$32,6,0)), ,$D42/VLOOKUP($C42,Données!$B$13:'Données'!$G$32,6,0)),0)</f>
        <v>0</v>
      </c>
      <c r="F42" s="24">
        <f>IFERROR(IF(ISNA($D42/VLOOKUP($C42,Données!$B$13:'Données'!$H$32,7,0)*100), ,$D42/VLOOKUP($C42,Données!$B$13:'Données'!$H$32,7,0)*100),0)</f>
        <v>0</v>
      </c>
      <c r="G42" s="12"/>
      <c r="H42" s="26"/>
      <c r="I42" s="32">
        <f>IF(ISNA($H42/VLOOKUP($C42,Données!$B$13:'Données'!$F$32,5,0)), ,$H42/VLOOKUP($C42,Données!$B$13:'Données'!$F$32,5,0))</f>
        <v>0</v>
      </c>
      <c r="J42" s="24">
        <f>IFERROR(IF(ISNA($H42/VLOOKUP($C42,Données!$B$13:'Données'!$G$32,6,0)), ,$H42/VLOOKUP($C42,Données!$B$13:'Données'!$G$32,6,0)),0)</f>
        <v>0</v>
      </c>
      <c r="K42" s="24">
        <f>IFERROR(IF(ISNA($H42/VLOOKUP($C42,Données!$B$13:'Données'!$H$32,7,0)*100), ,$H42/VLOOKUP($C42,Données!$B$13:'Données'!$H$32,7,0)*100),0)</f>
        <v>0</v>
      </c>
      <c r="L42" s="25">
        <f t="shared" si="0"/>
        <v>0</v>
      </c>
      <c r="M42" s="12"/>
      <c r="N42" s="12"/>
      <c r="O42" s="3"/>
      <c r="P42" s="16"/>
      <c r="Q42" s="1"/>
      <c r="R42" s="1"/>
    </row>
    <row r="43" spans="1:18" ht="50.1" customHeight="1" x14ac:dyDescent="0.25">
      <c r="A43" s="1"/>
      <c r="B43" s="1"/>
      <c r="C43" s="15"/>
      <c r="D43" s="14"/>
      <c r="E43" s="24">
        <f>IFERROR(IF(ISNA($D43/VLOOKUP($C43,Données!$B$13:'Données'!$G$32,6,0)), ,$D43/VLOOKUP($C43,Données!$B$13:'Données'!$G$32,6,0)),0)</f>
        <v>0</v>
      </c>
      <c r="F43" s="24">
        <f>IFERROR(IF(ISNA($D43/VLOOKUP($C43,Données!$B$13:'Données'!$H$32,7,0)*100), ,$D43/VLOOKUP($C43,Données!$B$13:'Données'!$H$32,7,0)*100),0)</f>
        <v>0</v>
      </c>
      <c r="G43" s="12"/>
      <c r="H43" s="26"/>
      <c r="I43" s="32">
        <f>IF(ISNA($H43/VLOOKUP($C43,Données!$B$13:'Données'!$F$32,5,0)), ,$H43/VLOOKUP($C43,Données!$B$13:'Données'!$F$32,5,0))</f>
        <v>0</v>
      </c>
      <c r="J43" s="24">
        <f>IFERROR(IF(ISNA($H43/VLOOKUP($C43,Données!$B$13:'Données'!$G$32,6,0)), ,$H43/VLOOKUP($C43,Données!$B$13:'Données'!$G$32,6,0)),0)</f>
        <v>0</v>
      </c>
      <c r="K43" s="24">
        <f>IFERROR(IF(ISNA($H43/VLOOKUP($C43,Données!$B$13:'Données'!$H$32,7,0)*100), ,$H43/VLOOKUP($C43,Données!$B$13:'Données'!$H$32,7,0)*100),0)</f>
        <v>0</v>
      </c>
      <c r="L43" s="25">
        <f t="shared" si="0"/>
        <v>0</v>
      </c>
      <c r="M43" s="12"/>
      <c r="N43" s="12"/>
      <c r="O43" s="3"/>
      <c r="P43" s="16"/>
      <c r="Q43" s="1"/>
      <c r="R43" s="1"/>
    </row>
    <row r="44" spans="1:18" ht="50.1" customHeight="1" x14ac:dyDescent="0.25">
      <c r="A44" s="1"/>
      <c r="B44" s="1"/>
      <c r="C44" s="15"/>
      <c r="D44" s="19"/>
      <c r="E44" s="24">
        <f>IFERROR(IF(ISNA($D44/VLOOKUP($C44,Données!$B$13:'Données'!$G$32,6,0)), ,$D44/VLOOKUP($C44,Données!$B$13:'Données'!$G$32,6,0)),0)</f>
        <v>0</v>
      </c>
      <c r="F44" s="24">
        <f>IFERROR(IF(ISNA($D44/VLOOKUP($C44,Données!$B$13:'Données'!$H$32,7,0)*100), ,$D44/VLOOKUP($C44,Données!$B$13:'Données'!$H$32,7,0)*100),0)</f>
        <v>0</v>
      </c>
      <c r="G44" s="12"/>
      <c r="H44" s="26"/>
      <c r="I44" s="32">
        <f>IF(ISNA($H44/VLOOKUP($C44,Données!$B$13:'Données'!$F$32,5,0)), ,$H44/VLOOKUP($C44,Données!$B$13:'Données'!$F$32,5,0))</f>
        <v>0</v>
      </c>
      <c r="J44" s="24">
        <f>IFERROR(IF(ISNA($H44/VLOOKUP($C44,Données!$B$13:'Données'!$G$32,6,0)), ,$H44/VLOOKUP($C44,Données!$B$13:'Données'!$G$32,6,0)),0)</f>
        <v>0</v>
      </c>
      <c r="K44" s="24">
        <f>IFERROR(IF(ISNA($H44/VLOOKUP($C44,Données!$B$13:'Données'!$H$32,7,0)*100), ,$H44/VLOOKUP($C44,Données!$B$13:'Données'!$H$32,7,0)*100),0)</f>
        <v>0</v>
      </c>
      <c r="L44" s="25">
        <f t="shared" si="0"/>
        <v>0</v>
      </c>
      <c r="M44" s="20"/>
      <c r="N44" s="20"/>
      <c r="O44" s="3"/>
      <c r="P44" s="16"/>
      <c r="Q44" s="1"/>
      <c r="R44" s="1"/>
    </row>
    <row r="45" spans="1:18" ht="15" customHeight="1" x14ac:dyDescent="0.25">
      <c r="A45" s="1"/>
      <c r="B45" s="1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1"/>
      <c r="P45" s="10"/>
      <c r="Q45" s="1"/>
      <c r="R45" s="1"/>
    </row>
    <row r="46" spans="1:18" ht="15" customHeight="1" x14ac:dyDescent="0.25">
      <c r="A46" s="1"/>
      <c r="B46" s="1"/>
      <c r="C46" s="5" t="s">
        <v>22</v>
      </c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1"/>
      <c r="P46" s="10"/>
      <c r="Q46" s="1"/>
      <c r="R46" s="1"/>
    </row>
    <row r="47" spans="1:18" ht="15" customHeight="1" x14ac:dyDescent="0.25">
      <c r="A47" s="1"/>
      <c r="B47" s="1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1"/>
      <c r="P47" s="10"/>
      <c r="Q47" s="1"/>
      <c r="R47" s="1"/>
    </row>
    <row r="48" spans="1:18" ht="15" customHeight="1" x14ac:dyDescent="0.25">
      <c r="A48" s="1"/>
      <c r="B48" s="1"/>
      <c r="C48" s="6" t="s">
        <v>12</v>
      </c>
      <c r="D48" s="6" t="s">
        <v>8</v>
      </c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1"/>
      <c r="P48" s="10"/>
      <c r="Q48" s="1"/>
      <c r="R48" s="1"/>
    </row>
    <row r="49" spans="1:19" ht="5.0999999999999996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19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</sheetData>
  <sheetProtection algorithmName="SHA-512" hashValue="53c1gri+EMg3h+hMFeTlvqC49Sqj9LQ5q6gCkB6V6sI3V2z68wRvhUjp2y/7kDh9KHHcY949SeCjfkk7GHAdkg==" saltValue="WQRTNMFIHL4KaYVkwnpPEQ==" spinCount="100000" sheet="1" objects="1" scenarios="1"/>
  <protectedRanges>
    <protectedRange sqref="P29:P44" name="Plage4"/>
    <protectedRange sqref="M29:N44" name="Plage3"/>
    <protectedRange sqref="G29:H44" name="Plage2"/>
    <protectedRange sqref="D29:D44" name="Plage1"/>
    <protectedRange sqref="C29:C44" name="Plage1_1"/>
  </protectedRanges>
  <mergeCells count="13">
    <mergeCell ref="C25:C28"/>
    <mergeCell ref="D25:D28"/>
    <mergeCell ref="I25:I28"/>
    <mergeCell ref="E25:E28"/>
    <mergeCell ref="F25:F28"/>
    <mergeCell ref="G25:G28"/>
    <mergeCell ref="H25:H28"/>
    <mergeCell ref="P25:P28"/>
    <mergeCell ref="J25:J28"/>
    <mergeCell ref="K25:K28"/>
    <mergeCell ref="L25:L28"/>
    <mergeCell ref="N25:N28"/>
    <mergeCell ref="M25:M28"/>
  </mergeCells>
  <conditionalFormatting sqref="E29">
    <cfRule type="cellIs" dxfId="10" priority="22" operator="equal">
      <formula>0</formula>
    </cfRule>
  </conditionalFormatting>
  <conditionalFormatting sqref="F29">
    <cfRule type="cellIs" dxfId="9" priority="21" operator="equal">
      <formula>0</formula>
    </cfRule>
  </conditionalFormatting>
  <conditionalFormatting sqref="I31:I44">
    <cfRule type="cellIs" dxfId="8" priority="17" operator="equal">
      <formula>0</formula>
    </cfRule>
  </conditionalFormatting>
  <conditionalFormatting sqref="I29:J29 I30">
    <cfRule type="cellIs" dxfId="7" priority="12" operator="equal">
      <formula>0</formula>
    </cfRule>
  </conditionalFormatting>
  <conditionalFormatting sqref="L30:L44">
    <cfRule type="cellIs" dxfId="6" priority="11" operator="equal">
      <formula>0</formula>
    </cfRule>
  </conditionalFormatting>
  <conditionalFormatting sqref="E30:E44">
    <cfRule type="cellIs" dxfId="5" priority="10" operator="equal">
      <formula>0</formula>
    </cfRule>
  </conditionalFormatting>
  <conditionalFormatting sqref="F30:F44">
    <cfRule type="cellIs" dxfId="4" priority="9" operator="equal">
      <formula>0</formula>
    </cfRule>
  </conditionalFormatting>
  <conditionalFormatting sqref="K29">
    <cfRule type="cellIs" dxfId="3" priority="6" operator="equal">
      <formula>0</formula>
    </cfRule>
  </conditionalFormatting>
  <conditionalFormatting sqref="L29">
    <cfRule type="cellIs" dxfId="2" priority="3" operator="equal">
      <formula>0</formula>
    </cfRule>
  </conditionalFormatting>
  <conditionalFormatting sqref="J30:J44">
    <cfRule type="cellIs" dxfId="1" priority="2" operator="equal">
      <formula>0</formula>
    </cfRule>
  </conditionalFormatting>
  <conditionalFormatting sqref="K30:K44">
    <cfRule type="cellIs" dxfId="0" priority="1" operator="equal">
      <formula>0</formula>
    </cfRule>
  </conditionalFormatting>
  <dataValidations disablePrompts="1" count="1">
    <dataValidation type="list" allowBlank="1" showInputMessage="1" showErrorMessage="1" sqref="C45">
      <formula1>#REF!</formula1>
    </dataValidation>
  </dataValidations>
  <printOptions horizontalCentered="1" verticalCentered="1"/>
  <pageMargins left="0" right="0" top="0" bottom="1.3779527559055118" header="0.31496062992125984" footer="0.31496062992125984"/>
  <pageSetup paperSize="8" scale="59" orientation="landscape" r:id="rId1"/>
  <headerFooter>
    <oddFooter>&amp;C&amp;G</oddFoot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OFFSET(Données!$B$13:$B$32,0,0,COUNTA(Données!$B$13:$B$32),1)</xm:f>
          </x14:formula1>
          <xm:sqref>C29:C44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L37"/>
  <sheetViews>
    <sheetView showGridLines="0" zoomScaleNormal="100" workbookViewId="0"/>
  </sheetViews>
  <sheetFormatPr baseColWidth="10" defaultRowHeight="15" x14ac:dyDescent="0.25"/>
  <cols>
    <col min="1" max="2" width="0.85546875" customWidth="1"/>
    <col min="3" max="4" width="15.7109375" customWidth="1"/>
    <col min="5" max="5" width="55.7109375" customWidth="1"/>
    <col min="6" max="6" width="90.7109375" customWidth="1"/>
    <col min="7" max="7" width="85.7109375" customWidth="1"/>
    <col min="8" max="8" width="30.7109375" customWidth="1"/>
    <col min="9" max="10" width="15.7109375" customWidth="1"/>
    <col min="11" max="12" width="0.85546875" customWidth="1"/>
  </cols>
  <sheetData>
    <row r="1" spans="1:12" ht="5.0999999999999996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5">
      <c r="A2" s="1"/>
      <c r="B2" s="1"/>
      <c r="C2" s="7"/>
      <c r="D2" s="7"/>
      <c r="E2" s="7"/>
      <c r="F2" s="7"/>
      <c r="G2" s="7"/>
      <c r="H2" s="7"/>
      <c r="I2" s="7"/>
      <c r="J2" s="7"/>
      <c r="K2" s="7"/>
      <c r="L2" s="7"/>
    </row>
    <row r="3" spans="1:12" x14ac:dyDescent="0.25">
      <c r="A3" s="1"/>
      <c r="B3" s="1"/>
      <c r="C3" s="7"/>
      <c r="D3" s="7"/>
      <c r="E3" s="7"/>
      <c r="F3" s="7"/>
      <c r="G3" s="7"/>
      <c r="H3" s="7"/>
      <c r="I3" s="7"/>
      <c r="J3" s="7"/>
      <c r="K3" s="7"/>
      <c r="L3" s="7"/>
    </row>
    <row r="4" spans="1:12" x14ac:dyDescent="0.25">
      <c r="A4" s="1"/>
      <c r="B4" s="1"/>
      <c r="C4" s="7"/>
      <c r="D4" s="7"/>
      <c r="E4" s="7"/>
      <c r="F4" s="7"/>
      <c r="G4" s="7"/>
      <c r="H4" s="7"/>
      <c r="I4" s="7"/>
      <c r="J4" s="7"/>
      <c r="K4" s="7"/>
      <c r="L4" s="7"/>
    </row>
    <row r="5" spans="1:12" x14ac:dyDescent="0.25">
      <c r="A5" s="1"/>
      <c r="B5" s="1"/>
      <c r="C5" s="7"/>
      <c r="D5" s="7"/>
      <c r="E5" s="7"/>
      <c r="F5" s="7"/>
      <c r="G5" s="7"/>
      <c r="H5" s="7"/>
      <c r="I5" s="7"/>
      <c r="J5" s="7"/>
      <c r="K5" s="7"/>
      <c r="L5" s="7"/>
    </row>
    <row r="6" spans="1:12" x14ac:dyDescent="0.25">
      <c r="A6" s="1"/>
      <c r="B6" s="1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x14ac:dyDescent="0.25">
      <c r="A7" s="1"/>
      <c r="B7" s="1"/>
      <c r="C7" s="7"/>
      <c r="D7" s="7"/>
      <c r="E7" s="7"/>
      <c r="F7" s="7"/>
      <c r="G7" s="7"/>
      <c r="H7" s="7"/>
      <c r="I7" s="7"/>
      <c r="J7" s="7"/>
      <c r="K7" s="7"/>
      <c r="L7" s="7"/>
    </row>
    <row r="8" spans="1:12" x14ac:dyDescent="0.25">
      <c r="A8" s="1"/>
      <c r="B8" s="1"/>
      <c r="C8" s="7"/>
      <c r="D8" s="7"/>
      <c r="E8" s="7"/>
      <c r="F8" s="7"/>
      <c r="G8" s="7"/>
      <c r="H8" s="7"/>
      <c r="I8" s="7"/>
      <c r="J8" s="7"/>
      <c r="K8" s="7"/>
      <c r="L8" s="7"/>
    </row>
    <row r="9" spans="1:12" x14ac:dyDescent="0.25">
      <c r="A9" s="1"/>
      <c r="B9" s="1"/>
      <c r="C9" s="7"/>
      <c r="D9" s="7"/>
      <c r="E9" s="7"/>
      <c r="F9" s="7"/>
      <c r="G9" s="7"/>
      <c r="H9" s="7"/>
      <c r="I9" s="7"/>
      <c r="J9" s="7"/>
      <c r="K9" s="7"/>
      <c r="L9" s="7"/>
    </row>
    <row r="10" spans="1:12" x14ac:dyDescent="0.25">
      <c r="A10" s="1"/>
      <c r="B10" s="1"/>
      <c r="C10" s="7"/>
      <c r="D10" s="7"/>
      <c r="E10" s="7"/>
      <c r="F10" s="7"/>
      <c r="G10" s="7"/>
      <c r="H10" s="7"/>
      <c r="I10" s="7"/>
      <c r="J10" s="7"/>
      <c r="K10" s="7"/>
      <c r="L10" s="7"/>
    </row>
    <row r="12" spans="1:12" x14ac:dyDescent="0.25">
      <c r="C12" s="81" t="s">
        <v>20</v>
      </c>
      <c r="D12" s="81" t="s">
        <v>6</v>
      </c>
      <c r="E12" s="78" t="s">
        <v>0</v>
      </c>
      <c r="F12" s="81" t="s">
        <v>16</v>
      </c>
      <c r="G12" s="81" t="s">
        <v>18</v>
      </c>
      <c r="H12" s="78" t="s">
        <v>19</v>
      </c>
      <c r="I12" s="78" t="s">
        <v>7</v>
      </c>
      <c r="J12" s="78" t="s">
        <v>17</v>
      </c>
    </row>
    <row r="13" spans="1:12" x14ac:dyDescent="0.25">
      <c r="C13" s="82"/>
      <c r="D13" s="82"/>
      <c r="E13" s="79"/>
      <c r="F13" s="82"/>
      <c r="G13" s="82"/>
      <c r="H13" s="79"/>
      <c r="I13" s="79"/>
      <c r="J13" s="79"/>
    </row>
    <row r="14" spans="1:12" x14ac:dyDescent="0.25">
      <c r="C14" s="82"/>
      <c r="D14" s="82"/>
      <c r="E14" s="79"/>
      <c r="F14" s="82"/>
      <c r="G14" s="82"/>
      <c r="H14" s="79"/>
      <c r="I14" s="79"/>
      <c r="J14" s="79"/>
    </row>
    <row r="15" spans="1:12" x14ac:dyDescent="0.25">
      <c r="C15" s="85"/>
      <c r="D15" s="85"/>
      <c r="E15" s="84"/>
      <c r="F15" s="83"/>
      <c r="G15" s="83"/>
      <c r="H15" s="84"/>
      <c r="I15" s="84"/>
      <c r="J15" s="80"/>
    </row>
    <row r="16" spans="1:12" ht="50.1" customHeight="1" x14ac:dyDescent="0.25">
      <c r="C16" s="12"/>
      <c r="D16" s="12"/>
      <c r="E16" s="12"/>
      <c r="F16" s="14"/>
      <c r="G16" s="14"/>
      <c r="H16" s="12"/>
      <c r="I16" s="12"/>
      <c r="J16" s="12"/>
    </row>
    <row r="17" spans="3:10" ht="50.1" customHeight="1" x14ac:dyDescent="0.25">
      <c r="C17" s="12"/>
      <c r="D17" s="12"/>
      <c r="E17" s="12"/>
      <c r="F17" s="14"/>
      <c r="G17" s="14"/>
      <c r="H17" s="12"/>
      <c r="I17" s="12"/>
      <c r="J17" s="12"/>
    </row>
    <row r="18" spans="3:10" ht="50.1" customHeight="1" x14ac:dyDescent="0.25">
      <c r="C18" s="12"/>
      <c r="D18" s="12"/>
      <c r="E18" s="12"/>
      <c r="F18" s="14"/>
      <c r="G18" s="14"/>
      <c r="H18" s="12"/>
      <c r="I18" s="12"/>
      <c r="J18" s="12"/>
    </row>
    <row r="19" spans="3:10" ht="50.1" customHeight="1" x14ac:dyDescent="0.25">
      <c r="C19" s="12"/>
      <c r="D19" s="12"/>
      <c r="E19" s="12"/>
      <c r="F19" s="14"/>
      <c r="G19" s="14"/>
      <c r="H19" s="12"/>
      <c r="I19" s="12"/>
      <c r="J19" s="12"/>
    </row>
    <row r="20" spans="3:10" ht="50.1" customHeight="1" x14ac:dyDescent="0.25">
      <c r="C20" s="12"/>
      <c r="D20" s="12"/>
      <c r="E20" s="12"/>
      <c r="F20" s="14"/>
      <c r="G20" s="14"/>
      <c r="H20" s="12"/>
      <c r="I20" s="12"/>
      <c r="J20" s="12"/>
    </row>
    <row r="21" spans="3:10" ht="50.1" customHeight="1" x14ac:dyDescent="0.25">
      <c r="C21" s="12"/>
      <c r="D21" s="12"/>
      <c r="E21" s="12"/>
      <c r="F21" s="14"/>
      <c r="G21" s="14"/>
      <c r="H21" s="12"/>
      <c r="I21" s="12"/>
      <c r="J21" s="12"/>
    </row>
    <row r="22" spans="3:10" ht="50.1" customHeight="1" x14ac:dyDescent="0.25">
      <c r="C22" s="12"/>
      <c r="D22" s="12"/>
      <c r="E22" s="12"/>
      <c r="F22" s="14"/>
      <c r="G22" s="14"/>
      <c r="H22" s="12"/>
      <c r="I22" s="12"/>
      <c r="J22" s="12"/>
    </row>
    <row r="23" spans="3:10" ht="50.1" customHeight="1" x14ac:dyDescent="0.25">
      <c r="C23" s="12"/>
      <c r="D23" s="12"/>
      <c r="E23" s="12"/>
      <c r="F23" s="14"/>
      <c r="G23" s="14"/>
      <c r="H23" s="12"/>
      <c r="I23" s="12"/>
      <c r="J23" s="12"/>
    </row>
    <row r="24" spans="3:10" ht="50.1" customHeight="1" x14ac:dyDescent="0.25">
      <c r="C24" s="12"/>
      <c r="D24" s="12"/>
      <c r="E24" s="12"/>
      <c r="F24" s="14"/>
      <c r="G24" s="14"/>
      <c r="H24" s="12"/>
      <c r="I24" s="12"/>
      <c r="J24" s="12"/>
    </row>
    <row r="25" spans="3:10" ht="50.1" customHeight="1" x14ac:dyDescent="0.25">
      <c r="C25" s="12"/>
      <c r="D25" s="12"/>
      <c r="E25" s="12"/>
      <c r="F25" s="14"/>
      <c r="G25" s="14"/>
      <c r="H25" s="12"/>
      <c r="I25" s="12"/>
      <c r="J25" s="12"/>
    </row>
    <row r="26" spans="3:10" ht="50.1" customHeight="1" x14ac:dyDescent="0.25">
      <c r="C26" s="12"/>
      <c r="D26" s="12"/>
      <c r="E26" s="12"/>
      <c r="F26" s="14"/>
      <c r="G26" s="14"/>
      <c r="H26" s="12"/>
      <c r="I26" s="12"/>
      <c r="J26" s="12"/>
    </row>
    <row r="27" spans="3:10" ht="50.1" customHeight="1" x14ac:dyDescent="0.25">
      <c r="C27" s="12"/>
      <c r="D27" s="12"/>
      <c r="E27" s="12"/>
      <c r="F27" s="14"/>
      <c r="G27" s="14"/>
      <c r="H27" s="12"/>
      <c r="I27" s="12"/>
      <c r="J27" s="12"/>
    </row>
    <row r="28" spans="3:10" ht="50.1" customHeight="1" x14ac:dyDescent="0.25">
      <c r="C28" s="12"/>
      <c r="D28" s="12"/>
      <c r="E28" s="12"/>
      <c r="F28" s="14"/>
      <c r="G28" s="14"/>
      <c r="H28" s="12"/>
      <c r="I28" s="12"/>
      <c r="J28" s="12"/>
    </row>
    <row r="29" spans="3:10" ht="50.1" customHeight="1" x14ac:dyDescent="0.25">
      <c r="C29" s="12"/>
      <c r="D29" s="12"/>
      <c r="E29" s="12"/>
      <c r="F29" s="14"/>
      <c r="G29" s="14"/>
      <c r="H29" s="12"/>
      <c r="I29" s="12"/>
      <c r="J29" s="12"/>
    </row>
    <row r="30" spans="3:10" ht="50.1" customHeight="1" x14ac:dyDescent="0.25">
      <c r="C30" s="12"/>
      <c r="D30" s="12"/>
      <c r="E30" s="12"/>
      <c r="F30" s="14"/>
      <c r="G30" s="14"/>
      <c r="H30" s="12"/>
      <c r="I30" s="12"/>
      <c r="J30" s="12"/>
    </row>
    <row r="31" spans="3:10" ht="50.1" customHeight="1" x14ac:dyDescent="0.25">
      <c r="C31" s="12"/>
      <c r="D31" s="12"/>
      <c r="E31" s="12"/>
      <c r="F31" s="14"/>
      <c r="G31" s="14"/>
      <c r="H31" s="12"/>
      <c r="I31" s="12"/>
      <c r="J31" s="12"/>
    </row>
    <row r="32" spans="3:10" ht="50.1" customHeight="1" x14ac:dyDescent="0.25">
      <c r="C32" s="12"/>
      <c r="D32" s="12"/>
      <c r="E32" s="12"/>
      <c r="F32" s="14"/>
      <c r="G32" s="14"/>
      <c r="H32" s="12"/>
      <c r="I32" s="12"/>
      <c r="J32" s="12"/>
    </row>
    <row r="33" spans="3:10" ht="50.1" customHeight="1" x14ac:dyDescent="0.25">
      <c r="C33" s="12"/>
      <c r="D33" s="12"/>
      <c r="E33" s="12"/>
      <c r="F33" s="14"/>
      <c r="G33" s="14"/>
      <c r="H33" s="12"/>
      <c r="I33" s="12"/>
      <c r="J33" s="12"/>
    </row>
    <row r="34" spans="3:10" ht="50.1" customHeight="1" x14ac:dyDescent="0.25">
      <c r="C34" s="12"/>
      <c r="D34" s="12"/>
      <c r="E34" s="12"/>
      <c r="F34" s="14"/>
      <c r="G34" s="14"/>
      <c r="H34" s="12"/>
      <c r="I34" s="12"/>
      <c r="J34" s="12"/>
    </row>
    <row r="35" spans="3:10" ht="50.1" customHeight="1" x14ac:dyDescent="0.25">
      <c r="C35" s="12"/>
      <c r="D35" s="12"/>
      <c r="E35" s="12"/>
      <c r="F35" s="14"/>
      <c r="G35" s="14"/>
      <c r="H35" s="12"/>
      <c r="I35" s="12"/>
      <c r="J35" s="12"/>
    </row>
    <row r="36" spans="3:10" ht="50.1" customHeight="1" x14ac:dyDescent="0.25">
      <c r="C36" s="12"/>
      <c r="D36" s="12"/>
      <c r="E36" s="12"/>
      <c r="F36" s="14"/>
      <c r="G36" s="14"/>
      <c r="H36" s="12"/>
      <c r="I36" s="12"/>
      <c r="J36" s="12"/>
    </row>
    <row r="37" spans="3:10" ht="5.0999999999999996" customHeight="1" x14ac:dyDescent="0.25"/>
  </sheetData>
  <sheetProtection algorithmName="SHA-512" hashValue="pCFLfrxzWjJ52R5L5ZuI1vckcJqdse53n0gBWOQJ7hdpF3HPnfLng8KnQOk78Fbv/QJBSevt8EMhrJlYvctIEw==" saltValue="HBzlI1NdU3Ts/ui8zH97ig==" spinCount="100000" sheet="1" objects="1" scenarios="1"/>
  <protectedRanges>
    <protectedRange sqref="C16:J36" name="Plage1"/>
  </protectedRanges>
  <mergeCells count="8">
    <mergeCell ref="J12:J15"/>
    <mergeCell ref="G12:G15"/>
    <mergeCell ref="H12:H15"/>
    <mergeCell ref="C12:C15"/>
    <mergeCell ref="E12:E15"/>
    <mergeCell ref="F12:F15"/>
    <mergeCell ref="D12:D15"/>
    <mergeCell ref="I12:I15"/>
  </mergeCells>
  <printOptions horizontalCentered="1" verticalCentered="1"/>
  <pageMargins left="0" right="0" top="0" bottom="1.3779527559055118" header="0.31496062992125984" footer="0.31496062992125984"/>
  <pageSetup paperSize="8" scale="59" orientation="landscape" r:id="rId1"/>
  <headerFooter>
    <oddFooter>&amp;C&amp;G</oddFooter>
  </headerFooter>
  <drawing r:id="rId2"/>
  <legacyDrawingHF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052ae6ce5fe48d585b4ce219bb73d0e xmlns="95235cfd-2d18-42eb-8ffc-01f090d3b392">
      <Terms xmlns="http://schemas.microsoft.com/office/infopath/2007/PartnerControls">
        <TermInfo xmlns="http://schemas.microsoft.com/office/infopath/2007/PartnerControls">
          <TermName xmlns="http://schemas.microsoft.com/office/infopath/2007/PartnerControls">Post site services</TermName>
          <TermId xmlns="http://schemas.microsoft.com/office/infopath/2007/PartnerControls">b6212d0e-b9cf-4b29-96b5-0c3b89096ae1</TermId>
        </TermInfo>
      </Terms>
    </n052ae6ce5fe48d585b4ce219bb73d0e>
    <b7665f99c0fe44919cb3218cc8e5302c xmlns="95235cfd-2d18-42eb-8ffc-01f090d3b392">
      <Terms xmlns="http://schemas.microsoft.com/office/infopath/2007/PartnerControls">
        <TermInfo xmlns="http://schemas.microsoft.com/office/infopath/2007/PartnerControls">
          <TermName xmlns="http://schemas.microsoft.com/office/infopath/2007/PartnerControls">00 00 A classer</TermName>
          <TermId xmlns="http://schemas.microsoft.com/office/infopath/2007/PartnerControls">06ef1ee2-e7bf-4474-9d1e-c5fbf4f3b42b</TermId>
        </TermInfo>
      </Terms>
    </b7665f99c0fe44919cb3218cc8e5302c>
    <TaxCatchAll xmlns="95235cfd-2d18-42eb-8ffc-01f090d3b392">
      <Value>4</Value>
      <Value>3</Value>
      <Value>2</Value>
      <Value>1</Value>
    </TaxCatchAll>
    <ComUnityFolder xmlns="95235cfd-2d18-42eb-8ffc-01f090d3b392">
      <Url xsi:nil="true"/>
      <Description xsi:nil="true"/>
    </ComUnityFolder>
    <b1c94e71d43e47329629adb2299a7407 xmlns="95235cfd-2d18-42eb-8ffc-01f090d3b392">
      <Terms xmlns="http://schemas.microsoft.com/office/infopath/2007/PartnerControls">
        <TermInfo xmlns="http://schemas.microsoft.com/office/infopath/2007/PartnerControls">
          <TermName xmlns="http://schemas.microsoft.com/office/infopath/2007/PartnerControls">Team</TermName>
          <TermId xmlns="http://schemas.microsoft.com/office/infopath/2007/PartnerControls">bc73f5d6-c9a9-432f-8ea2-31c33c131b8b</TermId>
        </TermInfo>
      </Terms>
    </b1c94e71d43e47329629adb2299a7407>
    <aa574486944c4b4183531de588537b4d xmlns="95235cfd-2d18-42eb-8ffc-01f090d3b392">
      <Terms xmlns="http://schemas.microsoft.com/office/infopath/2007/PartnerControls"/>
    </aa574486944c4b4183531de588537b4d>
    <bc25f8494e694b549ba275b5de656855 xmlns="95235cfd-2d18-42eb-8ffc-01f090d3b392">
      <Terms xmlns="http://schemas.microsoft.com/office/infopath/2007/PartnerControls">
        <TermInfo xmlns="http://schemas.microsoft.com/office/infopath/2007/PartnerControls">
          <TermName xmlns="http://schemas.microsoft.com/office/infopath/2007/PartnerControls">BYBAT GO</TermName>
          <TermId xmlns="http://schemas.microsoft.com/office/infopath/2007/PartnerControls">e034adac-5b50-4921-bbe0-8da480d557cc</TermId>
        </TermInfo>
      </Terms>
    </bc25f8494e694b549ba275b5de656855>
    <_dlc_DocId xmlns="055a4a28-9959-41a1-a37f-980566fa25d5">CWKSP-1548756382-10353</_dlc_DocId>
    <_dlc_DocIdUrl xmlns="055a4a28-9959-41a1-a37f-980566fa25d5">
      <Url>https://bouyguesconstruction.sharepoint.com/sites/bybatgodavp/_layouts/15/DocIdRedir.aspx?ID=CWKSP-1548756382-10353</Url>
      <Description>CWKSP-1548756382-10353</Description>
    </_dlc_DocIdUrl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SharedContentType xmlns="Microsoft.SharePoint.Taxonomy.ContentTypeSync" SourceId="18ace0e7-60a4-4acf-87da-1c47a991bb86" ContentTypeId="0x01010004BBCBFDEBB3864BA0EFED7044CA4B28" PreviousValue="false"/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Document BYCN" ma:contentTypeID="0x01010004BBCBFDEBB3864BA0EFED7044CA4B280057D3FA1D9199CD4E8DCA0F91F17412CD" ma:contentTypeVersion="8" ma:contentTypeDescription="Create a new document." ma:contentTypeScope="" ma:versionID="b077eaec85cdfd45798ec9cbf15e4811">
  <xsd:schema xmlns:xsd="http://www.w3.org/2001/XMLSchema" xmlns:xs="http://www.w3.org/2001/XMLSchema" xmlns:p="http://schemas.microsoft.com/office/2006/metadata/properties" xmlns:ns2="95235cfd-2d18-42eb-8ffc-01f090d3b392" xmlns:ns3="055a4a28-9959-41a1-a37f-980566fa25d5" targetNamespace="http://schemas.microsoft.com/office/2006/metadata/properties" ma:root="true" ma:fieldsID="9bbc5cec530ab153f41e16bb564e21d6" ns2:_="" ns3:_="">
    <xsd:import namespace="95235cfd-2d18-42eb-8ffc-01f090d3b392"/>
    <xsd:import namespace="055a4a28-9959-41a1-a37f-980566fa25d5"/>
    <xsd:element name="properties">
      <xsd:complexType>
        <xsd:sequence>
          <xsd:element name="documentManagement">
            <xsd:complexType>
              <xsd:all>
                <xsd:element ref="ns2:b7665f99c0fe44919cb3218cc8e5302c" minOccurs="0"/>
                <xsd:element ref="ns2:TaxCatchAll" minOccurs="0"/>
                <xsd:element ref="ns2:TaxCatchAllLabel" minOccurs="0"/>
                <xsd:element ref="ns2:ComUnityFolder" minOccurs="0"/>
                <xsd:element ref="ns2:bc25f8494e694b549ba275b5de656855" minOccurs="0"/>
                <xsd:element ref="ns2:b1c94e71d43e47329629adb2299a7407" minOccurs="0"/>
                <xsd:element ref="ns2:n052ae6ce5fe48d585b4ce219bb73d0e" minOccurs="0"/>
                <xsd:element ref="ns2:aa574486944c4b4183531de588537b4d" minOccurs="0"/>
                <xsd:element ref="ns3:_dlc_DocId" minOccurs="0"/>
                <xsd:element ref="ns3:_dlc_DocIdUrl" minOccurs="0"/>
                <xsd:element ref="ns3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235cfd-2d18-42eb-8ffc-01f090d3b392" elementFormDefault="qualified">
    <xsd:import namespace="http://schemas.microsoft.com/office/2006/documentManagement/types"/>
    <xsd:import namespace="http://schemas.microsoft.com/office/infopath/2007/PartnerControls"/>
    <xsd:element name="b7665f99c0fe44919cb3218cc8e5302c" ma:index="8" nillable="true" ma:taxonomy="true" ma:internalName="b7665f99c0fe44919cb3218cc8e5302c" ma:taxonomyFieldName="ArchiveClassificationPlan" ma:displayName="Archive Classification Plan" ma:default="1;#00 00 A classer|06ef1ee2-e7bf-4474-9d1e-c5fbf4f3b42b" ma:fieldId="{b7665f99-c0fe-4491-9cb3-218cc8e5302c}" ma:sspId="18ace0e7-60a4-4acf-87da-1c47a991bb86" ma:termSetId="26353664-7461-4f07-87dd-daa2874ea87e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9" nillable="true" ma:displayName="Taxonomy Catch All Column" ma:description="" ma:hidden="true" ma:list="{1e2e4fca-82b7-4de8-b976-6283ad5f127b}" ma:internalName="TaxCatchAll" ma:showField="CatchAllData" ma:web="055a4a28-9959-41a1-a37f-980566fa25d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0" nillable="true" ma:displayName="Taxonomy Catch All Column1" ma:description="" ma:hidden="true" ma:list="{1e2e4fca-82b7-4de8-b976-6283ad5f127b}" ma:internalName="TaxCatchAllLabel" ma:readOnly="true" ma:showField="CatchAllDataLabel" ma:web="055a4a28-9959-41a1-a37f-980566fa25d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ComUnityFolder" ma:index="12" nillable="true" ma:displayName="Folder" ma:internalName="ComUnityFolder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bc25f8494e694b549ba275b5de656855" ma:index="13" nillable="true" ma:taxonomy="true" ma:internalName="bc25f8494e694b549ba275b5de656855" ma:taxonomyFieldName="Organisation" ma:displayName="Organisation" ma:fieldId="{bc25f849-4e69-4b54-9ba2-75b5de656855}" ma:sspId="18ace0e7-60a4-4acf-87da-1c47a991bb86" ma:termSetId="45cd4057-b767-4ebf-98f6-4028b8e5bef9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b1c94e71d43e47329629adb2299a7407" ma:index="15" nillable="true" ma:taxonomy="true" ma:internalName="b1c94e71d43e47329629adb2299a7407" ma:taxonomyFieldName="WorkspaceClassification" ma:displayName="Workspace classification" ma:fieldId="{b1c94e71-d43e-4732-9629-adb2299a7407}" ma:sspId="18ace0e7-60a4-4acf-87da-1c47a991bb86" ma:termSetId="22f1860e-f59a-4db1-b21a-a41c5c8ed1ec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n052ae6ce5fe48d585b4ce219bb73d0e" ma:index="17" nillable="true" ma:taxonomy="true" ma:internalName="n052ae6ce5fe48d585b4ce219bb73d0e" ma:taxonomyFieldName="SupportServices" ma:displayName="Support services" ma:fieldId="{7052ae6c-e5fe-48d5-85b4-ce219bb73d0e}" ma:sspId="18ace0e7-60a4-4acf-87da-1c47a991bb86" ma:termSetId="813098a9-32ee-4127-b4ec-488cb7a25468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aa574486944c4b4183531de588537b4d" ma:index="19" nillable="true" ma:taxonomy="true" ma:internalName="aa574486944c4b4183531de588537b4d" ma:taxonomyFieldName="ClassificationLevel" ma:displayName="Classification level" ma:fieldId="{aa574486-944c-4b41-8353-1de588537b4d}" ma:sspId="18ace0e7-60a4-4acf-87da-1c47a991bb86" ma:termSetId="b84a82df-7dfe-42a8-9650-82042eeb9fd0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5a4a28-9959-41a1-a37f-980566fa25d5" elementFormDefault="qualified">
    <xsd:import namespace="http://schemas.microsoft.com/office/2006/documentManagement/types"/>
    <xsd:import namespace="http://schemas.microsoft.com/office/infopath/2007/PartnerControls"/>
    <xsd:element name="_dlc_DocId" ma:index="21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22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3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0138555-99AD-491B-90E3-D9F2155D9E0A}">
  <ds:schemaRefs>
    <ds:schemaRef ds:uri="http://www.w3.org/XML/1998/namespace"/>
    <ds:schemaRef ds:uri="http://purl.org/dc/terms/"/>
    <ds:schemaRef ds:uri="http://schemas.microsoft.com/office/2006/metadata/properties"/>
    <ds:schemaRef ds:uri="http://schemas.microsoft.com/office/2006/documentManagement/types"/>
    <ds:schemaRef ds:uri="95235cfd-2d18-42eb-8ffc-01f090d3b392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055a4a28-9959-41a1-a37f-980566fa25d5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99CFD48-36A5-4143-AE2A-9A1934ACC14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DAE0F35-2CAE-4847-A34A-9C4835F46DB4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53300A7E-11E2-413B-A8A3-B9885FDED0B8}">
  <ds:schemaRefs>
    <ds:schemaRef ds:uri="Microsoft.SharePoint.Taxonomy.ContentTypeSync"/>
  </ds:schemaRefs>
</ds:datastoreItem>
</file>

<file path=customXml/itemProps5.xml><?xml version="1.0" encoding="utf-8"?>
<ds:datastoreItem xmlns:ds="http://schemas.openxmlformats.org/officeDocument/2006/customXml" ds:itemID="{CE98A5CD-F28C-4857-B77C-54A5BF76AC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235cfd-2d18-42eb-8ffc-01f090d3b392"/>
    <ds:schemaRef ds:uri="055a4a28-9959-41a1-a37f-980566fa25d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9</vt:i4>
      </vt:variant>
    </vt:vector>
  </HeadingPairs>
  <TitlesOfParts>
    <vt:vector size="14" baseType="lpstr">
      <vt:lpstr>Données</vt:lpstr>
      <vt:lpstr>Phase GPA Travaux</vt:lpstr>
      <vt:lpstr>Phase GPA Organisation PA - SAV</vt:lpstr>
      <vt:lpstr>Bilan final GPA</vt:lpstr>
      <vt:lpstr>Plan d'actions</vt:lpstr>
      <vt:lpstr>'Bilan final GPA'!Print_Area</vt:lpstr>
      <vt:lpstr>Données!Print_Area</vt:lpstr>
      <vt:lpstr>'Phase GPA Organisation PA - SAV'!Print_Area</vt:lpstr>
      <vt:lpstr>'Phase GPA Travaux'!Print_Area</vt:lpstr>
      <vt:lpstr>'Bilan final GPA'!Zone_d_impression</vt:lpstr>
      <vt:lpstr>Données!Zone_d_impression</vt:lpstr>
      <vt:lpstr>'Phase GPA Organisation PA - SAV'!Zone_d_impression</vt:lpstr>
      <vt:lpstr>'Phase GPA Travaux'!Zone_d_impression</vt:lpstr>
      <vt:lpstr>'Plan d''actions'!Zone_d_impression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GillesC</dc:creator>
  <cp:lastModifiedBy>DEGREVE, Vincent</cp:lastModifiedBy>
  <cp:lastPrinted>2018-01-27T11:09:14Z</cp:lastPrinted>
  <dcterms:created xsi:type="dcterms:W3CDTF">2017-09-29T07:31:12Z</dcterms:created>
  <dcterms:modified xsi:type="dcterms:W3CDTF">2018-01-27T16:18:26Z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0x01010004BBCBFDEBB3864BA0EFED7044CA4B280057D3FA1D9199CD4E8DCA0F91F17412CD</vt:lpwstr>
  </property>
  <property fmtid="{D5CDD505-2E9C-101B-9397-08002B2CF9AE}" pid="3" name="ClassificationLevel">
    <vt:lpwstr/>
  </property>
  <property fmtid="{D5CDD505-2E9C-101B-9397-08002B2CF9AE}" pid="4" name="ArchiveClassificationPlan">
    <vt:lpwstr>1;#00 00 A classer|06ef1ee2-e7bf-4474-9d1e-c5fbf4f3b42b</vt:lpwstr>
  </property>
  <property fmtid="{D5CDD505-2E9C-101B-9397-08002B2CF9AE}" pid="5" name="SupportServices">
    <vt:lpwstr>4;#Post site services|b6212d0e-b9cf-4b29-96b5-0c3b89096ae1</vt:lpwstr>
  </property>
  <property fmtid="{D5CDD505-2E9C-101B-9397-08002B2CF9AE}" pid="6" name="Organisation">
    <vt:lpwstr>3;#BYBAT GO|e034adac-5b50-4921-bbe0-8da480d557cc</vt:lpwstr>
  </property>
  <property fmtid="{D5CDD505-2E9C-101B-9397-08002B2CF9AE}" pid="7" name="WorkspaceClassification">
    <vt:lpwstr>2;#Team|bc73f5d6-c9a9-432f-8ea2-31c33c131b8b</vt:lpwstr>
  </property>
  <property fmtid="{D5CDD505-2E9C-101B-9397-08002B2CF9AE}" pid="8" name="_dlc_DocIdItemGuid">
    <vt:lpwstr>db440017-0612-404a-868e-727afa37017a</vt:lpwstr>
  </property>
</Properties>
</file>