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ACANT25.dss.dssmithgroup.local\users$\FRMAXMAG\Data\Desktop\"/>
    </mc:Choice>
  </mc:AlternateContent>
  <bookViews>
    <workbookView xWindow="0" yWindow="0" windowWidth="15336" windowHeight="5412" activeTab="1"/>
  </bookViews>
  <sheets>
    <sheet name="Feuil1" sheetId="1" r:id="rId1"/>
    <sheet name="Offre de prix" sheetId="4" r:id="rId2"/>
    <sheet name="Données techniques" sheetId="2" r:id="rId3"/>
    <sheet name="Compositions cartons" sheetId="3" r:id="rId4"/>
    <sheet name="Client" sheetId="5" r:id="rId5"/>
  </sheets>
  <definedNames>
    <definedName name="impression">'Données techniques'!$A$2:$A$8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9" i="4" l="1"/>
  <c r="D34" i="4"/>
  <c r="E34" i="4"/>
  <c r="M19" i="1"/>
  <c r="N19" i="1"/>
  <c r="G27" i="4"/>
  <c r="E27" i="4"/>
  <c r="C27" i="4"/>
  <c r="F25" i="4"/>
  <c r="C25" i="4"/>
  <c r="C24" i="4"/>
  <c r="C23" i="4"/>
  <c r="C22" i="4"/>
  <c r="F15" i="4"/>
  <c r="F9" i="4"/>
  <c r="H2" i="1"/>
  <c r="F10" i="4" s="1"/>
  <c r="F2" i="1"/>
  <c r="C13" i="4" s="1"/>
  <c r="D2" i="1"/>
  <c r="C12" i="4" s="1"/>
  <c r="F6" i="1"/>
  <c r="D24" i="4" s="1"/>
  <c r="N6" i="1" l="1"/>
</calcChain>
</file>

<file path=xl/sharedStrings.xml><?xml version="1.0" encoding="utf-8"?>
<sst xmlns="http://schemas.openxmlformats.org/spreadsheetml/2006/main" count="367" uniqueCount="294">
  <si>
    <t>Désignation</t>
  </si>
  <si>
    <t>Devis</t>
  </si>
  <si>
    <t>Dimensions</t>
  </si>
  <si>
    <t>Qualité</t>
  </si>
  <si>
    <t>NB Couleur</t>
  </si>
  <si>
    <t>Type d'impression</t>
  </si>
  <si>
    <t>Palette</t>
  </si>
  <si>
    <t>Qt par palette</t>
  </si>
  <si>
    <t>Quantité de commande</t>
  </si>
  <si>
    <t>Montant total</t>
  </si>
  <si>
    <t>Prix unitaire</t>
  </si>
  <si>
    <t>Flexo</t>
  </si>
  <si>
    <t>Sérigraphie</t>
  </si>
  <si>
    <t>Sérigraphie + vernis</t>
  </si>
  <si>
    <t>Numérique vernis UV</t>
  </si>
  <si>
    <t>Numérique Gloss UV</t>
  </si>
  <si>
    <t>Numérique + Vernis sérigrahie</t>
  </si>
  <si>
    <t>Contre-collage offset</t>
  </si>
  <si>
    <t>Données d'impressions</t>
  </si>
  <si>
    <t>NB de couleur</t>
  </si>
  <si>
    <t>Format palette</t>
  </si>
  <si>
    <t>800x1200</t>
  </si>
  <si>
    <t>1000x1200</t>
  </si>
  <si>
    <t>1200x1600</t>
  </si>
  <si>
    <t>1200x2000</t>
  </si>
  <si>
    <t>800x2400</t>
  </si>
  <si>
    <t>1000x2000</t>
  </si>
  <si>
    <t>Smurfit Kappa SCAO</t>
  </si>
  <si>
    <t>PROWELL GmbH</t>
  </si>
  <si>
    <t>Compositon (ext&gt;int)</t>
  </si>
  <si>
    <t>Réf Fourn</t>
  </si>
  <si>
    <t>Poids (g/m²)</t>
  </si>
  <si>
    <t>Epaisseur (mm)</t>
  </si>
  <si>
    <t>BCWTK132</t>
  </si>
  <si>
    <t>BC50 WT135 C100 TL120 HP125 K135</t>
  </si>
  <si>
    <t>BCWK92A</t>
  </si>
  <si>
    <t>EB40 K135 C075 C075 C090 K185</t>
  </si>
  <si>
    <t>EBKK73A</t>
  </si>
  <si>
    <t>BEKCT129</t>
  </si>
  <si>
    <t>EB30 K135 C090 C090 C090 C100</t>
  </si>
  <si>
    <t>EBKT60A</t>
  </si>
  <si>
    <t>BEKMT53C</t>
  </si>
  <si>
    <t>EB30 K135 C075 C075 C090 C100</t>
  </si>
  <si>
    <t>EB20 TL120 C090 C090 C090 C100</t>
  </si>
  <si>
    <t>EBTT56A</t>
  </si>
  <si>
    <t>BETRT55C</t>
  </si>
  <si>
    <t>TL115 WS80 WS90 WS80 TL90</t>
  </si>
  <si>
    <t>2.03BE</t>
  </si>
  <si>
    <t>BEWCW102</t>
  </si>
  <si>
    <t>EB40 WT135 C100 C100 C100 WT135</t>
  </si>
  <si>
    <t>EBWW83A</t>
  </si>
  <si>
    <t>BEWTK132</t>
  </si>
  <si>
    <t>EB50 WT135 C090 TL120 HP125 K185</t>
  </si>
  <si>
    <t>EBWK95A</t>
  </si>
  <si>
    <t>EB40 WT135 C090 C090 C100 R125</t>
  </si>
  <si>
    <t>EBWT69C</t>
  </si>
  <si>
    <t>BEYRT50C</t>
  </si>
  <si>
    <t>EB20 TB120 C090 C090 C090 C100</t>
  </si>
  <si>
    <t>EBVT56A</t>
  </si>
  <si>
    <t>KLW135 WS80 WS90 WS80 TL90</t>
  </si>
  <si>
    <t>2.35BE</t>
  </si>
  <si>
    <t>BC15 K115 C090 C090 C100 R100</t>
  </si>
  <si>
    <t>BCKR67A</t>
  </si>
  <si>
    <t>CB30DD</t>
  </si>
  <si>
    <t>PLK120 WS80 WS90 WS90 TL115</t>
  </si>
  <si>
    <t>2.31BC N2</t>
  </si>
  <si>
    <t>CB40DD</t>
  </si>
  <si>
    <t>BC40 K135 C090 C090 C100 K115</t>
  </si>
  <si>
    <t>BCKK76A</t>
  </si>
  <si>
    <t>PLK140 WS80 WS90 WS115 TL135</t>
  </si>
  <si>
    <t>2.40BC N2</t>
  </si>
  <si>
    <t>BC40 K135 C090 C090 C100 TL170</t>
  </si>
  <si>
    <t>BCKT79B</t>
  </si>
  <si>
    <t>CB50DD</t>
  </si>
  <si>
    <t>KL175 WS80 WS90 WS135 PLK140</t>
  </si>
  <si>
    <t>2.51BC N1</t>
  </si>
  <si>
    <t>CB60DD</t>
  </si>
  <si>
    <t>BC50 K185 C090 C090 C100 K185</t>
  </si>
  <si>
    <t>BCKK92A</t>
  </si>
  <si>
    <t>KL175 WS80 WS90 WS135 KL175</t>
  </si>
  <si>
    <t>2.61BCN1</t>
  </si>
  <si>
    <t>BC50 K135 C100 C090 HP125 TL220</t>
  </si>
  <si>
    <t>BCKT96A</t>
  </si>
  <si>
    <t>CB75DD</t>
  </si>
  <si>
    <t>K175 WS135 WS115 PMS140 K175</t>
  </si>
  <si>
    <t>2.71BC N1</t>
  </si>
  <si>
    <t>CB90DD</t>
  </si>
  <si>
    <t>BC90 K275 HP125 K185 HP125 K275</t>
  </si>
  <si>
    <t>BCKK15C</t>
  </si>
  <si>
    <t>K280 PMS140 PLK140 PMS140 K280</t>
  </si>
  <si>
    <t>2.90BC</t>
  </si>
  <si>
    <t>CBKRK76C</t>
  </si>
  <si>
    <t>BC15 TL120 C090 C090 C090 R100</t>
  </si>
  <si>
    <t>BCTR65A</t>
  </si>
  <si>
    <t>CBTRT55C</t>
  </si>
  <si>
    <t>TL115 WS80 WS90 WS90 TL90</t>
  </si>
  <si>
    <t>2.03BC N2</t>
  </si>
  <si>
    <t>CBTRT58F</t>
  </si>
  <si>
    <t>BC30 TL170 C090 C090 C100 TL120</t>
  </si>
  <si>
    <t>BCTT74A</t>
  </si>
  <si>
    <t>TL135 WS80 WS90 WS90 TL115</t>
  </si>
  <si>
    <t>2.30BC N2</t>
  </si>
  <si>
    <t>CBTRT74C</t>
  </si>
  <si>
    <t>KL135 WS80 WS90 WS90 TL115</t>
  </si>
  <si>
    <t>2.31BC Q3</t>
  </si>
  <si>
    <t>BC40 WT135 C090 TL120 C100 TL120</t>
  </si>
  <si>
    <t>BCWT78A</t>
  </si>
  <si>
    <t>CBYRT57F</t>
  </si>
  <si>
    <t>KLW135 WS80 WS90 WS90 TL90</t>
  </si>
  <si>
    <t>2.35BC N2</t>
  </si>
  <si>
    <t>EBK2T145</t>
  </si>
  <si>
    <t>EB30 BC185 D090 D090 D090 TB120</t>
  </si>
  <si>
    <t>EBLV80L</t>
  </si>
  <si>
    <t>EBKCK126</t>
  </si>
  <si>
    <t>EB40 K135 HP125 C090 HP125 K186</t>
  </si>
  <si>
    <t>EBKK98A</t>
  </si>
  <si>
    <t>EBKCT129</t>
  </si>
  <si>
    <t>EB20 K115 C090 C090 C100 HP125</t>
  </si>
  <si>
    <t>EBKT67B</t>
  </si>
  <si>
    <t>BC185 D090 D090 D090 TB120</t>
  </si>
  <si>
    <t>EELV81L</t>
  </si>
  <si>
    <t>EEKCK129</t>
  </si>
  <si>
    <t>EE40 K115 C090 C090 C090 K115</t>
  </si>
  <si>
    <t>EEKK61A</t>
  </si>
  <si>
    <t>EEW2C100</t>
  </si>
  <si>
    <t>EE30 WT135 C075 C075 C075 C090</t>
  </si>
  <si>
    <t>EEWR55A</t>
  </si>
  <si>
    <t>EEWCW93C</t>
  </si>
  <si>
    <t>EE40 WT135 C075 C075 C075 WT135</t>
  </si>
  <si>
    <t>EEWW65A</t>
  </si>
  <si>
    <t>MC2T30C</t>
  </si>
  <si>
    <t>C10 TL120 C100 R100</t>
  </si>
  <si>
    <t>C5TR43A</t>
  </si>
  <si>
    <t>TL135 WS90 TL115</t>
  </si>
  <si>
    <t>1.03C</t>
  </si>
  <si>
    <t>C20 K115 HP125 TL120</t>
  </si>
  <si>
    <t>C5KT54A</t>
  </si>
  <si>
    <t>MC2T40C</t>
  </si>
  <si>
    <t>PLK140 WS115 TL135</t>
  </si>
  <si>
    <t>1.30C W7</t>
  </si>
  <si>
    <t>MC2T62C</t>
  </si>
  <si>
    <t>C30 K135 HP125 TL170</t>
  </si>
  <si>
    <t>C5KT62C</t>
  </si>
  <si>
    <t>PLK175 WS115 TL135</t>
  </si>
  <si>
    <t>1.40C</t>
  </si>
  <si>
    <t>MC40</t>
  </si>
  <si>
    <t>C20 K135 C100 K135</t>
  </si>
  <si>
    <t>C5KK54A</t>
  </si>
  <si>
    <t>MCKP82W</t>
  </si>
  <si>
    <t>KL175 WS135 PLK140</t>
  </si>
  <si>
    <t>1.41C</t>
  </si>
  <si>
    <t>MCTL52C</t>
  </si>
  <si>
    <t>C40 TL170 HP125 TL220</t>
  </si>
  <si>
    <t>C5TT71A</t>
  </si>
  <si>
    <t>MCWYT80C</t>
  </si>
  <si>
    <t>C20 WT135 HP125 TB120</t>
  </si>
  <si>
    <t>C5WV60A</t>
  </si>
  <si>
    <t>C10 TB120 HP125 TL120</t>
  </si>
  <si>
    <t>C5VT53A</t>
  </si>
  <si>
    <t>436.5</t>
  </si>
  <si>
    <t>MCYT45C</t>
  </si>
  <si>
    <t>C20 WT135 HP125 TL170</t>
  </si>
  <si>
    <t>C5WT65A</t>
  </si>
  <si>
    <t>E20 K135 C090 K135</t>
  </si>
  <si>
    <t>E2KK50A</t>
  </si>
  <si>
    <t>E08 C090 C090 C090</t>
  </si>
  <si>
    <t>E2RR32B</t>
  </si>
  <si>
    <t>MI2T20C</t>
  </si>
  <si>
    <t>TL115 WS70 TL115</t>
  </si>
  <si>
    <t>1.02E</t>
  </si>
  <si>
    <t>E20 WT135 C090 WT135</t>
  </si>
  <si>
    <t>E2WW55A</t>
  </si>
  <si>
    <t>MI2W69C</t>
  </si>
  <si>
    <t>E20 WT135 C90 WT135</t>
  </si>
  <si>
    <t>MI2WK84C</t>
  </si>
  <si>
    <t>E20 WT135 C090 K115</t>
  </si>
  <si>
    <t>E2WK49A</t>
  </si>
  <si>
    <t>E20 BC185 D90 TB120</t>
  </si>
  <si>
    <t>E2LV54L</t>
  </si>
  <si>
    <t>MIKC81C</t>
  </si>
  <si>
    <t>E10 K115 C090 C100</t>
  </si>
  <si>
    <t>E2KT38A</t>
  </si>
  <si>
    <t>MIYT18C</t>
  </si>
  <si>
    <t>TLW135 WS70 TL135</t>
  </si>
  <si>
    <t>1.25E</t>
  </si>
  <si>
    <t>B40 K135 HP125 K185</t>
  </si>
  <si>
    <t>B4KK65A</t>
  </si>
  <si>
    <t>PC2K49C</t>
  </si>
  <si>
    <t>1.41B N1</t>
  </si>
  <si>
    <t>PC2R8C</t>
  </si>
  <si>
    <t>B06 C090 C090 C090</t>
  </si>
  <si>
    <t>B4RR35B</t>
  </si>
  <si>
    <t>WS80 WS80 WS80</t>
  </si>
  <si>
    <t>0.01B N1</t>
  </si>
  <si>
    <t>PC2T30C</t>
  </si>
  <si>
    <t>B08 R100 C090 R100</t>
  </si>
  <si>
    <t>B4RR37C</t>
  </si>
  <si>
    <t>TL115 WS90 TL115</t>
  </si>
  <si>
    <t>1.02B</t>
  </si>
  <si>
    <t>PC2T40C</t>
  </si>
  <si>
    <t>B15 K115 C100 TL120</t>
  </si>
  <si>
    <t>B4KT44B</t>
  </si>
  <si>
    <t>PLK120 WS90 TL115</t>
  </si>
  <si>
    <t>1.21B</t>
  </si>
  <si>
    <t>PC2T45C</t>
  </si>
  <si>
    <t>B20 TL170 C100 TL170</t>
  </si>
  <si>
    <t>B4TT53A</t>
  </si>
  <si>
    <t>PC2Y22C</t>
  </si>
  <si>
    <t>B10 TB120 C100 TB120</t>
  </si>
  <si>
    <t>B4VV42B</t>
  </si>
  <si>
    <t>PC2Y74C</t>
  </si>
  <si>
    <t>KLW135 WS135 KLW135</t>
  </si>
  <si>
    <t>1.49B W6</t>
  </si>
  <si>
    <t>B20 K135 C100 TL170</t>
  </si>
  <si>
    <t>B4KT52A</t>
  </si>
  <si>
    <t>PCTL40C</t>
  </si>
  <si>
    <t>KL135 WS135 TL135</t>
  </si>
  <si>
    <t>1.31B N1</t>
  </si>
  <si>
    <t>PCTL52C</t>
  </si>
  <si>
    <t>B30 TL170 HP125 TL220</t>
  </si>
  <si>
    <t>B4TT67B</t>
  </si>
  <si>
    <t>PCWK84C</t>
  </si>
  <si>
    <t>B20 BC185 C100 K135</t>
  </si>
  <si>
    <t>B4LK60A</t>
  </si>
  <si>
    <t>PCWT47C</t>
  </si>
  <si>
    <t>B30 WT135 C100 TL170</t>
  </si>
  <si>
    <t>B4WT55A</t>
  </si>
  <si>
    <t>KLW135 WS115 TL135</t>
  </si>
  <si>
    <t>1.37B N7</t>
  </si>
  <si>
    <t>PCWY72C</t>
  </si>
  <si>
    <t>B15 WT135 C100 TB120</t>
  </si>
  <si>
    <t>B4WV49A</t>
  </si>
  <si>
    <t>B10 TB120 C090 C090</t>
  </si>
  <si>
    <t>B4VR38B</t>
  </si>
  <si>
    <t>PCYT28C</t>
  </si>
  <si>
    <t>TLW135 WS90 TL135</t>
  </si>
  <si>
    <t>1.25B</t>
  </si>
  <si>
    <t>PCYT32C</t>
  </si>
  <si>
    <t>B15 TB120 C100 TL170</t>
  </si>
  <si>
    <t>B4VT47A</t>
  </si>
  <si>
    <r>
      <rPr>
        <sz val="12"/>
        <rFont val="Adobe Devanagari"/>
        <family val="1"/>
      </rPr>
      <t>ECT
(kN/m)</t>
    </r>
  </si>
  <si>
    <r>
      <rPr>
        <sz val="12"/>
        <rFont val="Adobe Devanagari"/>
        <family val="1"/>
      </rPr>
      <t xml:space="preserve">M : Qualité en stock Mitra (BE et/ou Production) – fournisseur non défini                                                                                                  </t>
    </r>
    <r>
      <rPr>
        <b/>
        <sz val="12"/>
        <rFont val="Adobe Devanagari"/>
        <family val="1"/>
      </rPr>
      <t>10/01/2019</t>
    </r>
  </si>
  <si>
    <t>Composition</t>
  </si>
  <si>
    <t>M</t>
  </si>
  <si>
    <t>MI2W43C</t>
  </si>
  <si>
    <t>MIJY60C</t>
  </si>
  <si>
    <t>MI2K97C</t>
  </si>
  <si>
    <t>MCYT18C</t>
  </si>
  <si>
    <t>EEBCT116</t>
  </si>
  <si>
    <t>BEK2R51C</t>
  </si>
  <si>
    <t>BEY2T85C</t>
  </si>
  <si>
    <t>-</t>
  </si>
  <si>
    <t>DS Smith Packaging Normandie Ondulé</t>
  </si>
  <si>
    <t>ZAC Cabourg Village</t>
  </si>
  <si>
    <t>14390 CABOURG</t>
  </si>
  <si>
    <t>02.31.28.18.80</t>
  </si>
  <si>
    <t>Commercial :</t>
  </si>
  <si>
    <t>Assistante :</t>
  </si>
  <si>
    <t>Client</t>
  </si>
  <si>
    <t>Commercial</t>
  </si>
  <si>
    <t>Assistante commerciale</t>
  </si>
  <si>
    <t>Alain Carretero</t>
  </si>
  <si>
    <t>Aurélie Desloges</t>
  </si>
  <si>
    <t>PATRELLE</t>
  </si>
  <si>
    <t>ELBA</t>
  </si>
  <si>
    <t>Adresse</t>
  </si>
  <si>
    <t>Jean-Luc Guet</t>
  </si>
  <si>
    <t>Virginie Dragin</t>
  </si>
  <si>
    <t>Cabourg, le</t>
  </si>
  <si>
    <t>Suite à votre demande, nous avons le plaisir de vous communiquer ci-dessous notre proposition commerciale, établie selon les caractéristiques suivantes :</t>
  </si>
  <si>
    <t>Référence projet :</t>
  </si>
  <si>
    <t>Désignation :</t>
  </si>
  <si>
    <t>Dimensions :</t>
  </si>
  <si>
    <t>Qualité Matière :</t>
  </si>
  <si>
    <t>Type d'impression :</t>
  </si>
  <si>
    <t>Box</t>
  </si>
  <si>
    <t>600x400x1200</t>
  </si>
  <si>
    <t>Nombre de couleur(s) :</t>
  </si>
  <si>
    <t>Condition de livraison :</t>
  </si>
  <si>
    <t>Quantité/palette :</t>
  </si>
  <si>
    <t>Format palette :</t>
  </si>
  <si>
    <t>hauteur palette :</t>
  </si>
  <si>
    <t>Hauteur Palette</t>
  </si>
  <si>
    <t>Quantité :</t>
  </si>
  <si>
    <t>Prix :</t>
  </si>
  <si>
    <t>Total</t>
  </si>
  <si>
    <t>HT / unitaire</t>
  </si>
  <si>
    <t>14510 Houlgate</t>
  </si>
  <si>
    <t>France</t>
  </si>
  <si>
    <t>14370 Moult</t>
  </si>
  <si>
    <t>Chemin de Trousseauville</t>
  </si>
  <si>
    <t>Zoning Industriel</t>
  </si>
  <si>
    <t>Ligne</t>
  </si>
  <si>
    <t>Si donnée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</si>
</sst>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dobe Devanagari"/>
      <family val="1"/>
    </font>
    <font>
      <b/>
      <sz val="11"/>
      <color theme="1"/>
      <name val="Adobe Devanagari"/>
      <family val="1"/>
    </font>
    <font>
      <sz val="10"/>
      <color rgb="FF000000"/>
      <name val="Times New Roman"/>
      <family val="1"/>
    </font>
    <font>
      <b/>
      <sz val="12"/>
      <name val="Adobe Devanagari"/>
      <family val="1"/>
    </font>
    <font>
      <sz val="12"/>
      <color theme="1"/>
      <name val="Adobe Devanagari"/>
      <family val="1"/>
    </font>
    <font>
      <sz val="12"/>
      <name val="Adobe Devanagari"/>
      <family val="1"/>
    </font>
    <font>
      <sz val="12"/>
      <color rgb="FF000000"/>
      <name val="Adobe Devanagari"/>
      <family val="1"/>
    </font>
    <font>
      <sz val="11"/>
      <color rgb="FF222222"/>
      <name val="Adobe Devanagari"/>
      <family val="1"/>
    </font>
  </fonts>
  <fills count="5">
    <fill>
      <patternFill patternType="none"/>
    </fill>
    <fill>
      <patternFill patternType="gray125"/>
    </fill>
    <fill>
      <patternFill patternType="solid">
        <fgColor rgb="FFD9E1F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8EAADB"/>
      </bottom>
      <diagonal/>
    </border>
    <border>
      <left/>
      <right/>
      <top style="thin">
        <color rgb="FF000000"/>
      </top>
      <bottom style="thin">
        <color rgb="FF8EAADB"/>
      </bottom>
      <diagonal/>
    </border>
    <border>
      <left/>
      <right style="thin">
        <color rgb="FF000000"/>
      </right>
      <top style="thin">
        <color rgb="FF000000"/>
      </top>
      <bottom style="thin">
        <color rgb="FF8EAADB"/>
      </bottom>
      <diagonal/>
    </border>
    <border>
      <left style="thin">
        <color rgb="FF000000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 style="thin">
        <color rgb="FF000000"/>
      </right>
      <top style="thin">
        <color rgb="FF8EAADB"/>
      </top>
      <bottom style="thin">
        <color rgb="FF8EAADB"/>
      </bottom>
      <diagonal/>
    </border>
    <border>
      <left style="thin">
        <color rgb="FF000000"/>
      </left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8EAADB"/>
      </left>
      <right style="thin">
        <color rgb="FF000000"/>
      </right>
      <top style="thin">
        <color rgb="FF8EAADB"/>
      </top>
      <bottom style="thin">
        <color rgb="FF000000"/>
      </bottom>
      <diagonal/>
    </border>
    <border>
      <left/>
      <right style="thin">
        <color rgb="FF8EAADB"/>
      </right>
      <top style="thin">
        <color rgb="FF8EAADB"/>
      </top>
      <bottom style="thin">
        <color rgb="FF8EAADB"/>
      </bottom>
      <diagonal/>
    </border>
    <border>
      <left/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000000"/>
      </left>
      <right/>
      <top style="thin">
        <color rgb="FF8EAADB"/>
      </top>
      <bottom style="thin">
        <color rgb="FF8EAADB"/>
      </bottom>
      <diagonal/>
    </border>
  </borders>
  <cellStyleXfs count="2">
    <xf numFmtId="0" fontId="0" fillId="0" borderId="0"/>
    <xf numFmtId="0" fontId="3" fillId="0" borderId="0"/>
  </cellStyleXfs>
  <cellXfs count="8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6" fillId="2" borderId="5" xfId="1" applyFont="1" applyFill="1" applyBorder="1" applyAlignment="1">
      <alignment horizontal="left" vertical="top" wrapText="1" indent="4"/>
    </xf>
    <xf numFmtId="0" fontId="6" fillId="2" borderId="5" xfId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left" vertical="top" wrapText="1"/>
    </xf>
    <xf numFmtId="0" fontId="6" fillId="2" borderId="5" xfId="1" applyFont="1" applyFill="1" applyBorder="1" applyAlignment="1">
      <alignment horizontal="left" vertical="top" wrapText="1" indent="1"/>
    </xf>
    <xf numFmtId="0" fontId="7" fillId="2" borderId="6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0" borderId="4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right" vertical="top" indent="1" shrinkToFit="1"/>
    </xf>
    <xf numFmtId="2" fontId="7" fillId="0" borderId="5" xfId="1" applyNumberFormat="1" applyFont="1" applyFill="1" applyBorder="1" applyAlignment="1">
      <alignment horizontal="center" vertical="top" shrinkToFit="1"/>
    </xf>
    <xf numFmtId="2" fontId="7" fillId="0" borderId="6" xfId="1" applyNumberFormat="1" applyFont="1" applyFill="1" applyBorder="1" applyAlignment="1">
      <alignment horizontal="center" vertical="top" shrinkToFit="1"/>
    </xf>
    <xf numFmtId="0" fontId="7" fillId="0" borderId="4" xfId="1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left" vertical="center" wrapText="1"/>
    </xf>
    <xf numFmtId="1" fontId="7" fillId="2" borderId="5" xfId="1" applyNumberFormat="1" applyFont="1" applyFill="1" applyBorder="1" applyAlignment="1">
      <alignment horizontal="right" vertical="top" indent="1" shrinkToFit="1"/>
    </xf>
    <xf numFmtId="2" fontId="7" fillId="2" borderId="5" xfId="1" applyNumberFormat="1" applyFont="1" applyFill="1" applyBorder="1" applyAlignment="1">
      <alignment horizontal="center" vertical="top" shrinkToFit="1"/>
    </xf>
    <xf numFmtId="2" fontId="7" fillId="2" borderId="6" xfId="1" applyNumberFormat="1" applyFont="1" applyFill="1" applyBorder="1" applyAlignment="1">
      <alignment horizontal="center" vertical="top" shrinkToFit="1"/>
    </xf>
    <xf numFmtId="0" fontId="7" fillId="2" borderId="4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top" wrapText="1" indent="1"/>
    </xf>
    <xf numFmtId="0" fontId="4" fillId="2" borderId="4" xfId="1" applyFont="1" applyFill="1" applyBorder="1" applyAlignment="1">
      <alignment horizontal="left" vertical="top" wrapText="1"/>
    </xf>
    <xf numFmtId="0" fontId="4" fillId="0" borderId="4" xfId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center" vertical="top" shrinkToFit="1"/>
    </xf>
    <xf numFmtId="164" fontId="7" fillId="0" borderId="5" xfId="1" applyNumberFormat="1" applyFont="1" applyFill="1" applyBorder="1" applyAlignment="1">
      <alignment horizontal="center" vertical="top" shrinkToFit="1"/>
    </xf>
    <xf numFmtId="164" fontId="7" fillId="0" borderId="6" xfId="1" applyNumberFormat="1" applyFont="1" applyFill="1" applyBorder="1" applyAlignment="1">
      <alignment horizontal="left" vertical="top" indent="2" shrinkToFit="1"/>
    </xf>
    <xf numFmtId="1" fontId="7" fillId="2" borderId="5" xfId="1" applyNumberFormat="1" applyFont="1" applyFill="1" applyBorder="1" applyAlignment="1">
      <alignment horizontal="center" vertical="top" shrinkToFit="1"/>
    </xf>
    <xf numFmtId="164" fontId="7" fillId="2" borderId="5" xfId="1" applyNumberFormat="1" applyFont="1" applyFill="1" applyBorder="1" applyAlignment="1">
      <alignment horizontal="center" vertical="top" shrinkToFit="1"/>
    </xf>
    <xf numFmtId="164" fontId="7" fillId="2" borderId="6" xfId="1" applyNumberFormat="1" applyFont="1" applyFill="1" applyBorder="1" applyAlignment="1">
      <alignment horizontal="left" vertical="top" indent="2" shrinkToFit="1"/>
    </xf>
    <xf numFmtId="164" fontId="7" fillId="2" borderId="6" xfId="1" applyNumberFormat="1" applyFont="1" applyFill="1" applyBorder="1" applyAlignment="1">
      <alignment horizontal="left" vertical="top" indent="1" shrinkToFit="1"/>
    </xf>
    <xf numFmtId="164" fontId="7" fillId="0" borderId="6" xfId="1" applyNumberFormat="1" applyFont="1" applyFill="1" applyBorder="1" applyAlignment="1">
      <alignment horizontal="left" vertical="top" indent="1" shrinkToFit="1"/>
    </xf>
    <xf numFmtId="164" fontId="7" fillId="0" borderId="6" xfId="1" applyNumberFormat="1" applyFont="1" applyFill="1" applyBorder="1" applyAlignment="1">
      <alignment horizontal="center" vertical="top" shrinkToFit="1"/>
    </xf>
    <xf numFmtId="0" fontId="6" fillId="2" borderId="5" xfId="1" applyFont="1" applyFill="1" applyBorder="1" applyAlignment="1">
      <alignment horizontal="left" vertical="top" wrapText="1" indent="2"/>
    </xf>
    <xf numFmtId="164" fontId="7" fillId="2" borderId="6" xfId="1" applyNumberFormat="1" applyFont="1" applyFill="1" applyBorder="1" applyAlignment="1">
      <alignment horizontal="center" vertical="top" shrinkToFit="1"/>
    </xf>
    <xf numFmtId="0" fontId="6" fillId="0" borderId="5" xfId="1" applyFont="1" applyFill="1" applyBorder="1" applyAlignment="1">
      <alignment horizontal="left" vertical="top" wrapText="1" indent="4"/>
    </xf>
    <xf numFmtId="0" fontId="6" fillId="2" borderId="5" xfId="1" applyFont="1" applyFill="1" applyBorder="1" applyAlignment="1">
      <alignment horizontal="left" vertical="top" wrapText="1" indent="3"/>
    </xf>
    <xf numFmtId="0" fontId="6" fillId="0" borderId="5" xfId="1" applyFont="1" applyFill="1" applyBorder="1" applyAlignment="1">
      <alignment horizontal="right" vertical="top" wrapText="1" indent="1"/>
    </xf>
    <xf numFmtId="0" fontId="7" fillId="0" borderId="0" xfId="1" applyFont="1" applyFill="1" applyBorder="1" applyAlignment="1">
      <alignment horizontal="left" vertical="top"/>
    </xf>
    <xf numFmtId="1" fontId="7" fillId="2" borderId="6" xfId="1" applyNumberFormat="1" applyFont="1" applyFill="1" applyBorder="1" applyAlignment="1">
      <alignment horizontal="center" vertical="top" shrinkToFit="1"/>
    </xf>
    <xf numFmtId="0" fontId="4" fillId="2" borderId="7" xfId="1" applyFont="1" applyFill="1" applyBorder="1" applyAlignment="1">
      <alignment horizontal="left" vertical="top" wrapText="1"/>
    </xf>
    <xf numFmtId="0" fontId="6" fillId="2" borderId="8" xfId="1" applyFont="1" applyFill="1" applyBorder="1" applyAlignment="1">
      <alignment horizontal="left" vertical="top" wrapText="1" indent="4"/>
    </xf>
    <xf numFmtId="0" fontId="6" fillId="2" borderId="8" xfId="1" applyFont="1" applyFill="1" applyBorder="1" applyAlignment="1">
      <alignment horizontal="center" vertical="top" wrapText="1"/>
    </xf>
    <xf numFmtId="1" fontId="7" fillId="2" borderId="8" xfId="1" applyNumberFormat="1" applyFont="1" applyFill="1" applyBorder="1" applyAlignment="1">
      <alignment horizontal="right" vertical="top" indent="1" shrinkToFit="1"/>
    </xf>
    <xf numFmtId="2" fontId="7" fillId="2" borderId="8" xfId="1" applyNumberFormat="1" applyFont="1" applyFill="1" applyBorder="1" applyAlignment="1">
      <alignment horizontal="center" vertical="top" shrinkToFit="1"/>
    </xf>
    <xf numFmtId="2" fontId="7" fillId="2" borderId="9" xfId="1" applyNumberFormat="1" applyFont="1" applyFill="1" applyBorder="1" applyAlignment="1">
      <alignment horizontal="center" vertical="top" shrinkToFit="1"/>
    </xf>
    <xf numFmtId="0" fontId="4" fillId="2" borderId="7" xfId="1" applyFont="1" applyFill="1" applyBorder="1" applyAlignment="1">
      <alignment horizontal="center" vertical="top" wrapText="1"/>
    </xf>
    <xf numFmtId="1" fontId="7" fillId="2" borderId="8" xfId="1" applyNumberFormat="1" applyFont="1" applyFill="1" applyBorder="1" applyAlignment="1">
      <alignment horizontal="center" vertical="top" shrinkToFit="1"/>
    </xf>
    <xf numFmtId="164" fontId="7" fillId="2" borderId="8" xfId="1" applyNumberFormat="1" applyFont="1" applyFill="1" applyBorder="1" applyAlignment="1">
      <alignment horizontal="center" vertical="top" shrinkToFit="1"/>
    </xf>
    <xf numFmtId="164" fontId="7" fillId="2" borderId="9" xfId="1" applyNumberFormat="1" applyFont="1" applyFill="1" applyBorder="1" applyAlignment="1">
      <alignment horizontal="left" vertical="top" indent="2" shrinkToFit="1"/>
    </xf>
    <xf numFmtId="0" fontId="4" fillId="0" borderId="10" xfId="1" applyFont="1" applyFill="1" applyBorder="1" applyAlignment="1">
      <alignment horizontal="left" vertical="top" wrapText="1"/>
    </xf>
    <xf numFmtId="0" fontId="6" fillId="2" borderId="10" xfId="1" applyFont="1" applyFill="1" applyBorder="1" applyAlignment="1">
      <alignment horizontal="left" vertical="top" wrapText="1"/>
    </xf>
    <xf numFmtId="0" fontId="4" fillId="2" borderId="10" xfId="1" applyFont="1" applyFill="1" applyBorder="1" applyAlignment="1">
      <alignment horizontal="left" vertical="top" wrapText="1"/>
    </xf>
    <xf numFmtId="0" fontId="7" fillId="0" borderId="10" xfId="1" applyFont="1" applyFill="1" applyBorder="1" applyAlignment="1">
      <alignment horizontal="left" vertical="top" wrapText="1"/>
    </xf>
    <xf numFmtId="0" fontId="7" fillId="2" borderId="10" xfId="1" applyFont="1" applyFill="1" applyBorder="1" applyAlignment="1">
      <alignment horizontal="left" vertical="top" wrapText="1"/>
    </xf>
    <xf numFmtId="0" fontId="7" fillId="2" borderId="10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left" vertical="top" wrapText="1"/>
    </xf>
    <xf numFmtId="0" fontId="4" fillId="2" borderId="12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4" fillId="0" borderId="3" xfId="1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left" vertical="top" wrapText="1" indent="8"/>
    </xf>
    <xf numFmtId="0" fontId="4" fillId="2" borderId="12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0" fillId="3" borderId="0" xfId="0" applyFill="1"/>
    <xf numFmtId="0" fontId="1" fillId="3" borderId="0" xfId="0" applyFont="1" applyFill="1"/>
    <xf numFmtId="0" fontId="2" fillId="3" borderId="0" xfId="0" applyFont="1" applyFill="1" applyAlignment="1">
      <alignment horizontal="center"/>
    </xf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42"/>
  <sheetViews>
    <sheetView showGridLines="0" workbookViewId="0">
      <selection activeCell="B7" sqref="B7:N7"/>
    </sheetView>
  </sheetViews>
  <sheetFormatPr baseColWidth="10" defaultRowHeight="14.4" x14ac:dyDescent="0.3"/>
  <cols>
    <col min="2" max="2" width="33.33203125" customWidth="1"/>
    <col min="3" max="3" width="14.33203125" customWidth="1"/>
    <col min="4" max="4" width="18.44140625" customWidth="1"/>
    <col min="5" max="5" width="21.77734375" customWidth="1"/>
    <col min="6" max="6" width="32.88671875" customWidth="1"/>
    <col min="7" max="7" width="18.109375" customWidth="1"/>
    <col min="10" max="11" width="13.109375" customWidth="1"/>
    <col min="12" max="13" width="19.88671875" customWidth="1"/>
    <col min="14" max="14" width="14" customWidth="1"/>
  </cols>
  <sheetData>
    <row r="1" spans="1:22" ht="16.8" x14ac:dyDescent="0.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16.8" x14ac:dyDescent="0.5">
      <c r="A2" s="2" t="s">
        <v>258</v>
      </c>
      <c r="B2" s="1" t="s">
        <v>264</v>
      </c>
      <c r="C2" s="2" t="s">
        <v>259</v>
      </c>
      <c r="D2" s="1" t="str">
        <f>VLOOKUP(B2,Client!A3:F5,3,FALSE)</f>
        <v>14370 Moult</v>
      </c>
      <c r="E2" s="2" t="s">
        <v>260</v>
      </c>
      <c r="F2" s="1" t="str">
        <f>VLOOKUP(B2,Client!A3:F5,4,FALSE)</f>
        <v>France</v>
      </c>
      <c r="G2" s="2" t="s">
        <v>265</v>
      </c>
      <c r="H2" s="76" t="str">
        <f>VLOOKUP(B2,Client!A3:F5,2,FALSE)</f>
        <v>Zoning Industriel</v>
      </c>
      <c r="I2" s="76"/>
      <c r="J2" s="76"/>
      <c r="K2" s="76"/>
      <c r="L2" s="76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16.8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6.8" x14ac:dyDescent="0.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16.8" x14ac:dyDescent="0.5">
      <c r="A5" s="2" t="s">
        <v>292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242</v>
      </c>
      <c r="G5" s="2" t="s">
        <v>5</v>
      </c>
      <c r="H5" s="2" t="s">
        <v>4</v>
      </c>
      <c r="I5" s="2" t="s">
        <v>6</v>
      </c>
      <c r="J5" s="2" t="s">
        <v>7</v>
      </c>
      <c r="K5" s="2" t="s">
        <v>282</v>
      </c>
      <c r="L5" s="2" t="s">
        <v>8</v>
      </c>
      <c r="M5" s="2" t="s">
        <v>10</v>
      </c>
      <c r="N5" s="2" t="s">
        <v>9</v>
      </c>
      <c r="O5" s="3"/>
      <c r="P5" s="3"/>
      <c r="Q5" s="3"/>
      <c r="R5" s="3"/>
      <c r="S5" s="3"/>
      <c r="T5" s="3"/>
      <c r="U5" s="3"/>
      <c r="V5" s="3"/>
    </row>
    <row r="6" spans="1:22" ht="16.8" x14ac:dyDescent="0.5">
      <c r="A6" s="1">
        <v>1</v>
      </c>
      <c r="B6" s="1" t="s">
        <v>275</v>
      </c>
      <c r="C6" s="1">
        <v>19800</v>
      </c>
      <c r="D6" s="1" t="s">
        <v>276</v>
      </c>
      <c r="E6" s="1" t="s">
        <v>41</v>
      </c>
      <c r="F6" s="1" t="str">
        <f>VLOOKUP(Feuil1!$E6,'Compositions cartons'!$A$1:$M$61,3,FALSE)</f>
        <v>EB30 K135 C075 C075 C090 C100</v>
      </c>
      <c r="G6" s="1" t="s">
        <v>16</v>
      </c>
      <c r="H6" s="1">
        <v>1</v>
      </c>
      <c r="I6" s="1" t="s">
        <v>21</v>
      </c>
      <c r="J6" s="1">
        <v>200</v>
      </c>
      <c r="K6" s="1">
        <v>1200</v>
      </c>
      <c r="L6" s="1">
        <v>1000</v>
      </c>
      <c r="M6" s="72">
        <v>2.58</v>
      </c>
      <c r="N6" s="72">
        <f>SUM(M6*L6)</f>
        <v>2580</v>
      </c>
      <c r="O6" s="3"/>
      <c r="P6" s="3"/>
      <c r="Q6" s="3"/>
      <c r="R6" s="3"/>
      <c r="S6" s="3"/>
      <c r="T6" s="3"/>
      <c r="U6" s="3"/>
      <c r="V6" s="3"/>
    </row>
    <row r="7" spans="1:22" ht="16.8" x14ac:dyDescent="0.5">
      <c r="A7" s="1">
        <v>2</v>
      </c>
      <c r="B7" s="88" t="s">
        <v>293</v>
      </c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3"/>
      <c r="P7" s="3"/>
      <c r="Q7" s="3"/>
      <c r="R7" s="3"/>
      <c r="S7" s="3"/>
      <c r="T7" s="3"/>
      <c r="U7" s="3"/>
      <c r="V7" s="3"/>
    </row>
    <row r="8" spans="1:22" ht="16.8" x14ac:dyDescent="0.5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16.8" x14ac:dyDescent="0.5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16.8" x14ac:dyDescent="0.5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16.8" x14ac:dyDescent="0.5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16.8" x14ac:dyDescent="0.5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16.8" x14ac:dyDescent="0.5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16.8" x14ac:dyDescent="0.5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6.8" x14ac:dyDescent="0.5">
      <c r="A15" s="7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16.8" x14ac:dyDescent="0.5">
      <c r="A16" s="74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6.8" x14ac:dyDescent="0.5">
      <c r="A17" s="7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6.8" x14ac:dyDescent="0.5">
      <c r="A18" s="7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6.8" x14ac:dyDescent="0.5">
      <c r="A19" s="76" t="s">
        <v>285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3">
        <v>1000</v>
      </c>
      <c r="M19" s="85">
        <f>SUM(N19/L19)</f>
        <v>2.58</v>
      </c>
      <c r="N19" s="85">
        <f>SUM(N6)</f>
        <v>2580</v>
      </c>
      <c r="O19" s="3"/>
      <c r="P19" s="3"/>
      <c r="Q19" s="3"/>
      <c r="R19" s="3"/>
      <c r="S19" s="3"/>
      <c r="T19" s="3"/>
      <c r="U19" s="3"/>
      <c r="V19" s="3"/>
    </row>
    <row r="20" spans="1:22" ht="16.8" x14ac:dyDescent="0.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6.8" x14ac:dyDescent="0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6.8" x14ac:dyDescent="0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6.8" x14ac:dyDescent="0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16.8" x14ac:dyDescent="0.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16.8" x14ac:dyDescent="0.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6.8" x14ac:dyDescent="0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16.8" x14ac:dyDescent="0.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16.8" x14ac:dyDescent="0.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16.8" x14ac:dyDescent="0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16.8" x14ac:dyDescent="0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16.8" x14ac:dyDescent="0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16.8" x14ac:dyDescent="0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16.8" x14ac:dyDescent="0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16.8" x14ac:dyDescent="0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16.8" x14ac:dyDescent="0.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16.8" x14ac:dyDescent="0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16.8" x14ac:dyDescent="0.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16.8" x14ac:dyDescent="0.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16.8" x14ac:dyDescent="0.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16.8" x14ac:dyDescent="0.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16.8" x14ac:dyDescent="0.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16.8" x14ac:dyDescent="0.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</sheetData>
  <mergeCells count="3">
    <mergeCell ref="H2:L2"/>
    <mergeCell ref="A19:K19"/>
    <mergeCell ref="B7:N7"/>
  </mergeCells>
  <dataValidations count="1">
    <dataValidation type="list" allowBlank="1" showInputMessage="1" showErrorMessage="1" promptTitle="type d'impression" prompt="choix du type d'impression" sqref="G6">
      <formula1>impression</formula1>
    </dataValidation>
  </dataValidations>
  <pageMargins left="0.7" right="0.7" top="0.75" bottom="0.75" header="0.3" footer="0.3"/>
  <pageSetup paperSize="9" scale="52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Nombre de couleur" prompt="choix du nombre de couleur">
          <x14:formula1>
            <xm:f>'Données techniques'!$B$2:$B$5</xm:f>
          </x14:formula1>
          <xm:sqref>H6</xm:sqref>
        </x14:dataValidation>
        <x14:dataValidation type="list" allowBlank="1" showInputMessage="1" showErrorMessage="1" promptTitle="Format palette" prompt="choix du format de la palette">
          <x14:formula1>
            <xm:f>'Données techniques'!$C$2:$C$7</xm:f>
          </x14:formula1>
          <xm:sqref>I6</xm:sqref>
        </x14:dataValidation>
        <x14:dataValidation type="list" allowBlank="1" showInputMessage="1" showErrorMessage="1" promptTitle="Qualité" prompt="Choix de la qualité">
          <x14:formula1>
            <xm:f>'Compositions cartons'!$A$3:$A$61</xm:f>
          </x14:formula1>
          <xm:sqref>E6</xm:sqref>
        </x14:dataValidation>
        <x14:dataValidation type="list" allowBlank="1" showInputMessage="1" showErrorMessage="1" promptTitle="Client" prompt="Choix du client">
          <x14:formula1>
            <xm:f>Client!$A$4:$A$5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1"/>
  <sheetViews>
    <sheetView showGridLines="0" tabSelected="1" workbookViewId="0">
      <selection activeCell="K28" sqref="K28"/>
    </sheetView>
  </sheetViews>
  <sheetFormatPr baseColWidth="10" defaultRowHeight="14.4" x14ac:dyDescent="0.3"/>
  <cols>
    <col min="1" max="1" width="3.109375" customWidth="1"/>
    <col min="2" max="2" width="15.6640625" customWidth="1"/>
    <col min="3" max="3" width="11.5546875" customWidth="1"/>
    <col min="4" max="4" width="13" customWidth="1"/>
    <col min="5" max="5" width="18.77734375" customWidth="1"/>
    <col min="6" max="6" width="14" customWidth="1"/>
    <col min="8" max="8" width="10.33203125" customWidth="1"/>
  </cols>
  <sheetData>
    <row r="1" spans="1:8" ht="16.8" x14ac:dyDescent="0.5">
      <c r="B1" s="3"/>
      <c r="C1" s="3"/>
      <c r="D1" s="3"/>
      <c r="E1" s="3"/>
      <c r="F1" s="3"/>
      <c r="G1" s="3"/>
      <c r="H1" s="3"/>
    </row>
    <row r="2" spans="1:8" ht="16.8" x14ac:dyDescent="0.5">
      <c r="B2" s="3"/>
      <c r="C2" s="3"/>
      <c r="D2" s="3"/>
      <c r="E2" s="3"/>
      <c r="F2" s="3"/>
      <c r="G2" s="3"/>
      <c r="H2" s="3"/>
    </row>
    <row r="3" spans="1:8" ht="16.8" x14ac:dyDescent="0.5">
      <c r="B3" s="3"/>
      <c r="C3" s="3"/>
      <c r="D3" s="3"/>
      <c r="E3" s="3"/>
      <c r="F3" s="3"/>
      <c r="G3" s="3"/>
      <c r="H3" s="3"/>
    </row>
    <row r="4" spans="1:8" ht="16.8" x14ac:dyDescent="0.5">
      <c r="B4" s="3"/>
      <c r="C4" s="3"/>
      <c r="D4" s="3"/>
      <c r="E4" s="3"/>
      <c r="F4" s="3"/>
      <c r="G4" s="3"/>
      <c r="H4" s="3"/>
    </row>
    <row r="5" spans="1:8" ht="16.8" x14ac:dyDescent="0.5">
      <c r="B5" s="3"/>
      <c r="C5" s="3"/>
      <c r="D5" s="3"/>
      <c r="E5" s="3"/>
      <c r="F5" s="3"/>
      <c r="G5" s="3"/>
      <c r="H5" s="3"/>
    </row>
    <row r="6" spans="1:8" ht="16.8" x14ac:dyDescent="0.5">
      <c r="B6" s="73" t="s">
        <v>252</v>
      </c>
      <c r="C6" s="73"/>
      <c r="D6" s="73"/>
      <c r="E6" s="3"/>
      <c r="F6" s="3"/>
      <c r="G6" s="3"/>
      <c r="H6" s="3"/>
    </row>
    <row r="7" spans="1:8" ht="16.8" x14ac:dyDescent="0.5">
      <c r="A7" s="3"/>
      <c r="B7" s="73" t="s">
        <v>253</v>
      </c>
      <c r="C7" s="73"/>
      <c r="D7" s="73"/>
      <c r="E7" s="3"/>
      <c r="F7" s="3"/>
      <c r="G7" s="3"/>
      <c r="H7" s="3"/>
    </row>
    <row r="8" spans="1:8" ht="16.8" x14ac:dyDescent="0.5">
      <c r="A8" s="3"/>
      <c r="B8" s="73" t="s">
        <v>254</v>
      </c>
      <c r="C8" s="73"/>
      <c r="D8" s="73"/>
      <c r="E8" s="3"/>
      <c r="F8" s="3"/>
      <c r="G8" s="3"/>
      <c r="H8" s="3"/>
    </row>
    <row r="9" spans="1:8" ht="16.8" x14ac:dyDescent="0.5">
      <c r="A9" s="3"/>
      <c r="B9" s="73" t="s">
        <v>255</v>
      </c>
      <c r="C9" s="73"/>
      <c r="D9" s="73"/>
      <c r="E9" s="3"/>
      <c r="F9" s="73" t="str">
        <f>Feuil1!B2</f>
        <v>ELBA</v>
      </c>
      <c r="G9" s="3"/>
      <c r="H9" s="3"/>
    </row>
    <row r="10" spans="1:8" ht="16.8" x14ac:dyDescent="0.5">
      <c r="A10" s="3"/>
      <c r="B10" s="73"/>
      <c r="C10" s="73"/>
      <c r="D10" s="73"/>
      <c r="E10" s="3"/>
      <c r="F10" s="79" t="str">
        <f>Feuil1!H2</f>
        <v>Zoning Industriel</v>
      </c>
      <c r="G10" s="3"/>
      <c r="H10" s="3"/>
    </row>
    <row r="11" spans="1:8" ht="16.8" x14ac:dyDescent="0.5">
      <c r="A11" s="3"/>
      <c r="B11" s="3"/>
      <c r="C11" s="3"/>
      <c r="D11" s="3"/>
      <c r="E11" s="3"/>
      <c r="F11" s="3"/>
      <c r="G11" s="3"/>
      <c r="H11" s="3"/>
    </row>
    <row r="12" spans="1:8" ht="16.8" x14ac:dyDescent="0.5">
      <c r="A12" s="3"/>
      <c r="B12" s="73" t="s">
        <v>256</v>
      </c>
      <c r="C12" s="3" t="str">
        <f>Feuil1!D2</f>
        <v>14370 Moult</v>
      </c>
      <c r="D12" s="3"/>
      <c r="E12" s="3"/>
      <c r="F12" s="3"/>
      <c r="G12" s="3"/>
      <c r="H12" s="3"/>
    </row>
    <row r="13" spans="1:8" ht="16.8" x14ac:dyDescent="0.5">
      <c r="A13" s="3"/>
      <c r="B13" s="73" t="s">
        <v>257</v>
      </c>
      <c r="C13" s="3" t="str">
        <f>Feuil1!F2</f>
        <v>France</v>
      </c>
      <c r="D13" s="3"/>
      <c r="E13" s="3"/>
      <c r="F13" s="3"/>
      <c r="G13" s="3"/>
      <c r="H13" s="3"/>
    </row>
    <row r="14" spans="1:8" ht="16.8" x14ac:dyDescent="0.5">
      <c r="A14" s="3"/>
      <c r="B14" s="3"/>
      <c r="C14" s="3"/>
      <c r="D14" s="3"/>
      <c r="E14" s="3"/>
      <c r="F14" s="3"/>
      <c r="G14" s="3"/>
      <c r="H14" s="3"/>
    </row>
    <row r="15" spans="1:8" ht="16.8" x14ac:dyDescent="0.5">
      <c r="A15" s="3"/>
      <c r="B15" s="3"/>
      <c r="C15" s="3"/>
      <c r="D15" s="3"/>
      <c r="E15" s="77" t="s">
        <v>268</v>
      </c>
      <c r="F15" s="78">
        <f>DATE(2018,1,16)</f>
        <v>43116</v>
      </c>
      <c r="G15" s="3"/>
      <c r="H15" s="3"/>
    </row>
    <row r="16" spans="1:8" ht="16.8" x14ac:dyDescent="0.5">
      <c r="A16" s="3"/>
      <c r="B16" s="3"/>
      <c r="C16" s="3"/>
      <c r="D16" s="3"/>
      <c r="E16" s="3"/>
      <c r="F16" s="3"/>
      <c r="G16" s="3"/>
      <c r="H16" s="3"/>
    </row>
    <row r="17" spans="1:8" ht="16.8" x14ac:dyDescent="0.5">
      <c r="A17" s="3"/>
      <c r="B17" s="3"/>
      <c r="C17" s="3"/>
      <c r="D17" s="3"/>
      <c r="E17" s="3"/>
      <c r="F17" s="3"/>
      <c r="G17" s="3"/>
      <c r="H17" s="3"/>
    </row>
    <row r="18" spans="1:8" ht="36.6" customHeight="1" x14ac:dyDescent="0.5">
      <c r="A18" s="3"/>
      <c r="B18" s="80" t="s">
        <v>269</v>
      </c>
      <c r="C18" s="80"/>
      <c r="D18" s="80"/>
      <c r="E18" s="80"/>
      <c r="F18" s="80"/>
      <c r="G18" s="80"/>
      <c r="H18" s="3"/>
    </row>
    <row r="19" spans="1:8" ht="16.8" x14ac:dyDescent="0.5">
      <c r="A19" s="3"/>
      <c r="B19" s="3"/>
      <c r="C19" s="3"/>
      <c r="D19" s="3"/>
      <c r="E19" s="3"/>
      <c r="F19" s="3"/>
      <c r="G19" s="3"/>
      <c r="H19" s="3"/>
    </row>
    <row r="20" spans="1:8" ht="16.8" x14ac:dyDescent="0.5">
      <c r="A20" s="3"/>
      <c r="B20" s="73" t="s">
        <v>270</v>
      </c>
      <c r="C20" s="3"/>
      <c r="D20" s="3"/>
      <c r="E20" s="3"/>
      <c r="F20" s="3"/>
      <c r="G20" s="3"/>
      <c r="H20" s="3"/>
    </row>
    <row r="21" spans="1:8" ht="16.8" x14ac:dyDescent="0.5">
      <c r="A21" s="3"/>
      <c r="B21" s="3"/>
      <c r="C21" s="3"/>
      <c r="D21" s="3"/>
      <c r="E21" s="3"/>
      <c r="F21" s="3"/>
      <c r="G21" s="3"/>
      <c r="H21" s="3"/>
    </row>
    <row r="22" spans="1:8" ht="16.8" x14ac:dyDescent="0.5">
      <c r="A22" s="73">
        <v>1</v>
      </c>
      <c r="B22" s="73" t="s">
        <v>271</v>
      </c>
      <c r="C22" s="3" t="str">
        <f>Feuil1!B6</f>
        <v>Box</v>
      </c>
      <c r="D22" s="3"/>
      <c r="E22" s="3"/>
      <c r="F22" s="3"/>
      <c r="G22" s="3"/>
      <c r="H22" s="3"/>
    </row>
    <row r="23" spans="1:8" ht="16.8" x14ac:dyDescent="0.5">
      <c r="A23" s="3"/>
      <c r="B23" s="73" t="s">
        <v>272</v>
      </c>
      <c r="C23" s="3" t="str">
        <f>Feuil1!D6</f>
        <v>600x400x1200</v>
      </c>
      <c r="D23" s="3"/>
      <c r="E23" s="3"/>
      <c r="F23" s="3"/>
      <c r="G23" s="3"/>
      <c r="H23" s="3"/>
    </row>
    <row r="24" spans="1:8" ht="16.8" x14ac:dyDescent="0.5">
      <c r="A24" s="3"/>
      <c r="B24" s="73" t="s">
        <v>273</v>
      </c>
      <c r="C24" s="3" t="str">
        <f>Feuil1!E6</f>
        <v>BEKMT53C</v>
      </c>
      <c r="D24" s="3" t="str">
        <f>Feuil1!F6</f>
        <v>EB30 K135 C075 C075 C090 C100</v>
      </c>
      <c r="E24" s="3"/>
      <c r="F24" s="3"/>
      <c r="G24" s="3"/>
      <c r="H24" s="3"/>
    </row>
    <row r="25" spans="1:8" ht="16.8" x14ac:dyDescent="0.5">
      <c r="A25" s="3"/>
      <c r="B25" s="73" t="s">
        <v>274</v>
      </c>
      <c r="C25" s="3" t="str">
        <f>Feuil1!G6</f>
        <v>Numérique + Vernis sérigrahie</v>
      </c>
      <c r="D25" s="3"/>
      <c r="E25" s="73" t="s">
        <v>277</v>
      </c>
      <c r="F25" s="81">
        <f>Feuil1!H6</f>
        <v>1</v>
      </c>
      <c r="G25" s="3"/>
      <c r="H25" s="3"/>
    </row>
    <row r="26" spans="1:8" ht="16.8" x14ac:dyDescent="0.5">
      <c r="A26" s="3"/>
      <c r="B26" s="73" t="s">
        <v>278</v>
      </c>
      <c r="C26" s="3"/>
      <c r="D26" s="3"/>
      <c r="E26" s="3"/>
      <c r="F26" s="3"/>
      <c r="G26" s="3"/>
      <c r="H26" s="3"/>
    </row>
    <row r="27" spans="1:8" ht="16.8" x14ac:dyDescent="0.5">
      <c r="A27" s="3"/>
      <c r="B27" s="73" t="s">
        <v>279</v>
      </c>
      <c r="C27" s="81">
        <f>Feuil1!J6</f>
        <v>200</v>
      </c>
      <c r="D27" s="73" t="s">
        <v>280</v>
      </c>
      <c r="E27" s="3" t="str">
        <f>Feuil1!I6</f>
        <v>800x1200</v>
      </c>
      <c r="F27" s="73" t="s">
        <v>281</v>
      </c>
      <c r="G27" s="81">
        <f>Feuil1!K6</f>
        <v>1200</v>
      </c>
      <c r="H27" s="3"/>
    </row>
    <row r="28" spans="1:8" ht="16.8" x14ac:dyDescent="0.5">
      <c r="A28" s="3"/>
      <c r="B28" s="3"/>
      <c r="C28" s="3"/>
      <c r="D28" s="3"/>
      <c r="E28" s="3"/>
      <c r="F28" s="3"/>
      <c r="G28" s="3"/>
      <c r="H28" s="3"/>
    </row>
    <row r="29" spans="1:8" ht="16.8" x14ac:dyDescent="0.5">
      <c r="A29" s="3">
        <f>Feuil1!A7</f>
        <v>2</v>
      </c>
      <c r="B29" s="87"/>
      <c r="C29" s="87"/>
      <c r="D29" s="87"/>
      <c r="E29" s="87"/>
      <c r="F29" s="87"/>
      <c r="G29" s="3"/>
      <c r="H29" s="3"/>
    </row>
    <row r="30" spans="1:8" ht="16.8" x14ac:dyDescent="0.5">
      <c r="A30" s="3"/>
      <c r="B30" s="87"/>
      <c r="C30" s="87"/>
      <c r="D30" s="87"/>
      <c r="E30" s="87"/>
      <c r="F30" s="87"/>
      <c r="G30" s="3"/>
      <c r="H30" s="3"/>
    </row>
    <row r="31" spans="1:8" ht="16.8" x14ac:dyDescent="0.5">
      <c r="A31" s="3"/>
      <c r="B31" s="87"/>
      <c r="C31" s="87"/>
      <c r="D31" s="87"/>
      <c r="E31" s="87"/>
      <c r="F31" s="87"/>
      <c r="G31" s="3"/>
      <c r="H31" s="3"/>
    </row>
    <row r="32" spans="1:8" ht="16.8" x14ac:dyDescent="0.5">
      <c r="A32" s="3"/>
      <c r="B32" s="87"/>
      <c r="C32" s="87"/>
      <c r="D32" s="87"/>
      <c r="E32" s="87"/>
      <c r="F32" s="87"/>
      <c r="G32" s="3"/>
      <c r="H32" s="3"/>
    </row>
    <row r="33" spans="1:8" ht="16.8" x14ac:dyDescent="0.5">
      <c r="A33" s="83"/>
      <c r="B33" s="82"/>
      <c r="C33" s="82"/>
      <c r="D33" s="84" t="s">
        <v>283</v>
      </c>
      <c r="E33" s="84" t="s">
        <v>284</v>
      </c>
      <c r="F33" s="83"/>
      <c r="G33" s="83"/>
      <c r="H33" s="3"/>
    </row>
    <row r="34" spans="1:8" ht="16.8" x14ac:dyDescent="0.5">
      <c r="A34" s="3"/>
      <c r="B34" s="3"/>
      <c r="C34" s="3"/>
      <c r="D34" s="1">
        <f>Feuil1!L19</f>
        <v>1000</v>
      </c>
      <c r="E34" s="86">
        <f>Feuil1!M19</f>
        <v>2.58</v>
      </c>
      <c r="F34" s="3" t="s">
        <v>286</v>
      </c>
      <c r="G34" s="3"/>
      <c r="H34" s="3"/>
    </row>
    <row r="35" spans="1:8" ht="16.8" x14ac:dyDescent="0.5">
      <c r="A35" s="3"/>
      <c r="B35" s="3"/>
      <c r="C35" s="3"/>
      <c r="D35" s="3"/>
      <c r="E35" s="3"/>
      <c r="F35" s="3"/>
      <c r="G35" s="3"/>
      <c r="H35" s="3"/>
    </row>
    <row r="36" spans="1:8" ht="16.8" x14ac:dyDescent="0.5">
      <c r="A36" s="3"/>
      <c r="B36" s="3"/>
      <c r="C36" s="3"/>
      <c r="D36" s="3"/>
      <c r="E36" s="3"/>
      <c r="F36" s="3"/>
      <c r="G36" s="3"/>
      <c r="H36" s="3"/>
    </row>
    <row r="37" spans="1:8" ht="16.8" x14ac:dyDescent="0.5">
      <c r="A37" s="3"/>
      <c r="B37" s="3"/>
      <c r="C37" s="3"/>
      <c r="D37" s="3"/>
      <c r="E37" s="3"/>
      <c r="F37" s="3"/>
      <c r="G37" s="3"/>
      <c r="H37" s="3"/>
    </row>
    <row r="38" spans="1:8" ht="16.8" x14ac:dyDescent="0.5">
      <c r="A38" s="3"/>
      <c r="B38" s="3"/>
      <c r="C38" s="3"/>
      <c r="D38" s="3"/>
      <c r="E38" s="3"/>
      <c r="F38" s="3"/>
      <c r="G38" s="3"/>
      <c r="H38" s="3"/>
    </row>
    <row r="39" spans="1:8" ht="16.8" x14ac:dyDescent="0.5">
      <c r="B39" s="3"/>
      <c r="C39" s="3"/>
      <c r="D39" s="3"/>
      <c r="E39" s="3"/>
      <c r="F39" s="3"/>
      <c r="G39" s="3"/>
      <c r="H39" s="3"/>
    </row>
    <row r="40" spans="1:8" ht="16.8" x14ac:dyDescent="0.5">
      <c r="B40" s="3"/>
      <c r="C40" s="3"/>
      <c r="D40" s="3"/>
      <c r="E40" s="3"/>
      <c r="F40" s="3"/>
      <c r="G40" s="3"/>
      <c r="H40" s="3"/>
    </row>
    <row r="41" spans="1:8" ht="16.8" x14ac:dyDescent="0.5">
      <c r="B41" s="3"/>
      <c r="C41" s="3"/>
      <c r="D41" s="3"/>
      <c r="E41" s="3"/>
      <c r="F41" s="3"/>
      <c r="G41" s="3"/>
      <c r="H41" s="3"/>
    </row>
    <row r="42" spans="1:8" ht="16.8" x14ac:dyDescent="0.5">
      <c r="B42" s="3"/>
      <c r="C42" s="3"/>
      <c r="D42" s="3"/>
      <c r="E42" s="3"/>
      <c r="F42" s="3"/>
      <c r="G42" s="3"/>
      <c r="H42" s="3"/>
    </row>
    <row r="43" spans="1:8" ht="16.8" x14ac:dyDescent="0.5">
      <c r="B43" s="3"/>
      <c r="C43" s="3"/>
      <c r="D43" s="3"/>
      <c r="E43" s="3"/>
      <c r="F43" s="3"/>
      <c r="G43" s="3"/>
      <c r="H43" s="3"/>
    </row>
    <row r="44" spans="1:8" ht="16.8" x14ac:dyDescent="0.5">
      <c r="B44" s="3"/>
      <c r="C44" s="3"/>
      <c r="D44" s="3"/>
      <c r="E44" s="3"/>
      <c r="F44" s="3"/>
      <c r="G44" s="3"/>
      <c r="H44" s="3"/>
    </row>
    <row r="45" spans="1:8" ht="16.8" x14ac:dyDescent="0.5">
      <c r="B45" s="3"/>
      <c r="C45" s="3"/>
      <c r="D45" s="3"/>
      <c r="E45" s="3"/>
      <c r="F45" s="3"/>
      <c r="G45" s="3"/>
      <c r="H45" s="3"/>
    </row>
    <row r="46" spans="1:8" ht="16.8" x14ac:dyDescent="0.5">
      <c r="B46" s="3"/>
      <c r="C46" s="3"/>
      <c r="D46" s="3"/>
      <c r="E46" s="3"/>
      <c r="F46" s="3"/>
      <c r="G46" s="3"/>
      <c r="H46" s="3"/>
    </row>
    <row r="47" spans="1:8" ht="16.8" x14ac:dyDescent="0.5">
      <c r="B47" s="3"/>
      <c r="C47" s="3"/>
      <c r="D47" s="3"/>
      <c r="E47" s="3"/>
      <c r="F47" s="3"/>
      <c r="G47" s="3"/>
      <c r="H47" s="3"/>
    </row>
    <row r="48" spans="1:8" ht="16.8" x14ac:dyDescent="0.5">
      <c r="B48" s="3"/>
      <c r="C48" s="3"/>
      <c r="D48" s="3"/>
      <c r="E48" s="3"/>
      <c r="F48" s="3"/>
      <c r="G48" s="3"/>
      <c r="H48" s="3"/>
    </row>
    <row r="49" spans="2:8" ht="16.8" x14ac:dyDescent="0.5">
      <c r="B49" s="3"/>
      <c r="C49" s="3"/>
      <c r="D49" s="3"/>
      <c r="E49" s="3"/>
      <c r="F49" s="3"/>
      <c r="G49" s="3"/>
      <c r="H49" s="3"/>
    </row>
    <row r="50" spans="2:8" ht="16.8" x14ac:dyDescent="0.5">
      <c r="B50" s="3"/>
      <c r="C50" s="3"/>
      <c r="D50" s="3"/>
      <c r="E50" s="3"/>
      <c r="F50" s="3"/>
      <c r="G50" s="3"/>
      <c r="H50" s="3"/>
    </row>
    <row r="51" spans="2:8" ht="16.8" x14ac:dyDescent="0.5">
      <c r="B51" s="3"/>
      <c r="C51" s="3"/>
      <c r="D51" s="3"/>
      <c r="E51" s="3"/>
      <c r="F51" s="3"/>
      <c r="G51" s="3"/>
      <c r="H51" s="3"/>
    </row>
  </sheetData>
  <mergeCells count="1">
    <mergeCell ref="B18:G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1"/>
  <sheetViews>
    <sheetView workbookViewId="0">
      <selection activeCell="B34" sqref="B34"/>
    </sheetView>
  </sheetViews>
  <sheetFormatPr baseColWidth="10" defaultRowHeight="14.4" x14ac:dyDescent="0.3"/>
  <cols>
    <col min="1" max="1" width="24.21875" customWidth="1"/>
    <col min="2" max="2" width="14.5546875" customWidth="1"/>
    <col min="3" max="3" width="12.77734375" customWidth="1"/>
    <col min="4" max="4" width="17.88671875" customWidth="1"/>
  </cols>
  <sheetData>
    <row r="1" spans="1:20" ht="16.8" x14ac:dyDescent="0.5">
      <c r="A1" s="2" t="s">
        <v>18</v>
      </c>
      <c r="B1" s="2" t="s">
        <v>19</v>
      </c>
      <c r="C1" s="2" t="s">
        <v>20</v>
      </c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6.8" x14ac:dyDescent="0.5">
      <c r="A2" s="1" t="s">
        <v>11</v>
      </c>
      <c r="B2" s="1">
        <v>1</v>
      </c>
      <c r="C2" s="1" t="s">
        <v>21</v>
      </c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.8" x14ac:dyDescent="0.5">
      <c r="A3" s="1" t="s">
        <v>12</v>
      </c>
      <c r="B3" s="1">
        <v>2</v>
      </c>
      <c r="C3" s="1" t="s">
        <v>25</v>
      </c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.8" x14ac:dyDescent="0.5">
      <c r="A4" s="1" t="s">
        <v>13</v>
      </c>
      <c r="B4" s="1">
        <v>3</v>
      </c>
      <c r="C4" s="1" t="s">
        <v>22</v>
      </c>
      <c r="D4" s="1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6.8" x14ac:dyDescent="0.5">
      <c r="A5" s="1" t="s">
        <v>14</v>
      </c>
      <c r="B5" s="1">
        <v>4</v>
      </c>
      <c r="C5" s="1" t="s">
        <v>26</v>
      </c>
      <c r="D5" s="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6.8" x14ac:dyDescent="0.5">
      <c r="A6" s="1" t="s">
        <v>15</v>
      </c>
      <c r="B6" s="1"/>
      <c r="C6" s="1" t="s">
        <v>23</v>
      </c>
      <c r="D6" s="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6.8" x14ac:dyDescent="0.5">
      <c r="A7" s="1" t="s">
        <v>16</v>
      </c>
      <c r="B7" s="1"/>
      <c r="C7" s="1" t="s">
        <v>24</v>
      </c>
      <c r="D7" s="1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6.8" x14ac:dyDescent="0.5">
      <c r="A8" s="1" t="s">
        <v>17</v>
      </c>
      <c r="B8" s="1"/>
      <c r="C8" s="1"/>
      <c r="D8" s="1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6.8" x14ac:dyDescent="0.5">
      <c r="A9" s="3"/>
      <c r="B9" s="3"/>
      <c r="C9" s="3"/>
      <c r="D9" s="1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6.8" x14ac:dyDescent="0.5">
      <c r="A10" s="3"/>
      <c r="B10" s="3"/>
      <c r="C10" s="3"/>
      <c r="D10" s="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6.8" x14ac:dyDescent="0.5">
      <c r="A11" s="3"/>
      <c r="B11" s="3"/>
      <c r="C11" s="3"/>
      <c r="D11" s="1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6.8" x14ac:dyDescent="0.5">
      <c r="A12" s="3"/>
      <c r="B12" s="3"/>
      <c r="C12" s="3"/>
      <c r="D12" s="1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6.8" x14ac:dyDescent="0.5">
      <c r="A13" s="3"/>
      <c r="B13" s="3"/>
      <c r="C13" s="3"/>
      <c r="D13" s="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6.8" x14ac:dyDescent="0.5">
      <c r="A14" s="3"/>
      <c r="B14" s="3"/>
      <c r="C14" s="3"/>
      <c r="D14" s="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6.8" x14ac:dyDescent="0.5">
      <c r="A15" s="3"/>
      <c r="B15" s="3"/>
      <c r="C15" s="3"/>
      <c r="D15" s="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6.8" x14ac:dyDescent="0.5">
      <c r="A16" s="3"/>
      <c r="B16" s="3"/>
      <c r="C16" s="3"/>
      <c r="D16" s="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6.8" x14ac:dyDescent="0.5">
      <c r="A17" s="3"/>
      <c r="B17" s="3"/>
      <c r="C17" s="3"/>
      <c r="D17" s="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6.8" x14ac:dyDescent="0.5">
      <c r="A18" s="3"/>
      <c r="B18" s="3"/>
      <c r="C18" s="3"/>
      <c r="D18" s="1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6.8" x14ac:dyDescent="0.5">
      <c r="A19" s="3"/>
      <c r="B19" s="3"/>
      <c r="C19" s="3"/>
      <c r="D19" s="1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6.8" x14ac:dyDescent="0.5">
      <c r="A20" s="3"/>
      <c r="B20" s="3"/>
      <c r="C20" s="3"/>
      <c r="D20" s="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6.8" x14ac:dyDescent="0.5">
      <c r="A21" s="3"/>
      <c r="B21" s="3"/>
      <c r="C21" s="3"/>
      <c r="D21" s="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6.8" x14ac:dyDescent="0.5">
      <c r="A22" s="3"/>
      <c r="B22" s="3"/>
      <c r="C22" s="3"/>
      <c r="D22" s="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6.8" x14ac:dyDescent="0.5">
      <c r="A23" s="3"/>
      <c r="B23" s="3"/>
      <c r="C23" s="3"/>
      <c r="D23" s="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6.8" x14ac:dyDescent="0.5">
      <c r="A24" s="3"/>
      <c r="B24" s="3"/>
      <c r="C24" s="3"/>
      <c r="D24" s="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6.8" x14ac:dyDescent="0.5">
      <c r="A25" s="3"/>
      <c r="B25" s="3"/>
      <c r="C25" s="3"/>
      <c r="D25" s="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6.8" x14ac:dyDescent="0.5">
      <c r="A26" s="3"/>
      <c r="B26" s="3"/>
      <c r="C26" s="3"/>
      <c r="D26" s="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6.8" x14ac:dyDescent="0.5">
      <c r="A27" s="3"/>
      <c r="B27" s="3"/>
      <c r="C27" s="3"/>
      <c r="D27" s="1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6.8" x14ac:dyDescent="0.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6.8" x14ac:dyDescent="0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6.8" x14ac:dyDescent="0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6.8" x14ac:dyDescent="0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62"/>
  <sheetViews>
    <sheetView topLeftCell="A4" workbookViewId="0">
      <selection activeCell="C3" sqref="C3"/>
    </sheetView>
  </sheetViews>
  <sheetFormatPr baseColWidth="10" defaultRowHeight="14.4" x14ac:dyDescent="0.3"/>
  <cols>
    <col min="1" max="1" width="15" customWidth="1"/>
    <col min="2" max="2" width="5.6640625" customWidth="1"/>
    <col min="3" max="3" width="37.33203125" customWidth="1"/>
    <col min="8" max="8" width="13.77734375" customWidth="1"/>
    <col min="9" max="9" width="31.6640625" customWidth="1"/>
  </cols>
  <sheetData>
    <row r="1" spans="1:14" ht="18.600000000000001" x14ac:dyDescent="0.55000000000000004">
      <c r="A1" s="65" t="s">
        <v>27</v>
      </c>
      <c r="B1" s="66"/>
      <c r="C1" s="66"/>
      <c r="D1" s="66"/>
      <c r="E1" s="66"/>
      <c r="F1" s="66"/>
      <c r="G1" s="67"/>
      <c r="H1" s="65" t="s">
        <v>28</v>
      </c>
      <c r="I1" s="66"/>
      <c r="J1" s="66"/>
      <c r="K1" s="66"/>
      <c r="L1" s="66"/>
      <c r="M1" s="66"/>
      <c r="N1" s="4"/>
    </row>
    <row r="2" spans="1:14" ht="37.200000000000003" x14ac:dyDescent="0.55000000000000004">
      <c r="A2" s="69" t="s">
        <v>3</v>
      </c>
      <c r="B2" s="70"/>
      <c r="C2" s="5" t="s">
        <v>29</v>
      </c>
      <c r="D2" s="6" t="s">
        <v>30</v>
      </c>
      <c r="E2" s="7" t="s">
        <v>31</v>
      </c>
      <c r="F2" s="8" t="s">
        <v>32</v>
      </c>
      <c r="G2" s="9" t="s">
        <v>240</v>
      </c>
      <c r="H2" s="10" t="s">
        <v>3</v>
      </c>
      <c r="I2" s="6" t="s">
        <v>29</v>
      </c>
      <c r="J2" s="6" t="s">
        <v>30</v>
      </c>
      <c r="K2" s="7" t="s">
        <v>31</v>
      </c>
      <c r="L2" s="8" t="s">
        <v>32</v>
      </c>
      <c r="M2" s="9" t="s">
        <v>240</v>
      </c>
      <c r="N2" s="4"/>
    </row>
    <row r="3" spans="1:14" ht="18.600000000000001" x14ac:dyDescent="0.55000000000000004">
      <c r="A3" s="63" t="s">
        <v>251</v>
      </c>
      <c r="B3" s="64"/>
      <c r="C3" s="71" t="s">
        <v>251</v>
      </c>
      <c r="D3" s="6"/>
      <c r="E3" s="7"/>
      <c r="F3" s="8"/>
      <c r="G3" s="9"/>
      <c r="H3" s="10"/>
      <c r="I3" s="6"/>
      <c r="J3" s="6"/>
      <c r="K3" s="7"/>
      <c r="L3" s="8"/>
      <c r="M3" s="9"/>
      <c r="N3" s="4"/>
    </row>
    <row r="4" spans="1:14" ht="18.600000000000001" x14ac:dyDescent="0.55000000000000004">
      <c r="A4" s="11" t="s">
        <v>33</v>
      </c>
      <c r="B4" s="55"/>
      <c r="C4" s="12" t="s">
        <v>34</v>
      </c>
      <c r="D4" s="13" t="s">
        <v>35</v>
      </c>
      <c r="E4" s="14">
        <v>730</v>
      </c>
      <c r="F4" s="15">
        <v>6.53</v>
      </c>
      <c r="G4" s="16">
        <v>9.18</v>
      </c>
      <c r="H4" s="17"/>
      <c r="I4" s="18"/>
      <c r="J4" s="18"/>
      <c r="K4" s="18"/>
      <c r="L4" s="18"/>
      <c r="M4" s="19"/>
      <c r="N4" s="4"/>
    </row>
    <row r="5" spans="1:14" ht="18.600000000000001" x14ac:dyDescent="0.55000000000000004">
      <c r="A5" s="27" t="s">
        <v>249</v>
      </c>
      <c r="B5" s="56" t="s">
        <v>243</v>
      </c>
      <c r="C5" s="8" t="s">
        <v>36</v>
      </c>
      <c r="D5" s="6" t="s">
        <v>37</v>
      </c>
      <c r="E5" s="20">
        <v>633</v>
      </c>
      <c r="F5" s="21">
        <v>4.13</v>
      </c>
      <c r="G5" s="22">
        <v>7.26</v>
      </c>
      <c r="H5" s="23"/>
      <c r="I5" s="24"/>
      <c r="J5" s="24"/>
      <c r="K5" s="24"/>
      <c r="L5" s="24"/>
      <c r="M5" s="25"/>
      <c r="N5" s="4"/>
    </row>
    <row r="6" spans="1:14" ht="18.600000000000001" x14ac:dyDescent="0.55000000000000004">
      <c r="A6" s="11" t="s">
        <v>38</v>
      </c>
      <c r="B6" s="55"/>
      <c r="C6" s="26" t="s">
        <v>39</v>
      </c>
      <c r="D6" s="13" t="s">
        <v>40</v>
      </c>
      <c r="E6" s="14">
        <v>567</v>
      </c>
      <c r="F6" s="15">
        <v>4.03</v>
      </c>
      <c r="G6" s="16">
        <v>6.08</v>
      </c>
      <c r="H6" s="17"/>
      <c r="I6" s="18"/>
      <c r="J6" s="18"/>
      <c r="K6" s="18"/>
      <c r="L6" s="18"/>
      <c r="M6" s="19"/>
      <c r="N6" s="4"/>
    </row>
    <row r="7" spans="1:14" ht="18.600000000000001" x14ac:dyDescent="0.55000000000000004">
      <c r="A7" s="27" t="s">
        <v>41</v>
      </c>
      <c r="B7" s="57"/>
      <c r="C7" s="8" t="s">
        <v>42</v>
      </c>
      <c r="D7" s="6" t="s">
        <v>40</v>
      </c>
      <c r="E7" s="20">
        <v>567</v>
      </c>
      <c r="F7" s="21">
        <v>4.03</v>
      </c>
      <c r="G7" s="22">
        <v>6.08</v>
      </c>
      <c r="H7" s="23"/>
      <c r="I7" s="24"/>
      <c r="J7" s="24"/>
      <c r="K7" s="24"/>
      <c r="L7" s="24"/>
      <c r="M7" s="25"/>
      <c r="N7" s="4"/>
    </row>
    <row r="8" spans="1:14" ht="18.600000000000001" x14ac:dyDescent="0.55000000000000004">
      <c r="A8" s="11" t="s">
        <v>45</v>
      </c>
      <c r="B8" s="58" t="s">
        <v>243</v>
      </c>
      <c r="C8" s="26" t="s">
        <v>43</v>
      </c>
      <c r="D8" s="13" t="s">
        <v>44</v>
      </c>
      <c r="E8" s="14">
        <v>552</v>
      </c>
      <c r="F8" s="15">
        <v>4.04</v>
      </c>
      <c r="G8" s="16">
        <v>5.58</v>
      </c>
      <c r="H8" s="28" t="s">
        <v>45</v>
      </c>
      <c r="I8" s="13" t="s">
        <v>46</v>
      </c>
      <c r="J8" s="13" t="s">
        <v>47</v>
      </c>
      <c r="K8" s="29">
        <v>515</v>
      </c>
      <c r="L8" s="30">
        <v>3.5</v>
      </c>
      <c r="M8" s="31">
        <v>6</v>
      </c>
      <c r="N8" s="4"/>
    </row>
    <row r="9" spans="1:14" ht="18.600000000000001" x14ac:dyDescent="0.55000000000000004">
      <c r="A9" s="27" t="s">
        <v>48</v>
      </c>
      <c r="B9" s="57"/>
      <c r="C9" s="8" t="s">
        <v>49</v>
      </c>
      <c r="D9" s="6" t="s">
        <v>50</v>
      </c>
      <c r="E9" s="20">
        <v>649</v>
      </c>
      <c r="F9" s="21">
        <v>4.07</v>
      </c>
      <c r="G9" s="22">
        <v>8.31</v>
      </c>
      <c r="H9" s="23"/>
      <c r="I9" s="24"/>
      <c r="J9" s="24"/>
      <c r="K9" s="24"/>
      <c r="L9" s="24"/>
      <c r="M9" s="25"/>
      <c r="N9" s="4"/>
    </row>
    <row r="10" spans="1:14" ht="18.600000000000001" x14ac:dyDescent="0.55000000000000004">
      <c r="A10" s="11" t="s">
        <v>51</v>
      </c>
      <c r="B10" s="55"/>
      <c r="C10" s="12" t="s">
        <v>52</v>
      </c>
      <c r="D10" s="13" t="s">
        <v>53</v>
      </c>
      <c r="E10" s="14">
        <v>745</v>
      </c>
      <c r="F10" s="15">
        <v>4.25</v>
      </c>
      <c r="G10" s="16">
        <v>9.4600000000000009</v>
      </c>
      <c r="H10" s="17"/>
      <c r="I10" s="18"/>
      <c r="J10" s="18"/>
      <c r="K10" s="18"/>
      <c r="L10" s="18"/>
      <c r="M10" s="19"/>
      <c r="N10" s="4"/>
    </row>
    <row r="11" spans="1:14" ht="18.600000000000001" x14ac:dyDescent="0.55000000000000004">
      <c r="A11" s="27" t="s">
        <v>250</v>
      </c>
      <c r="B11" s="59" t="s">
        <v>243</v>
      </c>
      <c r="C11" s="8" t="s">
        <v>54</v>
      </c>
      <c r="D11" s="6" t="s">
        <v>55</v>
      </c>
      <c r="E11" s="20">
        <v>617</v>
      </c>
      <c r="F11" s="21">
        <v>4.0999999999999996</v>
      </c>
      <c r="G11" s="22">
        <v>6.86</v>
      </c>
      <c r="H11" s="23"/>
      <c r="I11" s="24"/>
      <c r="J11" s="24"/>
      <c r="K11" s="24"/>
      <c r="L11" s="24"/>
      <c r="M11" s="25"/>
      <c r="N11" s="4"/>
    </row>
    <row r="12" spans="1:14" ht="18.600000000000001" x14ac:dyDescent="0.55000000000000004">
      <c r="A12" s="11" t="s">
        <v>56</v>
      </c>
      <c r="B12" s="55"/>
      <c r="C12" s="26" t="s">
        <v>57</v>
      </c>
      <c r="D12" s="13" t="s">
        <v>58</v>
      </c>
      <c r="E12" s="14">
        <v>552</v>
      </c>
      <c r="F12" s="15">
        <v>4.05</v>
      </c>
      <c r="G12" s="16">
        <v>5.58</v>
      </c>
      <c r="H12" s="28" t="s">
        <v>56</v>
      </c>
      <c r="I12" s="13" t="s">
        <v>59</v>
      </c>
      <c r="J12" s="13" t="s">
        <v>60</v>
      </c>
      <c r="K12" s="29">
        <v>535</v>
      </c>
      <c r="L12" s="30">
        <v>3.5</v>
      </c>
      <c r="M12" s="31">
        <v>6.7</v>
      </c>
      <c r="N12" s="4"/>
    </row>
    <row r="13" spans="1:14" ht="18.600000000000001" x14ac:dyDescent="0.55000000000000004">
      <c r="A13" s="27" t="s">
        <v>63</v>
      </c>
      <c r="B13" s="59" t="s">
        <v>243</v>
      </c>
      <c r="C13" s="8" t="s">
        <v>61</v>
      </c>
      <c r="D13" s="6" t="s">
        <v>62</v>
      </c>
      <c r="E13" s="20">
        <v>594</v>
      </c>
      <c r="F13" s="21">
        <v>6.39</v>
      </c>
      <c r="G13" s="22">
        <v>6.81</v>
      </c>
      <c r="H13" s="10" t="s">
        <v>63</v>
      </c>
      <c r="I13" s="6" t="s">
        <v>64</v>
      </c>
      <c r="J13" s="6" t="s">
        <v>65</v>
      </c>
      <c r="K13" s="32">
        <v>570</v>
      </c>
      <c r="L13" s="33">
        <v>5.6</v>
      </c>
      <c r="M13" s="34">
        <v>6.8</v>
      </c>
      <c r="N13" s="4"/>
    </row>
    <row r="14" spans="1:14" ht="18.600000000000001" x14ac:dyDescent="0.55000000000000004">
      <c r="A14" s="11" t="s">
        <v>66</v>
      </c>
      <c r="B14" s="55"/>
      <c r="C14" s="26" t="s">
        <v>67</v>
      </c>
      <c r="D14" s="13" t="s">
        <v>68</v>
      </c>
      <c r="E14" s="14">
        <v>629</v>
      </c>
      <c r="F14" s="15">
        <v>6.42</v>
      </c>
      <c r="G14" s="16">
        <v>7.48</v>
      </c>
      <c r="H14" s="28" t="s">
        <v>66</v>
      </c>
      <c r="I14" s="13" t="s">
        <v>69</v>
      </c>
      <c r="J14" s="13" t="s">
        <v>70</v>
      </c>
      <c r="K14" s="29">
        <v>645</v>
      </c>
      <c r="L14" s="30">
        <v>5.6</v>
      </c>
      <c r="M14" s="31">
        <v>8</v>
      </c>
      <c r="N14" s="4"/>
    </row>
    <row r="15" spans="1:14" ht="18.600000000000001" x14ac:dyDescent="0.55000000000000004">
      <c r="A15" s="27" t="s">
        <v>73</v>
      </c>
      <c r="B15" s="59" t="s">
        <v>243</v>
      </c>
      <c r="C15" s="8" t="s">
        <v>71</v>
      </c>
      <c r="D15" s="6" t="s">
        <v>72</v>
      </c>
      <c r="E15" s="20">
        <v>684</v>
      </c>
      <c r="F15" s="21">
        <v>6.53</v>
      </c>
      <c r="G15" s="22">
        <v>7.86</v>
      </c>
      <c r="H15" s="10" t="s">
        <v>73</v>
      </c>
      <c r="I15" s="6" t="s">
        <v>74</v>
      </c>
      <c r="J15" s="6" t="s">
        <v>75</v>
      </c>
      <c r="K15" s="32">
        <v>710</v>
      </c>
      <c r="L15" s="33">
        <v>5.7</v>
      </c>
      <c r="M15" s="34">
        <v>9.1</v>
      </c>
      <c r="N15" s="4"/>
    </row>
    <row r="16" spans="1:14" ht="18.600000000000001" x14ac:dyDescent="0.55000000000000004">
      <c r="A16" s="11" t="s">
        <v>76</v>
      </c>
      <c r="B16" s="55"/>
      <c r="C16" s="26" t="s">
        <v>77</v>
      </c>
      <c r="D16" s="13" t="s">
        <v>78</v>
      </c>
      <c r="E16" s="14">
        <v>751</v>
      </c>
      <c r="F16" s="15">
        <v>6.64</v>
      </c>
      <c r="G16" s="16">
        <v>9.17</v>
      </c>
      <c r="H16" s="28" t="s">
        <v>76</v>
      </c>
      <c r="I16" s="13" t="s">
        <v>79</v>
      </c>
      <c r="J16" s="13" t="s">
        <v>80</v>
      </c>
      <c r="K16" s="29">
        <v>745</v>
      </c>
      <c r="L16" s="30">
        <v>5.8</v>
      </c>
      <c r="M16" s="31">
        <v>9.3000000000000007</v>
      </c>
      <c r="N16" s="4"/>
    </row>
    <row r="17" spans="1:14" ht="18.600000000000001" x14ac:dyDescent="0.55000000000000004">
      <c r="A17" s="27" t="s">
        <v>83</v>
      </c>
      <c r="B17" s="59" t="s">
        <v>243</v>
      </c>
      <c r="C17" s="8" t="s">
        <v>81</v>
      </c>
      <c r="D17" s="6" t="s">
        <v>82</v>
      </c>
      <c r="E17" s="20">
        <v>785</v>
      </c>
      <c r="F17" s="21">
        <v>6.65</v>
      </c>
      <c r="G17" s="22">
        <v>9.5</v>
      </c>
      <c r="H17" s="10" t="s">
        <v>83</v>
      </c>
      <c r="I17" s="6" t="s">
        <v>84</v>
      </c>
      <c r="J17" s="6" t="s">
        <v>85</v>
      </c>
      <c r="K17" s="32">
        <v>850</v>
      </c>
      <c r="L17" s="33">
        <v>5.9</v>
      </c>
      <c r="M17" s="35">
        <v>10.9</v>
      </c>
      <c r="N17" s="4"/>
    </row>
    <row r="18" spans="1:14" ht="37.200000000000003" x14ac:dyDescent="0.55000000000000004">
      <c r="A18" s="11" t="s">
        <v>86</v>
      </c>
      <c r="B18" s="55"/>
      <c r="C18" s="26" t="s">
        <v>87</v>
      </c>
      <c r="D18" s="13" t="s">
        <v>88</v>
      </c>
      <c r="E18" s="14">
        <v>1109</v>
      </c>
      <c r="F18" s="15">
        <v>7.19</v>
      </c>
      <c r="G18" s="16">
        <v>14.5</v>
      </c>
      <c r="H18" s="28" t="s">
        <v>86</v>
      </c>
      <c r="I18" s="13" t="s">
        <v>89</v>
      </c>
      <c r="J18" s="13" t="s">
        <v>90</v>
      </c>
      <c r="K18" s="29">
        <v>1090</v>
      </c>
      <c r="L18" s="30">
        <v>6.7</v>
      </c>
      <c r="M18" s="36">
        <v>15</v>
      </c>
      <c r="N18" s="4"/>
    </row>
    <row r="19" spans="1:14" ht="18.600000000000001" x14ac:dyDescent="0.55000000000000004">
      <c r="A19" s="23"/>
      <c r="B19" s="60"/>
      <c r="C19" s="24"/>
      <c r="D19" s="24"/>
      <c r="E19" s="24"/>
      <c r="F19" s="24"/>
      <c r="G19" s="25"/>
      <c r="H19" s="10" t="s">
        <v>91</v>
      </c>
      <c r="I19" s="6" t="s">
        <v>84</v>
      </c>
      <c r="J19" s="6" t="s">
        <v>85</v>
      </c>
      <c r="K19" s="32">
        <v>850</v>
      </c>
      <c r="L19" s="33">
        <v>5.9</v>
      </c>
      <c r="M19" s="35">
        <v>10.9</v>
      </c>
      <c r="N19" s="4"/>
    </row>
    <row r="20" spans="1:14" ht="18.600000000000001" x14ac:dyDescent="0.55000000000000004">
      <c r="A20" s="11" t="s">
        <v>94</v>
      </c>
      <c r="B20" s="58" t="s">
        <v>243</v>
      </c>
      <c r="C20" s="26" t="s">
        <v>92</v>
      </c>
      <c r="D20" s="13" t="s">
        <v>93</v>
      </c>
      <c r="E20" s="14">
        <v>584</v>
      </c>
      <c r="F20" s="15">
        <v>6.41</v>
      </c>
      <c r="G20" s="16">
        <v>6.46</v>
      </c>
      <c r="H20" s="28" t="s">
        <v>94</v>
      </c>
      <c r="I20" s="13" t="s">
        <v>95</v>
      </c>
      <c r="J20" s="13" t="s">
        <v>96</v>
      </c>
      <c r="K20" s="29">
        <v>540</v>
      </c>
      <c r="L20" s="30">
        <v>5.6</v>
      </c>
      <c r="M20" s="31">
        <v>6</v>
      </c>
      <c r="N20" s="4"/>
    </row>
    <row r="21" spans="1:14" ht="18.600000000000001" x14ac:dyDescent="0.55000000000000004">
      <c r="A21" s="27" t="s">
        <v>97</v>
      </c>
      <c r="B21" s="57"/>
      <c r="C21" s="8" t="s">
        <v>98</v>
      </c>
      <c r="D21" s="6" t="s">
        <v>99</v>
      </c>
      <c r="E21" s="20">
        <v>669</v>
      </c>
      <c r="F21" s="21">
        <v>6.54</v>
      </c>
      <c r="G21" s="22">
        <v>7.36</v>
      </c>
      <c r="H21" s="10" t="s">
        <v>97</v>
      </c>
      <c r="I21" s="6" t="s">
        <v>100</v>
      </c>
      <c r="J21" s="6" t="s">
        <v>101</v>
      </c>
      <c r="K21" s="32">
        <v>585</v>
      </c>
      <c r="L21" s="33">
        <v>5.6</v>
      </c>
      <c r="M21" s="34">
        <v>6.6</v>
      </c>
      <c r="N21" s="4"/>
    </row>
    <row r="22" spans="1:14" ht="18.600000000000001" x14ac:dyDescent="0.55000000000000004">
      <c r="A22" s="11" t="s">
        <v>102</v>
      </c>
      <c r="B22" s="55"/>
      <c r="C22" s="26" t="s">
        <v>61</v>
      </c>
      <c r="D22" s="13" t="s">
        <v>62</v>
      </c>
      <c r="E22" s="14">
        <v>594</v>
      </c>
      <c r="F22" s="15">
        <v>6.39</v>
      </c>
      <c r="G22" s="16">
        <v>6.81</v>
      </c>
      <c r="H22" s="28" t="s">
        <v>102</v>
      </c>
      <c r="I22" s="13" t="s">
        <v>103</v>
      </c>
      <c r="J22" s="13" t="s">
        <v>104</v>
      </c>
      <c r="K22" s="29">
        <v>585</v>
      </c>
      <c r="L22" s="30">
        <v>5.6</v>
      </c>
      <c r="M22" s="31">
        <v>6.8</v>
      </c>
      <c r="N22" s="4"/>
    </row>
    <row r="23" spans="1:14" ht="18.600000000000001" x14ac:dyDescent="0.55000000000000004">
      <c r="A23" s="27" t="s">
        <v>107</v>
      </c>
      <c r="B23" s="59" t="s">
        <v>243</v>
      </c>
      <c r="C23" s="7" t="s">
        <v>105</v>
      </c>
      <c r="D23" s="6" t="s">
        <v>106</v>
      </c>
      <c r="E23" s="20">
        <v>664</v>
      </c>
      <c r="F23" s="21">
        <v>6.49</v>
      </c>
      <c r="G23" s="22">
        <v>7.79</v>
      </c>
      <c r="H23" s="10" t="s">
        <v>107</v>
      </c>
      <c r="I23" s="6" t="s">
        <v>108</v>
      </c>
      <c r="J23" s="6" t="s">
        <v>109</v>
      </c>
      <c r="K23" s="32">
        <v>560</v>
      </c>
      <c r="L23" s="33">
        <v>5.6</v>
      </c>
      <c r="M23" s="34">
        <v>6.5</v>
      </c>
      <c r="N23" s="4"/>
    </row>
    <row r="24" spans="1:14" ht="18.600000000000001" x14ac:dyDescent="0.55000000000000004">
      <c r="A24" s="11" t="s">
        <v>110</v>
      </c>
      <c r="B24" s="55"/>
      <c r="C24" s="26" t="s">
        <v>111</v>
      </c>
      <c r="D24" s="13" t="s">
        <v>112</v>
      </c>
      <c r="E24" s="14">
        <v>652</v>
      </c>
      <c r="F24" s="15">
        <v>4.09</v>
      </c>
      <c r="G24" s="37">
        <v>7.1</v>
      </c>
      <c r="H24" s="17"/>
      <c r="I24" s="18"/>
      <c r="J24" s="18"/>
      <c r="K24" s="18"/>
      <c r="L24" s="18"/>
      <c r="M24" s="19"/>
      <c r="N24" s="4"/>
    </row>
    <row r="25" spans="1:14" ht="18.600000000000001" x14ac:dyDescent="0.55000000000000004">
      <c r="A25" s="27" t="s">
        <v>113</v>
      </c>
      <c r="B25" s="57"/>
      <c r="C25" s="8" t="s">
        <v>114</v>
      </c>
      <c r="D25" s="6" t="s">
        <v>115</v>
      </c>
      <c r="E25" s="20">
        <v>761</v>
      </c>
      <c r="F25" s="21">
        <v>4.26</v>
      </c>
      <c r="G25" s="22">
        <v>9.77</v>
      </c>
      <c r="H25" s="23"/>
      <c r="I25" s="24"/>
      <c r="J25" s="24"/>
      <c r="K25" s="24"/>
      <c r="L25" s="24"/>
      <c r="M25" s="25"/>
      <c r="N25" s="4"/>
    </row>
    <row r="26" spans="1:14" ht="18.600000000000001" x14ac:dyDescent="0.55000000000000004">
      <c r="A26" s="11" t="s">
        <v>116</v>
      </c>
      <c r="B26" s="55"/>
      <c r="C26" s="26" t="s">
        <v>117</v>
      </c>
      <c r="D26" s="13" t="s">
        <v>118</v>
      </c>
      <c r="E26" s="14">
        <v>612</v>
      </c>
      <c r="F26" s="15">
        <v>4.1100000000000003</v>
      </c>
      <c r="G26" s="16">
        <v>6.73</v>
      </c>
      <c r="H26" s="17"/>
      <c r="I26" s="18"/>
      <c r="J26" s="18"/>
      <c r="K26" s="18"/>
      <c r="L26" s="18"/>
      <c r="M26" s="19"/>
      <c r="N26" s="4"/>
    </row>
    <row r="27" spans="1:14" ht="18.600000000000001" x14ac:dyDescent="0.55000000000000004">
      <c r="A27" s="27" t="s">
        <v>248</v>
      </c>
      <c r="B27" s="59" t="s">
        <v>243</v>
      </c>
      <c r="C27" s="38" t="s">
        <v>119</v>
      </c>
      <c r="D27" s="6" t="s">
        <v>120</v>
      </c>
      <c r="E27" s="20">
        <v>649</v>
      </c>
      <c r="F27" s="21">
        <v>3.07</v>
      </c>
      <c r="G27" s="39">
        <v>6.5</v>
      </c>
      <c r="H27" s="23"/>
      <c r="I27" s="24"/>
      <c r="J27" s="24"/>
      <c r="K27" s="24"/>
      <c r="L27" s="24"/>
      <c r="M27" s="25"/>
      <c r="N27" s="4"/>
    </row>
    <row r="28" spans="1:14" ht="18.600000000000001" x14ac:dyDescent="0.55000000000000004">
      <c r="A28" s="11" t="s">
        <v>121</v>
      </c>
      <c r="B28" s="55"/>
      <c r="C28" s="26" t="s">
        <v>122</v>
      </c>
      <c r="D28" s="13" t="s">
        <v>123</v>
      </c>
      <c r="E28" s="14">
        <v>559</v>
      </c>
      <c r="F28" s="15">
        <v>2.98</v>
      </c>
      <c r="G28" s="16">
        <v>6.12</v>
      </c>
      <c r="H28" s="17"/>
      <c r="I28" s="18"/>
      <c r="J28" s="18"/>
      <c r="K28" s="18"/>
      <c r="L28" s="18"/>
      <c r="M28" s="19"/>
      <c r="N28" s="4"/>
    </row>
    <row r="29" spans="1:14" ht="18.600000000000001" x14ac:dyDescent="0.55000000000000004">
      <c r="A29" s="27" t="s">
        <v>124</v>
      </c>
      <c r="B29" s="57"/>
      <c r="C29" s="8" t="s">
        <v>125</v>
      </c>
      <c r="D29" s="6" t="s">
        <v>126</v>
      </c>
      <c r="E29" s="20">
        <v>514</v>
      </c>
      <c r="F29" s="21">
        <v>2.93</v>
      </c>
      <c r="G29" s="22">
        <v>5.55</v>
      </c>
      <c r="H29" s="23"/>
      <c r="I29" s="24"/>
      <c r="J29" s="24"/>
      <c r="K29" s="24"/>
      <c r="L29" s="24"/>
      <c r="M29" s="25"/>
      <c r="N29" s="4"/>
    </row>
    <row r="30" spans="1:14" ht="18.600000000000001" x14ac:dyDescent="0.55000000000000004">
      <c r="A30" s="11" t="s">
        <v>127</v>
      </c>
      <c r="B30" s="55"/>
      <c r="C30" s="26" t="s">
        <v>128</v>
      </c>
      <c r="D30" s="13" t="s">
        <v>129</v>
      </c>
      <c r="E30" s="14">
        <v>559</v>
      </c>
      <c r="F30" s="15">
        <v>2.96</v>
      </c>
      <c r="G30" s="16">
        <v>6.55</v>
      </c>
      <c r="H30" s="17"/>
      <c r="I30" s="18"/>
      <c r="J30" s="18"/>
      <c r="K30" s="18"/>
      <c r="L30" s="18"/>
      <c r="M30" s="19"/>
      <c r="N30" s="4"/>
    </row>
    <row r="31" spans="1:14" ht="18.600000000000001" x14ac:dyDescent="0.55000000000000004">
      <c r="A31" s="27" t="s">
        <v>130</v>
      </c>
      <c r="B31" s="57"/>
      <c r="C31" s="5" t="s">
        <v>131</v>
      </c>
      <c r="D31" s="6" t="s">
        <v>132</v>
      </c>
      <c r="E31" s="20">
        <v>379</v>
      </c>
      <c r="F31" s="21">
        <v>3.99</v>
      </c>
      <c r="G31" s="39">
        <v>4.2</v>
      </c>
      <c r="H31" s="10" t="s">
        <v>130</v>
      </c>
      <c r="I31" s="6" t="s">
        <v>133</v>
      </c>
      <c r="J31" s="6" t="s">
        <v>134</v>
      </c>
      <c r="K31" s="32">
        <v>385</v>
      </c>
      <c r="L31" s="33">
        <v>3.6</v>
      </c>
      <c r="M31" s="34">
        <v>4</v>
      </c>
      <c r="N31" s="4"/>
    </row>
    <row r="32" spans="1:14" ht="18.600000000000001" x14ac:dyDescent="0.55000000000000004">
      <c r="A32" s="11" t="s">
        <v>137</v>
      </c>
      <c r="B32" s="58" t="s">
        <v>243</v>
      </c>
      <c r="C32" s="40" t="s">
        <v>135</v>
      </c>
      <c r="D32" s="13" t="s">
        <v>136</v>
      </c>
      <c r="E32" s="14">
        <v>431</v>
      </c>
      <c r="F32" s="15">
        <v>4.04</v>
      </c>
      <c r="G32" s="16">
        <v>5.33</v>
      </c>
      <c r="H32" s="28" t="s">
        <v>137</v>
      </c>
      <c r="I32" s="13" t="s">
        <v>138</v>
      </c>
      <c r="J32" s="13" t="s">
        <v>139</v>
      </c>
      <c r="K32" s="29">
        <v>440</v>
      </c>
      <c r="L32" s="30">
        <v>3.7</v>
      </c>
      <c r="M32" s="31">
        <v>5</v>
      </c>
      <c r="N32" s="4"/>
    </row>
    <row r="33" spans="1:14" ht="18.600000000000001" x14ac:dyDescent="0.55000000000000004">
      <c r="A33" s="27" t="s">
        <v>140</v>
      </c>
      <c r="B33" s="57"/>
      <c r="C33" s="5" t="s">
        <v>141</v>
      </c>
      <c r="D33" s="6" t="s">
        <v>142</v>
      </c>
      <c r="E33" s="20">
        <v>501</v>
      </c>
      <c r="F33" s="21">
        <v>4.1399999999999997</v>
      </c>
      <c r="G33" s="39">
        <v>6.2</v>
      </c>
      <c r="H33" s="10" t="s">
        <v>140</v>
      </c>
      <c r="I33" s="6" t="s">
        <v>143</v>
      </c>
      <c r="J33" s="6" t="s">
        <v>144</v>
      </c>
      <c r="K33" s="32">
        <v>475</v>
      </c>
      <c r="L33" s="33">
        <v>3.7</v>
      </c>
      <c r="M33" s="34">
        <v>5.7</v>
      </c>
      <c r="N33" s="4"/>
    </row>
    <row r="34" spans="1:14" ht="18.600000000000001" x14ac:dyDescent="0.55000000000000004">
      <c r="A34" s="11" t="s">
        <v>145</v>
      </c>
      <c r="B34" s="55"/>
      <c r="C34" s="40" t="s">
        <v>146</v>
      </c>
      <c r="D34" s="13" t="s">
        <v>147</v>
      </c>
      <c r="E34" s="14">
        <v>429</v>
      </c>
      <c r="F34" s="15">
        <v>4.01</v>
      </c>
      <c r="G34" s="16">
        <v>5.37</v>
      </c>
      <c r="H34" s="28" t="s">
        <v>145</v>
      </c>
      <c r="I34" s="13" t="s">
        <v>143</v>
      </c>
      <c r="J34" s="13" t="s">
        <v>144</v>
      </c>
      <c r="K34" s="29">
        <v>475</v>
      </c>
      <c r="L34" s="30">
        <v>3.7</v>
      </c>
      <c r="M34" s="31">
        <v>5.7</v>
      </c>
      <c r="N34" s="4"/>
    </row>
    <row r="35" spans="1:14" ht="18.600000000000001" x14ac:dyDescent="0.55000000000000004">
      <c r="A35" s="23"/>
      <c r="B35" s="60"/>
      <c r="C35" s="24"/>
      <c r="D35" s="24"/>
      <c r="E35" s="24"/>
      <c r="F35" s="24"/>
      <c r="G35" s="25"/>
      <c r="H35" s="10" t="s">
        <v>148</v>
      </c>
      <c r="I35" s="6" t="s">
        <v>149</v>
      </c>
      <c r="J35" s="6" t="s">
        <v>150</v>
      </c>
      <c r="K35" s="32">
        <v>510</v>
      </c>
      <c r="L35" s="33">
        <v>3.7</v>
      </c>
      <c r="M35" s="34">
        <v>6.2</v>
      </c>
      <c r="N35" s="4"/>
    </row>
    <row r="36" spans="1:14" ht="18.600000000000001" x14ac:dyDescent="0.55000000000000004">
      <c r="A36" s="11" t="s">
        <v>151</v>
      </c>
      <c r="B36" s="55"/>
      <c r="C36" s="40" t="s">
        <v>152</v>
      </c>
      <c r="D36" s="13" t="s">
        <v>153</v>
      </c>
      <c r="E36" s="14">
        <v>586</v>
      </c>
      <c r="F36" s="15">
        <v>4.3</v>
      </c>
      <c r="G36" s="16">
        <v>7.02</v>
      </c>
      <c r="H36" s="17"/>
      <c r="I36" s="18"/>
      <c r="J36" s="18"/>
      <c r="K36" s="18"/>
      <c r="L36" s="18"/>
      <c r="M36" s="19"/>
      <c r="N36" s="4"/>
    </row>
    <row r="37" spans="1:14" ht="18.600000000000001" x14ac:dyDescent="0.55000000000000004">
      <c r="A37" s="27" t="s">
        <v>154</v>
      </c>
      <c r="B37" s="57"/>
      <c r="C37" s="41" t="s">
        <v>155</v>
      </c>
      <c r="D37" s="6" t="s">
        <v>156</v>
      </c>
      <c r="E37" s="20">
        <v>451</v>
      </c>
      <c r="F37" s="21">
        <v>4.0599999999999996</v>
      </c>
      <c r="G37" s="22">
        <v>5.85</v>
      </c>
      <c r="H37" s="23"/>
      <c r="I37" s="24"/>
      <c r="J37" s="24"/>
      <c r="K37" s="24"/>
      <c r="L37" s="24"/>
      <c r="M37" s="25"/>
      <c r="N37" s="4"/>
    </row>
    <row r="38" spans="1:14" ht="18.600000000000001" x14ac:dyDescent="0.55000000000000004">
      <c r="A38" s="11" t="s">
        <v>247</v>
      </c>
      <c r="B38" s="58" t="s">
        <v>243</v>
      </c>
      <c r="C38" s="40" t="s">
        <v>157</v>
      </c>
      <c r="D38" s="13" t="s">
        <v>158</v>
      </c>
      <c r="E38" s="42" t="s">
        <v>159</v>
      </c>
      <c r="F38" s="15">
        <v>4.08</v>
      </c>
      <c r="G38" s="16">
        <v>5.14</v>
      </c>
      <c r="H38" s="17"/>
      <c r="I38" s="18"/>
      <c r="J38" s="18"/>
      <c r="K38" s="18"/>
      <c r="L38" s="18"/>
      <c r="M38" s="19"/>
      <c r="N38" s="4"/>
    </row>
    <row r="39" spans="1:14" ht="18.600000000000001" x14ac:dyDescent="0.55000000000000004">
      <c r="A39" s="27" t="s">
        <v>160</v>
      </c>
      <c r="B39" s="57"/>
      <c r="C39" s="5" t="s">
        <v>161</v>
      </c>
      <c r="D39" s="6" t="s">
        <v>162</v>
      </c>
      <c r="E39" s="20">
        <v>501</v>
      </c>
      <c r="F39" s="21">
        <v>4.13</v>
      </c>
      <c r="G39" s="22">
        <v>6.42</v>
      </c>
      <c r="H39" s="23"/>
      <c r="I39" s="24"/>
      <c r="J39" s="24"/>
      <c r="K39" s="24"/>
      <c r="L39" s="24"/>
      <c r="M39" s="25"/>
      <c r="N39" s="4"/>
    </row>
    <row r="40" spans="1:14" ht="18.600000000000001" x14ac:dyDescent="0.55000000000000004">
      <c r="A40" s="11" t="s">
        <v>246</v>
      </c>
      <c r="B40" s="58" t="s">
        <v>243</v>
      </c>
      <c r="C40" s="40" t="s">
        <v>163</v>
      </c>
      <c r="D40" s="13" t="s">
        <v>164</v>
      </c>
      <c r="E40" s="14">
        <v>396</v>
      </c>
      <c r="F40" s="15">
        <v>1.63</v>
      </c>
      <c r="G40" s="16">
        <v>5.04</v>
      </c>
      <c r="H40" s="17"/>
      <c r="I40" s="18"/>
      <c r="J40" s="18"/>
      <c r="K40" s="18"/>
      <c r="L40" s="18"/>
      <c r="M40" s="19"/>
      <c r="N40" s="4"/>
    </row>
    <row r="41" spans="1:14" ht="18.600000000000001" x14ac:dyDescent="0.55000000000000004">
      <c r="A41" s="27" t="s">
        <v>167</v>
      </c>
      <c r="B41" s="59" t="s">
        <v>243</v>
      </c>
      <c r="C41" s="5" t="s">
        <v>165</v>
      </c>
      <c r="D41" s="6" t="s">
        <v>166</v>
      </c>
      <c r="E41" s="20">
        <v>307</v>
      </c>
      <c r="F41" s="21">
        <v>1.55</v>
      </c>
      <c r="G41" s="39">
        <v>3.2</v>
      </c>
      <c r="H41" s="10" t="s">
        <v>167</v>
      </c>
      <c r="I41" s="6" t="s">
        <v>168</v>
      </c>
      <c r="J41" s="6" t="s">
        <v>169</v>
      </c>
      <c r="K41" s="32">
        <v>325</v>
      </c>
      <c r="L41" s="33">
        <v>1.5</v>
      </c>
      <c r="M41" s="34">
        <v>3.5</v>
      </c>
      <c r="N41" s="4"/>
    </row>
    <row r="42" spans="1:14" ht="18.600000000000001" x14ac:dyDescent="0.55000000000000004">
      <c r="A42" s="11" t="s">
        <v>244</v>
      </c>
      <c r="B42" s="58" t="s">
        <v>243</v>
      </c>
      <c r="C42" s="40" t="s">
        <v>170</v>
      </c>
      <c r="D42" s="13" t="s">
        <v>171</v>
      </c>
      <c r="E42" s="14">
        <v>396</v>
      </c>
      <c r="F42" s="15">
        <v>1.61</v>
      </c>
      <c r="G42" s="16">
        <v>5.47</v>
      </c>
      <c r="H42" s="17"/>
      <c r="I42" s="18"/>
      <c r="J42" s="18"/>
      <c r="K42" s="18"/>
      <c r="L42" s="18"/>
      <c r="M42" s="19"/>
      <c r="N42" s="4"/>
    </row>
    <row r="43" spans="1:14" ht="18.600000000000001" x14ac:dyDescent="0.55000000000000004">
      <c r="A43" s="27" t="s">
        <v>172</v>
      </c>
      <c r="B43" s="57"/>
      <c r="C43" s="5" t="s">
        <v>173</v>
      </c>
      <c r="D43" s="6" t="s">
        <v>171</v>
      </c>
      <c r="E43" s="20">
        <v>396</v>
      </c>
      <c r="F43" s="21">
        <v>1.61</v>
      </c>
      <c r="G43" s="22">
        <v>5.47</v>
      </c>
      <c r="H43" s="23"/>
      <c r="I43" s="24"/>
      <c r="J43" s="24"/>
      <c r="K43" s="24"/>
      <c r="L43" s="24"/>
      <c r="M43" s="25"/>
      <c r="N43" s="4"/>
    </row>
    <row r="44" spans="1:14" ht="18.600000000000001" x14ac:dyDescent="0.55000000000000004">
      <c r="A44" s="11" t="s">
        <v>174</v>
      </c>
      <c r="B44" s="55"/>
      <c r="C44" s="40" t="s">
        <v>175</v>
      </c>
      <c r="D44" s="13" t="s">
        <v>176</v>
      </c>
      <c r="E44" s="14">
        <v>376</v>
      </c>
      <c r="F44" s="15">
        <v>1.6</v>
      </c>
      <c r="G44" s="16">
        <v>4.95</v>
      </c>
      <c r="H44" s="17"/>
      <c r="I44" s="18"/>
      <c r="J44" s="18"/>
      <c r="K44" s="18"/>
      <c r="L44" s="18"/>
      <c r="M44" s="19"/>
      <c r="N44" s="4"/>
    </row>
    <row r="45" spans="1:14" ht="18.600000000000001" x14ac:dyDescent="0.55000000000000004">
      <c r="A45" s="27" t="s">
        <v>245</v>
      </c>
      <c r="B45" s="59" t="s">
        <v>243</v>
      </c>
      <c r="C45" s="5" t="s">
        <v>177</v>
      </c>
      <c r="D45" s="6" t="s">
        <v>178</v>
      </c>
      <c r="E45" s="20">
        <v>432</v>
      </c>
      <c r="F45" s="21">
        <v>1.66</v>
      </c>
      <c r="G45" s="39">
        <v>4.5</v>
      </c>
      <c r="H45" s="23"/>
      <c r="I45" s="24"/>
      <c r="J45" s="24"/>
      <c r="K45" s="24"/>
      <c r="L45" s="24"/>
      <c r="M45" s="25"/>
      <c r="N45" s="4"/>
    </row>
    <row r="46" spans="1:14" ht="18.600000000000001" x14ac:dyDescent="0.55000000000000004">
      <c r="A46" s="11" t="s">
        <v>179</v>
      </c>
      <c r="B46" s="55"/>
      <c r="C46" s="40" t="s">
        <v>180</v>
      </c>
      <c r="D46" s="13" t="s">
        <v>181</v>
      </c>
      <c r="E46" s="14">
        <v>342</v>
      </c>
      <c r="F46" s="15">
        <v>1.6</v>
      </c>
      <c r="G46" s="16">
        <v>3.75</v>
      </c>
      <c r="H46" s="17"/>
      <c r="I46" s="18"/>
      <c r="J46" s="18"/>
      <c r="K46" s="18"/>
      <c r="L46" s="18"/>
      <c r="M46" s="19"/>
      <c r="N46" s="4"/>
    </row>
    <row r="47" spans="1:14" ht="18.600000000000001" x14ac:dyDescent="0.55000000000000004">
      <c r="A47" s="23"/>
      <c r="B47" s="60"/>
      <c r="C47" s="24"/>
      <c r="D47" s="24"/>
      <c r="E47" s="24"/>
      <c r="F47" s="24"/>
      <c r="G47" s="25"/>
      <c r="H47" s="10" t="s">
        <v>182</v>
      </c>
      <c r="I47" s="6" t="s">
        <v>183</v>
      </c>
      <c r="J47" s="6" t="s">
        <v>184</v>
      </c>
      <c r="K47" s="32">
        <v>365</v>
      </c>
      <c r="L47" s="33">
        <v>1.5</v>
      </c>
      <c r="M47" s="34">
        <v>3.9</v>
      </c>
      <c r="N47" s="4"/>
    </row>
    <row r="48" spans="1:14" ht="18.600000000000001" x14ac:dyDescent="0.55000000000000004">
      <c r="A48" s="11" t="s">
        <v>187</v>
      </c>
      <c r="B48" s="58" t="s">
        <v>243</v>
      </c>
      <c r="C48" s="40" t="s">
        <v>185</v>
      </c>
      <c r="D48" s="13" t="s">
        <v>186</v>
      </c>
      <c r="E48" s="14">
        <v>498</v>
      </c>
      <c r="F48" s="15">
        <v>2.8</v>
      </c>
      <c r="G48" s="16">
        <v>6.54</v>
      </c>
      <c r="H48" s="28" t="s">
        <v>187</v>
      </c>
      <c r="I48" s="13" t="s">
        <v>149</v>
      </c>
      <c r="J48" s="13" t="s">
        <v>188</v>
      </c>
      <c r="K48" s="29">
        <v>500</v>
      </c>
      <c r="L48" s="30">
        <v>2.4</v>
      </c>
      <c r="M48" s="31">
        <v>6.3</v>
      </c>
      <c r="N48" s="4"/>
    </row>
    <row r="49" spans="1:14" ht="18.600000000000001" x14ac:dyDescent="0.55000000000000004">
      <c r="A49" s="27" t="s">
        <v>189</v>
      </c>
      <c r="B49" s="57"/>
      <c r="C49" s="5" t="s">
        <v>190</v>
      </c>
      <c r="D49" s="6" t="s">
        <v>191</v>
      </c>
      <c r="E49" s="20">
        <v>310</v>
      </c>
      <c r="F49" s="21">
        <v>2.57</v>
      </c>
      <c r="G49" s="22">
        <v>3.48</v>
      </c>
      <c r="H49" s="10" t="s">
        <v>189</v>
      </c>
      <c r="I49" s="6" t="s">
        <v>192</v>
      </c>
      <c r="J49" s="6" t="s">
        <v>193</v>
      </c>
      <c r="K49" s="32">
        <v>270</v>
      </c>
      <c r="L49" s="33">
        <v>2.2000000000000002</v>
      </c>
      <c r="M49" s="34">
        <v>2.9</v>
      </c>
      <c r="N49" s="4"/>
    </row>
    <row r="50" spans="1:14" ht="18.600000000000001" x14ac:dyDescent="0.3">
      <c r="A50" s="11" t="s">
        <v>194</v>
      </c>
      <c r="B50" s="55"/>
      <c r="C50" s="40" t="s">
        <v>195</v>
      </c>
      <c r="D50" s="13" t="s">
        <v>196</v>
      </c>
      <c r="E50" s="14">
        <v>330</v>
      </c>
      <c r="F50" s="15">
        <v>2.59</v>
      </c>
      <c r="G50" s="37">
        <v>3.7</v>
      </c>
      <c r="H50" s="28" t="s">
        <v>194</v>
      </c>
      <c r="I50" s="13" t="s">
        <v>197</v>
      </c>
      <c r="J50" s="13" t="s">
        <v>198</v>
      </c>
      <c r="K50" s="29">
        <v>355</v>
      </c>
      <c r="L50" s="30">
        <v>2.8</v>
      </c>
      <c r="M50" s="31">
        <v>3.6</v>
      </c>
      <c r="N50" s="43"/>
    </row>
    <row r="51" spans="1:14" ht="18.600000000000001" x14ac:dyDescent="0.3">
      <c r="A51" s="27" t="s">
        <v>199</v>
      </c>
      <c r="B51" s="57"/>
      <c r="C51" s="5" t="s">
        <v>200</v>
      </c>
      <c r="D51" s="6" t="s">
        <v>201</v>
      </c>
      <c r="E51" s="20">
        <v>378</v>
      </c>
      <c r="F51" s="21">
        <v>2.65</v>
      </c>
      <c r="G51" s="22">
        <v>4.38</v>
      </c>
      <c r="H51" s="10" t="s">
        <v>199</v>
      </c>
      <c r="I51" s="6" t="s">
        <v>202</v>
      </c>
      <c r="J51" s="6" t="s">
        <v>203</v>
      </c>
      <c r="K51" s="32">
        <v>360</v>
      </c>
      <c r="L51" s="33">
        <v>2.8</v>
      </c>
      <c r="M51" s="34">
        <v>3.9</v>
      </c>
      <c r="N51" s="43"/>
    </row>
    <row r="52" spans="1:14" ht="18.600000000000001" x14ac:dyDescent="0.3">
      <c r="A52" s="11" t="s">
        <v>204</v>
      </c>
      <c r="B52" s="55"/>
      <c r="C52" s="40" t="s">
        <v>205</v>
      </c>
      <c r="D52" s="13" t="s">
        <v>206</v>
      </c>
      <c r="E52" s="14">
        <v>483</v>
      </c>
      <c r="F52" s="15">
        <v>2.84</v>
      </c>
      <c r="G52" s="16">
        <v>5.32</v>
      </c>
      <c r="H52" s="17"/>
      <c r="I52" s="18"/>
      <c r="J52" s="18"/>
      <c r="K52" s="18"/>
      <c r="L52" s="18"/>
      <c r="M52" s="19"/>
      <c r="N52" s="43"/>
    </row>
    <row r="53" spans="1:14" ht="18.600000000000001" x14ac:dyDescent="0.3">
      <c r="A53" s="27" t="s">
        <v>207</v>
      </c>
      <c r="B53" s="57"/>
      <c r="C53" s="5" t="s">
        <v>208</v>
      </c>
      <c r="D53" s="6" t="s">
        <v>209</v>
      </c>
      <c r="E53" s="20">
        <v>383</v>
      </c>
      <c r="F53" s="21">
        <v>2.7</v>
      </c>
      <c r="G53" s="22">
        <v>4.1900000000000004</v>
      </c>
      <c r="H53" s="23"/>
      <c r="I53" s="24"/>
      <c r="J53" s="24"/>
      <c r="K53" s="24"/>
      <c r="L53" s="24"/>
      <c r="M53" s="25"/>
      <c r="N53" s="43"/>
    </row>
    <row r="54" spans="1:14" ht="18.600000000000001" x14ac:dyDescent="0.3">
      <c r="A54" s="17"/>
      <c r="B54" s="61"/>
      <c r="C54" s="18"/>
      <c r="D54" s="18"/>
      <c r="E54" s="18"/>
      <c r="F54" s="18"/>
      <c r="G54" s="19"/>
      <c r="H54" s="28" t="s">
        <v>210</v>
      </c>
      <c r="I54" s="13" t="s">
        <v>211</v>
      </c>
      <c r="J54" s="13" t="s">
        <v>212</v>
      </c>
      <c r="K54" s="29">
        <v>450</v>
      </c>
      <c r="L54" s="18"/>
      <c r="M54" s="19"/>
      <c r="N54" s="43"/>
    </row>
    <row r="55" spans="1:14" ht="18.600000000000001" x14ac:dyDescent="0.3">
      <c r="A55" s="27" t="s">
        <v>215</v>
      </c>
      <c r="B55" s="59" t="s">
        <v>243</v>
      </c>
      <c r="C55" s="5" t="s">
        <v>213</v>
      </c>
      <c r="D55" s="6" t="s">
        <v>214</v>
      </c>
      <c r="E55" s="20">
        <v>448</v>
      </c>
      <c r="F55" s="21">
        <v>2.75</v>
      </c>
      <c r="G55" s="22">
        <v>5.25</v>
      </c>
      <c r="H55" s="10" t="s">
        <v>215</v>
      </c>
      <c r="I55" s="6" t="s">
        <v>216</v>
      </c>
      <c r="J55" s="6" t="s">
        <v>217</v>
      </c>
      <c r="K55" s="32">
        <v>455</v>
      </c>
      <c r="L55" s="33">
        <v>2.2999999999999998</v>
      </c>
      <c r="M55" s="34">
        <v>5.5</v>
      </c>
      <c r="N55" s="43"/>
    </row>
    <row r="56" spans="1:14" ht="18.600000000000001" x14ac:dyDescent="0.3">
      <c r="A56" s="11" t="s">
        <v>218</v>
      </c>
      <c r="B56" s="55"/>
      <c r="C56" s="40" t="s">
        <v>219</v>
      </c>
      <c r="D56" s="13" t="s">
        <v>220</v>
      </c>
      <c r="E56" s="14">
        <v>567</v>
      </c>
      <c r="F56" s="15">
        <v>2.95</v>
      </c>
      <c r="G56" s="16">
        <v>6.74</v>
      </c>
      <c r="H56" s="28" t="s">
        <v>218</v>
      </c>
      <c r="I56" s="13" t="s">
        <v>149</v>
      </c>
      <c r="J56" s="13" t="s">
        <v>188</v>
      </c>
      <c r="K56" s="29">
        <v>500</v>
      </c>
      <c r="L56" s="30">
        <v>2.4</v>
      </c>
      <c r="M56" s="31">
        <v>6.3</v>
      </c>
      <c r="N56" s="43"/>
    </row>
    <row r="57" spans="1:14" ht="18.600000000000001" x14ac:dyDescent="0.3">
      <c r="A57" s="27" t="s">
        <v>221</v>
      </c>
      <c r="B57" s="57"/>
      <c r="C57" s="5" t="s">
        <v>222</v>
      </c>
      <c r="D57" s="6" t="s">
        <v>223</v>
      </c>
      <c r="E57" s="20">
        <v>463</v>
      </c>
      <c r="F57" s="21">
        <v>2.67</v>
      </c>
      <c r="G57" s="44">
        <v>6</v>
      </c>
      <c r="H57" s="23"/>
      <c r="I57" s="24"/>
      <c r="J57" s="24"/>
      <c r="K57" s="24"/>
      <c r="L57" s="24"/>
      <c r="M57" s="25"/>
      <c r="N57" s="43"/>
    </row>
    <row r="58" spans="1:14" ht="18.600000000000001" x14ac:dyDescent="0.3">
      <c r="A58" s="11" t="s">
        <v>224</v>
      </c>
      <c r="B58" s="55"/>
      <c r="C58" s="40" t="s">
        <v>225</v>
      </c>
      <c r="D58" s="13" t="s">
        <v>226</v>
      </c>
      <c r="E58" s="14">
        <v>448</v>
      </c>
      <c r="F58" s="15">
        <v>2.74</v>
      </c>
      <c r="G58" s="16">
        <v>5.46</v>
      </c>
      <c r="H58" s="28" t="s">
        <v>224</v>
      </c>
      <c r="I58" s="13" t="s">
        <v>227</v>
      </c>
      <c r="J58" s="13" t="s">
        <v>228</v>
      </c>
      <c r="K58" s="29">
        <v>425</v>
      </c>
      <c r="L58" s="30">
        <v>2.2999999999999998</v>
      </c>
      <c r="M58" s="31">
        <v>5</v>
      </c>
      <c r="N58" s="43"/>
    </row>
    <row r="59" spans="1:14" ht="18.600000000000001" x14ac:dyDescent="0.3">
      <c r="A59" s="27" t="s">
        <v>229</v>
      </c>
      <c r="B59" s="57"/>
      <c r="C59" s="5" t="s">
        <v>230</v>
      </c>
      <c r="D59" s="6" t="s">
        <v>231</v>
      </c>
      <c r="E59" s="20">
        <v>398</v>
      </c>
      <c r="F59" s="21">
        <v>2.67</v>
      </c>
      <c r="G59" s="39">
        <v>4.9000000000000004</v>
      </c>
      <c r="H59" s="23"/>
      <c r="I59" s="24"/>
      <c r="J59" s="24"/>
      <c r="K59" s="24"/>
      <c r="L59" s="24"/>
      <c r="M59" s="25"/>
      <c r="N59" s="43"/>
    </row>
    <row r="60" spans="1:14" ht="18.600000000000001" x14ac:dyDescent="0.3">
      <c r="A60" s="11" t="s">
        <v>234</v>
      </c>
      <c r="B60" s="58" t="s">
        <v>243</v>
      </c>
      <c r="C60" s="40" t="s">
        <v>232</v>
      </c>
      <c r="D60" s="13" t="s">
        <v>233</v>
      </c>
      <c r="E60" s="14">
        <v>340</v>
      </c>
      <c r="F60" s="15">
        <v>2.63</v>
      </c>
      <c r="G60" s="37">
        <v>2.8</v>
      </c>
      <c r="H60" s="28" t="s">
        <v>234</v>
      </c>
      <c r="I60" s="13" t="s">
        <v>235</v>
      </c>
      <c r="J60" s="13" t="s">
        <v>236</v>
      </c>
      <c r="K60" s="29">
        <v>395</v>
      </c>
      <c r="L60" s="30">
        <v>2.8</v>
      </c>
      <c r="M60" s="31">
        <v>3.9</v>
      </c>
      <c r="N60" s="43"/>
    </row>
    <row r="61" spans="1:14" ht="18.600000000000001" x14ac:dyDescent="0.3">
      <c r="A61" s="45" t="s">
        <v>237</v>
      </c>
      <c r="B61" s="62"/>
      <c r="C61" s="46" t="s">
        <v>238</v>
      </c>
      <c r="D61" s="47" t="s">
        <v>239</v>
      </c>
      <c r="E61" s="48">
        <v>433</v>
      </c>
      <c r="F61" s="49">
        <v>2.77</v>
      </c>
      <c r="G61" s="50">
        <v>4.75</v>
      </c>
      <c r="H61" s="51" t="s">
        <v>237</v>
      </c>
      <c r="I61" s="47" t="s">
        <v>227</v>
      </c>
      <c r="J61" s="47" t="s">
        <v>228</v>
      </c>
      <c r="K61" s="52">
        <v>425</v>
      </c>
      <c r="L61" s="53">
        <v>2.2999999999999998</v>
      </c>
      <c r="M61" s="54">
        <v>5</v>
      </c>
      <c r="N61" s="43"/>
    </row>
    <row r="62" spans="1:14" ht="18.600000000000001" x14ac:dyDescent="0.3">
      <c r="A62" s="68" t="s">
        <v>241</v>
      </c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</row>
  </sheetData>
  <mergeCells count="4">
    <mergeCell ref="A1:G1"/>
    <mergeCell ref="H1:M1"/>
    <mergeCell ref="A62:N62"/>
    <mergeCell ref="A2:B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F40"/>
  <sheetViews>
    <sheetView workbookViewId="0">
      <selection activeCell="C8" sqref="C8"/>
    </sheetView>
  </sheetViews>
  <sheetFormatPr baseColWidth="10" defaultRowHeight="14.4" x14ac:dyDescent="0.3"/>
  <cols>
    <col min="2" max="2" width="50.21875" customWidth="1"/>
    <col min="3" max="4" width="25.109375" customWidth="1"/>
    <col min="5" max="5" width="13.6640625" customWidth="1"/>
    <col min="6" max="6" width="23.6640625" customWidth="1"/>
  </cols>
  <sheetData>
    <row r="3" spans="1:6" ht="16.8" x14ac:dyDescent="0.3">
      <c r="A3" s="2" t="s">
        <v>258</v>
      </c>
      <c r="B3" s="2" t="s">
        <v>265</v>
      </c>
      <c r="C3" s="2"/>
      <c r="D3" s="2"/>
      <c r="E3" s="2" t="s">
        <v>259</v>
      </c>
      <c r="F3" s="2" t="s">
        <v>260</v>
      </c>
    </row>
    <row r="4" spans="1:6" ht="16.8" x14ac:dyDescent="0.3">
      <c r="A4" s="1" t="s">
        <v>263</v>
      </c>
      <c r="B4" s="75" t="s">
        <v>290</v>
      </c>
      <c r="C4" s="75" t="s">
        <v>287</v>
      </c>
      <c r="D4" s="75" t="s">
        <v>288</v>
      </c>
      <c r="E4" s="1" t="s">
        <v>261</v>
      </c>
      <c r="F4" s="1" t="s">
        <v>262</v>
      </c>
    </row>
    <row r="5" spans="1:6" ht="16.8" x14ac:dyDescent="0.3">
      <c r="A5" s="1" t="s">
        <v>264</v>
      </c>
      <c r="B5" s="75" t="s">
        <v>291</v>
      </c>
      <c r="C5" s="75" t="s">
        <v>289</v>
      </c>
      <c r="D5" s="75" t="s">
        <v>288</v>
      </c>
      <c r="E5" s="1" t="s">
        <v>266</v>
      </c>
      <c r="F5" s="1" t="s">
        <v>267</v>
      </c>
    </row>
    <row r="6" spans="1:6" ht="16.8" x14ac:dyDescent="0.5">
      <c r="A6" s="3"/>
      <c r="B6" s="3"/>
      <c r="C6" s="3"/>
      <c r="D6" s="3"/>
      <c r="E6" s="3"/>
      <c r="F6" s="3"/>
    </row>
    <row r="7" spans="1:6" ht="16.8" x14ac:dyDescent="0.5">
      <c r="A7" s="3"/>
      <c r="B7" s="3"/>
      <c r="C7" s="3"/>
      <c r="D7" s="3"/>
      <c r="E7" s="3"/>
      <c r="F7" s="3"/>
    </row>
    <row r="8" spans="1:6" ht="16.8" x14ac:dyDescent="0.5">
      <c r="A8" s="3"/>
      <c r="B8" s="3"/>
      <c r="C8" s="3"/>
      <c r="D8" s="3"/>
      <c r="E8" s="3"/>
      <c r="F8" s="3"/>
    </row>
    <row r="9" spans="1:6" ht="16.8" x14ac:dyDescent="0.5">
      <c r="A9" s="3"/>
      <c r="B9" s="3"/>
      <c r="C9" s="3"/>
      <c r="D9" s="3"/>
      <c r="E9" s="3"/>
      <c r="F9" s="3"/>
    </row>
    <row r="10" spans="1:6" ht="16.8" x14ac:dyDescent="0.5">
      <c r="A10" s="3"/>
      <c r="B10" s="3"/>
      <c r="C10" s="3"/>
      <c r="D10" s="3"/>
      <c r="E10" s="3"/>
      <c r="F10" s="3"/>
    </row>
    <row r="11" spans="1:6" ht="16.8" x14ac:dyDescent="0.5">
      <c r="A11" s="3"/>
      <c r="B11" s="3"/>
      <c r="C11" s="3"/>
      <c r="D11" s="3"/>
      <c r="E11" s="3"/>
      <c r="F11" s="3"/>
    </row>
    <row r="12" spans="1:6" ht="16.8" x14ac:dyDescent="0.5">
      <c r="A12" s="3"/>
      <c r="B12" s="3"/>
      <c r="C12" s="3"/>
      <c r="D12" s="3"/>
      <c r="E12" s="3"/>
      <c r="F12" s="3"/>
    </row>
    <row r="13" spans="1:6" ht="16.8" x14ac:dyDescent="0.5">
      <c r="A13" s="3"/>
      <c r="B13" s="3"/>
      <c r="C13" s="3"/>
      <c r="D13" s="3"/>
      <c r="E13" s="3"/>
      <c r="F13" s="3"/>
    </row>
    <row r="14" spans="1:6" ht="16.8" x14ac:dyDescent="0.5">
      <c r="A14" s="3"/>
      <c r="B14" s="3"/>
      <c r="C14" s="3"/>
      <c r="D14" s="3"/>
      <c r="E14" s="3"/>
      <c r="F14" s="3"/>
    </row>
    <row r="15" spans="1:6" ht="16.8" x14ac:dyDescent="0.5">
      <c r="A15" s="3"/>
      <c r="B15" s="3"/>
      <c r="C15" s="3"/>
      <c r="D15" s="3"/>
      <c r="E15" s="3"/>
      <c r="F15" s="3"/>
    </row>
    <row r="16" spans="1:6" ht="16.8" x14ac:dyDescent="0.5">
      <c r="A16" s="3"/>
      <c r="B16" s="3"/>
      <c r="C16" s="3"/>
      <c r="D16" s="3"/>
      <c r="E16" s="3"/>
      <c r="F16" s="3"/>
    </row>
    <row r="17" spans="1:6" ht="16.8" x14ac:dyDescent="0.5">
      <c r="A17" s="3"/>
      <c r="B17" s="3"/>
      <c r="C17" s="3"/>
      <c r="D17" s="3"/>
      <c r="E17" s="3"/>
      <c r="F17" s="3"/>
    </row>
    <row r="18" spans="1:6" ht="16.8" x14ac:dyDescent="0.5">
      <c r="A18" s="3"/>
      <c r="B18" s="3"/>
      <c r="C18" s="3"/>
      <c r="D18" s="3"/>
      <c r="E18" s="3"/>
      <c r="F18" s="3"/>
    </row>
    <row r="19" spans="1:6" ht="16.8" x14ac:dyDescent="0.5">
      <c r="A19" s="3"/>
      <c r="B19" s="3"/>
      <c r="C19" s="3"/>
      <c r="D19" s="3"/>
      <c r="E19" s="3"/>
      <c r="F19" s="3"/>
    </row>
    <row r="20" spans="1:6" ht="16.8" x14ac:dyDescent="0.5">
      <c r="A20" s="3"/>
      <c r="B20" s="3"/>
      <c r="C20" s="3"/>
      <c r="D20" s="3"/>
      <c r="E20" s="3"/>
      <c r="F20" s="3"/>
    </row>
    <row r="21" spans="1:6" ht="16.8" x14ac:dyDescent="0.5">
      <c r="A21" s="3"/>
      <c r="B21" s="3"/>
      <c r="C21" s="3"/>
      <c r="D21" s="3"/>
      <c r="E21" s="3"/>
      <c r="F21" s="3"/>
    </row>
    <row r="22" spans="1:6" ht="16.8" x14ac:dyDescent="0.5">
      <c r="A22" s="3"/>
      <c r="B22" s="3"/>
      <c r="C22" s="3"/>
      <c r="D22" s="3"/>
      <c r="E22" s="3"/>
      <c r="F22" s="3"/>
    </row>
    <row r="23" spans="1:6" ht="16.8" x14ac:dyDescent="0.5">
      <c r="A23" s="3"/>
      <c r="B23" s="3"/>
      <c r="C23" s="3"/>
      <c r="D23" s="3"/>
      <c r="E23" s="3"/>
      <c r="F23" s="3"/>
    </row>
    <row r="24" spans="1:6" ht="16.8" x14ac:dyDescent="0.5">
      <c r="A24" s="3"/>
      <c r="B24" s="3"/>
      <c r="C24" s="3"/>
      <c r="D24" s="3"/>
      <c r="E24" s="3"/>
      <c r="F24" s="3"/>
    </row>
    <row r="25" spans="1:6" ht="16.8" x14ac:dyDescent="0.5">
      <c r="A25" s="3"/>
      <c r="B25" s="3"/>
      <c r="C25" s="3"/>
      <c r="D25" s="3"/>
      <c r="E25" s="3"/>
      <c r="F25" s="3"/>
    </row>
    <row r="26" spans="1:6" ht="16.8" x14ac:dyDescent="0.5">
      <c r="A26" s="3"/>
      <c r="B26" s="3"/>
      <c r="C26" s="3"/>
      <c r="D26" s="3"/>
      <c r="E26" s="3"/>
      <c r="F26" s="3"/>
    </row>
    <row r="27" spans="1:6" ht="16.8" x14ac:dyDescent="0.5">
      <c r="A27" s="3"/>
      <c r="B27" s="3"/>
      <c r="C27" s="3"/>
      <c r="D27" s="3"/>
      <c r="E27" s="3"/>
      <c r="F27" s="3"/>
    </row>
    <row r="28" spans="1:6" ht="16.8" x14ac:dyDescent="0.5">
      <c r="A28" s="3"/>
      <c r="B28" s="3"/>
      <c r="C28" s="3"/>
      <c r="D28" s="3"/>
      <c r="E28" s="3"/>
      <c r="F28" s="3"/>
    </row>
    <row r="29" spans="1:6" ht="16.8" x14ac:dyDescent="0.5">
      <c r="A29" s="3"/>
      <c r="B29" s="3"/>
      <c r="C29" s="3"/>
      <c r="D29" s="3"/>
      <c r="E29" s="3"/>
      <c r="F29" s="3"/>
    </row>
    <row r="30" spans="1:6" ht="16.8" x14ac:dyDescent="0.5">
      <c r="A30" s="3"/>
      <c r="B30" s="3"/>
      <c r="C30" s="3"/>
      <c r="D30" s="3"/>
      <c r="E30" s="3"/>
      <c r="F30" s="3"/>
    </row>
    <row r="31" spans="1:6" ht="16.8" x14ac:dyDescent="0.5">
      <c r="A31" s="3"/>
      <c r="B31" s="3"/>
      <c r="C31" s="3"/>
      <c r="D31" s="3"/>
      <c r="E31" s="3"/>
      <c r="F31" s="3"/>
    </row>
    <row r="32" spans="1:6" ht="16.8" x14ac:dyDescent="0.5">
      <c r="A32" s="3"/>
      <c r="B32" s="3"/>
      <c r="C32" s="3"/>
      <c r="D32" s="3"/>
      <c r="E32" s="3"/>
      <c r="F32" s="3"/>
    </row>
    <row r="33" spans="1:6" ht="16.8" x14ac:dyDescent="0.5">
      <c r="A33" s="3"/>
      <c r="B33" s="3"/>
      <c r="C33" s="3"/>
      <c r="D33" s="3"/>
      <c r="E33" s="3"/>
      <c r="F33" s="3"/>
    </row>
    <row r="34" spans="1:6" ht="16.8" x14ac:dyDescent="0.5">
      <c r="A34" s="3"/>
      <c r="B34" s="3"/>
      <c r="C34" s="3"/>
      <c r="D34" s="3"/>
      <c r="E34" s="3"/>
      <c r="F34" s="3"/>
    </row>
    <row r="35" spans="1:6" ht="16.8" x14ac:dyDescent="0.5">
      <c r="A35" s="3"/>
      <c r="B35" s="3"/>
      <c r="C35" s="3"/>
      <c r="D35" s="3"/>
      <c r="E35" s="3"/>
      <c r="F35" s="3"/>
    </row>
    <row r="36" spans="1:6" ht="16.8" x14ac:dyDescent="0.5">
      <c r="A36" s="3"/>
      <c r="B36" s="3"/>
      <c r="C36" s="3"/>
      <c r="D36" s="3"/>
      <c r="E36" s="3"/>
      <c r="F36" s="3"/>
    </row>
    <row r="37" spans="1:6" ht="16.8" x14ac:dyDescent="0.5">
      <c r="A37" s="3"/>
      <c r="B37" s="3"/>
      <c r="C37" s="3"/>
      <c r="D37" s="3"/>
      <c r="E37" s="3"/>
      <c r="F37" s="3"/>
    </row>
    <row r="38" spans="1:6" ht="16.8" x14ac:dyDescent="0.5">
      <c r="A38" s="3"/>
      <c r="B38" s="3"/>
      <c r="C38" s="3"/>
      <c r="D38" s="3"/>
      <c r="E38" s="3"/>
      <c r="F38" s="3"/>
    </row>
    <row r="39" spans="1:6" ht="16.8" x14ac:dyDescent="0.5">
      <c r="A39" s="3"/>
      <c r="B39" s="3"/>
      <c r="C39" s="3"/>
      <c r="D39" s="3"/>
      <c r="E39" s="3"/>
      <c r="F39" s="3"/>
    </row>
    <row r="40" spans="1:6" ht="16.8" x14ac:dyDescent="0.5">
      <c r="A40" s="3"/>
      <c r="B40" s="3"/>
      <c r="C40" s="3"/>
      <c r="D40" s="3"/>
      <c r="E40" s="3"/>
      <c r="F4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Offre de prix</vt:lpstr>
      <vt:lpstr>Données techniques</vt:lpstr>
      <vt:lpstr>Compositions cartons</vt:lpstr>
      <vt:lpstr>Client</vt:lpstr>
      <vt:lpstr>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MAGNIEZ Maxime</dc:creator>
  <cp:lastModifiedBy>MAGNIEZ Maxime</cp:lastModifiedBy>
  <cp:lastPrinted>2019-01-16T14:22:23Z</cp:lastPrinted>
  <dcterms:created xsi:type="dcterms:W3CDTF">2019-01-15T13:10:11Z</dcterms:created>
  <dcterms:modified xsi:type="dcterms:W3CDTF">2019-01-16T15:23:44Z</dcterms:modified>
</cp:coreProperties>
</file>